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2静岡県浜松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HJ53" i="4" s="1"/>
  <c r="BN7" i="5"/>
  <c r="BM7" i="5"/>
  <c r="BL7" i="5"/>
  <c r="BK7" i="5"/>
  <c r="EL53" i="4" s="1"/>
  <c r="BJ7" i="5"/>
  <c r="BI7" i="5"/>
  <c r="GQ52" i="4" s="1"/>
  <c r="BH7" i="5"/>
  <c r="BG7" i="5"/>
  <c r="FE52" i="4" s="1"/>
  <c r="BF7" i="5"/>
  <c r="BD7" i="5"/>
  <c r="BC7" i="5"/>
  <c r="BB7" i="5"/>
  <c r="BA7" i="5"/>
  <c r="AZ7" i="5"/>
  <c r="AY7" i="5"/>
  <c r="AX7" i="5"/>
  <c r="AW7" i="5"/>
  <c r="AV7" i="5"/>
  <c r="AU7" i="5"/>
  <c r="AS7" i="5"/>
  <c r="HJ32" i="4" s="1"/>
  <c r="AR7" i="5"/>
  <c r="AQ7" i="5"/>
  <c r="FX32" i="4" s="1"/>
  <c r="AP7" i="5"/>
  <c r="AO7" i="5"/>
  <c r="EL32" i="4" s="1"/>
  <c r="AN7" i="5"/>
  <c r="AM7" i="5"/>
  <c r="AL7" i="5"/>
  <c r="AK7" i="5"/>
  <c r="FE31" i="4" s="1"/>
  <c r="AJ7" i="5"/>
  <c r="AH7" i="5"/>
  <c r="AG7" i="5"/>
  <c r="AF7" i="5"/>
  <c r="AE7" i="5"/>
  <c r="AD7" i="5"/>
  <c r="AC7" i="5"/>
  <c r="AB7" i="5"/>
  <c r="AA7" i="5"/>
  <c r="Z7" i="5"/>
  <c r="Y7" i="5"/>
  <c r="X7" i="5"/>
  <c r="W7" i="5"/>
  <c r="V7" i="5"/>
  <c r="U7" i="5"/>
  <c r="T7" i="5"/>
  <c r="S7" i="5"/>
  <c r="R7" i="5"/>
  <c r="Q7" i="5"/>
  <c r="P7" i="5"/>
  <c r="AQ10" i="4" s="1"/>
  <c r="O7" i="5"/>
  <c r="N7" i="5"/>
  <c r="M7" i="5"/>
  <c r="L7" i="5"/>
  <c r="CF8" i="4" s="1"/>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GQ53" i="4"/>
  <c r="FX53" i="4"/>
  <c r="FE53" i="4"/>
  <c r="CS53" i="4"/>
  <c r="BZ53" i="4"/>
  <c r="BG53" i="4"/>
  <c r="AN53" i="4"/>
  <c r="U53" i="4"/>
  <c r="MA52" i="4"/>
  <c r="LH52" i="4"/>
  <c r="KO52" i="4"/>
  <c r="JV52" i="4"/>
  <c r="JC52" i="4"/>
  <c r="HJ52" i="4"/>
  <c r="FX52" i="4"/>
  <c r="EL52" i="4"/>
  <c r="CS52" i="4"/>
  <c r="BZ52" i="4"/>
  <c r="BG52" i="4"/>
  <c r="AN52" i="4"/>
  <c r="U52" i="4"/>
  <c r="MA32" i="4"/>
  <c r="LH32" i="4"/>
  <c r="KO32" i="4"/>
  <c r="JV32" i="4"/>
  <c r="JC32" i="4"/>
  <c r="GQ32" i="4"/>
  <c r="FE32" i="4"/>
  <c r="CS32" i="4"/>
  <c r="BZ32" i="4"/>
  <c r="BG32" i="4"/>
  <c r="AN32" i="4"/>
  <c r="U32" i="4"/>
  <c r="MA31" i="4"/>
  <c r="LH31" i="4"/>
  <c r="KO31" i="4"/>
  <c r="JV31" i="4"/>
  <c r="JC31" i="4"/>
  <c r="HJ31" i="4"/>
  <c r="GQ31" i="4"/>
  <c r="FX31" i="4"/>
  <c r="EL31" i="4"/>
  <c r="CS31" i="4"/>
  <c r="BZ31" i="4"/>
  <c r="BG31" i="4"/>
  <c r="AN31" i="4"/>
  <c r="U31" i="4"/>
  <c r="LJ10" i="4"/>
  <c r="JQ10" i="4"/>
  <c r="HX10" i="4"/>
  <c r="DU10" i="4"/>
  <c r="CF10" i="4"/>
  <c r="B10" i="4"/>
  <c r="LJ8" i="4"/>
  <c r="JQ8" i="4"/>
  <c r="HX8" i="4"/>
  <c r="DU8" i="4"/>
  <c r="AQ8" i="4"/>
  <c r="B6" i="4"/>
  <c r="MA51" i="4" l="1"/>
  <c r="MI76" i="4"/>
  <c r="HJ51" i="4"/>
  <c r="MA30" i="4"/>
  <c r="CS30" i="4"/>
  <c r="IT76" i="4"/>
  <c r="CS51" i="4"/>
  <c r="HJ30" i="4"/>
  <c r="BZ76" i="4"/>
  <c r="C11" i="5"/>
  <c r="D11" i="5"/>
  <c r="E11" i="5"/>
  <c r="B11" i="5"/>
  <c r="BZ30" i="4" l="1"/>
  <c r="BK76" i="4"/>
  <c r="LH51" i="4"/>
  <c r="IE76" i="4"/>
  <c r="BZ51" i="4"/>
  <c r="GQ30" i="4"/>
  <c r="LT76" i="4"/>
  <c r="GQ51" i="4"/>
  <c r="LH30" i="4"/>
  <c r="BG30" i="4"/>
  <c r="LE76" i="4"/>
  <c r="BG51" i="4"/>
  <c r="AV76" i="4"/>
  <c r="KO51" i="4"/>
  <c r="KO30" i="4"/>
  <c r="HP76" i="4"/>
  <c r="FX30" i="4"/>
  <c r="FX51" i="4"/>
  <c r="HA76" i="4"/>
  <c r="AN51" i="4"/>
  <c r="FE30" i="4"/>
  <c r="JV51" i="4"/>
  <c r="AN30" i="4"/>
  <c r="AG76" i="4"/>
  <c r="KP76" i="4"/>
  <c r="FE51" i="4"/>
  <c r="JV30" i="4"/>
  <c r="KA76" i="4"/>
  <c r="EL51" i="4"/>
  <c r="JC30" i="4"/>
  <c r="R76" i="4"/>
  <c r="GL76" i="4"/>
  <c r="U51" i="4"/>
  <c r="EL30" i="4"/>
  <c r="JC51" i="4"/>
  <c r="U30" i="4"/>
</calcChain>
</file>

<file path=xl/sharedStrings.xml><?xml version="1.0" encoding="utf-8"?>
<sst xmlns="http://schemas.openxmlformats.org/spreadsheetml/2006/main" count="286" uniqueCount="138">
  <si>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</si>
  <si>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</si>
  <si>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</si>
  <si>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</si>
  <si>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</si>
  <si>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</si>
  <si>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</si>
  <si>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</si>
  <si>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</si>
  <si>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</si>
  <si>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</si>
  <si>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</si>
  <si>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</si>
  <si>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</si>
  <si>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</si>
  <si>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</si>
  <si>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</si>
  <si>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</si>
  <si>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</si>
  <si>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</si>
  <si>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</si>
  <si>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</si>
  <si>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</si>
  <si>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</si>
  <si>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</si>
  <si>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</si>
  <si>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</si>
  <si>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</si>
  <si>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</si>
  <si>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</si>
  <si>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</si>
  <si>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</si>
  <si>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</si>
  <si>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</si>
  <si>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</si>
  <si>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</si>
  <si>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</si>
  <si>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</si>
  <si>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</si>
  <si>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</si>
  <si>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</si>
  <si>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</si>
  <si>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</si>
  <si>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</si>
  <si>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</si>
  <si>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</si>
  <si>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</si>
  <si>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</si>
  <si>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</si>
  <si>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</si>
  <si>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</si>
  <si>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</si>
  <si>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</si>
  <si>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</si>
  <si>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</si>
  <si>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</si>
  <si>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</si>
  <si>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</si>
  <si>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</si>
  <si>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</si>
  <si>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</si>
  <si>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</si>
  <si>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</si>
  <si>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</si>
  <si>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</si>
  <si>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</si>
  <si>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</si>
  <si>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</si>
  <si>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</si>
  <si>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</si>
  <si>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</si>
  <si>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</si>
  <si>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</si>
  <si>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</si>
  <si>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</si>
  <si>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</si>
  <si>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</si>
  <si>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</si>
  <si>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</si>
  <si>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</si>
  <si>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</si>
  <si>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</si>
  <si>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</si>
  <si>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</si>
  <si>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</si>
  <si>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</si>
  <si>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</si>
  <si>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</si>
  <si>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</si>
  <si>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</si>
  <si>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</si>
  <si>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</si>
  <si>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</si>
  <si>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</si>
  <si>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</si>
  <si>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</si>
  <si>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</si>
  <si>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</si>
  <si>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</si>
  <si>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</si>
  <si>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</si>
  <si>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</si>
  <si>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</si>
  <si>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</si>
  <si>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</si>
  <si>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</si>
  <si>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</si>
  <si>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</si>
  <si>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</si>
  <si>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</si>
  <si>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</si>
  <si>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</si>
  <si>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</si>
  <si>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</si>
  <si>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</si>
  <si>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</si>
  <si>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静岡県　浜松市</t>
  </si>
  <si>
    <t>新川南駐車場</t>
  </si>
  <si>
    <t>法非適用</t>
  </si>
  <si>
    <t>駐車場整備事業</t>
  </si>
  <si>
    <t>-</t>
  </si>
  <si>
    <t>Ａ３Ｂ１</t>
  </si>
  <si>
    <t>該当数値なし</t>
  </si>
  <si>
    <t>届出駐車場</t>
  </si>
  <si>
    <t>広場式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</si>
  <si>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</si>
  <si>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</si>
  <si>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</si>
  <si>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</si>
  <si>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</si>
  <si>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</si>
  <si>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</si>
  <si>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</si>
  <si>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</si>
  <si>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平成28年度までの直近5年間では、①収益的収支比率及び④売上高ＧＤＰ比率、⑤ＥＢＩＴＤＡとも類似施設平均値を上回っており、概ね順調に運営されていると考える。</t>
    <rPh sb="1" eb="3">
      <t>ヘイセイ</t>
    </rPh>
    <rPh sb="5" eb="7">
      <t>ネンド</t>
    </rPh>
    <rPh sb="10" eb="12">
      <t>チョッキン</t>
    </rPh>
    <rPh sb="13" eb="14">
      <t>ネン</t>
    </rPh>
    <rPh sb="14" eb="15">
      <t>カン</t>
    </rPh>
    <rPh sb="19" eb="21">
      <t>シュウエキ</t>
    </rPh>
    <rPh sb="21" eb="22">
      <t>テキ</t>
    </rPh>
    <rPh sb="22" eb="24">
      <t>シュウシ</t>
    </rPh>
    <rPh sb="24" eb="26">
      <t>ヒリツ</t>
    </rPh>
    <rPh sb="26" eb="27">
      <t>オヨ</t>
    </rPh>
    <rPh sb="29" eb="31">
      <t>ウリアゲ</t>
    </rPh>
    <rPh sb="31" eb="32">
      <t>ダカ</t>
    </rPh>
    <rPh sb="35" eb="37">
      <t>ヒリツ</t>
    </rPh>
    <rPh sb="47" eb="49">
      <t>ルイジ</t>
    </rPh>
    <rPh sb="49" eb="51">
      <t>シセツ</t>
    </rPh>
    <rPh sb="51" eb="54">
      <t>ヘイキンチ</t>
    </rPh>
    <rPh sb="55" eb="57">
      <t>ウワマワ</t>
    </rPh>
    <rPh sb="62" eb="63">
      <t>オオム</t>
    </rPh>
    <rPh sb="64" eb="66">
      <t>ジュンチョウ</t>
    </rPh>
    <rPh sb="67" eb="69">
      <t>ウンエイ</t>
    </rPh>
    <rPh sb="75" eb="76">
      <t>カンガ</t>
    </rPh>
    <phoneticPr fontId="6"/>
  </si>
  <si>
    <t>　当該駐車場については、平面駐車場であるため当面大規模な改修工事が予定されていない状況である。</t>
    <rPh sb="1" eb="3">
      <t>トウガイ</t>
    </rPh>
    <rPh sb="3" eb="6">
      <t>チュウシャジョウ</t>
    </rPh>
    <rPh sb="12" eb="14">
      <t>ヘイメン</t>
    </rPh>
    <rPh sb="14" eb="17">
      <t>チュウシャジョウ</t>
    </rPh>
    <rPh sb="22" eb="24">
      <t>トウメン</t>
    </rPh>
    <rPh sb="24" eb="27">
      <t>ダイキボ</t>
    </rPh>
    <rPh sb="28" eb="30">
      <t>カイシュウ</t>
    </rPh>
    <rPh sb="30" eb="32">
      <t>コウジ</t>
    </rPh>
    <rPh sb="33" eb="35">
      <t>ヨテイ</t>
    </rPh>
    <rPh sb="41" eb="43">
      <t>ジョウキョウ</t>
    </rPh>
    <phoneticPr fontId="6"/>
  </si>
  <si>
    <t>　⑪稼働率を見ると、類似施設平均値を下回っているが、年々稼働率は上昇傾向である。
　なお、平成27年度に大規模な改修工事を実施し一部車室を封鎖した結果、平成26年度より稼働率が低下した。</t>
    <rPh sb="2" eb="4">
      <t>カドウ</t>
    </rPh>
    <rPh sb="4" eb="5">
      <t>リツ</t>
    </rPh>
    <rPh sb="6" eb="7">
      <t>ミ</t>
    </rPh>
    <rPh sb="10" eb="12">
      <t>ルイジ</t>
    </rPh>
    <rPh sb="12" eb="14">
      <t>シセツ</t>
    </rPh>
    <rPh sb="14" eb="17">
      <t>ヘイキンチ</t>
    </rPh>
    <rPh sb="18" eb="20">
      <t>シタマワ</t>
    </rPh>
    <rPh sb="26" eb="28">
      <t>ネンネン</t>
    </rPh>
    <rPh sb="28" eb="30">
      <t>カドウ</t>
    </rPh>
    <rPh sb="30" eb="31">
      <t>リツ</t>
    </rPh>
    <rPh sb="32" eb="34">
      <t>ジョウショウ</t>
    </rPh>
    <rPh sb="34" eb="36">
      <t>ケイコウ</t>
    </rPh>
    <rPh sb="45" eb="47">
      <t>ヘイセイ</t>
    </rPh>
    <rPh sb="49" eb="51">
      <t>ネンド</t>
    </rPh>
    <rPh sb="52" eb="55">
      <t>ダイキボ</t>
    </rPh>
    <rPh sb="56" eb="58">
      <t>カイシュウ</t>
    </rPh>
    <rPh sb="58" eb="60">
      <t>コウジ</t>
    </rPh>
    <rPh sb="61" eb="63">
      <t>ジッシ</t>
    </rPh>
    <rPh sb="64" eb="66">
      <t>イチブ</t>
    </rPh>
    <rPh sb="66" eb="67">
      <t>シャ</t>
    </rPh>
    <rPh sb="67" eb="68">
      <t>シツ</t>
    </rPh>
    <rPh sb="69" eb="71">
      <t>フウサ</t>
    </rPh>
    <rPh sb="73" eb="75">
      <t>ケッカ</t>
    </rPh>
    <rPh sb="76" eb="78">
      <t>ヘイセイ</t>
    </rPh>
    <rPh sb="80" eb="82">
      <t>ネンド</t>
    </rPh>
    <rPh sb="84" eb="86">
      <t>カドウ</t>
    </rPh>
    <rPh sb="86" eb="87">
      <t>リツ</t>
    </rPh>
    <rPh sb="88" eb="90">
      <t>テイカ</t>
    </rPh>
    <phoneticPr fontId="6"/>
  </si>
  <si>
    <t>　④売上高ＧＤＰ比率、⑤ＥＢＩＴＤＡとも各年度の類似施設平均値を超えており、順調な運営がなされていると考える。
　一方、⑪稼働率については、類似施設平均値を下回っているため、今後、市営駐車場のＰＲ等を実施することにより、稼働率の向上が必要と考える。
　なお、平成27年度より利用料金制を導入し、指定管理者の経営努力により、緩やかではあるが収支は改善傾向にある。</t>
    <rPh sb="20" eb="23">
      <t>カクネンド</t>
    </rPh>
    <rPh sb="32" eb="33">
      <t>コ</t>
    </rPh>
    <rPh sb="38" eb="40">
      <t>ジュンチョウ</t>
    </rPh>
    <rPh sb="41" eb="43">
      <t>ウンエイ</t>
    </rPh>
    <rPh sb="51" eb="52">
      <t>カンガ</t>
    </rPh>
    <rPh sb="57" eb="59">
      <t>イッポウ</t>
    </rPh>
    <rPh sb="61" eb="63">
      <t>カドウ</t>
    </rPh>
    <rPh sb="63" eb="64">
      <t>リツ</t>
    </rPh>
    <rPh sb="70" eb="72">
      <t>ルイジ</t>
    </rPh>
    <rPh sb="72" eb="74">
      <t>シセツ</t>
    </rPh>
    <rPh sb="74" eb="77">
      <t>ヘイキンチ</t>
    </rPh>
    <rPh sb="78" eb="80">
      <t>シタマワ</t>
    </rPh>
    <rPh sb="87" eb="89">
      <t>コンゴ</t>
    </rPh>
    <rPh sb="90" eb="92">
      <t>シエイ</t>
    </rPh>
    <rPh sb="92" eb="94">
      <t>チュウシャ</t>
    </rPh>
    <rPh sb="94" eb="95">
      <t>ジョウ</t>
    </rPh>
    <rPh sb="98" eb="99">
      <t>トウ</t>
    </rPh>
    <rPh sb="100" eb="102">
      <t>ジッシ</t>
    </rPh>
    <rPh sb="110" eb="112">
      <t>カドウ</t>
    </rPh>
    <rPh sb="112" eb="113">
      <t>リツ</t>
    </rPh>
    <rPh sb="114" eb="116">
      <t>コウジョウ</t>
    </rPh>
    <rPh sb="117" eb="119">
      <t>ヒツヨウ</t>
    </rPh>
    <rPh sb="120" eb="121">
      <t>カンガ</t>
    </rPh>
    <rPh sb="129" eb="131">
      <t>ヘイセイ</t>
    </rPh>
    <rPh sb="133" eb="135">
      <t>ネンド</t>
    </rPh>
    <rPh sb="137" eb="139">
      <t>リヨウ</t>
    </rPh>
    <rPh sb="139" eb="141">
      <t>リョウキン</t>
    </rPh>
    <rPh sb="141" eb="142">
      <t>セイ</t>
    </rPh>
    <rPh sb="143" eb="145">
      <t>ドウニュウ</t>
    </rPh>
    <rPh sb="147" eb="149">
      <t>シテイ</t>
    </rPh>
    <rPh sb="149" eb="152">
      <t>カンリシャ</t>
    </rPh>
    <rPh sb="153" eb="155">
      <t>ケイエイ</t>
    </rPh>
    <rPh sb="155" eb="157">
      <t>ドリョク</t>
    </rPh>
    <rPh sb="161" eb="162">
      <t>ユル</t>
    </rPh>
    <rPh sb="169" eb="171">
      <t>シュウシ</t>
    </rPh>
    <rPh sb="172" eb="174">
      <t>カイゼン</t>
    </rPh>
    <rPh sb="174" eb="176">
      <t>ケイコウ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</si>
</sst>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658.8</c:v>
                </c:pt>
                <c:pt idx="1">
                  <c:v>562.1</c:v>
                </c:pt>
                <c:pt idx="2">
                  <c:v>653.20000000000005</c:v>
                </c:pt>
                <c:pt idx="3">
                  <c:v>1099.5999999999999</c:v>
                </c:pt>
                <c:pt idx="4">
                  <c:v>439.7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22773240"/>
        <c:axId val="3227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22773240"/>
        <c:axId val="322773632"/>
      </c:lineChart>
      <c:dateAx>
        <c:axId val="322773240"/>
        <c:scaling>
          <c:orientation val="minMax"/>
        </c:scaling>
        <c:delete val="1"/>
        <c:axPos val="b"/>
        <c:numFmt formatCode="ge" sourceLinked="1"/>
        <c:majorTickMark val="none"/>
        <c:minorTickMark val="none"/>
        <c:tickLblPos val="none"/>
        <c:crossAx val="322773632"/>
        <c:crosses val="autoZero"/>
        <c:auto val="1"/>
        <c:lblOffset val="100"/>
        <c:baseTimeUnit val="years"/>
      </c:dateAx>
      <c:valAx>
        <c:axId val="32277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22774416"/>
        <c:axId val="32277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22774416"/>
        <c:axId val="322774808"/>
      </c:lineChart>
      <c:dateAx>
        <c:axId val="322774416"/>
        <c:scaling>
          <c:orientation val="minMax"/>
        </c:scaling>
        <c:delete val="1"/>
        <c:axPos val="b"/>
        <c:numFmt formatCode="ge" sourceLinked="1"/>
        <c:majorTickMark val="none"/>
        <c:minorTickMark val="none"/>
        <c:tickLblPos val="none"/>
        <c:crossAx val="322774808"/>
        <c:crosses val="autoZero"/>
        <c:auto val="1"/>
        <c:lblOffset val="100"/>
        <c:baseTimeUnit val="years"/>
      </c:dateAx>
      <c:valAx>
        <c:axId val="32277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22775592"/>
        <c:axId val="32277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22775592"/>
        <c:axId val="322775984"/>
      </c:lineChart>
      <c:dateAx>
        <c:axId val="322775592"/>
        <c:scaling>
          <c:orientation val="minMax"/>
        </c:scaling>
        <c:delete val="1"/>
        <c:axPos val="b"/>
        <c:numFmt formatCode="ge" sourceLinked="1"/>
        <c:majorTickMark val="none"/>
        <c:minorTickMark val="none"/>
        <c:tickLblPos val="none"/>
        <c:crossAx val="322775984"/>
        <c:crosses val="autoZero"/>
        <c:auto val="1"/>
        <c:lblOffset val="100"/>
        <c:baseTimeUnit val="years"/>
      </c:dateAx>
      <c:valAx>
        <c:axId val="32277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89554560"/>
        <c:axId val="58955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89554560"/>
        <c:axId val="589554952"/>
      </c:lineChart>
      <c:dateAx>
        <c:axId val="589554560"/>
        <c:scaling>
          <c:orientation val="minMax"/>
        </c:scaling>
        <c:delete val="1"/>
        <c:axPos val="b"/>
        <c:numFmt formatCode="ge" sourceLinked="1"/>
        <c:majorTickMark val="none"/>
        <c:minorTickMark val="none"/>
        <c:tickLblPos val="none"/>
        <c:crossAx val="589554952"/>
        <c:crosses val="autoZero"/>
        <c:auto val="1"/>
        <c:lblOffset val="100"/>
        <c:baseTimeUnit val="years"/>
      </c:dateAx>
      <c:valAx>
        <c:axId val="589554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55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89555736"/>
        <c:axId val="5895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89555736"/>
        <c:axId val="589556128"/>
      </c:lineChart>
      <c:dateAx>
        <c:axId val="589555736"/>
        <c:scaling>
          <c:orientation val="minMax"/>
        </c:scaling>
        <c:delete val="1"/>
        <c:axPos val="b"/>
        <c:numFmt formatCode="ge" sourceLinked="1"/>
        <c:majorTickMark val="none"/>
        <c:minorTickMark val="none"/>
        <c:tickLblPos val="none"/>
        <c:crossAx val="589556128"/>
        <c:crosses val="autoZero"/>
        <c:auto val="1"/>
        <c:lblOffset val="100"/>
        <c:baseTimeUnit val="years"/>
      </c:dateAx>
      <c:valAx>
        <c:axId val="58955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55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89556912"/>
        <c:axId val="58955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89556912"/>
        <c:axId val="589557304"/>
      </c:lineChart>
      <c:dateAx>
        <c:axId val="589556912"/>
        <c:scaling>
          <c:orientation val="minMax"/>
        </c:scaling>
        <c:delete val="1"/>
        <c:axPos val="b"/>
        <c:numFmt formatCode="ge" sourceLinked="1"/>
        <c:majorTickMark val="none"/>
        <c:minorTickMark val="none"/>
        <c:tickLblPos val="none"/>
        <c:crossAx val="589557304"/>
        <c:crosses val="autoZero"/>
        <c:auto val="1"/>
        <c:lblOffset val="100"/>
        <c:baseTimeUnit val="years"/>
      </c:dateAx>
      <c:valAx>
        <c:axId val="589557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955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148.80000000000001</c:v>
                </c:pt>
                <c:pt idx="1">
                  <c:v>148.80000000000001</c:v>
                </c:pt>
                <c:pt idx="2">
                  <c:v>164.6</c:v>
                </c:pt>
                <c:pt idx="3">
                  <c:v>143.9</c:v>
                </c:pt>
                <c:pt idx="4">
                  <c:v>179.3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89558088"/>
        <c:axId val="58955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89558088"/>
        <c:axId val="589558480"/>
      </c:lineChart>
      <c:dateAx>
        <c:axId val="589558088"/>
        <c:scaling>
          <c:orientation val="minMax"/>
        </c:scaling>
        <c:delete val="1"/>
        <c:axPos val="b"/>
        <c:numFmt formatCode="ge" sourceLinked="1"/>
        <c:majorTickMark val="none"/>
        <c:minorTickMark val="none"/>
        <c:tickLblPos val="none"/>
        <c:crossAx val="589558480"/>
        <c:crosses val="autoZero"/>
        <c:auto val="1"/>
        <c:lblOffset val="100"/>
        <c:baseTimeUnit val="years"/>
      </c:dateAx>
      <c:valAx>
        <c:axId val="58955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55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84.8</c:v>
                </c:pt>
                <c:pt idx="1">
                  <c:v>82.2</c:v>
                </c:pt>
                <c:pt idx="2">
                  <c:v>84.7</c:v>
                </c:pt>
                <c:pt idx="3">
                  <c:v>90.9</c:v>
                </c:pt>
                <c:pt idx="4">
                  <c:v>77.3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89559264"/>
        <c:axId val="58955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89559264"/>
        <c:axId val="589559656"/>
      </c:lineChart>
      <c:dateAx>
        <c:axId val="589559264"/>
        <c:scaling>
          <c:orientation val="minMax"/>
        </c:scaling>
        <c:delete val="1"/>
        <c:axPos val="b"/>
        <c:numFmt formatCode="ge" sourceLinked="1"/>
        <c:majorTickMark val="none"/>
        <c:minorTickMark val="none"/>
        <c:tickLblPos val="none"/>
        <c:crossAx val="589559656"/>
        <c:crosses val="autoZero"/>
        <c:auto val="1"/>
        <c:lblOffset val="100"/>
        <c:baseTimeUnit val="years"/>
      </c:dateAx>
      <c:valAx>
        <c:axId val="58955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55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14030</c:v>
                </c:pt>
                <c:pt idx="1">
                  <c:v>14410</c:v>
                </c:pt>
                <c:pt idx="2">
                  <c:v>16849</c:v>
                </c:pt>
                <c:pt idx="3">
                  <c:v>18349</c:v>
                </c:pt>
                <c:pt idx="4">
                  <c:v>17346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89560440"/>
        <c:axId val="5895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89560440"/>
        <c:axId val="589560832"/>
      </c:lineChart>
      <c:dateAx>
        <c:axId val="589560440"/>
        <c:scaling>
          <c:orientation val="minMax"/>
        </c:scaling>
        <c:delete val="1"/>
        <c:axPos val="b"/>
        <c:numFmt formatCode="ge" sourceLinked="1"/>
        <c:majorTickMark val="none"/>
        <c:minorTickMark val="none"/>
        <c:tickLblPos val="none"/>
        <c:crossAx val="589560832"/>
        <c:crosses val="autoZero"/>
        <c:auto val="1"/>
        <c:lblOffset val="100"/>
        <c:baseTimeUnit val="years"/>
      </c:dateAx>
      <c:valAx>
        <c:axId val="58956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956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静岡県浜松市　新川南駐車場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2060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82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658.8</v>
      </c>
      <c r="V31" s="117"/>
      <c r="W31" s="117"/>
      <c r="X31" s="117"/>
      <c r="Y31" s="117"/>
      <c r="Z31" s="117"/>
      <c r="AA31" s="117"/>
      <c r="AB31" s="117"/>
      <c r="AC31" s="117"/>
      <c r="AD31" s="117"/>
      <c r="AE31" s="117"/>
      <c r="AF31" s="117"/>
      <c r="AG31" s="117"/>
      <c r="AH31" s="117"/>
      <c r="AI31" s="117"/>
      <c r="AJ31" s="117"/>
      <c r="AK31" s="117"/>
      <c r="AL31" s="117"/>
      <c r="AM31" s="117"/>
      <c r="AN31" s="117">
        <f>データ!Z7</f>
        <v>562.1</v>
      </c>
      <c r="AO31" s="117"/>
      <c r="AP31" s="117"/>
      <c r="AQ31" s="117"/>
      <c r="AR31" s="117"/>
      <c r="AS31" s="117"/>
      <c r="AT31" s="117"/>
      <c r="AU31" s="117"/>
      <c r="AV31" s="117"/>
      <c r="AW31" s="117"/>
      <c r="AX31" s="117"/>
      <c r="AY31" s="117"/>
      <c r="AZ31" s="117"/>
      <c r="BA31" s="117"/>
      <c r="BB31" s="117"/>
      <c r="BC31" s="117"/>
      <c r="BD31" s="117"/>
      <c r="BE31" s="117"/>
      <c r="BF31" s="117"/>
      <c r="BG31" s="117">
        <f>データ!AA7</f>
        <v>653.20000000000005</v>
      </c>
      <c r="BH31" s="117"/>
      <c r="BI31" s="117"/>
      <c r="BJ31" s="117"/>
      <c r="BK31" s="117"/>
      <c r="BL31" s="117"/>
      <c r="BM31" s="117"/>
      <c r="BN31" s="117"/>
      <c r="BO31" s="117"/>
      <c r="BP31" s="117"/>
      <c r="BQ31" s="117"/>
      <c r="BR31" s="117"/>
      <c r="BS31" s="117"/>
      <c r="BT31" s="117"/>
      <c r="BU31" s="117"/>
      <c r="BV31" s="117"/>
      <c r="BW31" s="117"/>
      <c r="BX31" s="117"/>
      <c r="BY31" s="117"/>
      <c r="BZ31" s="117">
        <f>データ!AB7</f>
        <v>1099.5999999999999</v>
      </c>
      <c r="CA31" s="117"/>
      <c r="CB31" s="117"/>
      <c r="CC31" s="117"/>
      <c r="CD31" s="117"/>
      <c r="CE31" s="117"/>
      <c r="CF31" s="117"/>
      <c r="CG31" s="117"/>
      <c r="CH31" s="117"/>
      <c r="CI31" s="117"/>
      <c r="CJ31" s="117"/>
      <c r="CK31" s="117"/>
      <c r="CL31" s="117"/>
      <c r="CM31" s="117"/>
      <c r="CN31" s="117"/>
      <c r="CO31" s="117"/>
      <c r="CP31" s="117"/>
      <c r="CQ31" s="117"/>
      <c r="CR31" s="117"/>
      <c r="CS31" s="117">
        <f>データ!AC7</f>
        <v>439.7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148.80000000000001</v>
      </c>
      <c r="JD31" s="119"/>
      <c r="JE31" s="119"/>
      <c r="JF31" s="119"/>
      <c r="JG31" s="119"/>
      <c r="JH31" s="119"/>
      <c r="JI31" s="119"/>
      <c r="JJ31" s="119"/>
      <c r="JK31" s="119"/>
      <c r="JL31" s="119"/>
      <c r="JM31" s="119"/>
      <c r="JN31" s="119"/>
      <c r="JO31" s="119"/>
      <c r="JP31" s="119"/>
      <c r="JQ31" s="119"/>
      <c r="JR31" s="119"/>
      <c r="JS31" s="119"/>
      <c r="JT31" s="119"/>
      <c r="JU31" s="120"/>
      <c r="JV31" s="118">
        <f>データ!DL7</f>
        <v>148.80000000000001</v>
      </c>
      <c r="JW31" s="119"/>
      <c r="JX31" s="119"/>
      <c r="JY31" s="119"/>
      <c r="JZ31" s="119"/>
      <c r="KA31" s="119"/>
      <c r="KB31" s="119"/>
      <c r="KC31" s="119"/>
      <c r="KD31" s="119"/>
      <c r="KE31" s="119"/>
      <c r="KF31" s="119"/>
      <c r="KG31" s="119"/>
      <c r="KH31" s="119"/>
      <c r="KI31" s="119"/>
      <c r="KJ31" s="119"/>
      <c r="KK31" s="119"/>
      <c r="KL31" s="119"/>
      <c r="KM31" s="119"/>
      <c r="KN31" s="120"/>
      <c r="KO31" s="118">
        <f>データ!DM7</f>
        <v>164.6</v>
      </c>
      <c r="KP31" s="119"/>
      <c r="KQ31" s="119"/>
      <c r="KR31" s="119"/>
      <c r="KS31" s="119"/>
      <c r="KT31" s="119"/>
      <c r="KU31" s="119"/>
      <c r="KV31" s="119"/>
      <c r="KW31" s="119"/>
      <c r="KX31" s="119"/>
      <c r="KY31" s="119"/>
      <c r="KZ31" s="119"/>
      <c r="LA31" s="119"/>
      <c r="LB31" s="119"/>
      <c r="LC31" s="119"/>
      <c r="LD31" s="119"/>
      <c r="LE31" s="119"/>
      <c r="LF31" s="119"/>
      <c r="LG31" s="120"/>
      <c r="LH31" s="118">
        <f>データ!DN7</f>
        <v>143.9</v>
      </c>
      <c r="LI31" s="119"/>
      <c r="LJ31" s="119"/>
      <c r="LK31" s="119"/>
      <c r="LL31" s="119"/>
      <c r="LM31" s="119"/>
      <c r="LN31" s="119"/>
      <c r="LO31" s="119"/>
      <c r="LP31" s="119"/>
      <c r="LQ31" s="119"/>
      <c r="LR31" s="119"/>
      <c r="LS31" s="119"/>
      <c r="LT31" s="119"/>
      <c r="LU31" s="119"/>
      <c r="LV31" s="119"/>
      <c r="LW31" s="119"/>
      <c r="LX31" s="119"/>
      <c r="LY31" s="119"/>
      <c r="LZ31" s="120"/>
      <c r="MA31" s="118">
        <f>データ!DO7</f>
        <v>179.3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136</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84.8</v>
      </c>
      <c r="EM52" s="117"/>
      <c r="EN52" s="117"/>
      <c r="EO52" s="117"/>
      <c r="EP52" s="117"/>
      <c r="EQ52" s="117"/>
      <c r="ER52" s="117"/>
      <c r="ES52" s="117"/>
      <c r="ET52" s="117"/>
      <c r="EU52" s="117"/>
      <c r="EV52" s="117"/>
      <c r="EW52" s="117"/>
      <c r="EX52" s="117"/>
      <c r="EY52" s="117"/>
      <c r="EZ52" s="117"/>
      <c r="FA52" s="117"/>
      <c r="FB52" s="117"/>
      <c r="FC52" s="117"/>
      <c r="FD52" s="117"/>
      <c r="FE52" s="117">
        <f>データ!BG7</f>
        <v>82.2</v>
      </c>
      <c r="FF52" s="117"/>
      <c r="FG52" s="117"/>
      <c r="FH52" s="117"/>
      <c r="FI52" s="117"/>
      <c r="FJ52" s="117"/>
      <c r="FK52" s="117"/>
      <c r="FL52" s="117"/>
      <c r="FM52" s="117"/>
      <c r="FN52" s="117"/>
      <c r="FO52" s="117"/>
      <c r="FP52" s="117"/>
      <c r="FQ52" s="117"/>
      <c r="FR52" s="117"/>
      <c r="FS52" s="117"/>
      <c r="FT52" s="117"/>
      <c r="FU52" s="117"/>
      <c r="FV52" s="117"/>
      <c r="FW52" s="117"/>
      <c r="FX52" s="117">
        <f>データ!BH7</f>
        <v>84.7</v>
      </c>
      <c r="FY52" s="117"/>
      <c r="FZ52" s="117"/>
      <c r="GA52" s="117"/>
      <c r="GB52" s="117"/>
      <c r="GC52" s="117"/>
      <c r="GD52" s="117"/>
      <c r="GE52" s="117"/>
      <c r="GF52" s="117"/>
      <c r="GG52" s="117"/>
      <c r="GH52" s="117"/>
      <c r="GI52" s="117"/>
      <c r="GJ52" s="117"/>
      <c r="GK52" s="117"/>
      <c r="GL52" s="117"/>
      <c r="GM52" s="117"/>
      <c r="GN52" s="117"/>
      <c r="GO52" s="117"/>
      <c r="GP52" s="117"/>
      <c r="GQ52" s="117">
        <f>データ!BI7</f>
        <v>90.9</v>
      </c>
      <c r="GR52" s="117"/>
      <c r="GS52" s="117"/>
      <c r="GT52" s="117"/>
      <c r="GU52" s="117"/>
      <c r="GV52" s="117"/>
      <c r="GW52" s="117"/>
      <c r="GX52" s="117"/>
      <c r="GY52" s="117"/>
      <c r="GZ52" s="117"/>
      <c r="HA52" s="117"/>
      <c r="HB52" s="117"/>
      <c r="HC52" s="117"/>
      <c r="HD52" s="117"/>
      <c r="HE52" s="117"/>
      <c r="HF52" s="117"/>
      <c r="HG52" s="117"/>
      <c r="HH52" s="117"/>
      <c r="HI52" s="117"/>
      <c r="HJ52" s="117">
        <f>データ!BJ7</f>
        <v>77.3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14030</v>
      </c>
      <c r="JD52" s="125"/>
      <c r="JE52" s="125"/>
      <c r="JF52" s="125"/>
      <c r="JG52" s="125"/>
      <c r="JH52" s="125"/>
      <c r="JI52" s="125"/>
      <c r="JJ52" s="125"/>
      <c r="JK52" s="125"/>
      <c r="JL52" s="125"/>
      <c r="JM52" s="125"/>
      <c r="JN52" s="125"/>
      <c r="JO52" s="125"/>
      <c r="JP52" s="125"/>
      <c r="JQ52" s="125"/>
      <c r="JR52" s="125"/>
      <c r="JS52" s="125"/>
      <c r="JT52" s="125"/>
      <c r="JU52" s="125"/>
      <c r="JV52" s="125">
        <f>データ!BR7</f>
        <v>14410</v>
      </c>
      <c r="JW52" s="125"/>
      <c r="JX52" s="125"/>
      <c r="JY52" s="125"/>
      <c r="JZ52" s="125"/>
      <c r="KA52" s="125"/>
      <c r="KB52" s="125"/>
      <c r="KC52" s="125"/>
      <c r="KD52" s="125"/>
      <c r="KE52" s="125"/>
      <c r="KF52" s="125"/>
      <c r="KG52" s="125"/>
      <c r="KH52" s="125"/>
      <c r="KI52" s="125"/>
      <c r="KJ52" s="125"/>
      <c r="KK52" s="125"/>
      <c r="KL52" s="125"/>
      <c r="KM52" s="125"/>
      <c r="KN52" s="125"/>
      <c r="KO52" s="125">
        <f>データ!BS7</f>
        <v>16849</v>
      </c>
      <c r="KP52" s="125"/>
      <c r="KQ52" s="125"/>
      <c r="KR52" s="125"/>
      <c r="KS52" s="125"/>
      <c r="KT52" s="125"/>
      <c r="KU52" s="125"/>
      <c r="KV52" s="125"/>
      <c r="KW52" s="125"/>
      <c r="KX52" s="125"/>
      <c r="KY52" s="125"/>
      <c r="KZ52" s="125"/>
      <c r="LA52" s="125"/>
      <c r="LB52" s="125"/>
      <c r="LC52" s="125"/>
      <c r="LD52" s="125"/>
      <c r="LE52" s="125"/>
      <c r="LF52" s="125"/>
      <c r="LG52" s="125"/>
      <c r="LH52" s="125">
        <f>データ!BT7</f>
        <v>18349</v>
      </c>
      <c r="LI52" s="125"/>
      <c r="LJ52" s="125"/>
      <c r="LK52" s="125"/>
      <c r="LL52" s="125"/>
      <c r="LM52" s="125"/>
      <c r="LN52" s="125"/>
      <c r="LO52" s="125"/>
      <c r="LP52" s="125"/>
      <c r="LQ52" s="125"/>
      <c r="LR52" s="125"/>
      <c r="LS52" s="125"/>
      <c r="LT52" s="125"/>
      <c r="LU52" s="125"/>
      <c r="LV52" s="125"/>
      <c r="LW52" s="125"/>
      <c r="LX52" s="125"/>
      <c r="LY52" s="125"/>
      <c r="LZ52" s="125"/>
      <c r="MA52" s="125">
        <f>データ!BU7</f>
        <v>17346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137</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3000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221309</v>
      </c>
      <c r="D6" s="61">
        <f t="shared" si="1"/>
        <v>47</v>
      </c>
      <c r="E6" s="61">
        <f t="shared" si="1"/>
        <v>14</v>
      </c>
      <c r="F6" s="61">
        <f t="shared" si="1"/>
        <v>0</v>
      </c>
      <c r="G6" s="61">
        <f t="shared" si="1"/>
        <v>3</v>
      </c>
      <c r="H6" s="61" t="str">
        <f>SUBSTITUTE(H8,"　","")</f>
        <v>静岡県浜松市</v>
      </c>
      <c r="I6" s="61" t="str">
        <f t="shared" si="1"/>
        <v>新川南駐車場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46</v>
      </c>
      <c r="S6" s="63" t="str">
        <f t="shared" si="1"/>
        <v>駅</v>
      </c>
      <c r="T6" s="63" t="str">
        <f t="shared" si="1"/>
        <v>無</v>
      </c>
      <c r="U6" s="64">
        <f t="shared" si="1"/>
        <v>2060</v>
      </c>
      <c r="V6" s="64">
        <f t="shared" si="1"/>
        <v>82</v>
      </c>
      <c r="W6" s="64">
        <f t="shared" si="1"/>
        <v>300</v>
      </c>
      <c r="X6" s="63" t="str">
        <f t="shared" si="1"/>
        <v>利用料金制</v>
      </c>
      <c r="Y6" s="65">
        <f>IF(Y8="-",NA(),Y8)</f>
        <v>658.8</v>
      </c>
      <c r="Z6" s="65">
        <f t="shared" ref="Z6:AH6" si="2">IF(Z8="-",NA(),Z8)</f>
        <v>562.1</v>
      </c>
      <c r="AA6" s="65">
        <f t="shared" si="2"/>
        <v>653.20000000000005</v>
      </c>
      <c r="AB6" s="65">
        <f t="shared" si="2"/>
        <v>1099.5999999999999</v>
      </c>
      <c r="AC6" s="65">
        <f t="shared" si="2"/>
        <v>439.7</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84.8</v>
      </c>
      <c r="BG6" s="65">
        <f t="shared" ref="BG6:BO6" si="5">IF(BG8="-",NA(),BG8)</f>
        <v>82.2</v>
      </c>
      <c r="BH6" s="65">
        <f t="shared" si="5"/>
        <v>84.7</v>
      </c>
      <c r="BI6" s="65">
        <f t="shared" si="5"/>
        <v>90.9</v>
      </c>
      <c r="BJ6" s="65">
        <f t="shared" si="5"/>
        <v>77.3</v>
      </c>
      <c r="BK6" s="65">
        <f t="shared" si="5"/>
        <v>51.9</v>
      </c>
      <c r="BL6" s="65">
        <f t="shared" si="5"/>
        <v>59.2</v>
      </c>
      <c r="BM6" s="65">
        <f t="shared" si="5"/>
        <v>64.5</v>
      </c>
      <c r="BN6" s="65">
        <f t="shared" si="5"/>
        <v>60</v>
      </c>
      <c r="BO6" s="65">
        <f t="shared" si="5"/>
        <v>52.8</v>
      </c>
      <c r="BP6" s="62" t="str">
        <f>IF(BP8="-","",IF(BP8="-","【-】","【"&amp;SUBSTITUTE(TEXT(BP8,"#,##0.0"),"-","△")&amp;"】"))</f>
        <v>【45.2】</v>
      </c>
      <c r="BQ6" s="66">
        <f>IF(BQ8="-",NA(),BQ8)</f>
        <v>14030</v>
      </c>
      <c r="BR6" s="66">
        <f t="shared" ref="BR6:BZ6" si="6">IF(BR8="-",NA(),BR8)</f>
        <v>14410</v>
      </c>
      <c r="BS6" s="66">
        <f t="shared" si="6"/>
        <v>16849</v>
      </c>
      <c r="BT6" s="66">
        <f t="shared" si="6"/>
        <v>18349</v>
      </c>
      <c r="BU6" s="66">
        <f t="shared" si="6"/>
        <v>17346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f t="shared" si="7"/>
        <v>3000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148.80000000000001</v>
      </c>
      <c r="DL6" s="65">
        <f t="shared" ref="DL6:DT6" si="9">IF(DL8="-",NA(),DL8)</f>
        <v>148.80000000000001</v>
      </c>
      <c r="DM6" s="65">
        <f t="shared" si="9"/>
        <v>164.6</v>
      </c>
      <c r="DN6" s="65">
        <f t="shared" si="9"/>
        <v>143.9</v>
      </c>
      <c r="DO6" s="65">
        <f t="shared" si="9"/>
        <v>179.3</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112</v>
      </c>
      <c r="B7" s="61">
        <f t="shared" ref="B7:X7" si="10">B8</f>
        <v>2016</v>
      </c>
      <c r="C7" s="61">
        <f t="shared" si="10"/>
        <v>221309</v>
      </c>
      <c r="D7" s="61">
        <f t="shared" si="10"/>
        <v>47</v>
      </c>
      <c r="E7" s="61">
        <f t="shared" si="10"/>
        <v>14</v>
      </c>
      <c r="F7" s="61">
        <f t="shared" si="10"/>
        <v>0</v>
      </c>
      <c r="G7" s="61">
        <f t="shared" si="10"/>
        <v>3</v>
      </c>
      <c r="H7" s="61" t="str">
        <f t="shared" si="10"/>
        <v>静岡県　浜松市</v>
      </c>
      <c r="I7" s="61" t="str">
        <f t="shared" si="10"/>
        <v>新川南駐車場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46</v>
      </c>
      <c r="S7" s="63" t="str">
        <f t="shared" si="10"/>
        <v>駅</v>
      </c>
      <c r="T7" s="63" t="str">
        <f t="shared" si="10"/>
        <v>無</v>
      </c>
      <c r="U7" s="64">
        <f t="shared" si="10"/>
        <v>2060</v>
      </c>
      <c r="V7" s="64">
        <f t="shared" si="10"/>
        <v>82</v>
      </c>
      <c r="W7" s="64">
        <f t="shared" si="10"/>
        <v>300</v>
      </c>
      <c r="X7" s="63" t="str">
        <f t="shared" si="10"/>
        <v>利用料金制</v>
      </c>
      <c r="Y7" s="65">
        <f>Y8</f>
        <v>658.8</v>
      </c>
      <c r="Z7" s="65">
        <f t="shared" ref="Z7:AH7" si="11">Z8</f>
        <v>562.1</v>
      </c>
      <c r="AA7" s="65">
        <f t="shared" si="11"/>
        <v>653.20000000000005</v>
      </c>
      <c r="AB7" s="65">
        <f t="shared" si="11"/>
        <v>1099.5999999999999</v>
      </c>
      <c r="AC7" s="65">
        <f t="shared" si="11"/>
        <v>439.7</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84.8</v>
      </c>
      <c r="BG7" s="65">
        <f t="shared" ref="BG7:BO7" si="14">BG8</f>
        <v>82.2</v>
      </c>
      <c r="BH7" s="65">
        <f t="shared" si="14"/>
        <v>84.7</v>
      </c>
      <c r="BI7" s="65">
        <f t="shared" si="14"/>
        <v>90.9</v>
      </c>
      <c r="BJ7" s="65">
        <f t="shared" si="14"/>
        <v>77.3</v>
      </c>
      <c r="BK7" s="65">
        <f t="shared" si="14"/>
        <v>51.9</v>
      </c>
      <c r="BL7" s="65">
        <f t="shared" si="14"/>
        <v>59.2</v>
      </c>
      <c r="BM7" s="65">
        <f t="shared" si="14"/>
        <v>64.5</v>
      </c>
      <c r="BN7" s="65">
        <f t="shared" si="14"/>
        <v>60</v>
      </c>
      <c r="BO7" s="65">
        <f t="shared" si="14"/>
        <v>52.8</v>
      </c>
      <c r="BP7" s="62"/>
      <c r="BQ7" s="66">
        <f>BQ8</f>
        <v>14030</v>
      </c>
      <c r="BR7" s="66">
        <f t="shared" ref="BR7:BZ7" si="15">BR8</f>
        <v>14410</v>
      </c>
      <c r="BS7" s="66">
        <f t="shared" si="15"/>
        <v>16849</v>
      </c>
      <c r="BT7" s="66">
        <f t="shared" si="15"/>
        <v>18349</v>
      </c>
      <c r="BU7" s="66">
        <f t="shared" si="15"/>
        <v>17346</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114</v>
      </c>
      <c r="CL7" s="62"/>
      <c r="CM7" s="64">
        <f>CM8</f>
        <v>0</v>
      </c>
      <c r="CN7" s="64">
        <f>CN8</f>
        <v>3000</v>
      </c>
      <c r="CO7" s="65" t="s">
        <v>113</v>
      </c>
      <c r="CP7" s="65" t="s">
        <v>113</v>
      </c>
      <c r="CQ7" s="65" t="s">
        <v>113</v>
      </c>
      <c r="CR7" s="65" t="s">
        <v>113</v>
      </c>
      <c r="CS7" s="65" t="s">
        <v>113</v>
      </c>
      <c r="CT7" s="65" t="s">
        <v>113</v>
      </c>
      <c r="CU7" s="65" t="s">
        <v>113</v>
      </c>
      <c r="CV7" s="65" t="s">
        <v>113</v>
      </c>
      <c r="CW7" s="65" t="s">
        <v>113</v>
      </c>
      <c r="CX7" s="65" t="s">
        <v>115</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148.80000000000001</v>
      </c>
      <c r="DL7" s="65">
        <f t="shared" ref="DL7:DT7" si="17">DL8</f>
        <v>148.80000000000001</v>
      </c>
      <c r="DM7" s="65">
        <f t="shared" si="17"/>
        <v>164.6</v>
      </c>
      <c r="DN7" s="65">
        <f t="shared" si="17"/>
        <v>143.9</v>
      </c>
      <c r="DO7" s="65">
        <f t="shared" si="17"/>
        <v>179.3</v>
      </c>
      <c r="DP7" s="65">
        <f t="shared" si="17"/>
        <v>230</v>
      </c>
      <c r="DQ7" s="65">
        <f t="shared" si="17"/>
        <v>244.3</v>
      </c>
      <c r="DR7" s="65">
        <f t="shared" si="17"/>
        <v>238.1</v>
      </c>
      <c r="DS7" s="65">
        <f t="shared" si="17"/>
        <v>261.8</v>
      </c>
      <c r="DT7" s="65">
        <f t="shared" si="17"/>
        <v>268.7</v>
      </c>
      <c r="DU7" s="62"/>
    </row>
    <row r="8" spans="1:125" s="67" customFormat="1">
      <c r="A8" s="50"/>
      <c r="B8" s="68">
        <v>2016</v>
      </c>
      <c r="C8" s="68">
        <v>221309</v>
      </c>
      <c r="D8" s="68">
        <v>47</v>
      </c>
      <c r="E8" s="68">
        <v>14</v>
      </c>
      <c r="F8" s="68">
        <v>0</v>
      </c>
      <c r="G8" s="68">
        <v>3</v>
      </c>
      <c r="H8" s="68" t="s">
        <v>116</v>
      </c>
      <c r="I8" s="68" t="s">
        <v>117</v>
      </c>
      <c r="J8" s="68" t="s">
        <v>118</v>
      </c>
      <c r="K8" s="68" t="s">
        <v>119</v>
      </c>
      <c r="L8" s="68" t="s">
        <v>120</v>
      </c>
      <c r="M8" s="68" t="s">
        <v>121</v>
      </c>
      <c r="N8" s="68"/>
      <c r="O8" s="69" t="s">
        <v>122</v>
      </c>
      <c r="P8" s="70" t="s">
        <v>123</v>
      </c>
      <c r="Q8" s="70" t="s">
        <v>124</v>
      </c>
      <c r="R8" s="71">
        <v>46</v>
      </c>
      <c r="S8" s="70" t="s">
        <v>125</v>
      </c>
      <c r="T8" s="70" t="s">
        <v>126</v>
      </c>
      <c r="U8" s="71">
        <v>2060</v>
      </c>
      <c r="V8" s="71">
        <v>82</v>
      </c>
      <c r="W8" s="71">
        <v>300</v>
      </c>
      <c r="X8" s="70" t="s">
        <v>127</v>
      </c>
      <c r="Y8" s="72">
        <v>658.8</v>
      </c>
      <c r="Z8" s="72">
        <v>562.1</v>
      </c>
      <c r="AA8" s="72">
        <v>653.20000000000005</v>
      </c>
      <c r="AB8" s="72">
        <v>1099.5999999999999</v>
      </c>
      <c r="AC8" s="72">
        <v>439.7</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84.8</v>
      </c>
      <c r="BG8" s="72">
        <v>82.2</v>
      </c>
      <c r="BH8" s="72">
        <v>84.7</v>
      </c>
      <c r="BI8" s="72">
        <v>90.9</v>
      </c>
      <c r="BJ8" s="72">
        <v>77.3</v>
      </c>
      <c r="BK8" s="72">
        <v>51.9</v>
      </c>
      <c r="BL8" s="72">
        <v>59.2</v>
      </c>
      <c r="BM8" s="72">
        <v>64.5</v>
      </c>
      <c r="BN8" s="72">
        <v>60</v>
      </c>
      <c r="BO8" s="72">
        <v>52.8</v>
      </c>
      <c r="BP8" s="69">
        <v>45.2</v>
      </c>
      <c r="BQ8" s="73">
        <v>14030</v>
      </c>
      <c r="BR8" s="73">
        <v>14410</v>
      </c>
      <c r="BS8" s="73">
        <v>16849</v>
      </c>
      <c r="BT8" s="74">
        <v>18349</v>
      </c>
      <c r="BU8" s="74">
        <v>17346</v>
      </c>
      <c r="BV8" s="73">
        <v>6188</v>
      </c>
      <c r="BW8" s="73">
        <v>7011</v>
      </c>
      <c r="BX8" s="73">
        <v>7612</v>
      </c>
      <c r="BY8" s="73">
        <v>7104</v>
      </c>
      <c r="BZ8" s="73">
        <v>7407</v>
      </c>
      <c r="CA8" s="71">
        <v>19129</v>
      </c>
      <c r="CB8" s="72" t="s">
        <v>120</v>
      </c>
      <c r="CC8" s="72" t="s">
        <v>120</v>
      </c>
      <c r="CD8" s="72" t="s">
        <v>120</v>
      </c>
      <c r="CE8" s="72" t="s">
        <v>120</v>
      </c>
      <c r="CF8" s="72" t="s">
        <v>120</v>
      </c>
      <c r="CG8" s="72" t="s">
        <v>120</v>
      </c>
      <c r="CH8" s="72" t="s">
        <v>120</v>
      </c>
      <c r="CI8" s="72" t="s">
        <v>120</v>
      </c>
      <c r="CJ8" s="72" t="s">
        <v>120</v>
      </c>
      <c r="CK8" s="72" t="s">
        <v>120</v>
      </c>
      <c r="CL8" s="69" t="s">
        <v>120</v>
      </c>
      <c r="CM8" s="71">
        <v>0</v>
      </c>
      <c r="CN8" s="71">
        <v>3000</v>
      </c>
      <c r="CO8" s="72" t="s">
        <v>120</v>
      </c>
      <c r="CP8" s="72" t="s">
        <v>120</v>
      </c>
      <c r="CQ8" s="72" t="s">
        <v>120</v>
      </c>
      <c r="CR8" s="72" t="s">
        <v>120</v>
      </c>
      <c r="CS8" s="72" t="s">
        <v>120</v>
      </c>
      <c r="CT8" s="72" t="s">
        <v>120</v>
      </c>
      <c r="CU8" s="72" t="s">
        <v>120</v>
      </c>
      <c r="CV8" s="72" t="s">
        <v>120</v>
      </c>
      <c r="CW8" s="72" t="s">
        <v>120</v>
      </c>
      <c r="CX8" s="72" t="s">
        <v>120</v>
      </c>
      <c r="CY8" s="69" t="s">
        <v>120</v>
      </c>
      <c r="CZ8" s="72">
        <v>0</v>
      </c>
      <c r="DA8" s="72">
        <v>0</v>
      </c>
      <c r="DB8" s="72">
        <v>0</v>
      </c>
      <c r="DC8" s="72">
        <v>0</v>
      </c>
      <c r="DD8" s="72">
        <v>0</v>
      </c>
      <c r="DE8" s="72">
        <v>123.1</v>
      </c>
      <c r="DF8" s="72">
        <v>92.3</v>
      </c>
      <c r="DG8" s="72">
        <v>85.4</v>
      </c>
      <c r="DH8" s="72">
        <v>76.3</v>
      </c>
      <c r="DI8" s="72">
        <v>64.099999999999994</v>
      </c>
      <c r="DJ8" s="69">
        <v>122.6</v>
      </c>
      <c r="DK8" s="72">
        <v>148.80000000000001</v>
      </c>
      <c r="DL8" s="72">
        <v>148.80000000000001</v>
      </c>
      <c r="DM8" s="72">
        <v>164.6</v>
      </c>
      <c r="DN8" s="72">
        <v>143.9</v>
      </c>
      <c r="DO8" s="72">
        <v>179.3</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128</v>
      </c>
      <c r="C10" s="79" t="s">
        <v>129</v>
      </c>
      <c r="D10" s="79" t="s">
        <v>130</v>
      </c>
      <c r="E10" s="79" t="s">
        <v>131</v>
      </c>
      <c r="F10" s="79" t="s">
        <v>132</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2018-03-14T08:00:41Z</cp:lastPrinted>
  <dcterms:created xsi:type="dcterms:W3CDTF">2018-02-09T01:47:41Z</dcterms:created>
  <dcterms:modified xsi:type="dcterms:W3CDTF">2018-03-26T01:42:10Z</dcterms:modified>
  <cp:category/>
</cp:coreProperties>
</file>