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22静岡県浜松市-\"/>
    </mc:Choice>
  </mc:AlternateContent>
  <workbookProtection workbookAlgorithmName="SHA-512" workbookHashValue="F/HPXuDmmDZnJ7JPuCz2LpcWcHK2eJqm06rnPGiHacMkxgeMOcfPHY20upBsvlISNrmbqlsGO7J2ormmLxJf4w==" workbookSaltValue="rzEXVSNpTv8qVOK/YU2maQ==" workbookSpinCount="100000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JV52" i="4" s="1"/>
  <c r="BQ7" i="5"/>
  <c r="JC52" i="4" s="1"/>
  <c r="BO7" i="5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CS53" i="4"/>
  <c r="BG53" i="4"/>
  <c r="AN53" i="4"/>
  <c r="U53" i="4"/>
  <c r="LH52" i="4"/>
  <c r="KO52" i="4"/>
  <c r="HJ52" i="4"/>
  <c r="GQ52" i="4"/>
  <c r="FX52" i="4"/>
  <c r="FE52" i="4"/>
  <c r="EL52" i="4"/>
  <c r="BZ52" i="4"/>
  <c r="BG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KO31" i="4"/>
  <c r="JV31" i="4"/>
  <c r="JC31" i="4"/>
  <c r="HJ31" i="4"/>
  <c r="FE31" i="4"/>
  <c r="EL31" i="4"/>
  <c r="CS31" i="4"/>
  <c r="BZ31" i="4"/>
  <c r="BG31" i="4"/>
  <c r="AN31" i="4"/>
  <c r="U31" i="4"/>
  <c r="LJ10" i="4"/>
  <c r="JQ10" i="4"/>
  <c r="HX10" i="4"/>
  <c r="DU10" i="4"/>
  <c r="AQ10" i="4"/>
  <c r="B10" i="4"/>
  <c r="LJ8" i="4"/>
  <c r="JQ8" i="4"/>
  <c r="HX8" i="4"/>
  <c r="DU8" i="4"/>
  <c r="CF8" i="4"/>
  <c r="AQ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IE76" i="4"/>
  <c r="LT76" i="4"/>
  <c r="GQ51" i="4"/>
  <c r="LH30" i="4"/>
  <c r="BZ51" i="4"/>
  <c r="BZ30" i="4"/>
  <c r="GQ30" i="4"/>
  <c r="HP76" i="4"/>
  <c r="BG30" i="4"/>
  <c r="FX51" i="4"/>
  <c r="FX30" i="4"/>
  <c r="AV76" i="4"/>
  <c r="KO51" i="4"/>
  <c r="LE76" i="4"/>
  <c r="KO30" i="4"/>
  <c r="BG51" i="4"/>
  <c r="HA76" i="4"/>
  <c r="AN51" i="4"/>
  <c r="FE30" i="4"/>
  <c r="FE51" i="4"/>
  <c r="AN30" i="4"/>
  <c r="AG76" i="4"/>
  <c r="KP76" i="4"/>
  <c r="JV51" i="4"/>
  <c r="JV30" i="4"/>
  <c r="R76" i="4"/>
  <c r="KA76" i="4"/>
  <c r="EL51" i="4"/>
  <c r="JC30" i="4"/>
  <c r="U30" i="4"/>
  <c r="GL76" i="4"/>
  <c r="U51" i="4"/>
  <c r="EL30" i="4"/>
  <c r="JC51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<sst xmlns="http://schemas.openxmlformats.org/spreadsheetml/2006/main" count="286" uniqueCount="135">
  <si>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</si>
  <si>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</si>
  <si>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</si>
  <si>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</si>
  <si>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</si>
  <si>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</si>
  <si>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</si>
  <si>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</si>
  <si>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</si>
  <si>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</si>
  <si>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</si>
  <si>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</si>
  <si>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</si>
  <si>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</si>
  <si>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</si>
  <si>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</si>
  <si>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</si>
  <si>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</si>
  <si>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</si>
  <si>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</si>
  <si>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</si>
  <si>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</si>
  <si>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</si>
  <si>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</si>
  <si>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</si>
  <si>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</si>
  <si>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</si>
  <si>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</si>
  <si>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</si>
  <si>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</si>
  <si>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</si>
  <si>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</si>
  <si>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</si>
  <si>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</si>
  <si>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</si>
  <si>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</si>
  <si>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</si>
  <si>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</si>
  <si>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</si>
  <si>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</si>
  <si>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</si>
  <si>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</si>
  <si>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</si>
  <si>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</si>
  <si>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</si>
  <si>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</si>
  <si>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</si>
  <si>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</si>
  <si>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</si>
  <si>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</si>
  <si>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</si>
  <si>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</si>
  <si>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</si>
  <si>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</si>
  <si>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</si>
  <si>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</si>
  <si>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</si>
  <si>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</si>
  <si>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</si>
  <si>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</si>
  <si>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</si>
  <si>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</si>
  <si>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</si>
  <si>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</si>
  <si>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</si>
  <si>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</si>
  <si>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</si>
  <si>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</si>
  <si>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</si>
  <si>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</si>
  <si>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</si>
  <si>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</si>
  <si>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</si>
  <si>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</si>
  <si>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</si>
  <si>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</si>
  <si>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</si>
  <si>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</si>
  <si>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</si>
  <si>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</si>
  <si>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</si>
  <si>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</si>
  <si>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</si>
  <si>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</si>
  <si>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</si>
  <si>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</si>
  <si>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</si>
  <si>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</si>
  <si>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</si>
  <si>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</si>
  <si>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</si>
  <si>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</si>
  <si>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</si>
  <si>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</si>
  <si>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</si>
  <si>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</si>
  <si>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</si>
  <si>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</si>
  <si>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</si>
  <si>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</si>
  <si>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</si>
  <si>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</si>
  <si>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</si>
  <si>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</si>
  <si>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</si>
  <si>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</si>
  <si>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</si>
  <si>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</si>
  <si>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</si>
  <si>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</si>
  <si>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</si>
  <si>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</si>
  <si>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</si>
  <si>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静岡県　浜松市</t>
  </si>
  <si>
    <t>ザザシティ駐車場</t>
  </si>
  <si>
    <t>法非適用</t>
  </si>
  <si>
    <t>駐車場整備事業</t>
  </si>
  <si>
    <t>-</t>
  </si>
  <si>
    <t>Ａ１Ｂ２</t>
  </si>
  <si>
    <t>該当数値なし</t>
  </si>
  <si>
    <t>都市計画駐車場</t>
  </si>
  <si>
    <t>立体式</t>
  </si>
  <si>
    <t>公共施設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</si>
  <si>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</si>
  <si>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</si>
  <si>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</si>
  <si>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</si>
  <si>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</si>
  <si>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</si>
  <si>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</si>
  <si>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</si>
  <si>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　平成24年度から平成26年度までの⑤ＥＢＩＴＤＡの数値が減少傾向であったが、平成27年度に導入した利用料金制の導入より、④売上高ＧＯＰ比率や⑤ＥＢＩＴＤＡとも、数値は上昇しており、指定管理者の経営努力による収益改善が進んでいると考える。</t>
    <rPh sb="1" eb="3">
      <t>ヘイセイ</t>
    </rPh>
    <rPh sb="5" eb="7">
      <t>ネンド</t>
    </rPh>
    <rPh sb="9" eb="11">
      <t>ヘイセイ</t>
    </rPh>
    <rPh sb="13" eb="15">
      <t>ネンド</t>
    </rPh>
    <rPh sb="26" eb="28">
      <t>スウチ</t>
    </rPh>
    <rPh sb="29" eb="31">
      <t>ゲンショウ</t>
    </rPh>
    <rPh sb="31" eb="33">
      <t>ケイコウ</t>
    </rPh>
    <rPh sb="39" eb="41">
      <t>ヘイセイ</t>
    </rPh>
    <rPh sb="43" eb="45">
      <t>ネンド</t>
    </rPh>
    <rPh sb="46" eb="48">
      <t>ドウニュウ</t>
    </rPh>
    <rPh sb="50" eb="52">
      <t>リヨウ</t>
    </rPh>
    <rPh sb="52" eb="54">
      <t>リョウキン</t>
    </rPh>
    <rPh sb="54" eb="55">
      <t>セイ</t>
    </rPh>
    <rPh sb="56" eb="58">
      <t>ドウニュウ</t>
    </rPh>
    <rPh sb="62" eb="64">
      <t>ウリアゲ</t>
    </rPh>
    <rPh sb="64" eb="65">
      <t>ダカ</t>
    </rPh>
    <rPh sb="68" eb="70">
      <t>ヒリツ</t>
    </rPh>
    <rPh sb="81" eb="83">
      <t>スウチ</t>
    </rPh>
    <rPh sb="84" eb="86">
      <t>ジョウショウ</t>
    </rPh>
    <rPh sb="91" eb="93">
      <t>シテイ</t>
    </rPh>
    <rPh sb="93" eb="95">
      <t>カンリ</t>
    </rPh>
    <rPh sb="95" eb="96">
      <t>シャ</t>
    </rPh>
    <rPh sb="97" eb="99">
      <t>ケイエイ</t>
    </rPh>
    <rPh sb="99" eb="101">
      <t>ドリョク</t>
    </rPh>
    <rPh sb="104" eb="106">
      <t>シュウエキ</t>
    </rPh>
    <rPh sb="106" eb="108">
      <t>カイゼン</t>
    </rPh>
    <rPh sb="109" eb="110">
      <t>スス</t>
    </rPh>
    <rPh sb="115" eb="116">
      <t>カンガ</t>
    </rPh>
    <phoneticPr fontId="6"/>
  </si>
  <si>
    <t>　当該駐車場の資産価値については、⑦敷地の地価が⑧設備投資見込額が上回っており、資産価値は高い施設と考える。</t>
    <rPh sb="1" eb="3">
      <t>トウガイ</t>
    </rPh>
    <rPh sb="3" eb="6">
      <t>チュウシャジョウ</t>
    </rPh>
    <rPh sb="7" eb="9">
      <t>シサン</t>
    </rPh>
    <rPh sb="9" eb="11">
      <t>カチ</t>
    </rPh>
    <rPh sb="18" eb="20">
      <t>シキチ</t>
    </rPh>
    <rPh sb="21" eb="23">
      <t>チカ</t>
    </rPh>
    <rPh sb="25" eb="27">
      <t>セツビ</t>
    </rPh>
    <rPh sb="27" eb="29">
      <t>トウシ</t>
    </rPh>
    <rPh sb="29" eb="31">
      <t>ミコミ</t>
    </rPh>
    <rPh sb="31" eb="32">
      <t>ガク</t>
    </rPh>
    <rPh sb="33" eb="35">
      <t>ウワマワ</t>
    </rPh>
    <rPh sb="40" eb="42">
      <t>シサン</t>
    </rPh>
    <rPh sb="42" eb="44">
      <t>カチ</t>
    </rPh>
    <rPh sb="45" eb="46">
      <t>タカ</t>
    </rPh>
    <rPh sb="47" eb="49">
      <t>シセツ</t>
    </rPh>
    <rPh sb="50" eb="51">
      <t>カンガ</t>
    </rPh>
    <phoneticPr fontId="6"/>
  </si>
  <si>
    <t>　⑪稼働率については、類似施設平均値とほぼ同水準を維持している。</t>
    <rPh sb="2" eb="4">
      <t>カドウ</t>
    </rPh>
    <rPh sb="4" eb="5">
      <t>リツ</t>
    </rPh>
    <rPh sb="11" eb="13">
      <t>ルイジ</t>
    </rPh>
    <rPh sb="13" eb="15">
      <t>シセツ</t>
    </rPh>
    <rPh sb="15" eb="17">
      <t>ヘイキン</t>
    </rPh>
    <rPh sb="17" eb="18">
      <t>チ</t>
    </rPh>
    <rPh sb="21" eb="22">
      <t>ドウ</t>
    </rPh>
    <rPh sb="22" eb="24">
      <t>スイジュン</t>
    </rPh>
    <rPh sb="25" eb="27">
      <t>イジ</t>
    </rPh>
    <phoneticPr fontId="6"/>
  </si>
  <si>
    <t>　④売上高ＧＯＰ比率及び⑤ＥＢＩＴＤＡが類似施設平均より高い施設であることから、収益性がある施設として考えられ、今後さらに企業債の債務残高の減少により、さらに収益性が向上するものと考えられる。また、平成27年度より利用料金制を導入し、指定管理者の経営努力により、収支が改善傾向にある。</t>
    <rPh sb="2" eb="4">
      <t>ウリアゲ</t>
    </rPh>
    <rPh sb="4" eb="5">
      <t>ダカ</t>
    </rPh>
    <rPh sb="8" eb="10">
      <t>ヒリツ</t>
    </rPh>
    <rPh sb="10" eb="11">
      <t>オヨ</t>
    </rPh>
    <rPh sb="20" eb="22">
      <t>ルイジ</t>
    </rPh>
    <rPh sb="22" eb="24">
      <t>シセツ</t>
    </rPh>
    <rPh sb="24" eb="26">
      <t>ヘイキン</t>
    </rPh>
    <rPh sb="28" eb="29">
      <t>タカ</t>
    </rPh>
    <rPh sb="30" eb="32">
      <t>シセツ</t>
    </rPh>
    <rPh sb="40" eb="42">
      <t>シュウエキ</t>
    </rPh>
    <rPh sb="42" eb="43">
      <t>セイ</t>
    </rPh>
    <rPh sb="46" eb="48">
      <t>シセツ</t>
    </rPh>
    <rPh sb="51" eb="52">
      <t>カンガ</t>
    </rPh>
    <rPh sb="56" eb="58">
      <t>コンゴ</t>
    </rPh>
    <rPh sb="61" eb="63">
      <t>キギョウ</t>
    </rPh>
    <rPh sb="63" eb="64">
      <t>サイ</t>
    </rPh>
    <rPh sb="65" eb="67">
      <t>サイム</t>
    </rPh>
    <rPh sb="67" eb="69">
      <t>ザンダカ</t>
    </rPh>
    <rPh sb="70" eb="72">
      <t>ゲンショウ</t>
    </rPh>
    <rPh sb="79" eb="82">
      <t>シュウエキセイ</t>
    </rPh>
    <rPh sb="83" eb="85">
      <t>コウジョウ</t>
    </rPh>
    <rPh sb="90" eb="91">
      <t>カンガ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</si>
</sst>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34.200000000000003</c:v>
                </c:pt>
                <c:pt idx="1">
                  <c:v>40.5</c:v>
                </c:pt>
                <c:pt idx="2">
                  <c:v>38.4</c:v>
                </c:pt>
                <c:pt idx="3">
                  <c:v>32.700000000000003</c:v>
                </c:pt>
                <c:pt idx="4">
                  <c:v>34.200000000000003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021784"/>
        <c:axId val="60202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522.6</c:v>
                </c:pt>
                <c:pt idx="1">
                  <c:v>167.5</c:v>
                </c:pt>
                <c:pt idx="2">
                  <c:v>161.30000000000001</c:v>
                </c:pt>
                <c:pt idx="3">
                  <c:v>184.6</c:v>
                </c:pt>
                <c:pt idx="4">
                  <c:v>208.2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021784"/>
        <c:axId val="602022176"/>
      </c:lineChart>
      <c:dateAx>
        <c:axId val="602021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2022176"/>
        <c:crosses val="autoZero"/>
        <c:auto val="1"/>
        <c:lblOffset val="100"/>
        <c:baseTimeUnit val="years"/>
      </c:dateAx>
      <c:valAx>
        <c:axId val="60202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2021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1790.2</c:v>
                </c:pt>
                <c:pt idx="1">
                  <c:v>1721.1</c:v>
                </c:pt>
                <c:pt idx="2">
                  <c:v>1520.7</c:v>
                </c:pt>
                <c:pt idx="3">
                  <c:v>1356.3</c:v>
                </c:pt>
                <c:pt idx="4">
                  <c:v>1001.8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022960"/>
        <c:axId val="602023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478.3</c:v>
                </c:pt>
                <c:pt idx="1">
                  <c:v>218.9</c:v>
                </c:pt>
                <c:pt idx="2">
                  <c:v>198.4</c:v>
                </c:pt>
                <c:pt idx="3">
                  <c:v>166.3</c:v>
                </c:pt>
                <c:pt idx="4">
                  <c:v>161.6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022960"/>
        <c:axId val="602023352"/>
      </c:lineChart>
      <c:dateAx>
        <c:axId val="60202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2023352"/>
        <c:crosses val="autoZero"/>
        <c:auto val="1"/>
        <c:lblOffset val="100"/>
        <c:baseTimeUnit val="years"/>
      </c:dateAx>
      <c:valAx>
        <c:axId val="602023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2022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024136"/>
        <c:axId val="60202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024136"/>
        <c:axId val="602024528"/>
      </c:lineChart>
      <c:dateAx>
        <c:axId val="602024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2024528"/>
        <c:crosses val="autoZero"/>
        <c:auto val="1"/>
        <c:lblOffset val="100"/>
        <c:baseTimeUnit val="years"/>
      </c:dateAx>
      <c:valAx>
        <c:axId val="60202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2024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025312"/>
        <c:axId val="602025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025312"/>
        <c:axId val="602025704"/>
      </c:lineChart>
      <c:dateAx>
        <c:axId val="60202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2025704"/>
        <c:crosses val="autoZero"/>
        <c:auto val="1"/>
        <c:lblOffset val="100"/>
        <c:baseTimeUnit val="years"/>
      </c:dateAx>
      <c:valAx>
        <c:axId val="602025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2025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39.799999999999997</c:v>
                </c:pt>
                <c:pt idx="1">
                  <c:v>52</c:v>
                </c:pt>
                <c:pt idx="2">
                  <c:v>65.400000000000006</c:v>
                </c:pt>
                <c:pt idx="3">
                  <c:v>51.5</c:v>
                </c:pt>
                <c:pt idx="4">
                  <c:v>43.5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026488"/>
        <c:axId val="60202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12.9</c:v>
                </c:pt>
                <c:pt idx="1">
                  <c:v>12.3</c:v>
                </c:pt>
                <c:pt idx="2">
                  <c:v>14.6</c:v>
                </c:pt>
                <c:pt idx="3">
                  <c:v>14.1</c:v>
                </c:pt>
                <c:pt idx="4">
                  <c:v>11.9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026488"/>
        <c:axId val="602026880"/>
      </c:lineChart>
      <c:dateAx>
        <c:axId val="602026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2026880"/>
        <c:crosses val="autoZero"/>
        <c:auto val="1"/>
        <c:lblOffset val="100"/>
        <c:baseTimeUnit val="years"/>
      </c:dateAx>
      <c:valAx>
        <c:axId val="60202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2026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704</c:v>
                </c:pt>
                <c:pt idx="1">
                  <c:v>658</c:v>
                </c:pt>
                <c:pt idx="2">
                  <c:v>1139</c:v>
                </c:pt>
                <c:pt idx="3">
                  <c:v>702</c:v>
                </c:pt>
                <c:pt idx="4">
                  <c:v>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027664"/>
        <c:axId val="602028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171</c:v>
                </c:pt>
                <c:pt idx="1">
                  <c:v>125</c:v>
                </c:pt>
                <c:pt idx="2">
                  <c:v>211</c:v>
                </c:pt>
                <c:pt idx="3">
                  <c:v>118</c:v>
                </c:pt>
                <c:pt idx="4">
                  <c:v>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027664"/>
        <c:axId val="602028056"/>
      </c:lineChart>
      <c:dateAx>
        <c:axId val="60202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2028056"/>
        <c:crosses val="autoZero"/>
        <c:auto val="1"/>
        <c:lblOffset val="100"/>
        <c:baseTimeUnit val="years"/>
      </c:dateAx>
      <c:valAx>
        <c:axId val="602028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0202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124.3</c:v>
                </c:pt>
                <c:pt idx="1">
                  <c:v>152.80000000000001</c:v>
                </c:pt>
                <c:pt idx="2">
                  <c:v>112.7</c:v>
                </c:pt>
                <c:pt idx="3">
                  <c:v>121.2</c:v>
                </c:pt>
                <c:pt idx="4">
                  <c:v>126.7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028840"/>
        <c:axId val="657824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139.4</c:v>
                </c:pt>
                <c:pt idx="1">
                  <c:v>142.6</c:v>
                </c:pt>
                <c:pt idx="2">
                  <c:v>138.5</c:v>
                </c:pt>
                <c:pt idx="3">
                  <c:v>139.1</c:v>
                </c:pt>
                <c:pt idx="4">
                  <c:v>137.1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028840"/>
        <c:axId val="657824808"/>
      </c:lineChart>
      <c:dateAx>
        <c:axId val="602028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824808"/>
        <c:crosses val="autoZero"/>
        <c:auto val="1"/>
        <c:lblOffset val="100"/>
        <c:baseTimeUnit val="years"/>
      </c:dateAx>
      <c:valAx>
        <c:axId val="657824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2028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42.4</c:v>
                </c:pt>
                <c:pt idx="1">
                  <c:v>43.9</c:v>
                </c:pt>
                <c:pt idx="2">
                  <c:v>41.7</c:v>
                </c:pt>
                <c:pt idx="3">
                  <c:v>52.7</c:v>
                </c:pt>
                <c:pt idx="4">
                  <c:v>56.5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825592"/>
        <c:axId val="65782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35.799999999999997</c:v>
                </c:pt>
                <c:pt idx="1">
                  <c:v>37</c:v>
                </c:pt>
                <c:pt idx="2">
                  <c:v>40.200000000000003</c:v>
                </c:pt>
                <c:pt idx="3">
                  <c:v>43.1</c:v>
                </c:pt>
                <c:pt idx="4">
                  <c:v>42.8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25592"/>
        <c:axId val="657825984"/>
      </c:lineChart>
      <c:dateAx>
        <c:axId val="657825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825984"/>
        <c:crosses val="autoZero"/>
        <c:auto val="1"/>
        <c:lblOffset val="100"/>
        <c:baseTimeUnit val="years"/>
      </c:dateAx>
      <c:valAx>
        <c:axId val="65782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7825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72757</c:v>
                </c:pt>
                <c:pt idx="1">
                  <c:v>67106</c:v>
                </c:pt>
                <c:pt idx="2">
                  <c:v>62161</c:v>
                </c:pt>
                <c:pt idx="3">
                  <c:v>77806</c:v>
                </c:pt>
                <c:pt idx="4">
                  <c:v>85986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826768"/>
        <c:axId val="657827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22849</c:v>
                </c:pt>
                <c:pt idx="1">
                  <c:v>22692</c:v>
                </c:pt>
                <c:pt idx="2">
                  <c:v>20190</c:v>
                </c:pt>
                <c:pt idx="3">
                  <c:v>23532</c:v>
                </c:pt>
                <c:pt idx="4">
                  <c:v>24251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26768"/>
        <c:axId val="657827160"/>
      </c:lineChart>
      <c:dateAx>
        <c:axId val="65782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827160"/>
        <c:crosses val="autoZero"/>
        <c:auto val="1"/>
        <c:lblOffset val="100"/>
        <c:baseTimeUnit val="years"/>
      </c:dateAx>
      <c:valAx>
        <c:axId val="657827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7826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静岡県浜松市　ザザシティ駐車場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130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28558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立体式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16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651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300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利用料金制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131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34.200000000000003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40.5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38.4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32.700000000000003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34.200000000000003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39.799999999999997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52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65.400000000000006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51.5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43.5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124.3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152.80000000000001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112.7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121.2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126.7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522.6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167.5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161.30000000000001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184.6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208.2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12.9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12.3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14.6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14.1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11.9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139.4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142.6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138.5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139.1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137.1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132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133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704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658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1139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702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606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42.4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43.9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41.7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52.7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56.5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72757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67106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62161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77806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85986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171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125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118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104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35.799999999999997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40.200000000000003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43.1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42.8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22849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22692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20190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23532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24251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134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98184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68092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1790.2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1721.1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1520.7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1356.3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1001.8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478.3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218.9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198.4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166.3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161.6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N7nnop7/9v3lf3CklVKQwygrYtddWVsZfMDGKPhC+Dr83jXz8W2uD99+78NWp9PIiEthw4FpkjS9sybCC+iFlA==" saltValue="Hj660TPAZUNgaDRJ+6VHvg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221309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7</v>
      </c>
      <c r="H6" s="61" t="str">
        <f>SUBSTITUTE(H8,"　","")</f>
        <v>静岡県浜松市</v>
      </c>
      <c r="I6" s="61" t="str">
        <f t="shared" si="1"/>
        <v>ザザシティ駐車場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立体式</v>
      </c>
      <c r="R6" s="64">
        <f t="shared" si="1"/>
        <v>16</v>
      </c>
      <c r="S6" s="63" t="str">
        <f t="shared" si="1"/>
        <v>公共施設</v>
      </c>
      <c r="T6" s="63" t="str">
        <f t="shared" si="1"/>
        <v>無</v>
      </c>
      <c r="U6" s="64">
        <f t="shared" si="1"/>
        <v>28558</v>
      </c>
      <c r="V6" s="64">
        <f t="shared" si="1"/>
        <v>651</v>
      </c>
      <c r="W6" s="64">
        <f t="shared" si="1"/>
        <v>300</v>
      </c>
      <c r="X6" s="63" t="str">
        <f t="shared" si="1"/>
        <v>利用料金制</v>
      </c>
      <c r="Y6" s="65">
        <f>IF(Y8="-",NA(),Y8)</f>
        <v>34.200000000000003</v>
      </c>
      <c r="Z6" s="65">
        <f t="shared" ref="Z6:AH6" si="2">IF(Z8="-",NA(),Z8)</f>
        <v>40.5</v>
      </c>
      <c r="AA6" s="65">
        <f t="shared" si="2"/>
        <v>38.4</v>
      </c>
      <c r="AB6" s="65">
        <f t="shared" si="2"/>
        <v>32.700000000000003</v>
      </c>
      <c r="AC6" s="65">
        <f t="shared" si="2"/>
        <v>34.200000000000003</v>
      </c>
      <c r="AD6" s="65">
        <f t="shared" si="2"/>
        <v>522.6</v>
      </c>
      <c r="AE6" s="65">
        <f t="shared" si="2"/>
        <v>167.5</v>
      </c>
      <c r="AF6" s="65">
        <f t="shared" si="2"/>
        <v>161.30000000000001</v>
      </c>
      <c r="AG6" s="65">
        <f t="shared" si="2"/>
        <v>184.6</v>
      </c>
      <c r="AH6" s="65">
        <f t="shared" si="2"/>
        <v>208.2</v>
      </c>
      <c r="AI6" s="62" t="str">
        <f>IF(AI8="-","",IF(AI8="-","【-】","【"&amp;SUBSTITUTE(TEXT(AI8,"#,##0.0"),"-","△")&amp;"】"))</f>
        <v>【275.4】</v>
      </c>
      <c r="AJ6" s="65">
        <f>IF(AJ8="-",NA(),AJ8)</f>
        <v>39.799999999999997</v>
      </c>
      <c r="AK6" s="65">
        <f t="shared" ref="AK6:AS6" si="3">IF(AK8="-",NA(),AK8)</f>
        <v>52</v>
      </c>
      <c r="AL6" s="65">
        <f t="shared" si="3"/>
        <v>65.400000000000006</v>
      </c>
      <c r="AM6" s="65">
        <f t="shared" si="3"/>
        <v>51.5</v>
      </c>
      <c r="AN6" s="65">
        <f t="shared" si="3"/>
        <v>43.5</v>
      </c>
      <c r="AO6" s="65">
        <f t="shared" si="3"/>
        <v>12.9</v>
      </c>
      <c r="AP6" s="65">
        <f t="shared" si="3"/>
        <v>12.3</v>
      </c>
      <c r="AQ6" s="65">
        <f t="shared" si="3"/>
        <v>14.6</v>
      </c>
      <c r="AR6" s="65">
        <f t="shared" si="3"/>
        <v>14.1</v>
      </c>
      <c r="AS6" s="65">
        <f t="shared" si="3"/>
        <v>11.9</v>
      </c>
      <c r="AT6" s="62" t="str">
        <f>IF(AT8="-","",IF(AT8="-","【-】","【"&amp;SUBSTITUTE(TEXT(AT8,"#,##0.0"),"-","△")&amp;"】"))</f>
        <v>【13.3】</v>
      </c>
      <c r="AU6" s="66">
        <f>IF(AU8="-",NA(),AU8)</f>
        <v>704</v>
      </c>
      <c r="AV6" s="66">
        <f t="shared" ref="AV6:BD6" si="4">IF(AV8="-",NA(),AV8)</f>
        <v>658</v>
      </c>
      <c r="AW6" s="66">
        <f t="shared" si="4"/>
        <v>1139</v>
      </c>
      <c r="AX6" s="66">
        <f t="shared" si="4"/>
        <v>702</v>
      </c>
      <c r="AY6" s="66">
        <f t="shared" si="4"/>
        <v>606</v>
      </c>
      <c r="AZ6" s="66">
        <f t="shared" si="4"/>
        <v>171</v>
      </c>
      <c r="BA6" s="66">
        <f t="shared" si="4"/>
        <v>125</v>
      </c>
      <c r="BB6" s="66">
        <f t="shared" si="4"/>
        <v>211</v>
      </c>
      <c r="BC6" s="66">
        <f t="shared" si="4"/>
        <v>118</v>
      </c>
      <c r="BD6" s="66">
        <f t="shared" si="4"/>
        <v>104</v>
      </c>
      <c r="BE6" s="64" t="str">
        <f>IF(BE8="-","",IF(BE8="-","【-】","【"&amp;SUBSTITUTE(TEXT(BE8,"#,##0"),"-","△")&amp;"】"))</f>
        <v>【140】</v>
      </c>
      <c r="BF6" s="65">
        <f>IF(BF8="-",NA(),BF8)</f>
        <v>42.4</v>
      </c>
      <c r="BG6" s="65">
        <f t="shared" ref="BG6:BO6" si="5">IF(BG8="-",NA(),BG8)</f>
        <v>43.9</v>
      </c>
      <c r="BH6" s="65">
        <f t="shared" si="5"/>
        <v>41.7</v>
      </c>
      <c r="BI6" s="65">
        <f t="shared" si="5"/>
        <v>52.7</v>
      </c>
      <c r="BJ6" s="65">
        <f t="shared" si="5"/>
        <v>56.5</v>
      </c>
      <c r="BK6" s="65">
        <f t="shared" si="5"/>
        <v>35.799999999999997</v>
      </c>
      <c r="BL6" s="65">
        <f t="shared" si="5"/>
        <v>37</v>
      </c>
      <c r="BM6" s="65">
        <f t="shared" si="5"/>
        <v>40.200000000000003</v>
      </c>
      <c r="BN6" s="65">
        <f t="shared" si="5"/>
        <v>43.1</v>
      </c>
      <c r="BO6" s="65">
        <f t="shared" si="5"/>
        <v>42.8</v>
      </c>
      <c r="BP6" s="62" t="str">
        <f>IF(BP8="-","",IF(BP8="-","【-】","【"&amp;SUBSTITUTE(TEXT(BP8,"#,##0.0"),"-","△")&amp;"】"))</f>
        <v>【45.2】</v>
      </c>
      <c r="BQ6" s="66">
        <f>IF(BQ8="-",NA(),BQ8)</f>
        <v>72757</v>
      </c>
      <c r="BR6" s="66">
        <f t="shared" ref="BR6:BZ6" si="6">IF(BR8="-",NA(),BR8)</f>
        <v>67106</v>
      </c>
      <c r="BS6" s="66">
        <f t="shared" si="6"/>
        <v>62161</v>
      </c>
      <c r="BT6" s="66">
        <f t="shared" si="6"/>
        <v>77806</v>
      </c>
      <c r="BU6" s="66">
        <f t="shared" si="6"/>
        <v>85986</v>
      </c>
      <c r="BV6" s="66">
        <f t="shared" si="6"/>
        <v>22849</v>
      </c>
      <c r="BW6" s="66">
        <f t="shared" si="6"/>
        <v>22692</v>
      </c>
      <c r="BX6" s="66">
        <f t="shared" si="6"/>
        <v>20190</v>
      </c>
      <c r="BY6" s="66">
        <f t="shared" si="6"/>
        <v>23532</v>
      </c>
      <c r="BZ6" s="66">
        <f t="shared" si="6"/>
        <v>24251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98184</v>
      </c>
      <c r="CN6" s="64">
        <f t="shared" si="7"/>
        <v>68092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1790.2</v>
      </c>
      <c r="DA6" s="65">
        <f t="shared" ref="DA6:DI6" si="8">IF(DA8="-",NA(),DA8)</f>
        <v>1721.1</v>
      </c>
      <c r="DB6" s="65">
        <f t="shared" si="8"/>
        <v>1520.7</v>
      </c>
      <c r="DC6" s="65">
        <f t="shared" si="8"/>
        <v>1356.3</v>
      </c>
      <c r="DD6" s="65">
        <f t="shared" si="8"/>
        <v>1001.8</v>
      </c>
      <c r="DE6" s="65">
        <f t="shared" si="8"/>
        <v>478.3</v>
      </c>
      <c r="DF6" s="65">
        <f t="shared" si="8"/>
        <v>218.9</v>
      </c>
      <c r="DG6" s="65">
        <f t="shared" si="8"/>
        <v>198.4</v>
      </c>
      <c r="DH6" s="65">
        <f t="shared" si="8"/>
        <v>166.3</v>
      </c>
      <c r="DI6" s="65">
        <f t="shared" si="8"/>
        <v>161.6</v>
      </c>
      <c r="DJ6" s="62" t="str">
        <f>IF(DJ8="-","",IF(DJ8="-","【-】","【"&amp;SUBSTITUTE(TEXT(DJ8,"#,##0.0"),"-","△")&amp;"】"))</f>
        <v>【122.6】</v>
      </c>
      <c r="DK6" s="65">
        <f>IF(DK8="-",NA(),DK8)</f>
        <v>124.3</v>
      </c>
      <c r="DL6" s="65">
        <f t="shared" ref="DL6:DT6" si="9">IF(DL8="-",NA(),DL8)</f>
        <v>152.80000000000001</v>
      </c>
      <c r="DM6" s="65">
        <f t="shared" si="9"/>
        <v>112.7</v>
      </c>
      <c r="DN6" s="65">
        <f t="shared" si="9"/>
        <v>121.2</v>
      </c>
      <c r="DO6" s="65">
        <f t="shared" si="9"/>
        <v>126.7</v>
      </c>
      <c r="DP6" s="65">
        <f t="shared" si="9"/>
        <v>139.4</v>
      </c>
      <c r="DQ6" s="65">
        <f t="shared" si="9"/>
        <v>142.6</v>
      </c>
      <c r="DR6" s="65">
        <f t="shared" si="9"/>
        <v>138.5</v>
      </c>
      <c r="DS6" s="65">
        <f t="shared" si="9"/>
        <v>139.1</v>
      </c>
      <c r="DT6" s="65">
        <f t="shared" si="9"/>
        <v>137.1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221309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7</v>
      </c>
      <c r="H7" s="61" t="str">
        <f t="shared" si="10"/>
        <v>静岡県　浜松市</v>
      </c>
      <c r="I7" s="61" t="str">
        <f t="shared" si="10"/>
        <v>ザザシティ駐車場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立体式</v>
      </c>
      <c r="R7" s="64">
        <f t="shared" si="10"/>
        <v>16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28558</v>
      </c>
      <c r="V7" s="64">
        <f t="shared" si="10"/>
        <v>651</v>
      </c>
      <c r="W7" s="64">
        <f t="shared" si="10"/>
        <v>300</v>
      </c>
      <c r="X7" s="63" t="str">
        <f t="shared" si="10"/>
        <v>利用料金制</v>
      </c>
      <c r="Y7" s="65">
        <f>Y8</f>
        <v>34.200000000000003</v>
      </c>
      <c r="Z7" s="65">
        <f t="shared" ref="Z7:AH7" si="11">Z8</f>
        <v>40.5</v>
      </c>
      <c r="AA7" s="65">
        <f t="shared" si="11"/>
        <v>38.4</v>
      </c>
      <c r="AB7" s="65">
        <f t="shared" si="11"/>
        <v>32.700000000000003</v>
      </c>
      <c r="AC7" s="65">
        <f t="shared" si="11"/>
        <v>34.200000000000003</v>
      </c>
      <c r="AD7" s="65">
        <f t="shared" si="11"/>
        <v>522.6</v>
      </c>
      <c r="AE7" s="65">
        <f t="shared" si="11"/>
        <v>167.5</v>
      </c>
      <c r="AF7" s="65">
        <f t="shared" si="11"/>
        <v>161.30000000000001</v>
      </c>
      <c r="AG7" s="65">
        <f t="shared" si="11"/>
        <v>184.6</v>
      </c>
      <c r="AH7" s="65">
        <f t="shared" si="11"/>
        <v>208.2</v>
      </c>
      <c r="AI7" s="62"/>
      <c r="AJ7" s="65">
        <f>AJ8</f>
        <v>39.799999999999997</v>
      </c>
      <c r="AK7" s="65">
        <f t="shared" ref="AK7:AS7" si="12">AK8</f>
        <v>52</v>
      </c>
      <c r="AL7" s="65">
        <f t="shared" si="12"/>
        <v>65.400000000000006</v>
      </c>
      <c r="AM7" s="65">
        <f t="shared" si="12"/>
        <v>51.5</v>
      </c>
      <c r="AN7" s="65">
        <f t="shared" si="12"/>
        <v>43.5</v>
      </c>
      <c r="AO7" s="65">
        <f t="shared" si="12"/>
        <v>12.9</v>
      </c>
      <c r="AP7" s="65">
        <f t="shared" si="12"/>
        <v>12.3</v>
      </c>
      <c r="AQ7" s="65">
        <f t="shared" si="12"/>
        <v>14.6</v>
      </c>
      <c r="AR7" s="65">
        <f t="shared" si="12"/>
        <v>14.1</v>
      </c>
      <c r="AS7" s="65">
        <f t="shared" si="12"/>
        <v>11.9</v>
      </c>
      <c r="AT7" s="62"/>
      <c r="AU7" s="66">
        <f>AU8</f>
        <v>704</v>
      </c>
      <c r="AV7" s="66">
        <f t="shared" ref="AV7:BD7" si="13">AV8</f>
        <v>658</v>
      </c>
      <c r="AW7" s="66">
        <f t="shared" si="13"/>
        <v>1139</v>
      </c>
      <c r="AX7" s="66">
        <f t="shared" si="13"/>
        <v>702</v>
      </c>
      <c r="AY7" s="66">
        <f t="shared" si="13"/>
        <v>606</v>
      </c>
      <c r="AZ7" s="66">
        <f t="shared" si="13"/>
        <v>171</v>
      </c>
      <c r="BA7" s="66">
        <f t="shared" si="13"/>
        <v>125</v>
      </c>
      <c r="BB7" s="66">
        <f t="shared" si="13"/>
        <v>211</v>
      </c>
      <c r="BC7" s="66">
        <f t="shared" si="13"/>
        <v>118</v>
      </c>
      <c r="BD7" s="66">
        <f t="shared" si="13"/>
        <v>104</v>
      </c>
      <c r="BE7" s="64"/>
      <c r="BF7" s="65">
        <f>BF8</f>
        <v>42.4</v>
      </c>
      <c r="BG7" s="65">
        <f t="shared" ref="BG7:BO7" si="14">BG8</f>
        <v>43.9</v>
      </c>
      <c r="BH7" s="65">
        <f t="shared" si="14"/>
        <v>41.7</v>
      </c>
      <c r="BI7" s="65">
        <f t="shared" si="14"/>
        <v>52.7</v>
      </c>
      <c r="BJ7" s="65">
        <f t="shared" si="14"/>
        <v>56.5</v>
      </c>
      <c r="BK7" s="65">
        <f t="shared" si="14"/>
        <v>35.799999999999997</v>
      </c>
      <c r="BL7" s="65">
        <f t="shared" si="14"/>
        <v>37</v>
      </c>
      <c r="BM7" s="65">
        <f t="shared" si="14"/>
        <v>40.200000000000003</v>
      </c>
      <c r="BN7" s="65">
        <f t="shared" si="14"/>
        <v>43.1</v>
      </c>
      <c r="BO7" s="65">
        <f t="shared" si="14"/>
        <v>42.8</v>
      </c>
      <c r="BP7" s="62"/>
      <c r="BQ7" s="66">
        <f>BQ8</f>
        <v>72757</v>
      </c>
      <c r="BR7" s="66">
        <f t="shared" ref="BR7:BZ7" si="15">BR8</f>
        <v>67106</v>
      </c>
      <c r="BS7" s="66">
        <f t="shared" si="15"/>
        <v>62161</v>
      </c>
      <c r="BT7" s="66">
        <f t="shared" si="15"/>
        <v>77806</v>
      </c>
      <c r="BU7" s="66">
        <f t="shared" si="15"/>
        <v>85986</v>
      </c>
      <c r="BV7" s="66">
        <f t="shared" si="15"/>
        <v>22849</v>
      </c>
      <c r="BW7" s="66">
        <f t="shared" si="15"/>
        <v>22692</v>
      </c>
      <c r="BX7" s="66">
        <f t="shared" si="15"/>
        <v>20190</v>
      </c>
      <c r="BY7" s="66">
        <f t="shared" si="15"/>
        <v>23532</v>
      </c>
      <c r="BZ7" s="66">
        <f t="shared" si="15"/>
        <v>24251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98184</v>
      </c>
      <c r="CN7" s="64">
        <f>CN8</f>
        <v>68092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1790.2</v>
      </c>
      <c r="DA7" s="65">
        <f t="shared" ref="DA7:DI7" si="16">DA8</f>
        <v>1721.1</v>
      </c>
      <c r="DB7" s="65">
        <f t="shared" si="16"/>
        <v>1520.7</v>
      </c>
      <c r="DC7" s="65">
        <f t="shared" si="16"/>
        <v>1356.3</v>
      </c>
      <c r="DD7" s="65">
        <f t="shared" si="16"/>
        <v>1001.8</v>
      </c>
      <c r="DE7" s="65">
        <f t="shared" si="16"/>
        <v>478.3</v>
      </c>
      <c r="DF7" s="65">
        <f t="shared" si="16"/>
        <v>218.9</v>
      </c>
      <c r="DG7" s="65">
        <f t="shared" si="16"/>
        <v>198.4</v>
      </c>
      <c r="DH7" s="65">
        <f t="shared" si="16"/>
        <v>166.3</v>
      </c>
      <c r="DI7" s="65">
        <f t="shared" si="16"/>
        <v>161.6</v>
      </c>
      <c r="DJ7" s="62"/>
      <c r="DK7" s="65">
        <f>DK8</f>
        <v>124.3</v>
      </c>
      <c r="DL7" s="65">
        <f t="shared" ref="DL7:DT7" si="17">DL8</f>
        <v>152.80000000000001</v>
      </c>
      <c r="DM7" s="65">
        <f t="shared" si="17"/>
        <v>112.7</v>
      </c>
      <c r="DN7" s="65">
        <f t="shared" si="17"/>
        <v>121.2</v>
      </c>
      <c r="DO7" s="65">
        <f t="shared" si="17"/>
        <v>126.7</v>
      </c>
      <c r="DP7" s="65">
        <f t="shared" si="17"/>
        <v>139.4</v>
      </c>
      <c r="DQ7" s="65">
        <f t="shared" si="17"/>
        <v>142.6</v>
      </c>
      <c r="DR7" s="65">
        <f t="shared" si="17"/>
        <v>138.5</v>
      </c>
      <c r="DS7" s="65">
        <f t="shared" si="17"/>
        <v>139.1</v>
      </c>
      <c r="DT7" s="65">
        <f t="shared" si="17"/>
        <v>137.1</v>
      </c>
      <c r="DU7" s="62"/>
    </row>
    <row r="8" spans="1:125" s="67" customFormat="1">
      <c r="A8" s="50"/>
      <c r="B8" s="68">
        <v>2016</v>
      </c>
      <c r="C8" s="68">
        <v>221309</v>
      </c>
      <c r="D8" s="68">
        <v>47</v>
      </c>
      <c r="E8" s="68">
        <v>14</v>
      </c>
      <c r="F8" s="68">
        <v>0</v>
      </c>
      <c r="G8" s="68">
        <v>7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16</v>
      </c>
      <c r="S8" s="70" t="s">
        <v>122</v>
      </c>
      <c r="T8" s="70" t="s">
        <v>123</v>
      </c>
      <c r="U8" s="71">
        <v>28558</v>
      </c>
      <c r="V8" s="71">
        <v>651</v>
      </c>
      <c r="W8" s="71">
        <v>300</v>
      </c>
      <c r="X8" s="70" t="s">
        <v>124</v>
      </c>
      <c r="Y8" s="72">
        <v>34.200000000000003</v>
      </c>
      <c r="Z8" s="72">
        <v>40.5</v>
      </c>
      <c r="AA8" s="72">
        <v>38.4</v>
      </c>
      <c r="AB8" s="72">
        <v>32.700000000000003</v>
      </c>
      <c r="AC8" s="72">
        <v>34.200000000000003</v>
      </c>
      <c r="AD8" s="72">
        <v>522.6</v>
      </c>
      <c r="AE8" s="72">
        <v>167.5</v>
      </c>
      <c r="AF8" s="72">
        <v>161.30000000000001</v>
      </c>
      <c r="AG8" s="72">
        <v>184.6</v>
      </c>
      <c r="AH8" s="72">
        <v>208.2</v>
      </c>
      <c r="AI8" s="69">
        <v>275.39999999999998</v>
      </c>
      <c r="AJ8" s="72">
        <v>39.799999999999997</v>
      </c>
      <c r="AK8" s="72">
        <v>52</v>
      </c>
      <c r="AL8" s="72">
        <v>65.400000000000006</v>
      </c>
      <c r="AM8" s="72">
        <v>51.5</v>
      </c>
      <c r="AN8" s="72">
        <v>43.5</v>
      </c>
      <c r="AO8" s="72">
        <v>12.9</v>
      </c>
      <c r="AP8" s="72">
        <v>12.3</v>
      </c>
      <c r="AQ8" s="72">
        <v>14.6</v>
      </c>
      <c r="AR8" s="72">
        <v>14.1</v>
      </c>
      <c r="AS8" s="72">
        <v>11.9</v>
      </c>
      <c r="AT8" s="69">
        <v>13.3</v>
      </c>
      <c r="AU8" s="73">
        <v>704</v>
      </c>
      <c r="AV8" s="73">
        <v>658</v>
      </c>
      <c r="AW8" s="73">
        <v>1139</v>
      </c>
      <c r="AX8" s="73">
        <v>702</v>
      </c>
      <c r="AY8" s="73">
        <v>606</v>
      </c>
      <c r="AZ8" s="73">
        <v>171</v>
      </c>
      <c r="BA8" s="73">
        <v>125</v>
      </c>
      <c r="BB8" s="73">
        <v>211</v>
      </c>
      <c r="BC8" s="73">
        <v>118</v>
      </c>
      <c r="BD8" s="73">
        <v>104</v>
      </c>
      <c r="BE8" s="73">
        <v>140</v>
      </c>
      <c r="BF8" s="72">
        <v>42.4</v>
      </c>
      <c r="BG8" s="72">
        <v>43.9</v>
      </c>
      <c r="BH8" s="72">
        <v>41.7</v>
      </c>
      <c r="BI8" s="72">
        <v>52.7</v>
      </c>
      <c r="BJ8" s="72">
        <v>56.5</v>
      </c>
      <c r="BK8" s="72">
        <v>35.799999999999997</v>
      </c>
      <c r="BL8" s="72">
        <v>37</v>
      </c>
      <c r="BM8" s="72">
        <v>40.200000000000003</v>
      </c>
      <c r="BN8" s="72">
        <v>43.1</v>
      </c>
      <c r="BO8" s="72">
        <v>42.8</v>
      </c>
      <c r="BP8" s="69">
        <v>45.2</v>
      </c>
      <c r="BQ8" s="73">
        <v>72757</v>
      </c>
      <c r="BR8" s="73">
        <v>67106</v>
      </c>
      <c r="BS8" s="73">
        <v>62161</v>
      </c>
      <c r="BT8" s="74">
        <v>77806</v>
      </c>
      <c r="BU8" s="74">
        <v>85986</v>
      </c>
      <c r="BV8" s="73">
        <v>22849</v>
      </c>
      <c r="BW8" s="73">
        <v>22692</v>
      </c>
      <c r="BX8" s="73">
        <v>20190</v>
      </c>
      <c r="BY8" s="73">
        <v>23532</v>
      </c>
      <c r="BZ8" s="73">
        <v>24251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98184</v>
      </c>
      <c r="CN8" s="71">
        <v>68092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1790.2</v>
      </c>
      <c r="DA8" s="72">
        <v>1721.1</v>
      </c>
      <c r="DB8" s="72">
        <v>1520.7</v>
      </c>
      <c r="DC8" s="72">
        <v>1356.3</v>
      </c>
      <c r="DD8" s="72">
        <v>1001.8</v>
      </c>
      <c r="DE8" s="72">
        <v>478.3</v>
      </c>
      <c r="DF8" s="72">
        <v>218.9</v>
      </c>
      <c r="DG8" s="72">
        <v>198.4</v>
      </c>
      <c r="DH8" s="72">
        <v>166.3</v>
      </c>
      <c r="DI8" s="72">
        <v>161.6</v>
      </c>
      <c r="DJ8" s="69">
        <v>122.6</v>
      </c>
      <c r="DK8" s="72">
        <v>124.3</v>
      </c>
      <c r="DL8" s="72">
        <v>152.80000000000001</v>
      </c>
      <c r="DM8" s="72">
        <v>112.7</v>
      </c>
      <c r="DN8" s="72">
        <v>121.2</v>
      </c>
      <c r="DO8" s="72">
        <v>126.7</v>
      </c>
      <c r="DP8" s="72">
        <v>139.4</v>
      </c>
      <c r="DQ8" s="72">
        <v>142.6</v>
      </c>
      <c r="DR8" s="72">
        <v>138.5</v>
      </c>
      <c r="DS8" s="72">
        <v>139.1</v>
      </c>
      <c r="DT8" s="72">
        <v>137.1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2018-03-14T08:01:09Z</cp:lastPrinted>
  <dcterms:created xsi:type="dcterms:W3CDTF">2018-02-09T01:47:43Z</dcterms:created>
  <dcterms:modified xsi:type="dcterms:W3CDTF">2018-03-26T01:42:38Z</dcterms:modified>
  <cp:category/>
</cp:coreProperties>
</file>