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2静岡県浜松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JC31" i="4" s="1"/>
  <c r="DI7" i="5"/>
  <c r="MI78" i="4" s="1"/>
  <c r="DH7" i="5"/>
  <c r="LT78" i="4" s="1"/>
  <c r="DG7" i="5"/>
  <c r="DF7" i="5"/>
  <c r="DE7" i="5"/>
  <c r="KA78" i="4" s="1"/>
  <c r="DD7" i="5"/>
  <c r="MI77" i="4" s="1"/>
  <c r="DC7" i="5"/>
  <c r="DB7" i="5"/>
  <c r="DA7" i="5"/>
  <c r="KP77" i="4" s="1"/>
  <c r="CZ7" i="5"/>
  <c r="KA77" i="4" s="1"/>
  <c r="CN7" i="5"/>
  <c r="CM7" i="5"/>
  <c r="BZ7" i="5"/>
  <c r="MA53" i="4" s="1"/>
  <c r="BY7" i="5"/>
  <c r="LH53" i="4" s="1"/>
  <c r="BX7" i="5"/>
  <c r="BW7" i="5"/>
  <c r="BV7" i="5"/>
  <c r="JC53" i="4" s="1"/>
  <c r="BU7" i="5"/>
  <c r="MA52" i="4" s="1"/>
  <c r="BT7" i="5"/>
  <c r="BS7" i="5"/>
  <c r="BR7" i="5"/>
  <c r="JV52" i="4" s="1"/>
  <c r="BQ7" i="5"/>
  <c r="JC52" i="4" s="1"/>
  <c r="BO7" i="5"/>
  <c r="BN7" i="5"/>
  <c r="BM7" i="5"/>
  <c r="FX53" i="4" s="1"/>
  <c r="BL7" i="5"/>
  <c r="FE53" i="4" s="1"/>
  <c r="BK7" i="5"/>
  <c r="BJ7" i="5"/>
  <c r="HJ52" i="4" s="1"/>
  <c r="BI7" i="5"/>
  <c r="GQ52" i="4" s="1"/>
  <c r="BH7" i="5"/>
  <c r="BG7" i="5"/>
  <c r="BF7" i="5"/>
  <c r="EL52" i="4" s="1"/>
  <c r="BD7" i="5"/>
  <c r="CS53" i="4" s="1"/>
  <c r="BC7" i="5"/>
  <c r="BZ53" i="4" s="1"/>
  <c r="BB7" i="5"/>
  <c r="BA7" i="5"/>
  <c r="AZ7" i="5"/>
  <c r="U53" i="4" s="1"/>
  <c r="AY7" i="5"/>
  <c r="CS52" i="4" s="1"/>
  <c r="AX7" i="5"/>
  <c r="AW7" i="5"/>
  <c r="AV7" i="5"/>
  <c r="AN52" i="4" s="1"/>
  <c r="AU7" i="5"/>
  <c r="U52" i="4" s="1"/>
  <c r="AS7" i="5"/>
  <c r="AR7" i="5"/>
  <c r="AQ7" i="5"/>
  <c r="FX32" i="4" s="1"/>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JQ10" i="4" s="1"/>
  <c r="V7" i="5"/>
  <c r="HX10" i="4" s="1"/>
  <c r="U7" i="5"/>
  <c r="LJ8" i="4" s="1"/>
  <c r="T7" i="5"/>
  <c r="S7" i="5"/>
  <c r="R7" i="5"/>
  <c r="DU10" i="4" s="1"/>
  <c r="Q7" i="5"/>
  <c r="CF10" i="4" s="1"/>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E78" i="4"/>
  <c r="KP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EL53" i="4"/>
  <c r="BG53" i="4"/>
  <c r="AN53" i="4"/>
  <c r="LH52" i="4"/>
  <c r="KO52" i="4"/>
  <c r="FX52" i="4"/>
  <c r="FE52" i="4"/>
  <c r="BZ52" i="4"/>
  <c r="BG52" i="4"/>
  <c r="MA32" i="4"/>
  <c r="JC32" i="4"/>
  <c r="HJ32" i="4"/>
  <c r="GQ32" i="4"/>
  <c r="FE32" i="4"/>
  <c r="EL32" i="4"/>
  <c r="BG32" i="4"/>
  <c r="MA31" i="4"/>
  <c r="LH31" i="4"/>
  <c r="JV31" i="4"/>
  <c r="HJ31" i="4"/>
  <c r="FE31" i="4"/>
  <c r="EL31" i="4"/>
  <c r="BZ31" i="4"/>
  <c r="BG31" i="4"/>
  <c r="AN31" i="4"/>
  <c r="LJ10" i="4"/>
  <c r="AQ10" i="4"/>
  <c r="B10" i="4"/>
  <c r="JQ8" i="4"/>
  <c r="HX8" i="4"/>
  <c r="DU8" i="4"/>
  <c r="CF8" i="4"/>
  <c r="B6" i="4"/>
  <c r="BZ76" i="4" l="1"/>
  <c r="MI76" i="4"/>
  <c r="HJ51" i="4"/>
  <c r="MA30" i="4"/>
  <c r="IT76" i="4"/>
  <c r="CS51" i="4"/>
  <c r="HJ30" i="4"/>
  <c r="CS30" i="4"/>
  <c r="MA51" i="4"/>
  <c r="C11" i="5"/>
  <c r="D11" i="5"/>
  <c r="E11" i="5"/>
  <c r="B11" i="5"/>
  <c r="BK76" i="4" l="1"/>
  <c r="LH51" i="4"/>
  <c r="BZ51" i="4"/>
  <c r="GQ30" i="4"/>
  <c r="LT76" i="4"/>
  <c r="GQ51" i="4"/>
  <c r="LH30" i="4"/>
  <c r="IE76" i="4"/>
  <c r="BZ30" i="4"/>
  <c r="HP76" i="4"/>
  <c r="BG30" i="4"/>
  <c r="KO30" i="4"/>
  <c r="AV76" i="4"/>
  <c r="KO51" i="4"/>
  <c r="LE76" i="4"/>
  <c r="FX51" i="4"/>
  <c r="BG51" i="4"/>
  <c r="FX30" i="4"/>
  <c r="KP76" i="4"/>
  <c r="HA76" i="4"/>
  <c r="AN51" i="4"/>
  <c r="FE30" i="4"/>
  <c r="AG76" i="4"/>
  <c r="JV51" i="4"/>
  <c r="FE51" i="4"/>
  <c r="JV30" i="4"/>
  <c r="AN30" i="4"/>
  <c r="KA76" i="4"/>
  <c r="EL51" i="4"/>
  <c r="JC30" i="4"/>
  <c r="U30" i="4"/>
  <c r="R76" i="4"/>
  <c r="JC51" i="4"/>
  <c r="GL76" i="4"/>
  <c r="U51" i="4"/>
  <c r="EL30" i="4"/>
</calcChain>
</file>

<file path=xl/sharedStrings.xml><?xml version="1.0" encoding="utf-8"?>
<sst xmlns="http://schemas.openxmlformats.org/spreadsheetml/2006/main" count="300" uniqueCount="135">
  <si>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</si>
  <si>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</si>
  <si>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</si>
  <si>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</si>
  <si>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</si>
  <si>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</si>
  <si>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</si>
  <si>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</si>
  <si>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</si>
  <si>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</si>
  <si>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</si>
  <si>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</si>
  <si>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</si>
  <si>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</si>
  <si>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</si>
  <si>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</si>
  <si>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</si>
  <si>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</si>
  <si>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</si>
  <si>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</si>
  <si>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</si>
  <si>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</si>
  <si>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</si>
  <si>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</si>
  <si>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</si>
  <si>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</si>
  <si>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</si>
  <si>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</si>
  <si>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</si>
  <si>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</si>
  <si>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</si>
  <si>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</si>
  <si>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</si>
  <si>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</si>
  <si>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</si>
  <si>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</si>
  <si>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</si>
  <si>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</si>
  <si>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</si>
  <si>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</si>
  <si>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</si>
  <si>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</si>
  <si>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</si>
  <si>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</si>
  <si>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</si>
  <si>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</si>
  <si>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</si>
  <si>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</si>
  <si>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</si>
  <si>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</si>
  <si>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</si>
  <si>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</si>
  <si>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</si>
  <si>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</si>
  <si>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</si>
  <si>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</si>
  <si>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</si>
  <si>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</si>
  <si>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</si>
  <si>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</si>
  <si>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</si>
  <si>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</si>
  <si>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</si>
  <si>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</si>
  <si>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</si>
  <si>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</si>
  <si>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</si>
  <si>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</si>
  <si>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</si>
  <si>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</si>
  <si>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</si>
  <si>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</si>
  <si>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</si>
  <si>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</si>
  <si>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</si>
  <si>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</si>
  <si>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</si>
  <si>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</si>
  <si>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</si>
  <si>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</si>
  <si>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</si>
  <si>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</si>
  <si>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</si>
  <si>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</si>
  <si>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</si>
  <si>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</si>
  <si>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</si>
  <si>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</si>
  <si>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</si>
  <si>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</si>
  <si>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</si>
  <si>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</si>
  <si>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</si>
  <si>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</si>
  <si>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</si>
  <si>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</si>
  <si>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</si>
  <si>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</si>
  <si>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</si>
  <si>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</si>
  <si>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</si>
  <si>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</si>
  <si>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</si>
  <si>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</si>
  <si>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</si>
  <si>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</si>
  <si>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</si>
  <si>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</si>
  <si>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</si>
  <si>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</si>
  <si>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</si>
  <si>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</si>
  <si>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</si>
  <si>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浜松市</t>
  </si>
  <si>
    <t>駅南地下駐車場</t>
  </si>
  <si>
    <t>法非適用</t>
  </si>
  <si>
    <t>駐車場整備事業</t>
  </si>
  <si>
    <t>-</t>
  </si>
  <si>
    <t>Ａ２Ｂ１</t>
  </si>
  <si>
    <t>該当数値なし</t>
  </si>
  <si>
    <t>都市計画駐車場</t>
  </si>
  <si>
    <t>地下式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</si>
  <si>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</si>
  <si>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</si>
  <si>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</si>
  <si>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</si>
  <si>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</si>
  <si>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</si>
  <si>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</si>
  <si>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</si>
  <si>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平成26年度に静岡県道路公社より移管され、その後、本市で利便性向上のため大規模な改修工事を実施した際の原資として、借入を実施した。
　⑩企業債残高対料金収入比率については、類似施設平均値を大幅に下回っており、順調に償還が進んでいる。</t>
    <rPh sb="1" eb="3">
      <t>ヘイセイ</t>
    </rPh>
    <rPh sb="5" eb="7">
      <t>ネンド</t>
    </rPh>
    <rPh sb="8" eb="11">
      <t>シズオカケン</t>
    </rPh>
    <rPh sb="11" eb="13">
      <t>ドウロ</t>
    </rPh>
    <rPh sb="13" eb="15">
      <t>コウシャ</t>
    </rPh>
    <rPh sb="17" eb="19">
      <t>イカン</t>
    </rPh>
    <rPh sb="24" eb="25">
      <t>ゴ</t>
    </rPh>
    <rPh sb="26" eb="28">
      <t>ホンシ</t>
    </rPh>
    <rPh sb="29" eb="32">
      <t>リベンセイ</t>
    </rPh>
    <rPh sb="32" eb="34">
      <t>コウジョウ</t>
    </rPh>
    <rPh sb="37" eb="40">
      <t>ダイキボ</t>
    </rPh>
    <rPh sb="41" eb="43">
      <t>カイシュウ</t>
    </rPh>
    <rPh sb="43" eb="45">
      <t>コウジ</t>
    </rPh>
    <rPh sb="46" eb="48">
      <t>ジッシ</t>
    </rPh>
    <rPh sb="50" eb="51">
      <t>サイ</t>
    </rPh>
    <rPh sb="52" eb="54">
      <t>ゲンシ</t>
    </rPh>
    <rPh sb="58" eb="60">
      <t>カリイレ</t>
    </rPh>
    <rPh sb="61" eb="63">
      <t>ジッシ</t>
    </rPh>
    <rPh sb="69" eb="71">
      <t>キギョウ</t>
    </rPh>
    <rPh sb="71" eb="72">
      <t>サイ</t>
    </rPh>
    <rPh sb="72" eb="73">
      <t>ザン</t>
    </rPh>
    <rPh sb="73" eb="74">
      <t>タカ</t>
    </rPh>
    <rPh sb="74" eb="75">
      <t>タイ</t>
    </rPh>
    <rPh sb="75" eb="77">
      <t>リョウキン</t>
    </rPh>
    <rPh sb="77" eb="79">
      <t>シュウニュウ</t>
    </rPh>
    <rPh sb="79" eb="81">
      <t>ヒリツ</t>
    </rPh>
    <rPh sb="87" eb="89">
      <t>ルイジ</t>
    </rPh>
    <rPh sb="89" eb="91">
      <t>シセツ</t>
    </rPh>
    <rPh sb="91" eb="93">
      <t>ヘイキン</t>
    </rPh>
    <rPh sb="93" eb="94">
      <t>チ</t>
    </rPh>
    <rPh sb="95" eb="97">
      <t>オオハバ</t>
    </rPh>
    <rPh sb="98" eb="100">
      <t>シタマワ</t>
    </rPh>
    <rPh sb="105" eb="107">
      <t>ジュンチョウ</t>
    </rPh>
    <rPh sb="108" eb="110">
      <t>ショウカン</t>
    </rPh>
    <rPh sb="111" eb="112">
      <t>スス</t>
    </rPh>
    <phoneticPr fontId="6"/>
  </si>
  <si>
    <t>　⑪稼働率について、平成27年度の利用料金制の導入の結果、指定管理者の経営努力により、類似施設平均値を大幅に上回る結果となっている。
　なお、当該施設については、浜松駅南口周辺の送迎機能強化のため、平成27年度より初回20分無料措置を実施しており、導入後さらに稼働率が向上している結果をもたらしている。</t>
    <rPh sb="2" eb="4">
      <t>カドウ</t>
    </rPh>
    <rPh sb="4" eb="5">
      <t>リツ</t>
    </rPh>
    <rPh sb="10" eb="12">
      <t>ヘイセイ</t>
    </rPh>
    <rPh sb="14" eb="16">
      <t>ネンド</t>
    </rPh>
    <rPh sb="17" eb="19">
      <t>リヨウ</t>
    </rPh>
    <rPh sb="19" eb="21">
      <t>リョウキン</t>
    </rPh>
    <rPh sb="21" eb="22">
      <t>セイ</t>
    </rPh>
    <rPh sb="23" eb="25">
      <t>ドウニュウ</t>
    </rPh>
    <rPh sb="26" eb="28">
      <t>ケッカ</t>
    </rPh>
    <rPh sb="29" eb="31">
      <t>シテイ</t>
    </rPh>
    <rPh sb="31" eb="34">
      <t>カンリシャ</t>
    </rPh>
    <rPh sb="35" eb="37">
      <t>ケイエイ</t>
    </rPh>
    <rPh sb="37" eb="39">
      <t>ドリョク</t>
    </rPh>
    <rPh sb="43" eb="45">
      <t>ルイジ</t>
    </rPh>
    <rPh sb="45" eb="47">
      <t>シセツ</t>
    </rPh>
    <rPh sb="47" eb="50">
      <t>ヘイキンチ</t>
    </rPh>
    <rPh sb="51" eb="53">
      <t>オオハバ</t>
    </rPh>
    <rPh sb="54" eb="56">
      <t>ウワマワ</t>
    </rPh>
    <rPh sb="57" eb="59">
      <t>ケッカ</t>
    </rPh>
    <rPh sb="71" eb="73">
      <t>トウガイ</t>
    </rPh>
    <rPh sb="73" eb="75">
      <t>シセツ</t>
    </rPh>
    <rPh sb="81" eb="83">
      <t>ハママツ</t>
    </rPh>
    <rPh sb="83" eb="84">
      <t>エキ</t>
    </rPh>
    <rPh sb="84" eb="86">
      <t>ミナミグチ</t>
    </rPh>
    <rPh sb="86" eb="88">
      <t>シュウヘン</t>
    </rPh>
    <rPh sb="89" eb="91">
      <t>ソウゲイ</t>
    </rPh>
    <rPh sb="91" eb="93">
      <t>キノウ</t>
    </rPh>
    <rPh sb="93" eb="95">
      <t>キョウカ</t>
    </rPh>
    <rPh sb="99" eb="101">
      <t>ヘイセイ</t>
    </rPh>
    <rPh sb="103" eb="105">
      <t>ネンド</t>
    </rPh>
    <rPh sb="107" eb="109">
      <t>ショカイ</t>
    </rPh>
    <rPh sb="111" eb="112">
      <t>フン</t>
    </rPh>
    <rPh sb="112" eb="114">
      <t>ムリョウ</t>
    </rPh>
    <rPh sb="114" eb="116">
      <t>ソチ</t>
    </rPh>
    <rPh sb="117" eb="119">
      <t>ジッシ</t>
    </rPh>
    <rPh sb="124" eb="126">
      <t>ドウニュウ</t>
    </rPh>
    <rPh sb="126" eb="127">
      <t>ゴ</t>
    </rPh>
    <rPh sb="130" eb="132">
      <t>カドウ</t>
    </rPh>
    <rPh sb="132" eb="133">
      <t>リツ</t>
    </rPh>
    <rPh sb="134" eb="136">
      <t>コウジョウ</t>
    </rPh>
    <rPh sb="140" eb="142">
      <t>ケッカ</t>
    </rPh>
    <phoneticPr fontId="6"/>
  </si>
  <si>
    <t>　平成27年度に利用料金制を導入後、指定管理者の経営努力により、収益状況は大幅に改善され、かつ⑪稼働率についても、大幅に伸びており、順調に運営がなされていると考える。</t>
    <rPh sb="1" eb="3">
      <t>ヘイセイ</t>
    </rPh>
    <rPh sb="5" eb="7">
      <t>ネンド</t>
    </rPh>
    <rPh sb="8" eb="10">
      <t>リヨウ</t>
    </rPh>
    <rPh sb="10" eb="12">
      <t>リョウキン</t>
    </rPh>
    <rPh sb="12" eb="13">
      <t>セイ</t>
    </rPh>
    <rPh sb="14" eb="16">
      <t>ドウニュウ</t>
    </rPh>
    <rPh sb="16" eb="17">
      <t>ゴ</t>
    </rPh>
    <rPh sb="18" eb="20">
      <t>シテイ</t>
    </rPh>
    <rPh sb="20" eb="23">
      <t>カンリシャ</t>
    </rPh>
    <rPh sb="24" eb="26">
      <t>ケイエイ</t>
    </rPh>
    <rPh sb="26" eb="28">
      <t>ドリョク</t>
    </rPh>
    <rPh sb="32" eb="34">
      <t>シュウエキ</t>
    </rPh>
    <rPh sb="34" eb="36">
      <t>ジョウキョウ</t>
    </rPh>
    <rPh sb="37" eb="39">
      <t>オオハバ</t>
    </rPh>
    <rPh sb="40" eb="42">
      <t>カイゼン</t>
    </rPh>
    <rPh sb="48" eb="50">
      <t>カドウ</t>
    </rPh>
    <rPh sb="50" eb="51">
      <t>リツ</t>
    </rPh>
    <rPh sb="57" eb="59">
      <t>オオハバ</t>
    </rPh>
    <rPh sb="60" eb="61">
      <t>ノ</t>
    </rPh>
    <rPh sb="66" eb="68">
      <t>ジュンチョウ</t>
    </rPh>
    <rPh sb="69" eb="71">
      <t>ウンエイ</t>
    </rPh>
    <rPh sb="79" eb="80">
      <t>カンガ</t>
    </rPh>
    <phoneticPr fontId="6"/>
  </si>
  <si>
    <t>非設置</t>
    <rPh sb="0" eb="1">
      <t>ヒ</t>
    </rPh>
    <rPh sb="1" eb="3">
      <t>セッチ</t>
    </rPh>
    <phoneticPr fontId="6"/>
  </si>
  <si>
    <t>　当該施設については、平成26年度に静岡県道路公社より本市に移管され、移管後の収益を分析する。
　④売上高ＧＯＰ比率と⑤ＥＢＩＴＤＡとも、類似施設平均値を上回っており、概ね順調に運営されていると考える。
　また、平成27年度に利用料金制を導入した結果、各種指標において類似施設平均値及び平成28年度平均値を大幅に上回っている。
　</t>
    <rPh sb="15" eb="17">
      <t>ネンド</t>
    </rPh>
    <rPh sb="18" eb="21">
      <t>シズオカケン</t>
    </rPh>
    <rPh sb="21" eb="23">
      <t>ドウロ</t>
    </rPh>
    <rPh sb="23" eb="25">
      <t>コウシャ</t>
    </rPh>
    <rPh sb="27" eb="29">
      <t>ホンシ</t>
    </rPh>
    <rPh sb="30" eb="32">
      <t>イカン</t>
    </rPh>
    <rPh sb="35" eb="37">
      <t>イカン</t>
    </rPh>
    <rPh sb="37" eb="38">
      <t>ゴ</t>
    </rPh>
    <rPh sb="39" eb="41">
      <t>シュウエキ</t>
    </rPh>
    <rPh sb="42" eb="44">
      <t>ブンセキ</t>
    </rPh>
    <rPh sb="50" eb="52">
      <t>ウリアゲ</t>
    </rPh>
    <rPh sb="52" eb="53">
      <t>タカ</t>
    </rPh>
    <rPh sb="56" eb="58">
      <t>ヒリツ</t>
    </rPh>
    <rPh sb="69" eb="71">
      <t>ルイジ</t>
    </rPh>
    <rPh sb="71" eb="73">
      <t>シセツ</t>
    </rPh>
    <rPh sb="73" eb="76">
      <t>ヘイキンチ</t>
    </rPh>
    <rPh sb="77" eb="79">
      <t>ウワマワ</t>
    </rPh>
    <rPh sb="84" eb="85">
      <t>オオム</t>
    </rPh>
    <rPh sb="86" eb="88">
      <t>ジュンチョウ</t>
    </rPh>
    <rPh sb="89" eb="91">
      <t>ウンエイ</t>
    </rPh>
    <rPh sb="97" eb="98">
      <t>カンガ</t>
    </rPh>
    <rPh sb="106" eb="108">
      <t>ヘイセイ</t>
    </rPh>
    <rPh sb="110" eb="112">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</si>
</sst>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126.6</c:v>
                </c:pt>
                <c:pt idx="3">
                  <c:v>309.39999999999998</c:v>
                </c:pt>
                <c:pt idx="4">
                  <c:v>289.10000000000002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0886424"/>
        <c:axId val="2708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0886424"/>
        <c:axId val="270886816"/>
      </c:lineChart>
      <c:dateAx>
        <c:axId val="270886424"/>
        <c:scaling>
          <c:orientation val="minMax"/>
        </c:scaling>
        <c:delete val="1"/>
        <c:axPos val="b"/>
        <c:numFmt formatCode="ge" sourceLinked="1"/>
        <c:majorTickMark val="none"/>
        <c:minorTickMark val="none"/>
        <c:tickLblPos val="none"/>
        <c:crossAx val="270886816"/>
        <c:crosses val="autoZero"/>
        <c:auto val="1"/>
        <c:lblOffset val="100"/>
        <c:baseTimeUnit val="years"/>
      </c:dateAx>
      <c:valAx>
        <c:axId val="27088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88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65</c:v>
                </c:pt>
                <c:pt idx="3">
                  <c:v>54.7</c:v>
                </c:pt>
                <c:pt idx="4">
                  <c:v>47.5</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0887600"/>
        <c:axId val="27088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0887600"/>
        <c:axId val="270887992"/>
      </c:lineChart>
      <c:dateAx>
        <c:axId val="270887600"/>
        <c:scaling>
          <c:orientation val="minMax"/>
        </c:scaling>
        <c:delete val="1"/>
        <c:axPos val="b"/>
        <c:numFmt formatCode="ge" sourceLinked="1"/>
        <c:majorTickMark val="none"/>
        <c:minorTickMark val="none"/>
        <c:tickLblPos val="none"/>
        <c:crossAx val="270887992"/>
        <c:crosses val="autoZero"/>
        <c:auto val="1"/>
        <c:lblOffset val="100"/>
        <c:baseTimeUnit val="years"/>
      </c:dateAx>
      <c:valAx>
        <c:axId val="27088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88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0888776"/>
        <c:axId val="27088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0888776"/>
        <c:axId val="270889168"/>
      </c:lineChart>
      <c:dateAx>
        <c:axId val="270888776"/>
        <c:scaling>
          <c:orientation val="minMax"/>
        </c:scaling>
        <c:delete val="1"/>
        <c:axPos val="b"/>
        <c:numFmt formatCode="ge" sourceLinked="1"/>
        <c:majorTickMark val="none"/>
        <c:minorTickMark val="none"/>
        <c:tickLblPos val="none"/>
        <c:crossAx val="270889168"/>
        <c:crosses val="autoZero"/>
        <c:auto val="1"/>
        <c:lblOffset val="100"/>
        <c:baseTimeUnit val="years"/>
      </c:dateAx>
      <c:valAx>
        <c:axId val="27088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88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0889952"/>
        <c:axId val="27089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0889952"/>
        <c:axId val="270890344"/>
      </c:lineChart>
      <c:dateAx>
        <c:axId val="270889952"/>
        <c:scaling>
          <c:orientation val="minMax"/>
        </c:scaling>
        <c:delete val="1"/>
        <c:axPos val="b"/>
        <c:numFmt formatCode="ge" sourceLinked="1"/>
        <c:majorTickMark val="none"/>
        <c:minorTickMark val="none"/>
        <c:tickLblPos val="none"/>
        <c:crossAx val="270890344"/>
        <c:crosses val="autoZero"/>
        <c:auto val="1"/>
        <c:lblOffset val="100"/>
        <c:baseTimeUnit val="years"/>
      </c:dateAx>
      <c:valAx>
        <c:axId val="27089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88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70891128"/>
        <c:axId val="6566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70891128"/>
        <c:axId val="656674560"/>
      </c:lineChart>
      <c:dateAx>
        <c:axId val="270891128"/>
        <c:scaling>
          <c:orientation val="minMax"/>
        </c:scaling>
        <c:delete val="1"/>
        <c:axPos val="b"/>
        <c:numFmt formatCode="ge" sourceLinked="1"/>
        <c:majorTickMark val="none"/>
        <c:minorTickMark val="none"/>
        <c:tickLblPos val="none"/>
        <c:crossAx val="656674560"/>
        <c:crosses val="autoZero"/>
        <c:auto val="1"/>
        <c:lblOffset val="100"/>
        <c:baseTimeUnit val="years"/>
      </c:dateAx>
      <c:valAx>
        <c:axId val="65667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89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675344"/>
        <c:axId val="65667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675344"/>
        <c:axId val="656675736"/>
      </c:lineChart>
      <c:dateAx>
        <c:axId val="656675344"/>
        <c:scaling>
          <c:orientation val="minMax"/>
        </c:scaling>
        <c:delete val="1"/>
        <c:axPos val="b"/>
        <c:numFmt formatCode="ge" sourceLinked="1"/>
        <c:majorTickMark val="none"/>
        <c:minorTickMark val="none"/>
        <c:tickLblPos val="none"/>
        <c:crossAx val="656675736"/>
        <c:crosses val="autoZero"/>
        <c:auto val="1"/>
        <c:lblOffset val="100"/>
        <c:baseTimeUnit val="years"/>
      </c:dateAx>
      <c:valAx>
        <c:axId val="656675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67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199.1</c:v>
                </c:pt>
                <c:pt idx="3">
                  <c:v>258.89999999999998</c:v>
                </c:pt>
                <c:pt idx="4">
                  <c:v>283.8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6676520"/>
        <c:axId val="65667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6676520"/>
        <c:axId val="656676912"/>
      </c:lineChart>
      <c:dateAx>
        <c:axId val="656676520"/>
        <c:scaling>
          <c:orientation val="minMax"/>
        </c:scaling>
        <c:delete val="1"/>
        <c:axPos val="b"/>
        <c:numFmt formatCode="ge" sourceLinked="1"/>
        <c:majorTickMark val="none"/>
        <c:minorTickMark val="none"/>
        <c:tickLblPos val="none"/>
        <c:crossAx val="656676912"/>
        <c:crosses val="autoZero"/>
        <c:auto val="1"/>
        <c:lblOffset val="100"/>
        <c:baseTimeUnit val="years"/>
      </c:dateAx>
      <c:valAx>
        <c:axId val="65667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7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21.7</c:v>
                </c:pt>
                <c:pt idx="3">
                  <c:v>67.7</c:v>
                </c:pt>
                <c:pt idx="4">
                  <c:v>65.400000000000006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6677696"/>
        <c:axId val="65667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6677696"/>
        <c:axId val="656678088"/>
      </c:lineChart>
      <c:dateAx>
        <c:axId val="656677696"/>
        <c:scaling>
          <c:orientation val="minMax"/>
        </c:scaling>
        <c:delete val="1"/>
        <c:axPos val="b"/>
        <c:numFmt formatCode="ge" sourceLinked="1"/>
        <c:majorTickMark val="none"/>
        <c:minorTickMark val="none"/>
        <c:tickLblPos val="none"/>
        <c:crossAx val="656678088"/>
        <c:crosses val="autoZero"/>
        <c:auto val="1"/>
        <c:lblOffset val="100"/>
        <c:baseTimeUnit val="years"/>
      </c:dateAx>
      <c:valAx>
        <c:axId val="65667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7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29886</c:v>
                </c:pt>
                <c:pt idx="3">
                  <c:v>112211</c:v>
                </c:pt>
                <c:pt idx="4">
                  <c:v>113126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6678872"/>
        <c:axId val="6566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6678872"/>
        <c:axId val="656679264"/>
      </c:lineChart>
      <c:dateAx>
        <c:axId val="656678872"/>
        <c:scaling>
          <c:orientation val="minMax"/>
        </c:scaling>
        <c:delete val="1"/>
        <c:axPos val="b"/>
        <c:numFmt formatCode="ge" sourceLinked="1"/>
        <c:majorTickMark val="none"/>
        <c:minorTickMark val="none"/>
        <c:tickLblPos val="none"/>
        <c:crossAx val="656679264"/>
        <c:crosses val="autoZero"/>
        <c:auto val="1"/>
        <c:lblOffset val="100"/>
        <c:baseTimeUnit val="years"/>
      </c:dateAx>
      <c:valAx>
        <c:axId val="65667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67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静岡県浜松市　駅南地下駐車場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13772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333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f>データ!AA7</f>
        <v>126.6</v>
      </c>
      <c r="BH31" s="117"/>
      <c r="BI31" s="117"/>
      <c r="BJ31" s="117"/>
      <c r="BK31" s="117"/>
      <c r="BL31" s="117"/>
      <c r="BM31" s="117"/>
      <c r="BN31" s="117"/>
      <c r="BO31" s="117"/>
      <c r="BP31" s="117"/>
      <c r="BQ31" s="117"/>
      <c r="BR31" s="117"/>
      <c r="BS31" s="117"/>
      <c r="BT31" s="117"/>
      <c r="BU31" s="117"/>
      <c r="BV31" s="117"/>
      <c r="BW31" s="117"/>
      <c r="BX31" s="117"/>
      <c r="BY31" s="117"/>
      <c r="BZ31" s="117">
        <f>データ!AB7</f>
        <v>309.39999999999998</v>
      </c>
      <c r="CA31" s="117"/>
      <c r="CB31" s="117"/>
      <c r="CC31" s="117"/>
      <c r="CD31" s="117"/>
      <c r="CE31" s="117"/>
      <c r="CF31" s="117"/>
      <c r="CG31" s="117"/>
      <c r="CH31" s="117"/>
      <c r="CI31" s="117"/>
      <c r="CJ31" s="117"/>
      <c r="CK31" s="117"/>
      <c r="CL31" s="117"/>
      <c r="CM31" s="117"/>
      <c r="CN31" s="117"/>
      <c r="CO31" s="117"/>
      <c r="CP31" s="117"/>
      <c r="CQ31" s="117"/>
      <c r="CR31" s="117"/>
      <c r="CS31" s="117">
        <f>データ!AC7</f>
        <v>289.10000000000002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f>データ!DM7</f>
        <v>199.1</v>
      </c>
      <c r="KP31" s="119"/>
      <c r="KQ31" s="119"/>
      <c r="KR31" s="119"/>
      <c r="KS31" s="119"/>
      <c r="KT31" s="119"/>
      <c r="KU31" s="119"/>
      <c r="KV31" s="119"/>
      <c r="KW31" s="119"/>
      <c r="KX31" s="119"/>
      <c r="KY31" s="119"/>
      <c r="KZ31" s="119"/>
      <c r="LA31" s="119"/>
      <c r="LB31" s="119"/>
      <c r="LC31" s="119"/>
      <c r="LD31" s="119"/>
      <c r="LE31" s="119"/>
      <c r="LF31" s="119"/>
      <c r="LG31" s="120"/>
      <c r="LH31" s="118">
        <f>データ!DN7</f>
        <v>258.89999999999998</v>
      </c>
      <c r="LI31" s="119"/>
      <c r="LJ31" s="119"/>
      <c r="LK31" s="119"/>
      <c r="LL31" s="119"/>
      <c r="LM31" s="119"/>
      <c r="LN31" s="119"/>
      <c r="LO31" s="119"/>
      <c r="LP31" s="119"/>
      <c r="LQ31" s="119"/>
      <c r="LR31" s="119"/>
      <c r="LS31" s="119"/>
      <c r="LT31" s="119"/>
      <c r="LU31" s="119"/>
      <c r="LV31" s="119"/>
      <c r="LW31" s="119"/>
      <c r="LX31" s="119"/>
      <c r="LY31" s="119"/>
      <c r="LZ31" s="120"/>
      <c r="MA31" s="118">
        <f>データ!DO7</f>
        <v>283.8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f>データ!BH7</f>
        <v>21.7</v>
      </c>
      <c r="FY52" s="117"/>
      <c r="FZ52" s="117"/>
      <c r="GA52" s="117"/>
      <c r="GB52" s="117"/>
      <c r="GC52" s="117"/>
      <c r="GD52" s="117"/>
      <c r="GE52" s="117"/>
      <c r="GF52" s="117"/>
      <c r="GG52" s="117"/>
      <c r="GH52" s="117"/>
      <c r="GI52" s="117"/>
      <c r="GJ52" s="117"/>
      <c r="GK52" s="117"/>
      <c r="GL52" s="117"/>
      <c r="GM52" s="117"/>
      <c r="GN52" s="117"/>
      <c r="GO52" s="117"/>
      <c r="GP52" s="117"/>
      <c r="GQ52" s="117">
        <f>データ!BI7</f>
        <v>67.7</v>
      </c>
      <c r="GR52" s="117"/>
      <c r="GS52" s="117"/>
      <c r="GT52" s="117"/>
      <c r="GU52" s="117"/>
      <c r="GV52" s="117"/>
      <c r="GW52" s="117"/>
      <c r="GX52" s="117"/>
      <c r="GY52" s="117"/>
      <c r="GZ52" s="117"/>
      <c r="HA52" s="117"/>
      <c r="HB52" s="117"/>
      <c r="HC52" s="117"/>
      <c r="HD52" s="117"/>
      <c r="HE52" s="117"/>
      <c r="HF52" s="117"/>
      <c r="HG52" s="117"/>
      <c r="HH52" s="117"/>
      <c r="HI52" s="117"/>
      <c r="HJ52" s="117">
        <f>データ!BJ7</f>
        <v>65.400000000000006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f>データ!BS7</f>
        <v>29886</v>
      </c>
      <c r="KP52" s="125"/>
      <c r="KQ52" s="125"/>
      <c r="KR52" s="125"/>
      <c r="KS52" s="125"/>
      <c r="KT52" s="125"/>
      <c r="KU52" s="125"/>
      <c r="KV52" s="125"/>
      <c r="KW52" s="125"/>
      <c r="KX52" s="125"/>
      <c r="KY52" s="125"/>
      <c r="KZ52" s="125"/>
      <c r="LA52" s="125"/>
      <c r="LB52" s="125"/>
      <c r="LC52" s="125"/>
      <c r="LD52" s="125"/>
      <c r="LE52" s="125"/>
      <c r="LF52" s="125"/>
      <c r="LG52" s="125"/>
      <c r="LH52" s="125">
        <f>データ!BT7</f>
        <v>112211</v>
      </c>
      <c r="LI52" s="125"/>
      <c r="LJ52" s="125"/>
      <c r="LK52" s="125"/>
      <c r="LL52" s="125"/>
      <c r="LM52" s="125"/>
      <c r="LN52" s="125"/>
      <c r="LO52" s="125"/>
      <c r="LP52" s="125"/>
      <c r="LQ52" s="125"/>
      <c r="LR52" s="125"/>
      <c r="LS52" s="125"/>
      <c r="LT52" s="125"/>
      <c r="LU52" s="125"/>
      <c r="LV52" s="125"/>
      <c r="LW52" s="125"/>
      <c r="LX52" s="125"/>
      <c r="LY52" s="125"/>
      <c r="LZ52" s="125"/>
      <c r="MA52" s="125">
        <f>データ!BU7</f>
        <v>113126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23724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f>データ!DB7</f>
        <v>65</v>
      </c>
      <c r="LF77" s="119"/>
      <c r="LG77" s="119"/>
      <c r="LH77" s="119"/>
      <c r="LI77" s="119"/>
      <c r="LJ77" s="119"/>
      <c r="LK77" s="119"/>
      <c r="LL77" s="119"/>
      <c r="LM77" s="119"/>
      <c r="LN77" s="119"/>
      <c r="LO77" s="119"/>
      <c r="LP77" s="119"/>
      <c r="LQ77" s="119"/>
      <c r="LR77" s="119"/>
      <c r="LS77" s="120"/>
      <c r="LT77" s="118">
        <f>データ!DC7</f>
        <v>54.7</v>
      </c>
      <c r="LU77" s="119"/>
      <c r="LV77" s="119"/>
      <c r="LW77" s="119"/>
      <c r="LX77" s="119"/>
      <c r="LY77" s="119"/>
      <c r="LZ77" s="119"/>
      <c r="MA77" s="119"/>
      <c r="MB77" s="119"/>
      <c r="MC77" s="119"/>
      <c r="MD77" s="119"/>
      <c r="ME77" s="119"/>
      <c r="MF77" s="119"/>
      <c r="MG77" s="119"/>
      <c r="MH77" s="120"/>
      <c r="MI77" s="118">
        <f>データ!DD7</f>
        <v>47.5</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221309</v>
      </c>
      <c r="D6" s="61">
        <f t="shared" si="1"/>
        <v>47</v>
      </c>
      <c r="E6" s="61">
        <f t="shared" si="1"/>
        <v>14</v>
      </c>
      <c r="F6" s="61">
        <f t="shared" si="1"/>
        <v>0</v>
      </c>
      <c r="G6" s="61">
        <f t="shared" si="1"/>
        <v>9</v>
      </c>
      <c r="H6" s="61" t="str">
        <f>SUBSTITUTE(H8,"　","")</f>
        <v>静岡県浜松市</v>
      </c>
      <c r="I6" s="61" t="str">
        <f t="shared" si="1"/>
        <v>駅南地下駐車場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23</v>
      </c>
      <c r="S6" s="63" t="str">
        <f t="shared" si="1"/>
        <v>駅</v>
      </c>
      <c r="T6" s="63" t="str">
        <f t="shared" si="1"/>
        <v>無</v>
      </c>
      <c r="U6" s="64">
        <f t="shared" si="1"/>
        <v>13772</v>
      </c>
      <c r="V6" s="64">
        <f t="shared" si="1"/>
        <v>333</v>
      </c>
      <c r="W6" s="64">
        <f t="shared" si="1"/>
        <v>450</v>
      </c>
      <c r="X6" s="63" t="str">
        <f t="shared" si="1"/>
        <v>利用料金制</v>
      </c>
      <c r="Y6" s="65" t="e">
        <f>IF(Y8="-",NA(),Y8)</f>
        <v>#N/A</v>
      </c>
      <c r="Z6" s="65" t="e">
        <f t="shared" ref="Z6:AH6" si="2">IF(Z8="-",NA(),Z8)</f>
        <v>#N/A</v>
      </c>
      <c r="AA6" s="65">
        <f t="shared" si="2"/>
        <v>126.6</v>
      </c>
      <c r="AB6" s="65">
        <f t="shared" si="2"/>
        <v>309.39999999999998</v>
      </c>
      <c r="AC6" s="65">
        <f t="shared" si="2"/>
        <v>289.10000000000002</v>
      </c>
      <c r="AD6" s="65">
        <f t="shared" si="2"/>
        <v>138.69999999999999</v>
      </c>
      <c r="AE6" s="65">
        <f t="shared" si="2"/>
        <v>110.6</v>
      </c>
      <c r="AF6" s="65">
        <f t="shared" si="2"/>
        <v>118.2</v>
      </c>
      <c r="AG6" s="65">
        <f t="shared" si="2"/>
        <v>120.9</v>
      </c>
      <c r="AH6" s="65">
        <f t="shared" si="2"/>
        <v>205.8</v>
      </c>
      <c r="AI6" s="62" t="str">
        <f>IF(AI8="-","",IF(AI8="-","【-】","【"&amp;SUBSTITUTE(TEXT(AI8,"#,##0.0"),"-","△")&amp;"】"))</f>
        <v>【275.4】</v>
      </c>
      <c r="AJ6" s="65" t="e">
        <f>IF(AJ8="-",NA(),AJ8)</f>
        <v>#N/A</v>
      </c>
      <c r="AK6" s="65" t="e">
        <f t="shared" ref="AK6:AS6" si="3">IF(AK8="-",NA(),AK8)</f>
        <v>#N/A</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t="e">
        <f>IF(AU8="-",NA(),AU8)</f>
        <v>#N/A</v>
      </c>
      <c r="AV6" s="66" t="e">
        <f t="shared" ref="AV6:BD6" si="4">IF(AV8="-",NA(),AV8)</f>
        <v>#N/A</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t="e">
        <f>IF(BF8="-",NA(),BF8)</f>
        <v>#N/A</v>
      </c>
      <c r="BG6" s="65" t="e">
        <f t="shared" ref="BG6:BO6" si="5">IF(BG8="-",NA(),BG8)</f>
        <v>#N/A</v>
      </c>
      <c r="BH6" s="65">
        <f t="shared" si="5"/>
        <v>21.7</v>
      </c>
      <c r="BI6" s="65">
        <f t="shared" si="5"/>
        <v>67.7</v>
      </c>
      <c r="BJ6" s="65">
        <f t="shared" si="5"/>
        <v>65.400000000000006</v>
      </c>
      <c r="BK6" s="65">
        <f t="shared" si="5"/>
        <v>24.4</v>
      </c>
      <c r="BL6" s="65">
        <f t="shared" si="5"/>
        <v>24.4</v>
      </c>
      <c r="BM6" s="65">
        <f t="shared" si="5"/>
        <v>24.2</v>
      </c>
      <c r="BN6" s="65">
        <f t="shared" si="5"/>
        <v>25.5</v>
      </c>
      <c r="BO6" s="65">
        <f t="shared" si="5"/>
        <v>22</v>
      </c>
      <c r="BP6" s="62" t="str">
        <f>IF(BP8="-","",IF(BP8="-","【-】","【"&amp;SUBSTITUTE(TEXT(BP8,"#,##0.0"),"-","△")&amp;"】"))</f>
        <v>【45.2】</v>
      </c>
      <c r="BQ6" s="66" t="e">
        <f>IF(BQ8="-",NA(),BQ8)</f>
        <v>#N/A</v>
      </c>
      <c r="BR6" s="66" t="e">
        <f t="shared" ref="BR6:BZ6" si="6">IF(BR8="-",NA(),BR8)</f>
        <v>#N/A</v>
      </c>
      <c r="BS6" s="66">
        <f t="shared" si="6"/>
        <v>29886</v>
      </c>
      <c r="BT6" s="66">
        <f t="shared" si="6"/>
        <v>112211</v>
      </c>
      <c r="BU6" s="66">
        <f t="shared" si="6"/>
        <v>113126</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23724</v>
      </c>
      <c r="CO6" s="65"/>
      <c r="CP6" s="65"/>
      <c r="CQ6" s="65"/>
      <c r="CR6" s="65"/>
      <c r="CS6" s="65"/>
      <c r="CT6" s="65"/>
      <c r="CU6" s="65"/>
      <c r="CV6" s="65"/>
      <c r="CW6" s="65"/>
      <c r="CX6" s="65"/>
      <c r="CY6" s="62" t="s">
        <v>110</v>
      </c>
      <c r="CZ6" s="65" t="e">
        <f>IF(CZ8="-",NA(),CZ8)</f>
        <v>#N/A</v>
      </c>
      <c r="DA6" s="65" t="e">
        <f t="shared" ref="DA6:DI6" si="8">IF(DA8="-",NA(),DA8)</f>
        <v>#N/A</v>
      </c>
      <c r="DB6" s="65">
        <f t="shared" si="8"/>
        <v>65</v>
      </c>
      <c r="DC6" s="65">
        <f t="shared" si="8"/>
        <v>54.7</v>
      </c>
      <c r="DD6" s="65">
        <f t="shared" si="8"/>
        <v>47.5</v>
      </c>
      <c r="DE6" s="65">
        <f t="shared" si="8"/>
        <v>543</v>
      </c>
      <c r="DF6" s="65">
        <f t="shared" si="8"/>
        <v>421.1</v>
      </c>
      <c r="DG6" s="65">
        <f t="shared" si="8"/>
        <v>339.7</v>
      </c>
      <c r="DH6" s="65">
        <f t="shared" si="8"/>
        <v>269.89999999999998</v>
      </c>
      <c r="DI6" s="65">
        <f t="shared" si="8"/>
        <v>196.2</v>
      </c>
      <c r="DJ6" s="62" t="str">
        <f>IF(DJ8="-","",IF(DJ8="-","【-】","【"&amp;SUBSTITUTE(TEXT(DJ8,"#,##0.0"),"-","△")&amp;"】"))</f>
        <v>【122.6】</v>
      </c>
      <c r="DK6" s="65" t="e">
        <f>IF(DK8="-",NA(),DK8)</f>
        <v>#N/A</v>
      </c>
      <c r="DL6" s="65" t="e">
        <f t="shared" ref="DL6:DT6" si="9">IF(DL8="-",NA(),DL8)</f>
        <v>#N/A</v>
      </c>
      <c r="DM6" s="65">
        <f t="shared" si="9"/>
        <v>199.1</v>
      </c>
      <c r="DN6" s="65">
        <f t="shared" si="9"/>
        <v>258.89999999999998</v>
      </c>
      <c r="DO6" s="65">
        <f t="shared" si="9"/>
        <v>283.8</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221309</v>
      </c>
      <c r="D7" s="61">
        <f t="shared" si="10"/>
        <v>47</v>
      </c>
      <c r="E7" s="61">
        <f t="shared" si="10"/>
        <v>14</v>
      </c>
      <c r="F7" s="61">
        <f t="shared" si="10"/>
        <v>0</v>
      </c>
      <c r="G7" s="61">
        <f t="shared" si="10"/>
        <v>9</v>
      </c>
      <c r="H7" s="61" t="str">
        <f t="shared" si="10"/>
        <v>静岡県　浜松市</v>
      </c>
      <c r="I7" s="61" t="str">
        <f t="shared" si="10"/>
        <v>駅南地下駐車場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23</v>
      </c>
      <c r="S7" s="63" t="str">
        <f t="shared" si="10"/>
        <v>駅</v>
      </c>
      <c r="T7" s="63" t="str">
        <f t="shared" si="10"/>
        <v>無</v>
      </c>
      <c r="U7" s="64">
        <f t="shared" si="10"/>
        <v>13772</v>
      </c>
      <c r="V7" s="64">
        <f t="shared" si="10"/>
        <v>333</v>
      </c>
      <c r="W7" s="64">
        <f t="shared" si="10"/>
        <v>450</v>
      </c>
      <c r="X7" s="63" t="str">
        <f t="shared" si="10"/>
        <v>利用料金制</v>
      </c>
      <c r="Y7" s="65" t="str">
        <f>Y8</f>
        <v>-</v>
      </c>
      <c r="Z7" s="65" t="str">
        <f t="shared" ref="Z7:AH7" si="11">Z8</f>
        <v>-</v>
      </c>
      <c r="AA7" s="65">
        <f t="shared" si="11"/>
        <v>126.6</v>
      </c>
      <c r="AB7" s="65">
        <f t="shared" si="11"/>
        <v>309.39999999999998</v>
      </c>
      <c r="AC7" s="65">
        <f t="shared" si="11"/>
        <v>289.10000000000002</v>
      </c>
      <c r="AD7" s="65">
        <f t="shared" si="11"/>
        <v>138.69999999999999</v>
      </c>
      <c r="AE7" s="65">
        <f t="shared" si="11"/>
        <v>110.6</v>
      </c>
      <c r="AF7" s="65">
        <f t="shared" si="11"/>
        <v>118.2</v>
      </c>
      <c r="AG7" s="65">
        <f t="shared" si="11"/>
        <v>120.9</v>
      </c>
      <c r="AH7" s="65">
        <f t="shared" si="11"/>
        <v>205.8</v>
      </c>
      <c r="AI7" s="62"/>
      <c r="AJ7" s="65" t="str">
        <f>AJ8</f>
        <v>-</v>
      </c>
      <c r="AK7" s="65" t="str">
        <f t="shared" ref="AK7:AS7" si="12">AK8</f>
        <v>-</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t="str">
        <f>AU8</f>
        <v>-</v>
      </c>
      <c r="AV7" s="66" t="str">
        <f t="shared" ref="AV7:BD7" si="13">AV8</f>
        <v>-</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t="str">
        <f>BF8</f>
        <v>-</v>
      </c>
      <c r="BG7" s="65" t="str">
        <f t="shared" ref="BG7:BO7" si="14">BG8</f>
        <v>-</v>
      </c>
      <c r="BH7" s="65">
        <f t="shared" si="14"/>
        <v>21.7</v>
      </c>
      <c r="BI7" s="65">
        <f t="shared" si="14"/>
        <v>67.7</v>
      </c>
      <c r="BJ7" s="65">
        <f t="shared" si="14"/>
        <v>65.400000000000006</v>
      </c>
      <c r="BK7" s="65">
        <f t="shared" si="14"/>
        <v>24.4</v>
      </c>
      <c r="BL7" s="65">
        <f t="shared" si="14"/>
        <v>24.4</v>
      </c>
      <c r="BM7" s="65">
        <f t="shared" si="14"/>
        <v>24.2</v>
      </c>
      <c r="BN7" s="65">
        <f t="shared" si="14"/>
        <v>25.5</v>
      </c>
      <c r="BO7" s="65">
        <f t="shared" si="14"/>
        <v>22</v>
      </c>
      <c r="BP7" s="62"/>
      <c r="BQ7" s="66" t="str">
        <f>BQ8</f>
        <v>-</v>
      </c>
      <c r="BR7" s="66" t="str">
        <f t="shared" ref="BR7:BZ7" si="15">BR8</f>
        <v>-</v>
      </c>
      <c r="BS7" s="66">
        <f t="shared" si="15"/>
        <v>29886</v>
      </c>
      <c r="BT7" s="66">
        <f t="shared" si="15"/>
        <v>112211</v>
      </c>
      <c r="BU7" s="66">
        <f t="shared" si="15"/>
        <v>113126</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23724</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65</v>
      </c>
      <c r="DC7" s="65">
        <f t="shared" si="16"/>
        <v>54.7</v>
      </c>
      <c r="DD7" s="65">
        <f t="shared" si="16"/>
        <v>47.5</v>
      </c>
      <c r="DE7" s="65">
        <f t="shared" si="16"/>
        <v>543</v>
      </c>
      <c r="DF7" s="65">
        <f t="shared" si="16"/>
        <v>421.1</v>
      </c>
      <c r="DG7" s="65">
        <f t="shared" si="16"/>
        <v>339.7</v>
      </c>
      <c r="DH7" s="65">
        <f t="shared" si="16"/>
        <v>269.89999999999998</v>
      </c>
      <c r="DI7" s="65">
        <f t="shared" si="16"/>
        <v>196.2</v>
      </c>
      <c r="DJ7" s="62"/>
      <c r="DK7" s="65" t="str">
        <f>DK8</f>
        <v>-</v>
      </c>
      <c r="DL7" s="65" t="str">
        <f t="shared" ref="DL7:DT7" si="17">DL8</f>
        <v>-</v>
      </c>
      <c r="DM7" s="65">
        <f t="shared" si="17"/>
        <v>199.1</v>
      </c>
      <c r="DN7" s="65">
        <f t="shared" si="17"/>
        <v>258.89999999999998</v>
      </c>
      <c r="DO7" s="65">
        <f t="shared" si="17"/>
        <v>283.8</v>
      </c>
      <c r="DP7" s="65">
        <f t="shared" si="17"/>
        <v>195.5</v>
      </c>
      <c r="DQ7" s="65">
        <f t="shared" si="17"/>
        <v>199.1</v>
      </c>
      <c r="DR7" s="65">
        <f t="shared" si="17"/>
        <v>191.4</v>
      </c>
      <c r="DS7" s="65">
        <f t="shared" si="17"/>
        <v>194.7</v>
      </c>
      <c r="DT7" s="65">
        <f t="shared" si="17"/>
        <v>193</v>
      </c>
      <c r="DU7" s="62"/>
    </row>
    <row r="8" spans="1:125" s="67" customFormat="1">
      <c r="A8" s="50"/>
      <c r="B8" s="68">
        <v>2016</v>
      </c>
      <c r="C8" s="68">
        <v>221309</v>
      </c>
      <c r="D8" s="68">
        <v>47</v>
      </c>
      <c r="E8" s="68">
        <v>14</v>
      </c>
      <c r="F8" s="68">
        <v>0</v>
      </c>
      <c r="G8" s="68">
        <v>9</v>
      </c>
      <c r="H8" s="68" t="s">
        <v>113</v>
      </c>
      <c r="I8" s="68" t="s">
        <v>114</v>
      </c>
      <c r="J8" s="68" t="s">
        <v>115</v>
      </c>
      <c r="K8" s="68" t="s">
        <v>116</v>
      </c>
      <c r="L8" s="68" t="s">
        <v>117</v>
      </c>
      <c r="M8" s="68" t="s">
        <v>118</v>
      </c>
      <c r="N8" s="68"/>
      <c r="O8" s="69" t="s">
        <v>119</v>
      </c>
      <c r="P8" s="70" t="s">
        <v>120</v>
      </c>
      <c r="Q8" s="70" t="s">
        <v>121</v>
      </c>
      <c r="R8" s="71">
        <v>23</v>
      </c>
      <c r="S8" s="70" t="s">
        <v>122</v>
      </c>
      <c r="T8" s="70" t="s">
        <v>123</v>
      </c>
      <c r="U8" s="71">
        <v>13772</v>
      </c>
      <c r="V8" s="71">
        <v>333</v>
      </c>
      <c r="W8" s="71">
        <v>450</v>
      </c>
      <c r="X8" s="70" t="s">
        <v>124</v>
      </c>
      <c r="Y8" s="72" t="s">
        <v>117</v>
      </c>
      <c r="Z8" s="72" t="s">
        <v>117</v>
      </c>
      <c r="AA8" s="72">
        <v>126.6</v>
      </c>
      <c r="AB8" s="72">
        <v>309.39999999999998</v>
      </c>
      <c r="AC8" s="72">
        <v>289.10000000000002</v>
      </c>
      <c r="AD8" s="72">
        <v>138.69999999999999</v>
      </c>
      <c r="AE8" s="72">
        <v>110.6</v>
      </c>
      <c r="AF8" s="72">
        <v>118.2</v>
      </c>
      <c r="AG8" s="72">
        <v>120.9</v>
      </c>
      <c r="AH8" s="72">
        <v>205.8</v>
      </c>
      <c r="AI8" s="69">
        <v>275.39999999999998</v>
      </c>
      <c r="AJ8" s="72" t="s">
        <v>117</v>
      </c>
      <c r="AK8" s="72" t="s">
        <v>117</v>
      </c>
      <c r="AL8" s="72">
        <v>0</v>
      </c>
      <c r="AM8" s="72">
        <v>0</v>
      </c>
      <c r="AN8" s="72">
        <v>0</v>
      </c>
      <c r="AO8" s="72">
        <v>27.8</v>
      </c>
      <c r="AP8" s="72">
        <v>30.1</v>
      </c>
      <c r="AQ8" s="72">
        <v>26.5</v>
      </c>
      <c r="AR8" s="72">
        <v>25.2</v>
      </c>
      <c r="AS8" s="72">
        <v>28.8</v>
      </c>
      <c r="AT8" s="69">
        <v>13.3</v>
      </c>
      <c r="AU8" s="73" t="s">
        <v>117</v>
      </c>
      <c r="AV8" s="73" t="s">
        <v>117</v>
      </c>
      <c r="AW8" s="73">
        <v>0</v>
      </c>
      <c r="AX8" s="73">
        <v>0</v>
      </c>
      <c r="AY8" s="73">
        <v>0</v>
      </c>
      <c r="AZ8" s="73">
        <v>650</v>
      </c>
      <c r="BA8" s="73">
        <v>650</v>
      </c>
      <c r="BB8" s="73">
        <v>543</v>
      </c>
      <c r="BC8" s="73">
        <v>454</v>
      </c>
      <c r="BD8" s="73">
        <v>384</v>
      </c>
      <c r="BE8" s="73">
        <v>140</v>
      </c>
      <c r="BF8" s="72" t="s">
        <v>117</v>
      </c>
      <c r="BG8" s="72" t="s">
        <v>117</v>
      </c>
      <c r="BH8" s="72">
        <v>21.7</v>
      </c>
      <c r="BI8" s="72">
        <v>67.7</v>
      </c>
      <c r="BJ8" s="72">
        <v>65.400000000000006</v>
      </c>
      <c r="BK8" s="72">
        <v>24.4</v>
      </c>
      <c r="BL8" s="72">
        <v>24.4</v>
      </c>
      <c r="BM8" s="72">
        <v>24.2</v>
      </c>
      <c r="BN8" s="72">
        <v>25.5</v>
      </c>
      <c r="BO8" s="72">
        <v>22</v>
      </c>
      <c r="BP8" s="69">
        <v>45.2</v>
      </c>
      <c r="BQ8" s="73" t="s">
        <v>117</v>
      </c>
      <c r="BR8" s="73" t="s">
        <v>117</v>
      </c>
      <c r="BS8" s="73">
        <v>29886</v>
      </c>
      <c r="BT8" s="74">
        <v>112211</v>
      </c>
      <c r="BU8" s="74">
        <v>113126</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23724</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v>65</v>
      </c>
      <c r="DC8" s="72">
        <v>54.7</v>
      </c>
      <c r="DD8" s="72">
        <v>47.5</v>
      </c>
      <c r="DE8" s="72">
        <v>543</v>
      </c>
      <c r="DF8" s="72">
        <v>421.1</v>
      </c>
      <c r="DG8" s="72">
        <v>339.7</v>
      </c>
      <c r="DH8" s="72">
        <v>269.89999999999998</v>
      </c>
      <c r="DI8" s="72">
        <v>196.2</v>
      </c>
      <c r="DJ8" s="69">
        <v>122.6</v>
      </c>
      <c r="DK8" s="72" t="s">
        <v>117</v>
      </c>
      <c r="DL8" s="72" t="s">
        <v>117</v>
      </c>
      <c r="DM8" s="72">
        <v>199.1</v>
      </c>
      <c r="DN8" s="72">
        <v>258.89999999999998</v>
      </c>
      <c r="DO8" s="72">
        <v>283.8</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2018-03-14T08:01:25Z</cp:lastPrinted>
  <dcterms:created xsi:type="dcterms:W3CDTF">2018-02-09T01:47:44Z</dcterms:created>
  <dcterms:modified xsi:type="dcterms:W3CDTF">2018-03-26T01:43:07Z</dcterms:modified>
  <cp:category/>
</cp:coreProperties>
</file>