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26京都府京都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KO31" i="4" s="1"/>
  <c r="DL7" i="5"/>
  <c r="JV31" i="4" s="1"/>
  <c r="DK7" i="5"/>
  <c r="DI7" i="5"/>
  <c r="DH7" i="5"/>
  <c r="DG7" i="5"/>
  <c r="LE78" i="4" s="1"/>
  <c r="DF7" i="5"/>
  <c r="DE7" i="5"/>
  <c r="KA78" i="4" s="1"/>
  <c r="DD7" i="5"/>
  <c r="MI77" i="4" s="1"/>
  <c r="DC7" i="5"/>
  <c r="LT77" i="4" s="1"/>
  <c r="DB7" i="5"/>
  <c r="DA7" i="5"/>
  <c r="CZ7" i="5"/>
  <c r="CN7" i="5"/>
  <c r="CV76" i="4" s="1"/>
  <c r="CM7" i="5"/>
  <c r="BZ7" i="5"/>
  <c r="BY7" i="5"/>
  <c r="LH53" i="4" s="1"/>
  <c r="BX7" i="5"/>
  <c r="KO53" i="4" s="1"/>
  <c r="BW7" i="5"/>
  <c r="BV7" i="5"/>
  <c r="BU7" i="5"/>
  <c r="BT7" i="5"/>
  <c r="LH52" i="4" s="1"/>
  <c r="BS7" i="5"/>
  <c r="BR7" i="5"/>
  <c r="JV52" i="4" s="1"/>
  <c r="BQ7" i="5"/>
  <c r="JC52" i="4" s="1"/>
  <c r="BO7" i="5"/>
  <c r="HJ53" i="4" s="1"/>
  <c r="BN7" i="5"/>
  <c r="BM7" i="5"/>
  <c r="FX53" i="4" s="1"/>
  <c r="BL7" i="5"/>
  <c r="FE53" i="4" s="1"/>
  <c r="BK7" i="5"/>
  <c r="EL53" i="4" s="1"/>
  <c r="BJ7" i="5"/>
  <c r="BI7" i="5"/>
  <c r="BH7" i="5"/>
  <c r="FX52" i="4" s="1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U7" i="5"/>
  <c r="AS7" i="5"/>
  <c r="AR7" i="5"/>
  <c r="AQ7" i="5"/>
  <c r="FX32" i="4" s="1"/>
  <c r="AP7" i="5"/>
  <c r="FE32" i="4" s="1"/>
  <c r="AO7" i="5"/>
  <c r="AN7" i="5"/>
  <c r="AM7" i="5"/>
  <c r="GQ31" i="4" s="1"/>
  <c r="AL7" i="5"/>
  <c r="FX31" i="4" s="1"/>
  <c r="AK7" i="5"/>
  <c r="FE31" i="4" s="1"/>
  <c r="AJ7" i="5"/>
  <c r="AH7" i="5"/>
  <c r="AG7" i="5"/>
  <c r="BZ32" i="4" s="1"/>
  <c r="AF7" i="5"/>
  <c r="BG32" i="4" s="1"/>
  <c r="AE7" i="5"/>
  <c r="AD7" i="5"/>
  <c r="AC7" i="5"/>
  <c r="AB7" i="5"/>
  <c r="BZ31" i="4" s="1"/>
  <c r="AA7" i="5"/>
  <c r="Z7" i="5"/>
  <c r="Y7" i="5"/>
  <c r="X7" i="5"/>
  <c r="LJ10" i="4" s="1"/>
  <c r="W7" i="5"/>
  <c r="V7" i="5"/>
  <c r="HX10" i="4" s="1"/>
  <c r="U7" i="5"/>
  <c r="LJ8" i="4" s="1"/>
  <c r="T7" i="5"/>
  <c r="JQ8" i="4" s="1"/>
  <c r="S7" i="5"/>
  <c r="R7" i="5"/>
  <c r="Q7" i="5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MI78" i="4"/>
  <c r="LT78" i="4"/>
  <c r="KP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JV53" i="4"/>
  <c r="JC53" i="4"/>
  <c r="GQ53" i="4"/>
  <c r="CS53" i="4"/>
  <c r="BZ53" i="4"/>
  <c r="AN53" i="4"/>
  <c r="U53" i="4"/>
  <c r="MA52" i="4"/>
  <c r="KO52" i="4"/>
  <c r="HJ52" i="4"/>
  <c r="GQ52" i="4"/>
  <c r="FE52" i="4"/>
  <c r="EL52" i="4"/>
  <c r="CS52" i="4"/>
  <c r="BG52" i="4"/>
  <c r="AN52" i="4"/>
  <c r="U52" i="4"/>
  <c r="LH32" i="4"/>
  <c r="KO32" i="4"/>
  <c r="HJ32" i="4"/>
  <c r="GQ32" i="4"/>
  <c r="EL32" i="4"/>
  <c r="CS32" i="4"/>
  <c r="AN32" i="4"/>
  <c r="U32" i="4"/>
  <c r="MA31" i="4"/>
  <c r="LH31" i="4"/>
  <c r="JC31" i="4"/>
  <c r="HJ31" i="4"/>
  <c r="EL31" i="4"/>
  <c r="CS31" i="4"/>
  <c r="BG31" i="4"/>
  <c r="AN31" i="4"/>
  <c r="U31" i="4"/>
  <c r="JQ10" i="4"/>
  <c r="DU10" i="4"/>
  <c r="CF10" i="4"/>
  <c r="B10" i="4"/>
  <c r="HX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Z30" i="4" l="1"/>
  <c r="BK76" i="4"/>
  <c r="LH51" i="4"/>
  <c r="IE76" i="4"/>
  <c r="BZ51" i="4"/>
  <c r="GQ30" i="4"/>
  <c r="LT76" i="4"/>
  <c r="GQ51" i="4"/>
  <c r="LH30" i="4"/>
  <c r="BG30" i="4"/>
  <c r="LE76" i="4"/>
  <c r="AV76" i="4"/>
  <c r="KO51" i="4"/>
  <c r="FX51" i="4"/>
  <c r="KO30" i="4"/>
  <c r="BG51" i="4"/>
  <c r="HP76" i="4"/>
  <c r="FX30" i="4"/>
  <c r="KP76" i="4"/>
  <c r="HA76" i="4"/>
  <c r="AN51" i="4"/>
  <c r="FE30" i="4"/>
  <c r="JV51" i="4"/>
  <c r="FE51" i="4"/>
  <c r="AN30" i="4"/>
  <c r="JV30" i="4"/>
  <c r="AG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<sst xmlns="http://schemas.openxmlformats.org/spreadsheetml/2006/main" count="286" uniqueCount="135">
  <si>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</si>
  <si>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</si>
  <si>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</si>
  <si>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</si>
  <si>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</si>
  <si>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</si>
  <si>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</si>
  <si>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</si>
  <si>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</si>
  <si>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</si>
  <si>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</si>
  <si>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</si>
  <si>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</si>
  <si>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</si>
  <si>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</si>
  <si>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</si>
  <si>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</si>
  <si>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</si>
  <si>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</si>
  <si>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</si>
  <si>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</si>
  <si>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</si>
  <si>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</si>
  <si>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</si>
  <si>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</si>
  <si>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</si>
  <si>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</si>
  <si>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</si>
  <si>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</si>
  <si>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</si>
  <si>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</si>
  <si>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</si>
  <si>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</si>
  <si>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</si>
  <si>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</si>
  <si>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</si>
  <si>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</si>
  <si>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</si>
  <si>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</si>
  <si>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</si>
  <si>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</si>
  <si>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</si>
  <si>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</si>
  <si>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</si>
  <si>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</si>
  <si>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</si>
  <si>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</si>
  <si>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</si>
  <si>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</si>
  <si>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</si>
  <si>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</si>
  <si>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</si>
  <si>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</si>
  <si>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</si>
  <si>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</si>
  <si>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</si>
  <si>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</si>
  <si>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</si>
  <si>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</si>
  <si>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</si>
  <si>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</si>
  <si>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</si>
  <si>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</si>
  <si>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</si>
  <si>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</si>
  <si>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</si>
  <si>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</si>
  <si>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</si>
  <si>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</si>
  <si>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</si>
  <si>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</si>
  <si>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</si>
  <si>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</si>
  <si>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</si>
  <si>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</si>
  <si>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</si>
  <si>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</si>
  <si>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</si>
  <si>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</si>
  <si>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</si>
  <si>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</si>
  <si>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</si>
  <si>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</si>
  <si>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</si>
  <si>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</si>
  <si>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</si>
  <si>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</si>
  <si>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</si>
  <si>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</si>
  <si>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</si>
  <si>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</si>
  <si>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</si>
  <si>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</si>
  <si>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</si>
  <si>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</si>
  <si>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</si>
  <si>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</si>
  <si>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</si>
  <si>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</si>
  <si>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</si>
  <si>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</si>
  <si>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</si>
  <si>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</si>
  <si>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</si>
  <si>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</si>
  <si>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</si>
  <si>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</si>
  <si>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</si>
  <si>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</si>
  <si>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</si>
  <si>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</si>
  <si>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</si>
  <si>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</si>
  <si>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京都府　京都市</t>
  </si>
  <si>
    <t>山科駅前駐車場</t>
  </si>
  <si>
    <t>法非適用</t>
  </si>
  <si>
    <t>駐車場整備事業</t>
  </si>
  <si>
    <t>-</t>
  </si>
  <si>
    <t>Ａ２Ｂ１</t>
  </si>
  <si>
    <t>該当数値なし</t>
  </si>
  <si>
    <t>附置義務駐車施設</t>
  </si>
  <si>
    <t>地下式</t>
  </si>
  <si>
    <t>駅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</si>
  <si>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</si>
  <si>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</si>
  <si>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</si>
  <si>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</si>
  <si>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</si>
  <si>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</si>
  <si>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</si>
  <si>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r>
      <t xml:space="preserve">
○</t>
    </r>
    <r>
      <rPr>
        <b/>
        <sz val="11"/>
        <color theme="1"/>
        <rFont val="ＭＳ ゴシック"/>
        <family val="3"/>
        <charset val="128"/>
      </rPr>
      <t>「⑧設備投資見込額」</t>
    </r>
    <r>
      <rPr>
        <sz val="11"/>
        <color theme="1"/>
        <rFont val="ＭＳ ゴシック"/>
        <family val="3"/>
        <charset val="128"/>
      </rPr>
      <t>については，5年間の設備投資計画に基づくものである。
○</t>
    </r>
    <r>
      <rPr>
        <b/>
        <sz val="11"/>
        <color theme="1"/>
        <rFont val="ＭＳ ゴシック"/>
        <family val="3"/>
        <charset val="128"/>
      </rPr>
      <t>「⑩企業債残高対料金収入比率」</t>
    </r>
    <r>
      <rPr>
        <sz val="11"/>
        <color theme="1"/>
        <rFont val="ＭＳ ゴシック"/>
        <family val="3"/>
        <charset val="128"/>
      </rPr>
      <t xml:space="preserve">は，市公債の償還に伴い，過去5年間改善状況にある。
</t>
    </r>
    <rPh sb="4" eb="6">
      <t>セツビ</t>
    </rPh>
    <rPh sb="6" eb="8">
      <t>トウシ</t>
    </rPh>
    <rPh sb="8" eb="10">
      <t>ミコミ</t>
    </rPh>
    <rPh sb="10" eb="11">
      <t>ガク</t>
    </rPh>
    <rPh sb="19" eb="20">
      <t>ネン</t>
    </rPh>
    <rPh sb="20" eb="21">
      <t>カン</t>
    </rPh>
    <rPh sb="22" eb="24">
      <t>セツビ</t>
    </rPh>
    <rPh sb="24" eb="26">
      <t>トウシ</t>
    </rPh>
    <rPh sb="26" eb="28">
      <t>ケイカク</t>
    </rPh>
    <rPh sb="29" eb="30">
      <t>モト</t>
    </rPh>
    <rPh sb="68" eb="70">
      <t>カコ</t>
    </rPh>
    <rPh sb="71" eb="73">
      <t>ネンカン</t>
    </rPh>
    <rPh sb="73" eb="75">
      <t>カイゼン</t>
    </rPh>
    <rPh sb="75" eb="77">
      <t>ジョウキョウ</t>
    </rPh>
    <phoneticPr fontId="6"/>
  </si>
  <si>
    <r>
      <t xml:space="preserve">
○当駐車場整備事業は，当駐車場を建設する際に充当した市公債の償還が完了するまで，当該駐車場に係る収支（使用料等収入及び運営経費，公債償還経費等の支出）を一般会計とは別に管理する必要があることから，特別会計にて管理しているものである。
○平成30年度に当駐車場に係る市公債償還が完了する予定であり，</t>
    </r>
    <r>
      <rPr>
        <b/>
        <sz val="11"/>
        <color theme="1"/>
        <rFont val="ＭＳ ゴシック"/>
        <family val="3"/>
        <charset val="128"/>
      </rPr>
      <t>「①収益的収支比率」</t>
    </r>
    <r>
      <rPr>
        <sz val="11"/>
        <color theme="1"/>
        <rFont val="ＭＳ ゴシック"/>
        <family val="3"/>
        <charset val="128"/>
      </rPr>
      <t>，</t>
    </r>
    <r>
      <rPr>
        <b/>
        <sz val="11"/>
        <color theme="1"/>
        <rFont val="ＭＳ ゴシック"/>
        <family val="3"/>
        <charset val="128"/>
      </rPr>
      <t>「②他会計補助金比率」</t>
    </r>
    <r>
      <rPr>
        <sz val="11"/>
        <color theme="1"/>
        <rFont val="ＭＳ ゴシック"/>
        <family val="3"/>
        <charset val="128"/>
      </rPr>
      <t>，</t>
    </r>
    <r>
      <rPr>
        <b/>
        <sz val="11"/>
        <color theme="1"/>
        <rFont val="ＭＳ ゴシック"/>
        <family val="3"/>
        <charset val="128"/>
      </rPr>
      <t>「③駐車台数一台当たりの他会計補助金額」</t>
    </r>
    <r>
      <rPr>
        <sz val="11"/>
        <color theme="1"/>
        <rFont val="ＭＳ ゴシック"/>
        <family val="3"/>
        <charset val="128"/>
      </rPr>
      <t>については改善が見込まれる（公債償還の完了後，一般会計での管理に変更することも今後の検討課題としている）。</t>
    </r>
    <phoneticPr fontId="6"/>
  </si>
  <si>
    <t>非設置</t>
    <rPh sb="0" eb="1">
      <t>ヒ</t>
    </rPh>
    <rPh sb="1" eb="3">
      <t>セッチ</t>
    </rPh>
    <phoneticPr fontId="6"/>
  </si>
  <si>
    <r>
      <t xml:space="preserve">
○</t>
    </r>
    <r>
      <rPr>
        <b/>
        <sz val="11"/>
        <color theme="1"/>
        <rFont val="ＭＳ ゴシック"/>
        <family val="3"/>
        <charset val="128"/>
      </rPr>
      <t>「⑪稼働率」</t>
    </r>
    <r>
      <rPr>
        <sz val="11"/>
        <color theme="1"/>
        <rFont val="ＭＳ ゴシック"/>
        <family val="3"/>
        <charset val="128"/>
      </rPr>
      <t xml:space="preserve">については，概ね横ばいであるものの，定期制利用が多いことから，一日平均駐車台数が多く，類似施設平均値を上回っている。
</t>
    </r>
    <rPh sb="14" eb="15">
      <t>オオム</t>
    </rPh>
    <rPh sb="16" eb="17">
      <t>ヨコ</t>
    </rPh>
    <rPh sb="26" eb="28">
      <t>テイキ</t>
    </rPh>
    <rPh sb="28" eb="29">
      <t>セイ</t>
    </rPh>
    <rPh sb="29" eb="31">
      <t>リヨウ</t>
    </rPh>
    <rPh sb="32" eb="33">
      <t>オオ</t>
    </rPh>
    <rPh sb="39" eb="41">
      <t>イチニチ</t>
    </rPh>
    <rPh sb="41" eb="43">
      <t>ヘイキン</t>
    </rPh>
    <rPh sb="43" eb="45">
      <t>チュウシャ</t>
    </rPh>
    <rPh sb="45" eb="47">
      <t>ダイスウ</t>
    </rPh>
    <rPh sb="48" eb="49">
      <t>オオ</t>
    </rPh>
    <rPh sb="51" eb="53">
      <t>ルイジ</t>
    </rPh>
    <rPh sb="53" eb="55">
      <t>シセツ</t>
    </rPh>
    <rPh sb="55" eb="57">
      <t>ヘイキン</t>
    </rPh>
    <rPh sb="57" eb="58">
      <t>チ</t>
    </rPh>
    <rPh sb="59" eb="61">
      <t>ウワマワ</t>
    </rPh>
    <phoneticPr fontId="6"/>
  </si>
  <si>
    <r>
      <t xml:space="preserve">
○当駐車場整備事業においては，当駐車場を建設する際に多額の市公債を充当しており，市公債償還のために，使用料収入等のほか多額の繰入金を必要としている。
○過去5年間において，償還計画に基づく市公債償還額は微増となっており，</t>
    </r>
    <r>
      <rPr>
        <b/>
        <sz val="11"/>
        <color theme="1"/>
        <rFont val="ＭＳ ゴシック"/>
        <family val="3"/>
        <charset val="128"/>
      </rPr>
      <t>「①収益的収支比率」</t>
    </r>
    <r>
      <rPr>
        <sz val="11"/>
        <color theme="1"/>
        <rFont val="ＭＳ ゴシック"/>
        <family val="3"/>
        <charset val="128"/>
      </rPr>
      <t>は微減，</t>
    </r>
    <r>
      <rPr>
        <b/>
        <sz val="11"/>
        <color theme="1"/>
        <rFont val="ＭＳ ゴシック"/>
        <family val="3"/>
        <charset val="128"/>
      </rPr>
      <t>「②他会計補助金比率」</t>
    </r>
    <r>
      <rPr>
        <sz val="11"/>
        <color theme="1"/>
        <rFont val="ＭＳ ゴシック"/>
        <family val="3"/>
        <charset val="128"/>
      </rPr>
      <t>，</t>
    </r>
    <r>
      <rPr>
        <b/>
        <sz val="11"/>
        <color theme="1"/>
        <rFont val="ＭＳ ゴシック"/>
        <family val="3"/>
        <charset val="128"/>
      </rPr>
      <t>「③駐車台数一台当たりの他会計補助金額」</t>
    </r>
    <r>
      <rPr>
        <sz val="11"/>
        <color theme="1"/>
        <rFont val="ＭＳ ゴシック"/>
        <family val="3"/>
        <charset val="128"/>
      </rPr>
      <t>は微増となっている。
○</t>
    </r>
    <r>
      <rPr>
        <b/>
        <sz val="11"/>
        <color theme="1"/>
        <rFont val="ＭＳ ゴシック"/>
        <family val="3"/>
        <charset val="128"/>
      </rPr>
      <t>「④売上高ＧＯＰ比率」</t>
    </r>
    <r>
      <rPr>
        <sz val="11"/>
        <color theme="1"/>
        <rFont val="ＭＳ ゴシック"/>
        <family val="3"/>
        <charset val="128"/>
      </rPr>
      <t>，</t>
    </r>
    <r>
      <rPr>
        <b/>
        <sz val="11"/>
        <color theme="1"/>
        <rFont val="ＭＳ ゴシック"/>
        <family val="3"/>
        <charset val="128"/>
      </rPr>
      <t>「⑤ＥＢＩＴＤＡ」</t>
    </r>
    <r>
      <rPr>
        <sz val="11"/>
        <color theme="1"/>
        <rFont val="ＭＳ ゴシック"/>
        <family val="3"/>
        <charset val="128"/>
      </rPr>
      <t xml:space="preserve">については，平成28年度には対前年度比で減少したものの，類似施設平均値を上回っている。
</t>
    </r>
    <rPh sb="56" eb="57">
      <t>ナド</t>
    </rPh>
    <rPh sb="78" eb="80">
      <t>カコ</t>
    </rPh>
    <rPh sb="81" eb="83">
      <t>ネンカン</t>
    </rPh>
    <rPh sb="88" eb="90">
      <t>ショウカン</t>
    </rPh>
    <rPh sb="90" eb="92">
      <t>ケイカク</t>
    </rPh>
    <rPh sb="93" eb="94">
      <t>モト</t>
    </rPh>
    <rPh sb="96" eb="97">
      <t>シ</t>
    </rPh>
    <rPh sb="97" eb="99">
      <t>コウサイ</t>
    </rPh>
    <rPh sb="99" eb="101">
      <t>ショウカン</t>
    </rPh>
    <rPh sb="101" eb="102">
      <t>ガク</t>
    </rPh>
    <rPh sb="103" eb="105">
      <t>ビゾウ</t>
    </rPh>
    <rPh sb="123" eb="125">
      <t>ビゲン</t>
    </rPh>
    <rPh sb="159" eb="161">
      <t>ビゾウ</t>
    </rPh>
    <rPh sb="198" eb="200">
      <t>ヘイセイ</t>
    </rPh>
    <rPh sb="202" eb="204">
      <t>ネンド</t>
    </rPh>
    <rPh sb="206" eb="207">
      <t>タイ</t>
    </rPh>
    <rPh sb="207" eb="210">
      <t>ゼンネンド</t>
    </rPh>
    <rPh sb="210" eb="211">
      <t>ヒ</t>
    </rPh>
    <rPh sb="212" eb="214">
      <t>ゲンショウ</t>
    </rPh>
    <rPh sb="220" eb="222">
      <t>ルイジ</t>
    </rPh>
    <rPh sb="222" eb="224">
      <t>シセツ</t>
    </rPh>
    <rPh sb="224" eb="226">
      <t>ヘイキン</t>
    </rPh>
    <rPh sb="226" eb="227">
      <t>チ</t>
    </rPh>
    <rPh sb="228" eb="230">
      <t>ウワマワ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</si>
</sst>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38</c:v>
                </c:pt>
                <c:pt idx="3">
                  <c:v>37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352832"/>
        <c:axId val="591353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138.69999999999999</c:v>
                </c:pt>
                <c:pt idx="1">
                  <c:v>110.6</c:v>
                </c:pt>
                <c:pt idx="2">
                  <c:v>118.2</c:v>
                </c:pt>
                <c:pt idx="3">
                  <c:v>120.9</c:v>
                </c:pt>
                <c:pt idx="4">
                  <c:v>205.8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352832"/>
        <c:axId val="591353224"/>
      </c:lineChart>
      <c:dateAx>
        <c:axId val="59135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1353224"/>
        <c:crosses val="autoZero"/>
        <c:auto val="1"/>
        <c:lblOffset val="100"/>
        <c:baseTimeUnit val="years"/>
      </c:dateAx>
      <c:valAx>
        <c:axId val="591353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1352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1505</c:v>
                </c:pt>
                <c:pt idx="1">
                  <c:v>1198</c:v>
                </c:pt>
                <c:pt idx="2">
                  <c:v>969</c:v>
                </c:pt>
                <c:pt idx="3">
                  <c:v>754</c:v>
                </c:pt>
                <c:pt idx="4">
                  <c:v>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354008"/>
        <c:axId val="59135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543</c:v>
                </c:pt>
                <c:pt idx="1">
                  <c:v>421.1</c:v>
                </c:pt>
                <c:pt idx="2">
                  <c:v>339.7</c:v>
                </c:pt>
                <c:pt idx="3">
                  <c:v>269.89999999999998</c:v>
                </c:pt>
                <c:pt idx="4">
                  <c:v>196.2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354008"/>
        <c:axId val="591354400"/>
      </c:lineChart>
      <c:dateAx>
        <c:axId val="591354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1354400"/>
        <c:crosses val="autoZero"/>
        <c:auto val="1"/>
        <c:lblOffset val="100"/>
        <c:baseTimeUnit val="years"/>
      </c:dateAx>
      <c:valAx>
        <c:axId val="59135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1354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355184"/>
        <c:axId val="131887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355184"/>
        <c:axId val="131887208"/>
      </c:lineChart>
      <c:dateAx>
        <c:axId val="59135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887208"/>
        <c:crosses val="autoZero"/>
        <c:auto val="1"/>
        <c:lblOffset val="100"/>
        <c:baseTimeUnit val="years"/>
      </c:dateAx>
      <c:valAx>
        <c:axId val="131887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135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87992"/>
        <c:axId val="13188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87992"/>
        <c:axId val="131888384"/>
      </c:lineChart>
      <c:dateAx>
        <c:axId val="131887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888384"/>
        <c:crosses val="autoZero"/>
        <c:auto val="1"/>
        <c:lblOffset val="100"/>
        <c:baseTimeUnit val="years"/>
      </c:dateAx>
      <c:valAx>
        <c:axId val="13188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1887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69.900000000000006</c:v>
                </c:pt>
                <c:pt idx="1">
                  <c:v>68</c:v>
                </c:pt>
                <c:pt idx="2">
                  <c:v>68.2</c:v>
                </c:pt>
                <c:pt idx="3">
                  <c:v>68.5</c:v>
                </c:pt>
                <c:pt idx="4">
                  <c:v>69.2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89168"/>
        <c:axId val="131889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30.1</c:v>
                </c:pt>
                <c:pt idx="2">
                  <c:v>26.5</c:v>
                </c:pt>
                <c:pt idx="3">
                  <c:v>25.2</c:v>
                </c:pt>
                <c:pt idx="4">
                  <c:v>28.8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89168"/>
        <c:axId val="131889560"/>
      </c:lineChart>
      <c:dateAx>
        <c:axId val="13188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889560"/>
        <c:crosses val="autoZero"/>
        <c:auto val="1"/>
        <c:lblOffset val="100"/>
        <c:baseTimeUnit val="years"/>
      </c:dateAx>
      <c:valAx>
        <c:axId val="131889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1889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729</c:v>
                </c:pt>
                <c:pt idx="1">
                  <c:v>683</c:v>
                </c:pt>
                <c:pt idx="2">
                  <c:v>692</c:v>
                </c:pt>
                <c:pt idx="3">
                  <c:v>703</c:v>
                </c:pt>
                <c:pt idx="4">
                  <c:v>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90344"/>
        <c:axId val="13189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650</c:v>
                </c:pt>
                <c:pt idx="1">
                  <c:v>650</c:v>
                </c:pt>
                <c:pt idx="2">
                  <c:v>543</c:v>
                </c:pt>
                <c:pt idx="3">
                  <c:v>454</c:v>
                </c:pt>
                <c:pt idx="4">
                  <c:v>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90344"/>
        <c:axId val="131890736"/>
      </c:lineChart>
      <c:dateAx>
        <c:axId val="131890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890736"/>
        <c:crosses val="autoZero"/>
        <c:auto val="1"/>
        <c:lblOffset val="100"/>
        <c:baseTimeUnit val="years"/>
      </c:dateAx>
      <c:valAx>
        <c:axId val="13189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31890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420.8</c:v>
                </c:pt>
                <c:pt idx="1">
                  <c:v>434.8</c:v>
                </c:pt>
                <c:pt idx="2">
                  <c:v>431.8</c:v>
                </c:pt>
                <c:pt idx="3">
                  <c:v>420.1</c:v>
                </c:pt>
                <c:pt idx="4">
                  <c:v>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12216"/>
        <c:axId val="59041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195.5</c:v>
                </c:pt>
                <c:pt idx="1">
                  <c:v>199.1</c:v>
                </c:pt>
                <c:pt idx="2">
                  <c:v>191.4</c:v>
                </c:pt>
                <c:pt idx="3">
                  <c:v>194.7</c:v>
                </c:pt>
                <c:pt idx="4">
                  <c:v>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12216"/>
        <c:axId val="590412608"/>
      </c:lineChart>
      <c:dateAx>
        <c:axId val="590412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0412608"/>
        <c:crosses val="autoZero"/>
        <c:auto val="1"/>
        <c:lblOffset val="100"/>
        <c:baseTimeUnit val="years"/>
      </c:dateAx>
      <c:valAx>
        <c:axId val="59041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0412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34</c:v>
                </c:pt>
                <c:pt idx="1">
                  <c:v>39</c:v>
                </c:pt>
                <c:pt idx="2">
                  <c:v>38</c:v>
                </c:pt>
                <c:pt idx="3">
                  <c:v>42</c:v>
                </c:pt>
                <c:pt idx="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13392"/>
        <c:axId val="590413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24.4</c:v>
                </c:pt>
                <c:pt idx="2">
                  <c:v>24.2</c:v>
                </c:pt>
                <c:pt idx="3">
                  <c:v>25.5</c:v>
                </c:pt>
                <c:pt idx="4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13392"/>
        <c:axId val="590413784"/>
      </c:lineChart>
      <c:dateAx>
        <c:axId val="59041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0413784"/>
        <c:crosses val="autoZero"/>
        <c:auto val="1"/>
        <c:lblOffset val="100"/>
        <c:baseTimeUnit val="years"/>
      </c:dateAx>
      <c:valAx>
        <c:axId val="590413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0413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47199</c:v>
                </c:pt>
                <c:pt idx="1">
                  <c:v>53072</c:v>
                </c:pt>
                <c:pt idx="2">
                  <c:v>50606</c:v>
                </c:pt>
                <c:pt idx="3">
                  <c:v>54322</c:v>
                </c:pt>
                <c:pt idx="4">
                  <c:v>52868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14568"/>
        <c:axId val="59041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40082</c:v>
                </c:pt>
                <c:pt idx="1">
                  <c:v>40365</c:v>
                </c:pt>
                <c:pt idx="2">
                  <c:v>48967</c:v>
                </c:pt>
                <c:pt idx="3">
                  <c:v>46827</c:v>
                </c:pt>
                <c:pt idx="4">
                  <c:v>47288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14568"/>
        <c:axId val="590414960"/>
      </c:lineChart>
      <c:dateAx>
        <c:axId val="590414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0414960"/>
        <c:crosses val="autoZero"/>
        <c:auto val="1"/>
        <c:lblOffset val="100"/>
        <c:baseTimeUnit val="years"/>
      </c:dateAx>
      <c:valAx>
        <c:axId val="59041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0414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京都府京都市　山科駅前駐車場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132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9840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附置義務駐車施設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264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134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40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40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38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37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36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69.900000000000006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68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68.2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68.5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69.2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420.8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434.8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431.8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420.1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414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138.69999999999999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110.6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118.2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120.9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205.8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27.8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30.1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26.5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25.2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28.8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195.5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199.1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191.4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194.7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193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130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133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729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683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692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703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728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34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39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38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42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37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47199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53072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50606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54322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52868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650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650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543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454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384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24.4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24.4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24.2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25.5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22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40082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40365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48967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46827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47288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131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221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107566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1505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1198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969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754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511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543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421.1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339.7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269.89999999999998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196.2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261009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4</v>
      </c>
      <c r="H6" s="61" t="str">
        <f>SUBSTITUTE(H8,"　","")</f>
        <v>京都府京都市</v>
      </c>
      <c r="I6" s="61" t="str">
        <f t="shared" si="1"/>
        <v>山科駅前駐車場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附置義務駐車施設</v>
      </c>
      <c r="Q6" s="63" t="str">
        <f t="shared" si="1"/>
        <v>地下式</v>
      </c>
      <c r="R6" s="64">
        <f t="shared" si="1"/>
        <v>18</v>
      </c>
      <c r="S6" s="63" t="str">
        <f t="shared" si="1"/>
        <v>駅</v>
      </c>
      <c r="T6" s="63" t="str">
        <f t="shared" si="1"/>
        <v>無</v>
      </c>
      <c r="U6" s="64">
        <f t="shared" si="1"/>
        <v>9840</v>
      </c>
      <c r="V6" s="64">
        <f t="shared" si="1"/>
        <v>264</v>
      </c>
      <c r="W6" s="64">
        <f t="shared" si="1"/>
        <v>300</v>
      </c>
      <c r="X6" s="63" t="str">
        <f t="shared" si="1"/>
        <v>代行制</v>
      </c>
      <c r="Y6" s="65">
        <f>IF(Y8="-",NA(),Y8)</f>
        <v>40</v>
      </c>
      <c r="Z6" s="65">
        <f t="shared" ref="Z6:AH6" si="2">IF(Z8="-",NA(),Z8)</f>
        <v>40</v>
      </c>
      <c r="AA6" s="65">
        <f t="shared" si="2"/>
        <v>38</v>
      </c>
      <c r="AB6" s="65">
        <f t="shared" si="2"/>
        <v>37</v>
      </c>
      <c r="AC6" s="65">
        <f t="shared" si="2"/>
        <v>36</v>
      </c>
      <c r="AD6" s="65">
        <f t="shared" si="2"/>
        <v>138.69999999999999</v>
      </c>
      <c r="AE6" s="65">
        <f t="shared" si="2"/>
        <v>110.6</v>
      </c>
      <c r="AF6" s="65">
        <f t="shared" si="2"/>
        <v>118.2</v>
      </c>
      <c r="AG6" s="65">
        <f t="shared" si="2"/>
        <v>120.9</v>
      </c>
      <c r="AH6" s="65">
        <f t="shared" si="2"/>
        <v>205.8</v>
      </c>
      <c r="AI6" s="62" t="str">
        <f>IF(AI8="-","",IF(AI8="-","【-】","【"&amp;SUBSTITUTE(TEXT(AI8,"#,##0.0"),"-","△")&amp;"】"))</f>
        <v>【275.4】</v>
      </c>
      <c r="AJ6" s="65">
        <f>IF(AJ8="-",NA(),AJ8)</f>
        <v>69.900000000000006</v>
      </c>
      <c r="AK6" s="65">
        <f t="shared" ref="AK6:AS6" si="3">IF(AK8="-",NA(),AK8)</f>
        <v>68</v>
      </c>
      <c r="AL6" s="65">
        <f t="shared" si="3"/>
        <v>68.2</v>
      </c>
      <c r="AM6" s="65">
        <f t="shared" si="3"/>
        <v>68.5</v>
      </c>
      <c r="AN6" s="65">
        <f t="shared" si="3"/>
        <v>69.2</v>
      </c>
      <c r="AO6" s="65">
        <f t="shared" si="3"/>
        <v>27.8</v>
      </c>
      <c r="AP6" s="65">
        <f t="shared" si="3"/>
        <v>30.1</v>
      </c>
      <c r="AQ6" s="65">
        <f t="shared" si="3"/>
        <v>26.5</v>
      </c>
      <c r="AR6" s="65">
        <f t="shared" si="3"/>
        <v>25.2</v>
      </c>
      <c r="AS6" s="65">
        <f t="shared" si="3"/>
        <v>28.8</v>
      </c>
      <c r="AT6" s="62" t="str">
        <f>IF(AT8="-","",IF(AT8="-","【-】","【"&amp;SUBSTITUTE(TEXT(AT8,"#,##0.0"),"-","△")&amp;"】"))</f>
        <v>【13.3】</v>
      </c>
      <c r="AU6" s="66">
        <f>IF(AU8="-",NA(),AU8)</f>
        <v>729</v>
      </c>
      <c r="AV6" s="66">
        <f t="shared" ref="AV6:BD6" si="4">IF(AV8="-",NA(),AV8)</f>
        <v>683</v>
      </c>
      <c r="AW6" s="66">
        <f t="shared" si="4"/>
        <v>692</v>
      </c>
      <c r="AX6" s="66">
        <f t="shared" si="4"/>
        <v>703</v>
      </c>
      <c r="AY6" s="66">
        <f t="shared" si="4"/>
        <v>728</v>
      </c>
      <c r="AZ6" s="66">
        <f t="shared" si="4"/>
        <v>650</v>
      </c>
      <c r="BA6" s="66">
        <f t="shared" si="4"/>
        <v>650</v>
      </c>
      <c r="BB6" s="66">
        <f t="shared" si="4"/>
        <v>543</v>
      </c>
      <c r="BC6" s="66">
        <f t="shared" si="4"/>
        <v>454</v>
      </c>
      <c r="BD6" s="66">
        <f t="shared" si="4"/>
        <v>384</v>
      </c>
      <c r="BE6" s="64" t="str">
        <f>IF(BE8="-","",IF(BE8="-","【-】","【"&amp;SUBSTITUTE(TEXT(BE8,"#,##0"),"-","△")&amp;"】"))</f>
        <v>【140】</v>
      </c>
      <c r="BF6" s="65">
        <f>IF(BF8="-",NA(),BF8)</f>
        <v>34</v>
      </c>
      <c r="BG6" s="65">
        <f t="shared" ref="BG6:BO6" si="5">IF(BG8="-",NA(),BG8)</f>
        <v>39</v>
      </c>
      <c r="BH6" s="65">
        <f t="shared" si="5"/>
        <v>38</v>
      </c>
      <c r="BI6" s="65">
        <f t="shared" si="5"/>
        <v>42</v>
      </c>
      <c r="BJ6" s="65">
        <f t="shared" si="5"/>
        <v>37</v>
      </c>
      <c r="BK6" s="65">
        <f t="shared" si="5"/>
        <v>24.4</v>
      </c>
      <c r="BL6" s="65">
        <f t="shared" si="5"/>
        <v>24.4</v>
      </c>
      <c r="BM6" s="65">
        <f t="shared" si="5"/>
        <v>24.2</v>
      </c>
      <c r="BN6" s="65">
        <f t="shared" si="5"/>
        <v>25.5</v>
      </c>
      <c r="BO6" s="65">
        <f t="shared" si="5"/>
        <v>22</v>
      </c>
      <c r="BP6" s="62" t="str">
        <f>IF(BP8="-","",IF(BP8="-","【-】","【"&amp;SUBSTITUTE(TEXT(BP8,"#,##0.0"),"-","△")&amp;"】"))</f>
        <v>【45.2】</v>
      </c>
      <c r="BQ6" s="66">
        <f>IF(BQ8="-",NA(),BQ8)</f>
        <v>47199</v>
      </c>
      <c r="BR6" s="66">
        <f t="shared" ref="BR6:BZ6" si="6">IF(BR8="-",NA(),BR8)</f>
        <v>53072</v>
      </c>
      <c r="BS6" s="66">
        <f t="shared" si="6"/>
        <v>50606</v>
      </c>
      <c r="BT6" s="66">
        <f t="shared" si="6"/>
        <v>54322</v>
      </c>
      <c r="BU6" s="66">
        <f t="shared" si="6"/>
        <v>52868</v>
      </c>
      <c r="BV6" s="66">
        <f t="shared" si="6"/>
        <v>40082</v>
      </c>
      <c r="BW6" s="66">
        <f t="shared" si="6"/>
        <v>40365</v>
      </c>
      <c r="BX6" s="66">
        <f t="shared" si="6"/>
        <v>48967</v>
      </c>
      <c r="BY6" s="66">
        <f t="shared" si="6"/>
        <v>46827</v>
      </c>
      <c r="BZ6" s="66">
        <f t="shared" si="6"/>
        <v>47288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221</v>
      </c>
      <c r="CN6" s="64">
        <f t="shared" si="7"/>
        <v>107566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1505</v>
      </c>
      <c r="DA6" s="65">
        <f t="shared" ref="DA6:DI6" si="8">IF(DA8="-",NA(),DA8)</f>
        <v>1198</v>
      </c>
      <c r="DB6" s="65">
        <f t="shared" si="8"/>
        <v>969</v>
      </c>
      <c r="DC6" s="65">
        <f t="shared" si="8"/>
        <v>754</v>
      </c>
      <c r="DD6" s="65">
        <f t="shared" si="8"/>
        <v>511</v>
      </c>
      <c r="DE6" s="65">
        <f t="shared" si="8"/>
        <v>543</v>
      </c>
      <c r="DF6" s="65">
        <f t="shared" si="8"/>
        <v>421.1</v>
      </c>
      <c r="DG6" s="65">
        <f t="shared" si="8"/>
        <v>339.7</v>
      </c>
      <c r="DH6" s="65">
        <f t="shared" si="8"/>
        <v>269.89999999999998</v>
      </c>
      <c r="DI6" s="65">
        <f t="shared" si="8"/>
        <v>196.2</v>
      </c>
      <c r="DJ6" s="62" t="str">
        <f>IF(DJ8="-","",IF(DJ8="-","【-】","【"&amp;SUBSTITUTE(TEXT(DJ8,"#,##0.0"),"-","△")&amp;"】"))</f>
        <v>【122.6】</v>
      </c>
      <c r="DK6" s="65">
        <f>IF(DK8="-",NA(),DK8)</f>
        <v>420.8</v>
      </c>
      <c r="DL6" s="65">
        <f t="shared" ref="DL6:DT6" si="9">IF(DL8="-",NA(),DL8)</f>
        <v>434.8</v>
      </c>
      <c r="DM6" s="65">
        <f t="shared" si="9"/>
        <v>431.8</v>
      </c>
      <c r="DN6" s="65">
        <f t="shared" si="9"/>
        <v>420.1</v>
      </c>
      <c r="DO6" s="65">
        <f t="shared" si="9"/>
        <v>414</v>
      </c>
      <c r="DP6" s="65">
        <f t="shared" si="9"/>
        <v>195.5</v>
      </c>
      <c r="DQ6" s="65">
        <f t="shared" si="9"/>
        <v>199.1</v>
      </c>
      <c r="DR6" s="65">
        <f t="shared" si="9"/>
        <v>191.4</v>
      </c>
      <c r="DS6" s="65">
        <f t="shared" si="9"/>
        <v>194.7</v>
      </c>
      <c r="DT6" s="65">
        <f t="shared" si="9"/>
        <v>193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261009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4</v>
      </c>
      <c r="H7" s="61" t="str">
        <f t="shared" si="10"/>
        <v>京都府　京都市</v>
      </c>
      <c r="I7" s="61" t="str">
        <f t="shared" si="10"/>
        <v>山科駅前駐車場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附置義務駐車施設</v>
      </c>
      <c r="Q7" s="63" t="str">
        <f t="shared" si="10"/>
        <v>地下式</v>
      </c>
      <c r="R7" s="64">
        <f t="shared" si="10"/>
        <v>18</v>
      </c>
      <c r="S7" s="63" t="str">
        <f t="shared" si="10"/>
        <v>駅</v>
      </c>
      <c r="T7" s="63" t="str">
        <f t="shared" si="10"/>
        <v>無</v>
      </c>
      <c r="U7" s="64">
        <f t="shared" si="10"/>
        <v>9840</v>
      </c>
      <c r="V7" s="64">
        <f t="shared" si="10"/>
        <v>264</v>
      </c>
      <c r="W7" s="64">
        <f t="shared" si="10"/>
        <v>300</v>
      </c>
      <c r="X7" s="63" t="str">
        <f t="shared" si="10"/>
        <v>代行制</v>
      </c>
      <c r="Y7" s="65">
        <f>Y8</f>
        <v>40</v>
      </c>
      <c r="Z7" s="65">
        <f t="shared" ref="Z7:AH7" si="11">Z8</f>
        <v>40</v>
      </c>
      <c r="AA7" s="65">
        <f t="shared" si="11"/>
        <v>38</v>
      </c>
      <c r="AB7" s="65">
        <f t="shared" si="11"/>
        <v>37</v>
      </c>
      <c r="AC7" s="65">
        <f t="shared" si="11"/>
        <v>36</v>
      </c>
      <c r="AD7" s="65">
        <f t="shared" si="11"/>
        <v>138.69999999999999</v>
      </c>
      <c r="AE7" s="65">
        <f t="shared" si="11"/>
        <v>110.6</v>
      </c>
      <c r="AF7" s="65">
        <f t="shared" si="11"/>
        <v>118.2</v>
      </c>
      <c r="AG7" s="65">
        <f t="shared" si="11"/>
        <v>120.9</v>
      </c>
      <c r="AH7" s="65">
        <f t="shared" si="11"/>
        <v>205.8</v>
      </c>
      <c r="AI7" s="62"/>
      <c r="AJ7" s="65">
        <f>AJ8</f>
        <v>69.900000000000006</v>
      </c>
      <c r="AK7" s="65">
        <f t="shared" ref="AK7:AS7" si="12">AK8</f>
        <v>68</v>
      </c>
      <c r="AL7" s="65">
        <f t="shared" si="12"/>
        <v>68.2</v>
      </c>
      <c r="AM7" s="65">
        <f t="shared" si="12"/>
        <v>68.5</v>
      </c>
      <c r="AN7" s="65">
        <f t="shared" si="12"/>
        <v>69.2</v>
      </c>
      <c r="AO7" s="65">
        <f t="shared" si="12"/>
        <v>27.8</v>
      </c>
      <c r="AP7" s="65">
        <f t="shared" si="12"/>
        <v>30.1</v>
      </c>
      <c r="AQ7" s="65">
        <f t="shared" si="12"/>
        <v>26.5</v>
      </c>
      <c r="AR7" s="65">
        <f t="shared" si="12"/>
        <v>25.2</v>
      </c>
      <c r="AS7" s="65">
        <f t="shared" si="12"/>
        <v>28.8</v>
      </c>
      <c r="AT7" s="62"/>
      <c r="AU7" s="66">
        <f>AU8</f>
        <v>729</v>
      </c>
      <c r="AV7" s="66">
        <f t="shared" ref="AV7:BD7" si="13">AV8</f>
        <v>683</v>
      </c>
      <c r="AW7" s="66">
        <f t="shared" si="13"/>
        <v>692</v>
      </c>
      <c r="AX7" s="66">
        <f t="shared" si="13"/>
        <v>703</v>
      </c>
      <c r="AY7" s="66">
        <f t="shared" si="13"/>
        <v>728</v>
      </c>
      <c r="AZ7" s="66">
        <f t="shared" si="13"/>
        <v>650</v>
      </c>
      <c r="BA7" s="66">
        <f t="shared" si="13"/>
        <v>650</v>
      </c>
      <c r="BB7" s="66">
        <f t="shared" si="13"/>
        <v>543</v>
      </c>
      <c r="BC7" s="66">
        <f t="shared" si="13"/>
        <v>454</v>
      </c>
      <c r="BD7" s="66">
        <f t="shared" si="13"/>
        <v>384</v>
      </c>
      <c r="BE7" s="64"/>
      <c r="BF7" s="65">
        <f>BF8</f>
        <v>34</v>
      </c>
      <c r="BG7" s="65">
        <f t="shared" ref="BG7:BO7" si="14">BG8</f>
        <v>39</v>
      </c>
      <c r="BH7" s="65">
        <f t="shared" si="14"/>
        <v>38</v>
      </c>
      <c r="BI7" s="65">
        <f t="shared" si="14"/>
        <v>42</v>
      </c>
      <c r="BJ7" s="65">
        <f t="shared" si="14"/>
        <v>37</v>
      </c>
      <c r="BK7" s="65">
        <f t="shared" si="14"/>
        <v>24.4</v>
      </c>
      <c r="BL7" s="65">
        <f t="shared" si="14"/>
        <v>24.4</v>
      </c>
      <c r="BM7" s="65">
        <f t="shared" si="14"/>
        <v>24.2</v>
      </c>
      <c r="BN7" s="65">
        <f t="shared" si="14"/>
        <v>25.5</v>
      </c>
      <c r="BO7" s="65">
        <f t="shared" si="14"/>
        <v>22</v>
      </c>
      <c r="BP7" s="62"/>
      <c r="BQ7" s="66">
        <f>BQ8</f>
        <v>47199</v>
      </c>
      <c r="BR7" s="66">
        <f t="shared" ref="BR7:BZ7" si="15">BR8</f>
        <v>53072</v>
      </c>
      <c r="BS7" s="66">
        <f t="shared" si="15"/>
        <v>50606</v>
      </c>
      <c r="BT7" s="66">
        <f t="shared" si="15"/>
        <v>54322</v>
      </c>
      <c r="BU7" s="66">
        <f t="shared" si="15"/>
        <v>52868</v>
      </c>
      <c r="BV7" s="66">
        <f t="shared" si="15"/>
        <v>40082</v>
      </c>
      <c r="BW7" s="66">
        <f t="shared" si="15"/>
        <v>40365</v>
      </c>
      <c r="BX7" s="66">
        <f t="shared" si="15"/>
        <v>48967</v>
      </c>
      <c r="BY7" s="66">
        <f t="shared" si="15"/>
        <v>46827</v>
      </c>
      <c r="BZ7" s="66">
        <f t="shared" si="15"/>
        <v>47288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221</v>
      </c>
      <c r="CN7" s="64">
        <f>CN8</f>
        <v>107566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1505</v>
      </c>
      <c r="DA7" s="65">
        <f t="shared" ref="DA7:DI7" si="16">DA8</f>
        <v>1198</v>
      </c>
      <c r="DB7" s="65">
        <f t="shared" si="16"/>
        <v>969</v>
      </c>
      <c r="DC7" s="65">
        <f t="shared" si="16"/>
        <v>754</v>
      </c>
      <c r="DD7" s="65">
        <f t="shared" si="16"/>
        <v>511</v>
      </c>
      <c r="DE7" s="65">
        <f t="shared" si="16"/>
        <v>543</v>
      </c>
      <c r="DF7" s="65">
        <f t="shared" si="16"/>
        <v>421.1</v>
      </c>
      <c r="DG7" s="65">
        <f t="shared" si="16"/>
        <v>339.7</v>
      </c>
      <c r="DH7" s="65">
        <f t="shared" si="16"/>
        <v>269.89999999999998</v>
      </c>
      <c r="DI7" s="65">
        <f t="shared" si="16"/>
        <v>196.2</v>
      </c>
      <c r="DJ7" s="62"/>
      <c r="DK7" s="65">
        <f>DK8</f>
        <v>420.8</v>
      </c>
      <c r="DL7" s="65">
        <f t="shared" ref="DL7:DT7" si="17">DL8</f>
        <v>434.8</v>
      </c>
      <c r="DM7" s="65">
        <f t="shared" si="17"/>
        <v>431.8</v>
      </c>
      <c r="DN7" s="65">
        <f t="shared" si="17"/>
        <v>420.1</v>
      </c>
      <c r="DO7" s="65">
        <f t="shared" si="17"/>
        <v>414</v>
      </c>
      <c r="DP7" s="65">
        <f t="shared" si="17"/>
        <v>195.5</v>
      </c>
      <c r="DQ7" s="65">
        <f t="shared" si="17"/>
        <v>199.1</v>
      </c>
      <c r="DR7" s="65">
        <f t="shared" si="17"/>
        <v>191.4</v>
      </c>
      <c r="DS7" s="65">
        <f t="shared" si="17"/>
        <v>194.7</v>
      </c>
      <c r="DT7" s="65">
        <f t="shared" si="17"/>
        <v>193</v>
      </c>
      <c r="DU7" s="62"/>
    </row>
    <row r="8" spans="1:125" s="67" customFormat="1">
      <c r="A8" s="50"/>
      <c r="B8" s="68">
        <v>2016</v>
      </c>
      <c r="C8" s="68">
        <v>261009</v>
      </c>
      <c r="D8" s="68">
        <v>47</v>
      </c>
      <c r="E8" s="68">
        <v>14</v>
      </c>
      <c r="F8" s="68">
        <v>0</v>
      </c>
      <c r="G8" s="68">
        <v>4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18</v>
      </c>
      <c r="S8" s="70" t="s">
        <v>122</v>
      </c>
      <c r="T8" s="70" t="s">
        <v>123</v>
      </c>
      <c r="U8" s="71">
        <v>9840</v>
      </c>
      <c r="V8" s="71">
        <v>264</v>
      </c>
      <c r="W8" s="71">
        <v>300</v>
      </c>
      <c r="X8" s="70" t="s">
        <v>124</v>
      </c>
      <c r="Y8" s="72">
        <v>40</v>
      </c>
      <c r="Z8" s="72">
        <v>40</v>
      </c>
      <c r="AA8" s="72">
        <v>38</v>
      </c>
      <c r="AB8" s="72">
        <v>37</v>
      </c>
      <c r="AC8" s="72">
        <v>36</v>
      </c>
      <c r="AD8" s="72">
        <v>138.69999999999999</v>
      </c>
      <c r="AE8" s="72">
        <v>110.6</v>
      </c>
      <c r="AF8" s="72">
        <v>118.2</v>
      </c>
      <c r="AG8" s="72">
        <v>120.9</v>
      </c>
      <c r="AH8" s="72">
        <v>205.8</v>
      </c>
      <c r="AI8" s="69">
        <v>275.39999999999998</v>
      </c>
      <c r="AJ8" s="72">
        <v>69.900000000000006</v>
      </c>
      <c r="AK8" s="72">
        <v>68</v>
      </c>
      <c r="AL8" s="72">
        <v>68.2</v>
      </c>
      <c r="AM8" s="72">
        <v>68.5</v>
      </c>
      <c r="AN8" s="72">
        <v>69.2</v>
      </c>
      <c r="AO8" s="72">
        <v>27.8</v>
      </c>
      <c r="AP8" s="72">
        <v>30.1</v>
      </c>
      <c r="AQ8" s="72">
        <v>26.5</v>
      </c>
      <c r="AR8" s="72">
        <v>25.2</v>
      </c>
      <c r="AS8" s="72">
        <v>28.8</v>
      </c>
      <c r="AT8" s="69">
        <v>13.3</v>
      </c>
      <c r="AU8" s="73">
        <v>729</v>
      </c>
      <c r="AV8" s="73">
        <v>683</v>
      </c>
      <c r="AW8" s="73">
        <v>692</v>
      </c>
      <c r="AX8" s="73">
        <v>703</v>
      </c>
      <c r="AY8" s="73">
        <v>728</v>
      </c>
      <c r="AZ8" s="73">
        <v>650</v>
      </c>
      <c r="BA8" s="73">
        <v>650</v>
      </c>
      <c r="BB8" s="73">
        <v>543</v>
      </c>
      <c r="BC8" s="73">
        <v>454</v>
      </c>
      <c r="BD8" s="73">
        <v>384</v>
      </c>
      <c r="BE8" s="73">
        <v>140</v>
      </c>
      <c r="BF8" s="72">
        <v>34</v>
      </c>
      <c r="BG8" s="72">
        <v>39</v>
      </c>
      <c r="BH8" s="72">
        <v>38</v>
      </c>
      <c r="BI8" s="72">
        <v>42</v>
      </c>
      <c r="BJ8" s="72">
        <v>37</v>
      </c>
      <c r="BK8" s="72">
        <v>24.4</v>
      </c>
      <c r="BL8" s="72">
        <v>24.4</v>
      </c>
      <c r="BM8" s="72">
        <v>24.2</v>
      </c>
      <c r="BN8" s="72">
        <v>25.5</v>
      </c>
      <c r="BO8" s="72">
        <v>22</v>
      </c>
      <c r="BP8" s="69">
        <v>45.2</v>
      </c>
      <c r="BQ8" s="73">
        <v>47199</v>
      </c>
      <c r="BR8" s="73">
        <v>53072</v>
      </c>
      <c r="BS8" s="73">
        <v>50606</v>
      </c>
      <c r="BT8" s="74">
        <v>54322</v>
      </c>
      <c r="BU8" s="74">
        <v>52868</v>
      </c>
      <c r="BV8" s="73">
        <v>40082</v>
      </c>
      <c r="BW8" s="73">
        <v>40365</v>
      </c>
      <c r="BX8" s="73">
        <v>48967</v>
      </c>
      <c r="BY8" s="73">
        <v>46827</v>
      </c>
      <c r="BZ8" s="73">
        <v>47288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221</v>
      </c>
      <c r="CN8" s="71">
        <v>107566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1505</v>
      </c>
      <c r="DA8" s="72">
        <v>1198</v>
      </c>
      <c r="DB8" s="72">
        <v>969</v>
      </c>
      <c r="DC8" s="72">
        <v>754</v>
      </c>
      <c r="DD8" s="72">
        <v>511</v>
      </c>
      <c r="DE8" s="72">
        <v>543</v>
      </c>
      <c r="DF8" s="72">
        <v>421.1</v>
      </c>
      <c r="DG8" s="72">
        <v>339.7</v>
      </c>
      <c r="DH8" s="72">
        <v>269.89999999999998</v>
      </c>
      <c r="DI8" s="72">
        <v>196.2</v>
      </c>
      <c r="DJ8" s="69">
        <v>122.6</v>
      </c>
      <c r="DK8" s="72">
        <v>420.8</v>
      </c>
      <c r="DL8" s="72">
        <v>434.8</v>
      </c>
      <c r="DM8" s="72">
        <v>431.8</v>
      </c>
      <c r="DN8" s="72">
        <v>420.1</v>
      </c>
      <c r="DO8" s="72">
        <v>414</v>
      </c>
      <c r="DP8" s="72">
        <v>195.5</v>
      </c>
      <c r="DQ8" s="72">
        <v>199.1</v>
      </c>
      <c r="DR8" s="72">
        <v>191.4</v>
      </c>
      <c r="DS8" s="72">
        <v>194.7</v>
      </c>
      <c r="DT8" s="72">
        <v>193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　</cp:lastModifiedBy>
  <dcterms:created xsi:type="dcterms:W3CDTF">2018-02-09T01:49:13Z</dcterms:created>
  <dcterms:modified xsi:type="dcterms:W3CDTF">2018-03-26T02:02:06Z</dcterms:modified>
</cp:coreProperties>
</file>