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MA51" i="4"/>
  <c r="IT76" i="4"/>
  <c r="CS51" i="4"/>
  <c r="HJ30" i="4"/>
  <c r="CS30" i="4"/>
  <c r="BZ76" i="4"/>
  <c r="C11" i="5"/>
  <c r="D11" i="5"/>
  <c r="E11" i="5"/>
  <c r="B11" i="5"/>
  <c r="BK76" i="4" l="1"/>
  <c r="LH51" i="4"/>
  <c r="BZ51" i="4"/>
  <c r="GQ30" i="4"/>
  <c r="LT76" i="4"/>
  <c r="GQ51" i="4"/>
  <c r="LH30" i="4"/>
  <c r="IE76" i="4"/>
  <c r="BZ30" i="4"/>
  <c r="HP76" i="4"/>
  <c r="BG30" i="4"/>
  <c r="BG51" i="4"/>
  <c r="FX30" i="4"/>
  <c r="AV76" i="4"/>
  <c r="KO51" i="4"/>
  <c r="LE76" i="4"/>
  <c r="KO30" i="4"/>
  <c r="FX51" i="4"/>
  <c r="JV30" i="4"/>
  <c r="HA76" i="4"/>
  <c r="AN51" i="4"/>
  <c r="FE30" i="4"/>
  <c r="AN30" i="4"/>
  <c r="JV51" i="4"/>
  <c r="FE51" i="4"/>
  <c r="AG76" i="4"/>
  <c r="KP76" i="4"/>
  <c r="R76" i="4"/>
  <c r="KA76" i="4"/>
  <c r="EL51" i="4"/>
  <c r="JC30" i="4"/>
  <c r="GL76" i="4"/>
  <c r="U51" i="4"/>
  <c r="EL30" i="4"/>
  <c r="U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<sst xmlns="http://schemas.openxmlformats.org/spreadsheetml/2006/main" count="286" uniqueCount="136">
  <si>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</si>
  <si>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</si>
  <si>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</si>
  <si>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</si>
  <si>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</si>
  <si>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</si>
  <si>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</si>
  <si>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</si>
  <si>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</si>
  <si>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</si>
  <si>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</si>
  <si>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</si>
  <si>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</si>
  <si>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</si>
  <si>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</si>
  <si>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</si>
  <si>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</si>
  <si>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</si>
  <si>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</si>
  <si>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</si>
  <si>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</si>
  <si>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</si>
  <si>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</si>
  <si>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</si>
  <si>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</si>
  <si>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</si>
  <si>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</si>
  <si>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</si>
  <si>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</si>
  <si>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</si>
  <si>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</si>
  <si>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</si>
  <si>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</si>
  <si>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</si>
  <si>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</si>
  <si>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</si>
  <si>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</si>
  <si>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</si>
  <si>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</si>
  <si>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</si>
  <si>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</si>
  <si>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</si>
  <si>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</si>
  <si>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</si>
  <si>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</si>
  <si>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</si>
  <si>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</si>
  <si>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</si>
  <si>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</si>
  <si>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</si>
  <si>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</si>
  <si>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</si>
  <si>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</si>
  <si>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</si>
  <si>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</si>
  <si>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</si>
  <si>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</si>
  <si>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</si>
  <si>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</si>
  <si>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</si>
  <si>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</si>
  <si>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</si>
  <si>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</si>
  <si>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</si>
  <si>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</si>
  <si>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</si>
  <si>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</si>
  <si>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</si>
  <si>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</si>
  <si>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</si>
  <si>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</si>
  <si>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</si>
  <si>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</si>
  <si>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</si>
  <si>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</si>
  <si>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</si>
  <si>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</si>
  <si>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</si>
  <si>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</si>
  <si>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</si>
  <si>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</si>
  <si>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</si>
  <si>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</si>
  <si>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</si>
  <si>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</si>
  <si>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</si>
  <si>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</si>
  <si>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</si>
  <si>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</si>
  <si>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</si>
  <si>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</si>
  <si>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</si>
  <si>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</si>
  <si>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</si>
  <si>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</si>
  <si>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</si>
  <si>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</si>
  <si>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</si>
  <si>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</si>
  <si>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</si>
  <si>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</si>
  <si>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</si>
  <si>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</si>
  <si>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</si>
  <si>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</si>
  <si>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</si>
  <si>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</si>
  <si>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</si>
  <si>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</si>
  <si>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</si>
  <si>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</si>
  <si>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</si>
  <si>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</si>
  <si>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</si>
  <si>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大阪府　大阪市</t>
  </si>
  <si>
    <t>十三駐車場</t>
  </si>
  <si>
    <t>法非適用</t>
  </si>
  <si>
    <t>駐車場整備事業</t>
  </si>
  <si>
    <t>-</t>
  </si>
  <si>
    <t>Ａ３Ｂ２</t>
  </si>
  <si>
    <t>該当数値なし</t>
  </si>
  <si>
    <t>都市計画駐車場</t>
  </si>
  <si>
    <t>広場式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</si>
  <si>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</si>
  <si>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</si>
  <si>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</si>
  <si>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</si>
  <si>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</si>
  <si>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</si>
  <si>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</si>
  <si>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</si>
  <si>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・⑪稼動率は、収容台数に対する一日当たり平均駐車台数の割合をいいます。
　類似施設と比較し、低い水準となっておりますが、周辺の競合施設数が多い等の外部要因によるものと考えられます。</t>
    <rPh sb="37" eb="39">
      <t>ルイジ</t>
    </rPh>
    <rPh sb="39" eb="41">
      <t>シセツ</t>
    </rPh>
    <rPh sb="42" eb="44">
      <t>ヒカク</t>
    </rPh>
    <rPh sb="46" eb="47">
      <t>ヒク</t>
    </rPh>
    <rPh sb="48" eb="50">
      <t>スイジュン</t>
    </rPh>
    <rPh sb="60" eb="62">
      <t>シュウヘン</t>
    </rPh>
    <rPh sb="63" eb="65">
      <t>キョウゴウ</t>
    </rPh>
    <rPh sb="65" eb="67">
      <t>シセツ</t>
    </rPh>
    <rPh sb="67" eb="68">
      <t>スウ</t>
    </rPh>
    <rPh sb="69" eb="70">
      <t>オオ</t>
    </rPh>
    <rPh sb="71" eb="72">
      <t>ナド</t>
    </rPh>
    <rPh sb="73" eb="75">
      <t>ガイブ</t>
    </rPh>
    <rPh sb="75" eb="77">
      <t>ヨウイン</t>
    </rPh>
    <rPh sb="83" eb="84">
      <t>カンガ</t>
    </rPh>
    <phoneticPr fontId="6"/>
  </si>
  <si>
    <t>・①収益的収支比率は、黒字であれば100％以上となる指標です。類似施設と比較して、収益状況が低い数値となっており、経年比較においても数値が減少傾向にありますが、周辺競合施設の増加及び料金値下げの影響が主な要因です。
・②③他会計補助金は発生しておりません。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た場合、平成27年から落ち込んでおりますが、主な要因は①と同様、周辺競合施設の増加及び料金値下げになります。
・大阪市の修繕費等の経費は含んでおりません。</t>
    <rPh sb="31" eb="33">
      <t>ルイジ</t>
    </rPh>
    <rPh sb="33" eb="35">
      <t>シセツ</t>
    </rPh>
    <rPh sb="36" eb="38">
      <t>ヒカク</t>
    </rPh>
    <rPh sb="41" eb="43">
      <t>シュウエキ</t>
    </rPh>
    <rPh sb="43" eb="45">
      <t>ジョウキョウ</t>
    </rPh>
    <rPh sb="46" eb="47">
      <t>ヒク</t>
    </rPh>
    <rPh sb="48" eb="50">
      <t>スウチ</t>
    </rPh>
    <rPh sb="57" eb="59">
      <t>ケイネン</t>
    </rPh>
    <rPh sb="59" eb="61">
      <t>ヒカク</t>
    </rPh>
    <rPh sb="66" eb="68">
      <t>スウチ</t>
    </rPh>
    <rPh sb="69" eb="71">
      <t>ゲンショウ</t>
    </rPh>
    <rPh sb="71" eb="73">
      <t>ケイコウ</t>
    </rPh>
    <rPh sb="80" eb="82">
      <t>シュウヘン</t>
    </rPh>
    <rPh sb="82" eb="84">
      <t>キョウゴウ</t>
    </rPh>
    <rPh sb="84" eb="86">
      <t>シセツ</t>
    </rPh>
    <rPh sb="87" eb="89">
      <t>ゾウカ</t>
    </rPh>
    <rPh sb="89" eb="90">
      <t>オヨ</t>
    </rPh>
    <rPh sb="91" eb="93">
      <t>リョウキン</t>
    </rPh>
    <rPh sb="93" eb="95">
      <t>ネサ</t>
    </rPh>
    <rPh sb="97" eb="99">
      <t>エイキョウ</t>
    </rPh>
    <rPh sb="100" eb="101">
      <t>オモ</t>
    </rPh>
    <rPh sb="102" eb="104">
      <t>ヨウインシュウヘンキョウゴウシセツゾウカリョウキンネサトウガイブヨウインモト</t>
    </rPh>
    <rPh sb="225" eb="227">
      <t>ルイジ</t>
    </rPh>
    <rPh sb="227" eb="229">
      <t>シセツ</t>
    </rPh>
    <rPh sb="230" eb="232">
      <t>ヒカク</t>
    </rPh>
    <rPh sb="234" eb="236">
      <t>バアイ</t>
    </rPh>
    <rPh sb="237" eb="239">
      <t>ヘイセイ</t>
    </rPh>
    <rPh sb="241" eb="242">
      <t>ネン</t>
    </rPh>
    <rPh sb="244" eb="245">
      <t>オ</t>
    </rPh>
    <rPh sb="246" eb="247">
      <t>コ</t>
    </rPh>
    <rPh sb="255" eb="256">
      <t>オモ</t>
    </rPh>
    <rPh sb="257" eb="259">
      <t>ヨウイン</t>
    </rPh>
    <rPh sb="262" eb="264">
      <t>ドウヨウ</t>
    </rPh>
    <rPh sb="265" eb="267">
      <t>シュウヘン</t>
    </rPh>
    <rPh sb="267" eb="269">
      <t>キョウゴウ</t>
    </rPh>
    <rPh sb="269" eb="271">
      <t>シセツ</t>
    </rPh>
    <rPh sb="272" eb="274">
      <t>ゾウカ</t>
    </rPh>
    <rPh sb="274" eb="275">
      <t>オヨ</t>
    </rPh>
    <rPh sb="276" eb="278">
      <t>リョウキン</t>
    </rPh>
    <rPh sb="278" eb="280">
      <t>ネサ</t>
    </rPh>
    <phoneticPr fontId="6"/>
  </si>
  <si>
    <t>・⑦十三駐車場の敷地は道路区域内にあり、当該駐車場は道路占用許可を受け運営を行っております。そのため、敷地の地価については、計上しておりません。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十三駐車場は地上平面の駐車場であり、維持管理コストに大きな費用を要せず、収益が当該コストを上回っている状況です。（設備投資見込額はH29.9.25現在のものです）
・⑩企業債の残高はありません。</t>
    <phoneticPr fontId="6"/>
  </si>
  <si>
    <t>非設置</t>
    <rPh sb="0" eb="1">
      <t>ヒ</t>
    </rPh>
    <rPh sb="1" eb="3">
      <t>セッチ</t>
    </rPh>
    <phoneticPr fontId="6"/>
  </si>
  <si>
    <t>・各種利用促進策を実施し、収益増に向けた効率的な駐車場運営を行っています。
・周辺の競合施設が多数存在する点等の外部要因から、類似施設と比較し収益状況が低下していますが、十三駐車場の収益状況は黒字を計上しております。
・十三駐車場は、大阪市駐車基本計画を基に市内の路上駐車違反防止のため本市が管理運営を行っており、今後も同目的達成のため、本市が管理を継続していく方針です。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シュウヘン</t>
    </rPh>
    <rPh sb="42" eb="44">
      <t>キョウゴウ</t>
    </rPh>
    <rPh sb="44" eb="46">
      <t>シセツ</t>
    </rPh>
    <rPh sb="47" eb="49">
      <t>タスウ</t>
    </rPh>
    <rPh sb="49" eb="51">
      <t>ソンザイ</t>
    </rPh>
    <rPh sb="53" eb="54">
      <t>テン</t>
    </rPh>
    <rPh sb="54" eb="55">
      <t>トウ</t>
    </rPh>
    <rPh sb="56" eb="58">
      <t>ガイブ</t>
    </rPh>
    <rPh sb="58" eb="60">
      <t>ヨウイン</t>
    </rPh>
    <rPh sb="63" eb="65">
      <t>ルイジ</t>
    </rPh>
    <rPh sb="65" eb="67">
      <t>シセツ</t>
    </rPh>
    <rPh sb="68" eb="70">
      <t>ヒカク</t>
    </rPh>
    <rPh sb="71" eb="73">
      <t>シュウエキ</t>
    </rPh>
    <rPh sb="73" eb="75">
      <t>ジョウキョウ</t>
    </rPh>
    <rPh sb="76" eb="78">
      <t>テイカ</t>
    </rPh>
    <rPh sb="85" eb="87">
      <t>ジュウソウ</t>
    </rPh>
    <rPh sb="87" eb="90">
      <t>チュウシャジョウ</t>
    </rPh>
    <rPh sb="91" eb="93">
      <t>シュウエキ</t>
    </rPh>
    <rPh sb="93" eb="95">
      <t>ジョウキョウ</t>
    </rPh>
    <rPh sb="96" eb="98">
      <t>クロジ</t>
    </rPh>
    <rPh sb="99" eb="101">
      <t>ケイジョウ</t>
    </rPh>
    <rPh sb="110" eb="112">
      <t>ジュウソウ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</si>
</sst>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177</c:v>
                </c:pt>
                <c:pt idx="1">
                  <c:v>166</c:v>
                </c:pt>
                <c:pt idx="2">
                  <c:v>164</c:v>
                </c:pt>
                <c:pt idx="3">
                  <c:v>144</c:v>
                </c:pt>
                <c:pt idx="4">
                  <c:v>143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00605592"/>
        <c:axId val="6006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00605592"/>
        <c:axId val="600605984"/>
      </c:lineChart>
      <c:dateAx>
        <c:axId val="600605592"/>
        <c:scaling>
          <c:orientation val="minMax"/>
        </c:scaling>
        <c:delete val="1"/>
        <c:axPos val="b"/>
        <c:numFmt formatCode="ge" sourceLinked="1"/>
        <c:majorTickMark val="none"/>
        <c:minorTickMark val="none"/>
        <c:tickLblPos val="none"/>
        <c:crossAx val="600605984"/>
        <c:crosses val="autoZero"/>
        <c:auto val="1"/>
        <c:lblOffset val="100"/>
        <c:baseTimeUnit val="years"/>
      </c:dateAx>
      <c:valAx>
        <c:axId val="60060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060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00606768"/>
        <c:axId val="60060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00606768"/>
        <c:axId val="600607160"/>
      </c:lineChart>
      <c:dateAx>
        <c:axId val="600606768"/>
        <c:scaling>
          <c:orientation val="minMax"/>
        </c:scaling>
        <c:delete val="1"/>
        <c:axPos val="b"/>
        <c:numFmt formatCode="ge" sourceLinked="1"/>
        <c:majorTickMark val="none"/>
        <c:minorTickMark val="none"/>
        <c:tickLblPos val="none"/>
        <c:crossAx val="600607160"/>
        <c:crosses val="autoZero"/>
        <c:auto val="1"/>
        <c:lblOffset val="100"/>
        <c:baseTimeUnit val="years"/>
      </c:dateAx>
      <c:valAx>
        <c:axId val="60060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060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00607944"/>
        <c:axId val="60060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00607944"/>
        <c:axId val="600608336"/>
      </c:lineChart>
      <c:dateAx>
        <c:axId val="600607944"/>
        <c:scaling>
          <c:orientation val="minMax"/>
        </c:scaling>
        <c:delete val="1"/>
        <c:axPos val="b"/>
        <c:numFmt formatCode="ge" sourceLinked="1"/>
        <c:majorTickMark val="none"/>
        <c:minorTickMark val="none"/>
        <c:tickLblPos val="none"/>
        <c:crossAx val="600608336"/>
        <c:crosses val="autoZero"/>
        <c:auto val="1"/>
        <c:lblOffset val="100"/>
        <c:baseTimeUnit val="years"/>
      </c:dateAx>
      <c:valAx>
        <c:axId val="60060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060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09827784"/>
        <c:axId val="30982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09827784"/>
        <c:axId val="309828176"/>
      </c:lineChart>
      <c:dateAx>
        <c:axId val="309827784"/>
        <c:scaling>
          <c:orientation val="minMax"/>
        </c:scaling>
        <c:delete val="1"/>
        <c:axPos val="b"/>
        <c:numFmt formatCode="ge" sourceLinked="1"/>
        <c:majorTickMark val="none"/>
        <c:minorTickMark val="none"/>
        <c:tickLblPos val="none"/>
        <c:crossAx val="309828176"/>
        <c:crosses val="autoZero"/>
        <c:auto val="1"/>
        <c:lblOffset val="100"/>
        <c:baseTimeUnit val="years"/>
      </c:dateAx>
      <c:valAx>
        <c:axId val="30982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27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09828960"/>
        <c:axId val="30982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09828960"/>
        <c:axId val="309829352"/>
      </c:lineChart>
      <c:dateAx>
        <c:axId val="309828960"/>
        <c:scaling>
          <c:orientation val="minMax"/>
        </c:scaling>
        <c:delete val="1"/>
        <c:axPos val="b"/>
        <c:numFmt formatCode="ge" sourceLinked="1"/>
        <c:majorTickMark val="none"/>
        <c:minorTickMark val="none"/>
        <c:tickLblPos val="none"/>
        <c:crossAx val="309829352"/>
        <c:crosses val="autoZero"/>
        <c:auto val="1"/>
        <c:lblOffset val="100"/>
        <c:baseTimeUnit val="years"/>
      </c:dateAx>
      <c:valAx>
        <c:axId val="30982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2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09830136"/>
        <c:axId val="3098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09830136"/>
        <c:axId val="309830528"/>
      </c:lineChart>
      <c:dateAx>
        <c:axId val="309830136"/>
        <c:scaling>
          <c:orientation val="minMax"/>
        </c:scaling>
        <c:delete val="1"/>
        <c:axPos val="b"/>
        <c:numFmt formatCode="ge" sourceLinked="1"/>
        <c:majorTickMark val="none"/>
        <c:minorTickMark val="none"/>
        <c:tickLblPos val="none"/>
        <c:crossAx val="309830528"/>
        <c:crosses val="autoZero"/>
        <c:auto val="1"/>
        <c:lblOffset val="100"/>
        <c:baseTimeUnit val="years"/>
      </c:dateAx>
      <c:valAx>
        <c:axId val="309830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9830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102.1</c:v>
                </c:pt>
                <c:pt idx="1">
                  <c:v>99</c:v>
                </c:pt>
                <c:pt idx="2">
                  <c:v>91.7</c:v>
                </c:pt>
                <c:pt idx="3">
                  <c:v>88.5</c:v>
                </c:pt>
                <c:pt idx="4">
                  <c:v>81.3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09831312"/>
        <c:axId val="58911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09831312"/>
        <c:axId val="589111632"/>
      </c:lineChart>
      <c:dateAx>
        <c:axId val="309831312"/>
        <c:scaling>
          <c:orientation val="minMax"/>
        </c:scaling>
        <c:delete val="1"/>
        <c:axPos val="b"/>
        <c:numFmt formatCode="ge" sourceLinked="1"/>
        <c:majorTickMark val="none"/>
        <c:minorTickMark val="none"/>
        <c:tickLblPos val="none"/>
        <c:crossAx val="589111632"/>
        <c:crosses val="autoZero"/>
        <c:auto val="1"/>
        <c:lblOffset val="100"/>
        <c:baseTimeUnit val="years"/>
      </c:dateAx>
      <c:valAx>
        <c:axId val="58911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3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44</c:v>
                </c:pt>
                <c:pt idx="1">
                  <c:v>40</c:v>
                </c:pt>
                <c:pt idx="2">
                  <c:v>38.700000000000003</c:v>
                </c:pt>
                <c:pt idx="3">
                  <c:v>31</c:v>
                </c:pt>
                <c:pt idx="4">
                  <c:v>30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89112416"/>
        <c:axId val="58911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89112416"/>
        <c:axId val="589112808"/>
      </c:lineChart>
      <c:dateAx>
        <c:axId val="589112416"/>
        <c:scaling>
          <c:orientation val="minMax"/>
        </c:scaling>
        <c:delete val="1"/>
        <c:axPos val="b"/>
        <c:numFmt formatCode="ge" sourceLinked="1"/>
        <c:majorTickMark val="none"/>
        <c:minorTickMark val="none"/>
        <c:tickLblPos val="none"/>
        <c:crossAx val="589112808"/>
        <c:crosses val="autoZero"/>
        <c:auto val="1"/>
        <c:lblOffset val="100"/>
        <c:baseTimeUnit val="years"/>
      </c:dateAx>
      <c:valAx>
        <c:axId val="589112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1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11510</c:v>
                </c:pt>
                <c:pt idx="1">
                  <c:v>10352</c:v>
                </c:pt>
                <c:pt idx="2">
                  <c:v>10032</c:v>
                </c:pt>
                <c:pt idx="3">
                  <c:v>7376</c:v>
                </c:pt>
                <c:pt idx="4">
                  <c:v>6825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89113592"/>
        <c:axId val="5891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89113592"/>
        <c:axId val="589113984"/>
      </c:lineChart>
      <c:dateAx>
        <c:axId val="589113592"/>
        <c:scaling>
          <c:orientation val="minMax"/>
        </c:scaling>
        <c:delete val="1"/>
        <c:axPos val="b"/>
        <c:numFmt formatCode="ge" sourceLinked="1"/>
        <c:majorTickMark val="none"/>
        <c:minorTickMark val="none"/>
        <c:tickLblPos val="none"/>
        <c:crossAx val="589113984"/>
        <c:crosses val="autoZero"/>
        <c:auto val="1"/>
        <c:lblOffset val="100"/>
        <c:baseTimeUnit val="years"/>
      </c:dateAx>
      <c:valAx>
        <c:axId val="58911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911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大阪府大阪市　十三駐車場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2853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96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177</v>
      </c>
      <c r="V31" s="111"/>
      <c r="W31" s="111"/>
      <c r="X31" s="111"/>
      <c r="Y31" s="111"/>
      <c r="Z31" s="111"/>
      <c r="AA31" s="111"/>
      <c r="AB31" s="111"/>
      <c r="AC31" s="111"/>
      <c r="AD31" s="111"/>
      <c r="AE31" s="111"/>
      <c r="AF31" s="111"/>
      <c r="AG31" s="111"/>
      <c r="AH31" s="111"/>
      <c r="AI31" s="111"/>
      <c r="AJ31" s="111"/>
      <c r="AK31" s="111"/>
      <c r="AL31" s="111"/>
      <c r="AM31" s="111"/>
      <c r="AN31" s="111">
        <f>データ!Z7</f>
        <v>166</v>
      </c>
      <c r="AO31" s="111"/>
      <c r="AP31" s="111"/>
      <c r="AQ31" s="111"/>
      <c r="AR31" s="111"/>
      <c r="AS31" s="111"/>
      <c r="AT31" s="111"/>
      <c r="AU31" s="111"/>
      <c r="AV31" s="111"/>
      <c r="AW31" s="111"/>
      <c r="AX31" s="111"/>
      <c r="AY31" s="111"/>
      <c r="AZ31" s="111"/>
      <c r="BA31" s="111"/>
      <c r="BB31" s="111"/>
      <c r="BC31" s="111"/>
      <c r="BD31" s="111"/>
      <c r="BE31" s="111"/>
      <c r="BF31" s="111"/>
      <c r="BG31" s="111">
        <f>データ!AA7</f>
        <v>164</v>
      </c>
      <c r="BH31" s="111"/>
      <c r="BI31" s="111"/>
      <c r="BJ31" s="111"/>
      <c r="BK31" s="111"/>
      <c r="BL31" s="111"/>
      <c r="BM31" s="111"/>
      <c r="BN31" s="111"/>
      <c r="BO31" s="111"/>
      <c r="BP31" s="111"/>
      <c r="BQ31" s="111"/>
      <c r="BR31" s="111"/>
      <c r="BS31" s="111"/>
      <c r="BT31" s="111"/>
      <c r="BU31" s="111"/>
      <c r="BV31" s="111"/>
      <c r="BW31" s="111"/>
      <c r="BX31" s="111"/>
      <c r="BY31" s="111"/>
      <c r="BZ31" s="111">
        <f>データ!AB7</f>
        <v>144</v>
      </c>
      <c r="CA31" s="111"/>
      <c r="CB31" s="111"/>
      <c r="CC31" s="111"/>
      <c r="CD31" s="111"/>
      <c r="CE31" s="111"/>
      <c r="CF31" s="111"/>
      <c r="CG31" s="111"/>
      <c r="CH31" s="111"/>
      <c r="CI31" s="111"/>
      <c r="CJ31" s="111"/>
      <c r="CK31" s="111"/>
      <c r="CL31" s="111"/>
      <c r="CM31" s="111"/>
      <c r="CN31" s="111"/>
      <c r="CO31" s="111"/>
      <c r="CP31" s="111"/>
      <c r="CQ31" s="111"/>
      <c r="CR31" s="111"/>
      <c r="CS31" s="111">
        <f>データ!AC7</f>
        <v>143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102.1</v>
      </c>
      <c r="JD31" s="82"/>
      <c r="JE31" s="82"/>
      <c r="JF31" s="82"/>
      <c r="JG31" s="82"/>
      <c r="JH31" s="82"/>
      <c r="JI31" s="82"/>
      <c r="JJ31" s="82"/>
      <c r="JK31" s="82"/>
      <c r="JL31" s="82"/>
      <c r="JM31" s="82"/>
      <c r="JN31" s="82"/>
      <c r="JO31" s="82"/>
      <c r="JP31" s="82"/>
      <c r="JQ31" s="82"/>
      <c r="JR31" s="82"/>
      <c r="JS31" s="82"/>
      <c r="JT31" s="82"/>
      <c r="JU31" s="83"/>
      <c r="JV31" s="81">
        <f>データ!DL7</f>
        <v>99</v>
      </c>
      <c r="JW31" s="82"/>
      <c r="JX31" s="82"/>
      <c r="JY31" s="82"/>
      <c r="JZ31" s="82"/>
      <c r="KA31" s="82"/>
      <c r="KB31" s="82"/>
      <c r="KC31" s="82"/>
      <c r="KD31" s="82"/>
      <c r="KE31" s="82"/>
      <c r="KF31" s="82"/>
      <c r="KG31" s="82"/>
      <c r="KH31" s="82"/>
      <c r="KI31" s="82"/>
      <c r="KJ31" s="82"/>
      <c r="KK31" s="82"/>
      <c r="KL31" s="82"/>
      <c r="KM31" s="82"/>
      <c r="KN31" s="83"/>
      <c r="KO31" s="81">
        <f>データ!DM7</f>
        <v>91.7</v>
      </c>
      <c r="KP31" s="82"/>
      <c r="KQ31" s="82"/>
      <c r="KR31" s="82"/>
      <c r="KS31" s="82"/>
      <c r="KT31" s="82"/>
      <c r="KU31" s="82"/>
      <c r="KV31" s="82"/>
      <c r="KW31" s="82"/>
      <c r="KX31" s="82"/>
      <c r="KY31" s="82"/>
      <c r="KZ31" s="82"/>
      <c r="LA31" s="82"/>
      <c r="LB31" s="82"/>
      <c r="LC31" s="82"/>
      <c r="LD31" s="82"/>
      <c r="LE31" s="82"/>
      <c r="LF31" s="82"/>
      <c r="LG31" s="83"/>
      <c r="LH31" s="81">
        <f>データ!DN7</f>
        <v>88.5</v>
      </c>
      <c r="LI31" s="82"/>
      <c r="LJ31" s="82"/>
      <c r="LK31" s="82"/>
      <c r="LL31" s="82"/>
      <c r="LM31" s="82"/>
      <c r="LN31" s="82"/>
      <c r="LO31" s="82"/>
      <c r="LP31" s="82"/>
      <c r="LQ31" s="82"/>
      <c r="LR31" s="82"/>
      <c r="LS31" s="82"/>
      <c r="LT31" s="82"/>
      <c r="LU31" s="82"/>
      <c r="LV31" s="82"/>
      <c r="LW31" s="82"/>
      <c r="LX31" s="82"/>
      <c r="LY31" s="82"/>
      <c r="LZ31" s="83"/>
      <c r="MA31" s="81">
        <f>データ!DO7</f>
        <v>81.3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44</v>
      </c>
      <c r="EM52" s="111"/>
      <c r="EN52" s="111"/>
      <c r="EO52" s="111"/>
      <c r="EP52" s="111"/>
      <c r="EQ52" s="111"/>
      <c r="ER52" s="111"/>
      <c r="ES52" s="111"/>
      <c r="ET52" s="111"/>
      <c r="EU52" s="111"/>
      <c r="EV52" s="111"/>
      <c r="EW52" s="111"/>
      <c r="EX52" s="111"/>
      <c r="EY52" s="111"/>
      <c r="EZ52" s="111"/>
      <c r="FA52" s="111"/>
      <c r="FB52" s="111"/>
      <c r="FC52" s="111"/>
      <c r="FD52" s="111"/>
      <c r="FE52" s="111">
        <f>データ!BG7</f>
        <v>40</v>
      </c>
      <c r="FF52" s="111"/>
      <c r="FG52" s="111"/>
      <c r="FH52" s="111"/>
      <c r="FI52" s="111"/>
      <c r="FJ52" s="111"/>
      <c r="FK52" s="111"/>
      <c r="FL52" s="111"/>
      <c r="FM52" s="111"/>
      <c r="FN52" s="111"/>
      <c r="FO52" s="111"/>
      <c r="FP52" s="111"/>
      <c r="FQ52" s="111"/>
      <c r="FR52" s="111"/>
      <c r="FS52" s="111"/>
      <c r="FT52" s="111"/>
      <c r="FU52" s="111"/>
      <c r="FV52" s="111"/>
      <c r="FW52" s="111"/>
      <c r="FX52" s="111">
        <f>データ!BH7</f>
        <v>38.700000000000003</v>
      </c>
      <c r="FY52" s="111"/>
      <c r="FZ52" s="111"/>
      <c r="GA52" s="111"/>
      <c r="GB52" s="111"/>
      <c r="GC52" s="111"/>
      <c r="GD52" s="111"/>
      <c r="GE52" s="111"/>
      <c r="GF52" s="111"/>
      <c r="GG52" s="111"/>
      <c r="GH52" s="111"/>
      <c r="GI52" s="111"/>
      <c r="GJ52" s="111"/>
      <c r="GK52" s="111"/>
      <c r="GL52" s="111"/>
      <c r="GM52" s="111"/>
      <c r="GN52" s="111"/>
      <c r="GO52" s="111"/>
      <c r="GP52" s="111"/>
      <c r="GQ52" s="111">
        <f>データ!BI7</f>
        <v>31</v>
      </c>
      <c r="GR52" s="111"/>
      <c r="GS52" s="111"/>
      <c r="GT52" s="111"/>
      <c r="GU52" s="111"/>
      <c r="GV52" s="111"/>
      <c r="GW52" s="111"/>
      <c r="GX52" s="111"/>
      <c r="GY52" s="111"/>
      <c r="GZ52" s="111"/>
      <c r="HA52" s="111"/>
      <c r="HB52" s="111"/>
      <c r="HC52" s="111"/>
      <c r="HD52" s="111"/>
      <c r="HE52" s="111"/>
      <c r="HF52" s="111"/>
      <c r="HG52" s="111"/>
      <c r="HH52" s="111"/>
      <c r="HI52" s="111"/>
      <c r="HJ52" s="111">
        <f>データ!BJ7</f>
        <v>30</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11510</v>
      </c>
      <c r="JD52" s="110"/>
      <c r="JE52" s="110"/>
      <c r="JF52" s="110"/>
      <c r="JG52" s="110"/>
      <c r="JH52" s="110"/>
      <c r="JI52" s="110"/>
      <c r="JJ52" s="110"/>
      <c r="JK52" s="110"/>
      <c r="JL52" s="110"/>
      <c r="JM52" s="110"/>
      <c r="JN52" s="110"/>
      <c r="JO52" s="110"/>
      <c r="JP52" s="110"/>
      <c r="JQ52" s="110"/>
      <c r="JR52" s="110"/>
      <c r="JS52" s="110"/>
      <c r="JT52" s="110"/>
      <c r="JU52" s="110"/>
      <c r="JV52" s="110">
        <f>データ!BR7</f>
        <v>10352</v>
      </c>
      <c r="JW52" s="110"/>
      <c r="JX52" s="110"/>
      <c r="JY52" s="110"/>
      <c r="JZ52" s="110"/>
      <c r="KA52" s="110"/>
      <c r="KB52" s="110"/>
      <c r="KC52" s="110"/>
      <c r="KD52" s="110"/>
      <c r="KE52" s="110"/>
      <c r="KF52" s="110"/>
      <c r="KG52" s="110"/>
      <c r="KH52" s="110"/>
      <c r="KI52" s="110"/>
      <c r="KJ52" s="110"/>
      <c r="KK52" s="110"/>
      <c r="KL52" s="110"/>
      <c r="KM52" s="110"/>
      <c r="KN52" s="110"/>
      <c r="KO52" s="110">
        <f>データ!BS7</f>
        <v>10032</v>
      </c>
      <c r="KP52" s="110"/>
      <c r="KQ52" s="110"/>
      <c r="KR52" s="110"/>
      <c r="KS52" s="110"/>
      <c r="KT52" s="110"/>
      <c r="KU52" s="110"/>
      <c r="KV52" s="110"/>
      <c r="KW52" s="110"/>
      <c r="KX52" s="110"/>
      <c r="KY52" s="110"/>
      <c r="KZ52" s="110"/>
      <c r="LA52" s="110"/>
      <c r="LB52" s="110"/>
      <c r="LC52" s="110"/>
      <c r="LD52" s="110"/>
      <c r="LE52" s="110"/>
      <c r="LF52" s="110"/>
      <c r="LG52" s="110"/>
      <c r="LH52" s="110">
        <f>データ!BT7</f>
        <v>7376</v>
      </c>
      <c r="LI52" s="110"/>
      <c r="LJ52" s="110"/>
      <c r="LK52" s="110"/>
      <c r="LL52" s="110"/>
      <c r="LM52" s="110"/>
      <c r="LN52" s="110"/>
      <c r="LO52" s="110"/>
      <c r="LP52" s="110"/>
      <c r="LQ52" s="110"/>
      <c r="LR52" s="110"/>
      <c r="LS52" s="110"/>
      <c r="LT52" s="110"/>
      <c r="LU52" s="110"/>
      <c r="LV52" s="110"/>
      <c r="LW52" s="110"/>
      <c r="LX52" s="110"/>
      <c r="LY52" s="110"/>
      <c r="LZ52" s="110"/>
      <c r="MA52" s="110">
        <f>データ!BU7</f>
        <v>6825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45797</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4</v>
      </c>
      <c r="H6" s="61" t="str">
        <f>SUBSTITUTE(H8,"　","")</f>
        <v>大阪府大阪市</v>
      </c>
      <c r="I6" s="61" t="str">
        <f t="shared" si="1"/>
        <v>十三駐車場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都市計画駐車場</v>
      </c>
      <c r="Q6" s="63" t="str">
        <f t="shared" si="1"/>
        <v>広場式</v>
      </c>
      <c r="R6" s="64">
        <f t="shared" si="1"/>
        <v>44</v>
      </c>
      <c r="S6" s="63" t="str">
        <f t="shared" si="1"/>
        <v>公共施設</v>
      </c>
      <c r="T6" s="63" t="str">
        <f t="shared" si="1"/>
        <v>有</v>
      </c>
      <c r="U6" s="64">
        <f t="shared" si="1"/>
        <v>2853</v>
      </c>
      <c r="V6" s="64">
        <f t="shared" si="1"/>
        <v>96</v>
      </c>
      <c r="W6" s="64">
        <f t="shared" si="1"/>
        <v>300</v>
      </c>
      <c r="X6" s="63" t="str">
        <f t="shared" si="1"/>
        <v>利用料金制</v>
      </c>
      <c r="Y6" s="65">
        <f>IF(Y8="-",NA(),Y8)</f>
        <v>177</v>
      </c>
      <c r="Z6" s="65">
        <f t="shared" ref="Z6:AH6" si="2">IF(Z8="-",NA(),Z8)</f>
        <v>166</v>
      </c>
      <c r="AA6" s="65">
        <f t="shared" si="2"/>
        <v>164</v>
      </c>
      <c r="AB6" s="65">
        <f t="shared" si="2"/>
        <v>144</v>
      </c>
      <c r="AC6" s="65">
        <f t="shared" si="2"/>
        <v>143</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44</v>
      </c>
      <c r="BG6" s="65">
        <f t="shared" ref="BG6:BO6" si="5">IF(BG8="-",NA(),BG8)</f>
        <v>40</v>
      </c>
      <c r="BH6" s="65">
        <f t="shared" si="5"/>
        <v>38.700000000000003</v>
      </c>
      <c r="BI6" s="65">
        <f t="shared" si="5"/>
        <v>31</v>
      </c>
      <c r="BJ6" s="65">
        <f t="shared" si="5"/>
        <v>30</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11510</v>
      </c>
      <c r="BR6" s="66">
        <f t="shared" ref="BR6:BZ6" si="6">IF(BR8="-",NA(),BR8)</f>
        <v>10352</v>
      </c>
      <c r="BS6" s="66">
        <f t="shared" si="6"/>
        <v>10032</v>
      </c>
      <c r="BT6" s="66">
        <f t="shared" si="6"/>
        <v>7376</v>
      </c>
      <c r="BU6" s="66">
        <f t="shared" si="6"/>
        <v>6825</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45797</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102.1</v>
      </c>
      <c r="DL6" s="65">
        <f t="shared" ref="DL6:DT6" si="9">IF(DL8="-",NA(),DL8)</f>
        <v>99</v>
      </c>
      <c r="DM6" s="65">
        <f t="shared" si="9"/>
        <v>91.7</v>
      </c>
      <c r="DN6" s="65">
        <f t="shared" si="9"/>
        <v>88.5</v>
      </c>
      <c r="DO6" s="65">
        <f t="shared" si="9"/>
        <v>81.3</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112</v>
      </c>
      <c r="B7" s="61">
        <f t="shared" ref="B7:X7" si="10">B8</f>
        <v>2016</v>
      </c>
      <c r="C7" s="61">
        <f t="shared" si="10"/>
        <v>271004</v>
      </c>
      <c r="D7" s="61">
        <f t="shared" si="10"/>
        <v>47</v>
      </c>
      <c r="E7" s="61">
        <f t="shared" si="10"/>
        <v>14</v>
      </c>
      <c r="F7" s="61">
        <f t="shared" si="10"/>
        <v>0</v>
      </c>
      <c r="G7" s="61">
        <f t="shared" si="10"/>
        <v>4</v>
      </c>
      <c r="H7" s="61" t="str">
        <f t="shared" si="10"/>
        <v>大阪府　大阪市</v>
      </c>
      <c r="I7" s="61" t="str">
        <f t="shared" si="10"/>
        <v>十三駐車場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都市計画駐車場</v>
      </c>
      <c r="Q7" s="63" t="str">
        <f t="shared" si="10"/>
        <v>広場式</v>
      </c>
      <c r="R7" s="64">
        <f t="shared" si="10"/>
        <v>44</v>
      </c>
      <c r="S7" s="63" t="str">
        <f t="shared" si="10"/>
        <v>公共施設</v>
      </c>
      <c r="T7" s="63" t="str">
        <f t="shared" si="10"/>
        <v>有</v>
      </c>
      <c r="U7" s="64">
        <f t="shared" si="10"/>
        <v>2853</v>
      </c>
      <c r="V7" s="64">
        <f t="shared" si="10"/>
        <v>96</v>
      </c>
      <c r="W7" s="64">
        <f t="shared" si="10"/>
        <v>300</v>
      </c>
      <c r="X7" s="63" t="str">
        <f t="shared" si="10"/>
        <v>利用料金制</v>
      </c>
      <c r="Y7" s="65">
        <f>Y8</f>
        <v>177</v>
      </c>
      <c r="Z7" s="65">
        <f t="shared" ref="Z7:AH7" si="11">Z8</f>
        <v>166</v>
      </c>
      <c r="AA7" s="65">
        <f t="shared" si="11"/>
        <v>164</v>
      </c>
      <c r="AB7" s="65">
        <f t="shared" si="11"/>
        <v>144</v>
      </c>
      <c r="AC7" s="65">
        <f t="shared" si="11"/>
        <v>143</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44</v>
      </c>
      <c r="BG7" s="65">
        <f t="shared" ref="BG7:BO7" si="14">BG8</f>
        <v>40</v>
      </c>
      <c r="BH7" s="65">
        <f t="shared" si="14"/>
        <v>38.700000000000003</v>
      </c>
      <c r="BI7" s="65">
        <f t="shared" si="14"/>
        <v>31</v>
      </c>
      <c r="BJ7" s="65">
        <f t="shared" si="14"/>
        <v>30</v>
      </c>
      <c r="BK7" s="65">
        <f t="shared" si="14"/>
        <v>38.799999999999997</v>
      </c>
      <c r="BL7" s="65">
        <f t="shared" si="14"/>
        <v>37.6</v>
      </c>
      <c r="BM7" s="65">
        <f t="shared" si="14"/>
        <v>37.700000000000003</v>
      </c>
      <c r="BN7" s="65">
        <f t="shared" si="14"/>
        <v>38.5</v>
      </c>
      <c r="BO7" s="65">
        <f t="shared" si="14"/>
        <v>37.6</v>
      </c>
      <c r="BP7" s="62"/>
      <c r="BQ7" s="66">
        <f>BQ8</f>
        <v>11510</v>
      </c>
      <c r="BR7" s="66">
        <f t="shared" ref="BR7:BZ7" si="15">BR8</f>
        <v>10352</v>
      </c>
      <c r="BS7" s="66">
        <f t="shared" si="15"/>
        <v>10032</v>
      </c>
      <c r="BT7" s="66">
        <f t="shared" si="15"/>
        <v>7376</v>
      </c>
      <c r="BU7" s="66">
        <f t="shared" si="15"/>
        <v>6825</v>
      </c>
      <c r="BV7" s="66">
        <f t="shared" si="15"/>
        <v>7659</v>
      </c>
      <c r="BW7" s="66">
        <f t="shared" si="15"/>
        <v>6771</v>
      </c>
      <c r="BX7" s="66">
        <f t="shared" si="15"/>
        <v>7055</v>
      </c>
      <c r="BY7" s="66">
        <f t="shared" si="15"/>
        <v>8884</v>
      </c>
      <c r="BZ7" s="66">
        <f t="shared" si="15"/>
        <v>8279</v>
      </c>
      <c r="CA7" s="64"/>
      <c r="CB7" s="65" t="s">
        <v>113</v>
      </c>
      <c r="CC7" s="65" t="s">
        <v>113</v>
      </c>
      <c r="CD7" s="65" t="s">
        <v>113</v>
      </c>
      <c r="CE7" s="65" t="s">
        <v>113</v>
      </c>
      <c r="CF7" s="65" t="s">
        <v>113</v>
      </c>
      <c r="CG7" s="65" t="s">
        <v>113</v>
      </c>
      <c r="CH7" s="65" t="s">
        <v>113</v>
      </c>
      <c r="CI7" s="65" t="s">
        <v>113</v>
      </c>
      <c r="CJ7" s="65" t="s">
        <v>113</v>
      </c>
      <c r="CK7" s="65" t="s">
        <v>111</v>
      </c>
      <c r="CL7" s="62"/>
      <c r="CM7" s="64">
        <f>CM8</f>
        <v>0</v>
      </c>
      <c r="CN7" s="64">
        <f>CN8</f>
        <v>45797</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102.1</v>
      </c>
      <c r="DL7" s="65">
        <f t="shared" ref="DL7:DT7" si="17">DL8</f>
        <v>99</v>
      </c>
      <c r="DM7" s="65">
        <f t="shared" si="17"/>
        <v>91.7</v>
      </c>
      <c r="DN7" s="65">
        <f t="shared" si="17"/>
        <v>88.5</v>
      </c>
      <c r="DO7" s="65">
        <f t="shared" si="17"/>
        <v>81.3</v>
      </c>
      <c r="DP7" s="65">
        <f t="shared" si="17"/>
        <v>182.5</v>
      </c>
      <c r="DQ7" s="65">
        <f t="shared" si="17"/>
        <v>181</v>
      </c>
      <c r="DR7" s="65">
        <f t="shared" si="17"/>
        <v>182.1</v>
      </c>
      <c r="DS7" s="65">
        <f t="shared" si="17"/>
        <v>184.8</v>
      </c>
      <c r="DT7" s="65">
        <f t="shared" si="17"/>
        <v>182.5</v>
      </c>
      <c r="DU7" s="62"/>
    </row>
    <row r="8" spans="1:125" s="67" customFormat="1">
      <c r="A8" s="50"/>
      <c r="B8" s="68">
        <v>2016</v>
      </c>
      <c r="C8" s="68">
        <v>271004</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44</v>
      </c>
      <c r="S8" s="70" t="s">
        <v>123</v>
      </c>
      <c r="T8" s="70" t="s">
        <v>124</v>
      </c>
      <c r="U8" s="71">
        <v>2853</v>
      </c>
      <c r="V8" s="71">
        <v>96</v>
      </c>
      <c r="W8" s="71">
        <v>300</v>
      </c>
      <c r="X8" s="70" t="s">
        <v>125</v>
      </c>
      <c r="Y8" s="72">
        <v>177</v>
      </c>
      <c r="Z8" s="72">
        <v>166</v>
      </c>
      <c r="AA8" s="72">
        <v>164</v>
      </c>
      <c r="AB8" s="72">
        <v>144</v>
      </c>
      <c r="AC8" s="72">
        <v>143</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44</v>
      </c>
      <c r="BG8" s="72">
        <v>40</v>
      </c>
      <c r="BH8" s="72">
        <v>38.700000000000003</v>
      </c>
      <c r="BI8" s="72">
        <v>31</v>
      </c>
      <c r="BJ8" s="72">
        <v>30</v>
      </c>
      <c r="BK8" s="72">
        <v>38.799999999999997</v>
      </c>
      <c r="BL8" s="72">
        <v>37.6</v>
      </c>
      <c r="BM8" s="72">
        <v>37.700000000000003</v>
      </c>
      <c r="BN8" s="72">
        <v>38.5</v>
      </c>
      <c r="BO8" s="72">
        <v>37.6</v>
      </c>
      <c r="BP8" s="69">
        <v>45.2</v>
      </c>
      <c r="BQ8" s="73">
        <v>11510</v>
      </c>
      <c r="BR8" s="73">
        <v>10352</v>
      </c>
      <c r="BS8" s="73">
        <v>10032</v>
      </c>
      <c r="BT8" s="74">
        <v>7376</v>
      </c>
      <c r="BU8" s="74">
        <v>6825</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45797</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102.1</v>
      </c>
      <c r="DL8" s="72">
        <v>99</v>
      </c>
      <c r="DM8" s="72">
        <v>91.7</v>
      </c>
      <c r="DN8" s="72">
        <v>88.5</v>
      </c>
      <c r="DO8" s="72">
        <v>81.3</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2018-03-15T09:51:17Z</cp:lastPrinted>
  <dcterms:created xsi:type="dcterms:W3CDTF">2018-02-09T01:49:29Z</dcterms:created>
  <dcterms:modified xsi:type="dcterms:W3CDTF">2018-03-26T02:03:05Z</dcterms:modified>
  <cp:category/>
</cp:coreProperties>
</file>