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IT76" i="4"/>
  <c r="CS51" i="4"/>
  <c r="HJ30" i="4"/>
  <c r="BZ76" i="4"/>
  <c r="MA51" i="4"/>
  <c r="C11" i="5"/>
  <c r="D11" i="5"/>
  <c r="E11" i="5"/>
  <c r="B11" i="5"/>
  <c r="BK76" i="4" l="1"/>
  <c r="LH51" i="4"/>
  <c r="IE76" i="4"/>
  <c r="LT76" i="4"/>
  <c r="GQ51" i="4"/>
  <c r="LH30" i="4"/>
  <c r="GQ30" i="4"/>
  <c r="BZ51" i="4"/>
  <c r="BZ30" i="4"/>
  <c r="HP76" i="4"/>
  <c r="BG51" i="4"/>
  <c r="BG30" i="4"/>
  <c r="FX51" i="4"/>
  <c r="AV76" i="4"/>
  <c r="KO51" i="4"/>
  <c r="FX30" i="4"/>
  <c r="LE76" i="4"/>
  <c r="KO30" i="4"/>
  <c r="HA76" i="4"/>
  <c r="AN51" i="4"/>
  <c r="FE30" i="4"/>
  <c r="AG76" i="4"/>
  <c r="JV30" i="4"/>
  <c r="AN30" i="4"/>
  <c r="JV51" i="4"/>
  <c r="KP76" i="4"/>
  <c r="FE51"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<sst xmlns="http://schemas.openxmlformats.org/spreadsheetml/2006/main" count="286" uniqueCount="136">
  <si>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</si>
  <si>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</si>
  <si>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</si>
  <si>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</si>
  <si>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</si>
  <si>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</si>
  <si>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</si>
  <si>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</si>
  <si>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</si>
  <si>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</si>
  <si>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</si>
  <si>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</si>
  <si>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</si>
  <si>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</si>
  <si>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</si>
  <si>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</si>
  <si>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</si>
  <si>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</si>
  <si>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</si>
  <si>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</si>
  <si>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</si>
  <si>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</si>
  <si>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</si>
  <si>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</si>
  <si>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</si>
  <si>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</si>
  <si>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</si>
  <si>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</si>
  <si>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</si>
  <si>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</si>
  <si>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</si>
  <si>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</si>
  <si>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</si>
  <si>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</si>
  <si>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</si>
  <si>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</si>
  <si>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</si>
  <si>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</si>
  <si>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</si>
  <si>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</si>
  <si>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</si>
  <si>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</si>
  <si>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</si>
  <si>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</si>
  <si>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</si>
  <si>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</si>
  <si>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</si>
  <si>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</si>
  <si>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</si>
  <si>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</si>
  <si>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</si>
  <si>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</si>
  <si>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</si>
  <si>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</si>
  <si>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</si>
  <si>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</si>
  <si>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</si>
  <si>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</si>
  <si>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</si>
  <si>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</si>
  <si>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</si>
  <si>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</si>
  <si>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</si>
  <si>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</si>
  <si>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</si>
  <si>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</si>
  <si>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</si>
  <si>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</si>
  <si>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</si>
  <si>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</si>
  <si>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</si>
  <si>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</si>
  <si>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</si>
  <si>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</si>
  <si>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</si>
  <si>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</si>
  <si>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</si>
  <si>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</si>
  <si>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</si>
  <si>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</si>
  <si>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</si>
  <si>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</si>
  <si>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</si>
  <si>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</si>
  <si>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</si>
  <si>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</si>
  <si>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</si>
  <si>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</si>
  <si>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</si>
  <si>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</si>
  <si>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</si>
  <si>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</si>
  <si>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</si>
  <si>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</si>
  <si>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</si>
  <si>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</si>
  <si>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</si>
  <si>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</si>
  <si>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</si>
  <si>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</si>
  <si>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</si>
  <si>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</si>
  <si>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</si>
  <si>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</si>
  <si>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</si>
  <si>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</si>
  <si>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</si>
  <si>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</si>
  <si>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</si>
  <si>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</si>
  <si>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</si>
  <si>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</si>
  <si>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</si>
  <si>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</si>
  <si>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</si>
  <si>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豊崎地下駐車場</t>
  </si>
  <si>
    <t>法非適用</t>
  </si>
  <si>
    <t>駐車場整備事業</t>
  </si>
  <si>
    <t>-</t>
  </si>
  <si>
    <t>Ａ２Ｂ１</t>
  </si>
  <si>
    <t>該当数値なし</t>
  </si>
  <si>
    <t>都市計画駐車場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</si>
  <si>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</si>
  <si>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</si>
  <si>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</si>
  <si>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</si>
  <si>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</si>
  <si>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</si>
  <si>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</si>
  <si>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</si>
  <si>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</si>
  <si>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大阪市内のビジネス街及び繁華街に位置しており、長時間利用車両が多いことが要因です。</t>
    <phoneticPr fontId="6"/>
  </si>
  <si>
    <t>・①収益的収支比率は、黒字であれば100％以上となる指標です。類似施設と比較した場合に、低い水準となっておりますが、これは建設時の起債償還額が大きいためです。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・④売上高GOP比率は、施設の営業に関する収益性を表す指標です。類似施設と比較し、高い水準を維持しています。
・⑤EBITDAとは、営業収益と同様、その経年の推移を見て企業の収益が継続して成長しているかどうかを判断するための指標です。類似施設に比べて低い水準ですが、これは建設時の起債償還額大きいことが要因です。経年比較で見た場合に、起債償還額の減少とともに、数値が増加傾向となっていることが分かります。
・大阪市の修繕費等の経費は含んでおりません。</t>
    <rPh sb="143" eb="145">
      <t>イジ</t>
    </rPh>
    <rPh sb="253" eb="255">
      <t>ケイネン</t>
    </rPh>
    <rPh sb="255" eb="257">
      <t>ヒカク</t>
    </rPh>
    <rPh sb="258" eb="259">
      <t>ミ</t>
    </rPh>
    <rPh sb="260" eb="262">
      <t>バアイ</t>
    </rPh>
    <rPh sb="264" eb="266">
      <t>キサイ</t>
    </rPh>
    <rPh sb="266" eb="268">
      <t>ショウカン</t>
    </rPh>
    <rPh sb="268" eb="269">
      <t>ガク</t>
    </rPh>
    <rPh sb="270" eb="272">
      <t>ゲンショウ</t>
    </rPh>
    <rPh sb="277" eb="279">
      <t>スウチ</t>
    </rPh>
    <rPh sb="280" eb="282">
      <t>ゾウカ</t>
    </rPh>
    <rPh sb="282" eb="284">
      <t>ケイコウ</t>
    </rPh>
    <rPh sb="293" eb="294">
      <t>ワ</t>
    </rPh>
    <phoneticPr fontId="6"/>
  </si>
  <si>
    <t>・⑦豊崎地下駐車場は道路付属物（道路法第2条第2項）であり、敷地の地価を計上しておりません。
・⑧設備投資見込額は、今後10年間で見込む建設改良費・修繕費等の金額です。豊崎地下駐車場については、今後起債償還額も減少していくことから、駐車場収入で更新費用を賄っていくことが可能です（設備投資見込額はH29.9.25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トヨサキ</t>
    </rPh>
    <rPh sb="84" eb="86">
      <t>トヨサキ</t>
    </rPh>
    <rPh sb="233" eb="235">
      <t>キサイ</t>
    </rPh>
    <phoneticPr fontId="6"/>
  </si>
  <si>
    <t>非設置</t>
    <rPh sb="0" eb="1">
      <t>ヒ</t>
    </rPh>
    <rPh sb="1" eb="3">
      <t>セッチ</t>
    </rPh>
    <phoneticPr fontId="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</si>
  <si>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トヨサキ</t>
    </rPh>
    <rPh sb="126" eb="128">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</si>
</sst>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35</c:v>
                </c:pt>
                <c:pt idx="1">
                  <c:v>37</c:v>
                </c:pt>
                <c:pt idx="2">
                  <c:v>37</c:v>
                </c:pt>
                <c:pt idx="3">
                  <c:v>53</c:v>
                </c:pt>
                <c:pt idx="4">
                  <c:v>90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263400"/>
        <c:axId val="6578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263400"/>
        <c:axId val="657882152"/>
      </c:lineChart>
      <c:dateAx>
        <c:axId val="599263400"/>
        <c:scaling>
          <c:orientation val="minMax"/>
        </c:scaling>
        <c:delete val="1"/>
        <c:axPos val="b"/>
        <c:numFmt formatCode="ge" sourceLinked="1"/>
        <c:majorTickMark val="none"/>
        <c:minorTickMark val="none"/>
        <c:tickLblPos val="none"/>
        <c:crossAx val="657882152"/>
        <c:crosses val="autoZero"/>
        <c:auto val="1"/>
        <c:lblOffset val="100"/>
        <c:baseTimeUnit val="years"/>
      </c:dateAx>
      <c:valAx>
        <c:axId val="65788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26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894.7</c:v>
                </c:pt>
                <c:pt idx="1">
                  <c:v>706.5</c:v>
                </c:pt>
                <c:pt idx="2">
                  <c:v>477.4</c:v>
                </c:pt>
                <c:pt idx="3">
                  <c:v>251</c:v>
                </c:pt>
                <c:pt idx="4">
                  <c:v>125.7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882936"/>
        <c:axId val="657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882936"/>
        <c:axId val="657883328"/>
      </c:lineChart>
      <c:dateAx>
        <c:axId val="657882936"/>
        <c:scaling>
          <c:orientation val="minMax"/>
        </c:scaling>
        <c:delete val="1"/>
        <c:axPos val="b"/>
        <c:numFmt formatCode="ge" sourceLinked="1"/>
        <c:majorTickMark val="none"/>
        <c:minorTickMark val="none"/>
        <c:tickLblPos val="none"/>
        <c:crossAx val="657883328"/>
        <c:crosses val="autoZero"/>
        <c:auto val="1"/>
        <c:lblOffset val="100"/>
        <c:baseTimeUnit val="years"/>
      </c:dateAx>
      <c:valAx>
        <c:axId val="65788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8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884112"/>
        <c:axId val="65788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884112"/>
        <c:axId val="657884504"/>
      </c:lineChart>
      <c:dateAx>
        <c:axId val="657884112"/>
        <c:scaling>
          <c:orientation val="minMax"/>
        </c:scaling>
        <c:delete val="1"/>
        <c:axPos val="b"/>
        <c:numFmt formatCode="ge" sourceLinked="1"/>
        <c:majorTickMark val="none"/>
        <c:minorTickMark val="none"/>
        <c:tickLblPos val="none"/>
        <c:crossAx val="657884504"/>
        <c:crosses val="autoZero"/>
        <c:auto val="1"/>
        <c:lblOffset val="100"/>
        <c:baseTimeUnit val="years"/>
      </c:dateAx>
      <c:valAx>
        <c:axId val="65788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8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7885288"/>
        <c:axId val="65788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7885288"/>
        <c:axId val="657885680"/>
      </c:lineChart>
      <c:dateAx>
        <c:axId val="657885288"/>
        <c:scaling>
          <c:orientation val="minMax"/>
        </c:scaling>
        <c:delete val="1"/>
        <c:axPos val="b"/>
        <c:numFmt formatCode="ge" sourceLinked="1"/>
        <c:majorTickMark val="none"/>
        <c:minorTickMark val="none"/>
        <c:tickLblPos val="none"/>
        <c:crossAx val="657885680"/>
        <c:crosses val="autoZero"/>
        <c:auto val="1"/>
        <c:lblOffset val="100"/>
        <c:baseTimeUnit val="years"/>
      </c:dateAx>
      <c:valAx>
        <c:axId val="65788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8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1704256"/>
        <c:axId val="1717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1704256"/>
        <c:axId val="171704648"/>
      </c:lineChart>
      <c:dateAx>
        <c:axId val="171704256"/>
        <c:scaling>
          <c:orientation val="minMax"/>
        </c:scaling>
        <c:delete val="1"/>
        <c:axPos val="b"/>
        <c:numFmt formatCode="ge" sourceLinked="1"/>
        <c:majorTickMark val="none"/>
        <c:minorTickMark val="none"/>
        <c:tickLblPos val="none"/>
        <c:crossAx val="171704648"/>
        <c:crosses val="autoZero"/>
        <c:auto val="1"/>
        <c:lblOffset val="100"/>
        <c:baseTimeUnit val="years"/>
      </c:dateAx>
      <c:valAx>
        <c:axId val="17170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7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1705432"/>
        <c:axId val="1717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1705432"/>
        <c:axId val="171705824"/>
      </c:lineChart>
      <c:dateAx>
        <c:axId val="171705432"/>
        <c:scaling>
          <c:orientation val="minMax"/>
        </c:scaling>
        <c:delete val="1"/>
        <c:axPos val="b"/>
        <c:numFmt formatCode="ge" sourceLinked="1"/>
        <c:majorTickMark val="none"/>
        <c:minorTickMark val="none"/>
        <c:tickLblPos val="none"/>
        <c:crossAx val="171705824"/>
        <c:crosses val="autoZero"/>
        <c:auto val="1"/>
        <c:lblOffset val="100"/>
        <c:baseTimeUnit val="years"/>
      </c:dateAx>
      <c:valAx>
        <c:axId val="17170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70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101.7</c:v>
                </c:pt>
                <c:pt idx="1">
                  <c:v>95</c:v>
                </c:pt>
                <c:pt idx="2">
                  <c:v>98.3</c:v>
                </c:pt>
                <c:pt idx="3">
                  <c:v>110</c:v>
                </c:pt>
                <c:pt idx="4">
                  <c:v>120.8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1706608"/>
        <c:axId val="17170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1706608"/>
        <c:axId val="171707000"/>
      </c:lineChart>
      <c:dateAx>
        <c:axId val="171706608"/>
        <c:scaling>
          <c:orientation val="minMax"/>
        </c:scaling>
        <c:delete val="1"/>
        <c:axPos val="b"/>
        <c:numFmt formatCode="ge" sourceLinked="1"/>
        <c:majorTickMark val="none"/>
        <c:minorTickMark val="none"/>
        <c:tickLblPos val="none"/>
        <c:crossAx val="171707000"/>
        <c:crosses val="autoZero"/>
        <c:auto val="1"/>
        <c:lblOffset val="100"/>
        <c:baseTimeUnit val="years"/>
      </c:dateAx>
      <c:valAx>
        <c:axId val="17170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70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40</c:v>
                </c:pt>
                <c:pt idx="1">
                  <c:v>40</c:v>
                </c:pt>
                <c:pt idx="2">
                  <c:v>47</c:v>
                </c:pt>
                <c:pt idx="3">
                  <c:v>54</c:v>
                </c:pt>
                <c:pt idx="4">
                  <c:v>63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7461568"/>
        <c:axId val="5974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7461568"/>
        <c:axId val="597461960"/>
      </c:lineChart>
      <c:dateAx>
        <c:axId val="597461568"/>
        <c:scaling>
          <c:orientation val="minMax"/>
        </c:scaling>
        <c:delete val="1"/>
        <c:axPos val="b"/>
        <c:numFmt formatCode="ge" sourceLinked="1"/>
        <c:majorTickMark val="none"/>
        <c:minorTickMark val="none"/>
        <c:tickLblPos val="none"/>
        <c:crossAx val="597461960"/>
        <c:crosses val="autoZero"/>
        <c:auto val="1"/>
        <c:lblOffset val="100"/>
        <c:baseTimeUnit val="years"/>
      </c:dateAx>
      <c:valAx>
        <c:axId val="59746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4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33960</c:v>
                </c:pt>
                <c:pt idx="1">
                  <c:v>29485</c:v>
                </c:pt>
                <c:pt idx="2">
                  <c:v>30066</c:v>
                </c:pt>
                <c:pt idx="3">
                  <c:v>36853</c:v>
                </c:pt>
                <c:pt idx="4">
                  <c:v>43837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7462744"/>
        <c:axId val="5974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7462744"/>
        <c:axId val="597463136"/>
      </c:lineChart>
      <c:dateAx>
        <c:axId val="597462744"/>
        <c:scaling>
          <c:orientation val="minMax"/>
        </c:scaling>
        <c:delete val="1"/>
        <c:axPos val="b"/>
        <c:numFmt formatCode="ge" sourceLinked="1"/>
        <c:majorTickMark val="none"/>
        <c:minorTickMark val="none"/>
        <c:tickLblPos val="none"/>
        <c:crossAx val="597463136"/>
        <c:crosses val="autoZero"/>
        <c:auto val="1"/>
        <c:lblOffset val="100"/>
        <c:baseTimeUnit val="years"/>
      </c:dateAx>
      <c:valAx>
        <c:axId val="59746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746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豊崎地下駐車場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6460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35</v>
      </c>
      <c r="V31" s="111"/>
      <c r="W31" s="111"/>
      <c r="X31" s="111"/>
      <c r="Y31" s="111"/>
      <c r="Z31" s="111"/>
      <c r="AA31" s="111"/>
      <c r="AB31" s="111"/>
      <c r="AC31" s="111"/>
      <c r="AD31" s="111"/>
      <c r="AE31" s="111"/>
      <c r="AF31" s="111"/>
      <c r="AG31" s="111"/>
      <c r="AH31" s="111"/>
      <c r="AI31" s="111"/>
      <c r="AJ31" s="111"/>
      <c r="AK31" s="111"/>
      <c r="AL31" s="111"/>
      <c r="AM31" s="111"/>
      <c r="AN31" s="111">
        <f>データ!Z7</f>
        <v>37</v>
      </c>
      <c r="AO31" s="111"/>
      <c r="AP31" s="111"/>
      <c r="AQ31" s="111"/>
      <c r="AR31" s="111"/>
      <c r="AS31" s="111"/>
      <c r="AT31" s="111"/>
      <c r="AU31" s="111"/>
      <c r="AV31" s="111"/>
      <c r="AW31" s="111"/>
      <c r="AX31" s="111"/>
      <c r="AY31" s="111"/>
      <c r="AZ31" s="111"/>
      <c r="BA31" s="111"/>
      <c r="BB31" s="111"/>
      <c r="BC31" s="111"/>
      <c r="BD31" s="111"/>
      <c r="BE31" s="111"/>
      <c r="BF31" s="111"/>
      <c r="BG31" s="111">
        <f>データ!AA7</f>
        <v>37</v>
      </c>
      <c r="BH31" s="111"/>
      <c r="BI31" s="111"/>
      <c r="BJ31" s="111"/>
      <c r="BK31" s="111"/>
      <c r="BL31" s="111"/>
      <c r="BM31" s="111"/>
      <c r="BN31" s="111"/>
      <c r="BO31" s="111"/>
      <c r="BP31" s="111"/>
      <c r="BQ31" s="111"/>
      <c r="BR31" s="111"/>
      <c r="BS31" s="111"/>
      <c r="BT31" s="111"/>
      <c r="BU31" s="111"/>
      <c r="BV31" s="111"/>
      <c r="BW31" s="111"/>
      <c r="BX31" s="111"/>
      <c r="BY31" s="111"/>
      <c r="BZ31" s="111">
        <f>データ!AB7</f>
        <v>53</v>
      </c>
      <c r="CA31" s="111"/>
      <c r="CB31" s="111"/>
      <c r="CC31" s="111"/>
      <c r="CD31" s="111"/>
      <c r="CE31" s="111"/>
      <c r="CF31" s="111"/>
      <c r="CG31" s="111"/>
      <c r="CH31" s="111"/>
      <c r="CI31" s="111"/>
      <c r="CJ31" s="111"/>
      <c r="CK31" s="111"/>
      <c r="CL31" s="111"/>
      <c r="CM31" s="111"/>
      <c r="CN31" s="111"/>
      <c r="CO31" s="111"/>
      <c r="CP31" s="111"/>
      <c r="CQ31" s="111"/>
      <c r="CR31" s="111"/>
      <c r="CS31" s="111">
        <f>データ!AC7</f>
        <v>90</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101.7</v>
      </c>
      <c r="JD31" s="82"/>
      <c r="JE31" s="82"/>
      <c r="JF31" s="82"/>
      <c r="JG31" s="82"/>
      <c r="JH31" s="82"/>
      <c r="JI31" s="82"/>
      <c r="JJ31" s="82"/>
      <c r="JK31" s="82"/>
      <c r="JL31" s="82"/>
      <c r="JM31" s="82"/>
      <c r="JN31" s="82"/>
      <c r="JO31" s="82"/>
      <c r="JP31" s="82"/>
      <c r="JQ31" s="82"/>
      <c r="JR31" s="82"/>
      <c r="JS31" s="82"/>
      <c r="JT31" s="82"/>
      <c r="JU31" s="83"/>
      <c r="JV31" s="81">
        <f>データ!DL7</f>
        <v>95</v>
      </c>
      <c r="JW31" s="82"/>
      <c r="JX31" s="82"/>
      <c r="JY31" s="82"/>
      <c r="JZ31" s="82"/>
      <c r="KA31" s="82"/>
      <c r="KB31" s="82"/>
      <c r="KC31" s="82"/>
      <c r="KD31" s="82"/>
      <c r="KE31" s="82"/>
      <c r="KF31" s="82"/>
      <c r="KG31" s="82"/>
      <c r="KH31" s="82"/>
      <c r="KI31" s="82"/>
      <c r="KJ31" s="82"/>
      <c r="KK31" s="82"/>
      <c r="KL31" s="82"/>
      <c r="KM31" s="82"/>
      <c r="KN31" s="83"/>
      <c r="KO31" s="81">
        <f>データ!DM7</f>
        <v>98.3</v>
      </c>
      <c r="KP31" s="82"/>
      <c r="KQ31" s="82"/>
      <c r="KR31" s="82"/>
      <c r="KS31" s="82"/>
      <c r="KT31" s="82"/>
      <c r="KU31" s="82"/>
      <c r="KV31" s="82"/>
      <c r="KW31" s="82"/>
      <c r="KX31" s="82"/>
      <c r="KY31" s="82"/>
      <c r="KZ31" s="82"/>
      <c r="LA31" s="82"/>
      <c r="LB31" s="82"/>
      <c r="LC31" s="82"/>
      <c r="LD31" s="82"/>
      <c r="LE31" s="82"/>
      <c r="LF31" s="82"/>
      <c r="LG31" s="83"/>
      <c r="LH31" s="81">
        <f>データ!DN7</f>
        <v>110</v>
      </c>
      <c r="LI31" s="82"/>
      <c r="LJ31" s="82"/>
      <c r="LK31" s="82"/>
      <c r="LL31" s="82"/>
      <c r="LM31" s="82"/>
      <c r="LN31" s="82"/>
      <c r="LO31" s="82"/>
      <c r="LP31" s="82"/>
      <c r="LQ31" s="82"/>
      <c r="LR31" s="82"/>
      <c r="LS31" s="82"/>
      <c r="LT31" s="82"/>
      <c r="LU31" s="82"/>
      <c r="LV31" s="82"/>
      <c r="LW31" s="82"/>
      <c r="LX31" s="82"/>
      <c r="LY31" s="82"/>
      <c r="LZ31" s="83"/>
      <c r="MA31" s="81">
        <f>データ!DO7</f>
        <v>120.8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40</v>
      </c>
      <c r="EM52" s="111"/>
      <c r="EN52" s="111"/>
      <c r="EO52" s="111"/>
      <c r="EP52" s="111"/>
      <c r="EQ52" s="111"/>
      <c r="ER52" s="111"/>
      <c r="ES52" s="111"/>
      <c r="ET52" s="111"/>
      <c r="EU52" s="111"/>
      <c r="EV52" s="111"/>
      <c r="EW52" s="111"/>
      <c r="EX52" s="111"/>
      <c r="EY52" s="111"/>
      <c r="EZ52" s="111"/>
      <c r="FA52" s="111"/>
      <c r="FB52" s="111"/>
      <c r="FC52" s="111"/>
      <c r="FD52" s="111"/>
      <c r="FE52" s="111">
        <f>データ!BG7</f>
        <v>40</v>
      </c>
      <c r="FF52" s="111"/>
      <c r="FG52" s="111"/>
      <c r="FH52" s="111"/>
      <c r="FI52" s="111"/>
      <c r="FJ52" s="111"/>
      <c r="FK52" s="111"/>
      <c r="FL52" s="111"/>
      <c r="FM52" s="111"/>
      <c r="FN52" s="111"/>
      <c r="FO52" s="111"/>
      <c r="FP52" s="111"/>
      <c r="FQ52" s="111"/>
      <c r="FR52" s="111"/>
      <c r="FS52" s="111"/>
      <c r="FT52" s="111"/>
      <c r="FU52" s="111"/>
      <c r="FV52" s="111"/>
      <c r="FW52" s="111"/>
      <c r="FX52" s="111">
        <f>データ!BH7</f>
        <v>47</v>
      </c>
      <c r="FY52" s="111"/>
      <c r="FZ52" s="111"/>
      <c r="GA52" s="111"/>
      <c r="GB52" s="111"/>
      <c r="GC52" s="111"/>
      <c r="GD52" s="111"/>
      <c r="GE52" s="111"/>
      <c r="GF52" s="111"/>
      <c r="GG52" s="111"/>
      <c r="GH52" s="111"/>
      <c r="GI52" s="111"/>
      <c r="GJ52" s="111"/>
      <c r="GK52" s="111"/>
      <c r="GL52" s="111"/>
      <c r="GM52" s="111"/>
      <c r="GN52" s="111"/>
      <c r="GO52" s="111"/>
      <c r="GP52" s="111"/>
      <c r="GQ52" s="111">
        <f>データ!BI7</f>
        <v>54</v>
      </c>
      <c r="GR52" s="111"/>
      <c r="GS52" s="111"/>
      <c r="GT52" s="111"/>
      <c r="GU52" s="111"/>
      <c r="GV52" s="111"/>
      <c r="GW52" s="111"/>
      <c r="GX52" s="111"/>
      <c r="GY52" s="111"/>
      <c r="GZ52" s="111"/>
      <c r="HA52" s="111"/>
      <c r="HB52" s="111"/>
      <c r="HC52" s="111"/>
      <c r="HD52" s="111"/>
      <c r="HE52" s="111"/>
      <c r="HF52" s="111"/>
      <c r="HG52" s="111"/>
      <c r="HH52" s="111"/>
      <c r="HI52" s="111"/>
      <c r="HJ52" s="111">
        <f>データ!BJ7</f>
        <v>63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33960</v>
      </c>
      <c r="JD52" s="110"/>
      <c r="JE52" s="110"/>
      <c r="JF52" s="110"/>
      <c r="JG52" s="110"/>
      <c r="JH52" s="110"/>
      <c r="JI52" s="110"/>
      <c r="JJ52" s="110"/>
      <c r="JK52" s="110"/>
      <c r="JL52" s="110"/>
      <c r="JM52" s="110"/>
      <c r="JN52" s="110"/>
      <c r="JO52" s="110"/>
      <c r="JP52" s="110"/>
      <c r="JQ52" s="110"/>
      <c r="JR52" s="110"/>
      <c r="JS52" s="110"/>
      <c r="JT52" s="110"/>
      <c r="JU52" s="110"/>
      <c r="JV52" s="110">
        <f>データ!BR7</f>
        <v>29485</v>
      </c>
      <c r="JW52" s="110"/>
      <c r="JX52" s="110"/>
      <c r="JY52" s="110"/>
      <c r="JZ52" s="110"/>
      <c r="KA52" s="110"/>
      <c r="KB52" s="110"/>
      <c r="KC52" s="110"/>
      <c r="KD52" s="110"/>
      <c r="KE52" s="110"/>
      <c r="KF52" s="110"/>
      <c r="KG52" s="110"/>
      <c r="KH52" s="110"/>
      <c r="KI52" s="110"/>
      <c r="KJ52" s="110"/>
      <c r="KK52" s="110"/>
      <c r="KL52" s="110"/>
      <c r="KM52" s="110"/>
      <c r="KN52" s="110"/>
      <c r="KO52" s="110">
        <f>データ!BS7</f>
        <v>30066</v>
      </c>
      <c r="KP52" s="110"/>
      <c r="KQ52" s="110"/>
      <c r="KR52" s="110"/>
      <c r="KS52" s="110"/>
      <c r="KT52" s="110"/>
      <c r="KU52" s="110"/>
      <c r="KV52" s="110"/>
      <c r="KW52" s="110"/>
      <c r="KX52" s="110"/>
      <c r="KY52" s="110"/>
      <c r="KZ52" s="110"/>
      <c r="LA52" s="110"/>
      <c r="LB52" s="110"/>
      <c r="LC52" s="110"/>
      <c r="LD52" s="110"/>
      <c r="LE52" s="110"/>
      <c r="LF52" s="110"/>
      <c r="LG52" s="110"/>
      <c r="LH52" s="110">
        <f>データ!BT7</f>
        <v>36853</v>
      </c>
      <c r="LI52" s="110"/>
      <c r="LJ52" s="110"/>
      <c r="LK52" s="110"/>
      <c r="LL52" s="110"/>
      <c r="LM52" s="110"/>
      <c r="LN52" s="110"/>
      <c r="LO52" s="110"/>
      <c r="LP52" s="110"/>
      <c r="LQ52" s="110"/>
      <c r="LR52" s="110"/>
      <c r="LS52" s="110"/>
      <c r="LT52" s="110"/>
      <c r="LU52" s="110"/>
      <c r="LV52" s="110"/>
      <c r="LW52" s="110"/>
      <c r="LX52" s="110"/>
      <c r="LY52" s="110"/>
      <c r="LZ52" s="110"/>
      <c r="MA52" s="110">
        <f>データ!BU7</f>
        <v>43837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128476</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894.7</v>
      </c>
      <c r="KB77" s="82"/>
      <c r="KC77" s="82"/>
      <c r="KD77" s="82"/>
      <c r="KE77" s="82"/>
      <c r="KF77" s="82"/>
      <c r="KG77" s="82"/>
      <c r="KH77" s="82"/>
      <c r="KI77" s="82"/>
      <c r="KJ77" s="82"/>
      <c r="KK77" s="82"/>
      <c r="KL77" s="82"/>
      <c r="KM77" s="82"/>
      <c r="KN77" s="82"/>
      <c r="KO77" s="83"/>
      <c r="KP77" s="81">
        <f>データ!DA7</f>
        <v>706.5</v>
      </c>
      <c r="KQ77" s="82"/>
      <c r="KR77" s="82"/>
      <c r="KS77" s="82"/>
      <c r="KT77" s="82"/>
      <c r="KU77" s="82"/>
      <c r="KV77" s="82"/>
      <c r="KW77" s="82"/>
      <c r="KX77" s="82"/>
      <c r="KY77" s="82"/>
      <c r="KZ77" s="82"/>
      <c r="LA77" s="82"/>
      <c r="LB77" s="82"/>
      <c r="LC77" s="82"/>
      <c r="LD77" s="83"/>
      <c r="LE77" s="81">
        <f>データ!DB7</f>
        <v>477.4</v>
      </c>
      <c r="LF77" s="82"/>
      <c r="LG77" s="82"/>
      <c r="LH77" s="82"/>
      <c r="LI77" s="82"/>
      <c r="LJ77" s="82"/>
      <c r="LK77" s="82"/>
      <c r="LL77" s="82"/>
      <c r="LM77" s="82"/>
      <c r="LN77" s="82"/>
      <c r="LO77" s="82"/>
      <c r="LP77" s="82"/>
      <c r="LQ77" s="82"/>
      <c r="LR77" s="82"/>
      <c r="LS77" s="83"/>
      <c r="LT77" s="81">
        <f>データ!DC7</f>
        <v>251</v>
      </c>
      <c r="LU77" s="82"/>
      <c r="LV77" s="82"/>
      <c r="LW77" s="82"/>
      <c r="LX77" s="82"/>
      <c r="LY77" s="82"/>
      <c r="LZ77" s="82"/>
      <c r="MA77" s="82"/>
      <c r="MB77" s="82"/>
      <c r="MC77" s="82"/>
      <c r="MD77" s="82"/>
      <c r="ME77" s="82"/>
      <c r="MF77" s="82"/>
      <c r="MG77" s="82"/>
      <c r="MH77" s="83"/>
      <c r="MI77" s="81">
        <f>データ!DD7</f>
        <v>125.7</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10</v>
      </c>
      <c r="H6" s="61" t="str">
        <f>SUBSTITUTE(H8,"　","")</f>
        <v>大阪府大阪市</v>
      </c>
      <c r="I6" s="61" t="str">
        <f t="shared" si="1"/>
        <v>豊崎地下駐車場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19</v>
      </c>
      <c r="S6" s="63" t="str">
        <f t="shared" si="1"/>
        <v>商業施設</v>
      </c>
      <c r="T6" s="63" t="str">
        <f t="shared" si="1"/>
        <v>有</v>
      </c>
      <c r="U6" s="64">
        <f t="shared" si="1"/>
        <v>6460</v>
      </c>
      <c r="V6" s="64">
        <f t="shared" si="1"/>
        <v>120</v>
      </c>
      <c r="W6" s="64">
        <f t="shared" si="1"/>
        <v>500</v>
      </c>
      <c r="X6" s="63" t="str">
        <f t="shared" si="1"/>
        <v>利用料金制</v>
      </c>
      <c r="Y6" s="65">
        <f>IF(Y8="-",NA(),Y8)</f>
        <v>35</v>
      </c>
      <c r="Z6" s="65">
        <f t="shared" ref="Z6:AH6" si="2">IF(Z8="-",NA(),Z8)</f>
        <v>37</v>
      </c>
      <c r="AA6" s="65">
        <f t="shared" si="2"/>
        <v>37</v>
      </c>
      <c r="AB6" s="65">
        <f t="shared" si="2"/>
        <v>53</v>
      </c>
      <c r="AC6" s="65">
        <f t="shared" si="2"/>
        <v>90</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40</v>
      </c>
      <c r="BG6" s="65">
        <f t="shared" ref="BG6:BO6" si="5">IF(BG8="-",NA(),BG8)</f>
        <v>40</v>
      </c>
      <c r="BH6" s="65">
        <f t="shared" si="5"/>
        <v>47</v>
      </c>
      <c r="BI6" s="65">
        <f t="shared" si="5"/>
        <v>54</v>
      </c>
      <c r="BJ6" s="65">
        <f t="shared" si="5"/>
        <v>63</v>
      </c>
      <c r="BK6" s="65">
        <f t="shared" si="5"/>
        <v>24.4</v>
      </c>
      <c r="BL6" s="65">
        <f t="shared" si="5"/>
        <v>24.4</v>
      </c>
      <c r="BM6" s="65">
        <f t="shared" si="5"/>
        <v>24.2</v>
      </c>
      <c r="BN6" s="65">
        <f t="shared" si="5"/>
        <v>25.5</v>
      </c>
      <c r="BO6" s="65">
        <f t="shared" si="5"/>
        <v>22</v>
      </c>
      <c r="BP6" s="62" t="str">
        <f>IF(BP8="-","",IF(BP8="-","【-】","【"&amp;SUBSTITUTE(TEXT(BP8,"#,##0.0"),"-","△")&amp;"】"))</f>
        <v>【45.2】</v>
      </c>
      <c r="BQ6" s="66">
        <f>IF(BQ8="-",NA(),BQ8)</f>
        <v>33960</v>
      </c>
      <c r="BR6" s="66">
        <f t="shared" ref="BR6:BZ6" si="6">IF(BR8="-",NA(),BR8)</f>
        <v>29485</v>
      </c>
      <c r="BS6" s="66">
        <f t="shared" si="6"/>
        <v>30066</v>
      </c>
      <c r="BT6" s="66">
        <f t="shared" si="6"/>
        <v>36853</v>
      </c>
      <c r="BU6" s="66">
        <f t="shared" si="6"/>
        <v>43837</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128476</v>
      </c>
      <c r="CO6" s="65"/>
      <c r="CP6" s="65"/>
      <c r="CQ6" s="65"/>
      <c r="CR6" s="65"/>
      <c r="CS6" s="65"/>
      <c r="CT6" s="65"/>
      <c r="CU6" s="65"/>
      <c r="CV6" s="65"/>
      <c r="CW6" s="65"/>
      <c r="CX6" s="65"/>
      <c r="CY6" s="62" t="s">
        <v>110</v>
      </c>
      <c r="CZ6" s="65">
        <f>IF(CZ8="-",NA(),CZ8)</f>
        <v>894.7</v>
      </c>
      <c r="DA6" s="65">
        <f t="shared" ref="DA6:DI6" si="8">IF(DA8="-",NA(),DA8)</f>
        <v>706.5</v>
      </c>
      <c r="DB6" s="65">
        <f t="shared" si="8"/>
        <v>477.4</v>
      </c>
      <c r="DC6" s="65">
        <f t="shared" si="8"/>
        <v>251</v>
      </c>
      <c r="DD6" s="65">
        <f t="shared" si="8"/>
        <v>125.7</v>
      </c>
      <c r="DE6" s="65">
        <f t="shared" si="8"/>
        <v>543</v>
      </c>
      <c r="DF6" s="65">
        <f t="shared" si="8"/>
        <v>421.1</v>
      </c>
      <c r="DG6" s="65">
        <f t="shared" si="8"/>
        <v>339.7</v>
      </c>
      <c r="DH6" s="65">
        <f t="shared" si="8"/>
        <v>269.89999999999998</v>
      </c>
      <c r="DI6" s="65">
        <f t="shared" si="8"/>
        <v>196.2</v>
      </c>
      <c r="DJ6" s="62" t="str">
        <f>IF(DJ8="-","",IF(DJ8="-","【-】","【"&amp;SUBSTITUTE(TEXT(DJ8,"#,##0.0"),"-","△")&amp;"】"))</f>
        <v>【122.6】</v>
      </c>
      <c r="DK6" s="65">
        <f>IF(DK8="-",NA(),DK8)</f>
        <v>101.7</v>
      </c>
      <c r="DL6" s="65">
        <f t="shared" ref="DL6:DT6" si="9">IF(DL8="-",NA(),DL8)</f>
        <v>95</v>
      </c>
      <c r="DM6" s="65">
        <f t="shared" si="9"/>
        <v>98.3</v>
      </c>
      <c r="DN6" s="65">
        <f t="shared" si="9"/>
        <v>110</v>
      </c>
      <c r="DO6" s="65">
        <f t="shared" si="9"/>
        <v>120.8</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10</v>
      </c>
      <c r="H7" s="61" t="str">
        <f t="shared" si="10"/>
        <v>大阪府　大阪市</v>
      </c>
      <c r="I7" s="61" t="str">
        <f t="shared" si="10"/>
        <v>豊崎地下駐車場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19</v>
      </c>
      <c r="S7" s="63" t="str">
        <f t="shared" si="10"/>
        <v>商業施設</v>
      </c>
      <c r="T7" s="63" t="str">
        <f t="shared" si="10"/>
        <v>有</v>
      </c>
      <c r="U7" s="64">
        <f t="shared" si="10"/>
        <v>6460</v>
      </c>
      <c r="V7" s="64">
        <f t="shared" si="10"/>
        <v>120</v>
      </c>
      <c r="W7" s="64">
        <f t="shared" si="10"/>
        <v>500</v>
      </c>
      <c r="X7" s="63" t="str">
        <f t="shared" si="10"/>
        <v>利用料金制</v>
      </c>
      <c r="Y7" s="65">
        <f>Y8</f>
        <v>35</v>
      </c>
      <c r="Z7" s="65">
        <f t="shared" ref="Z7:AH7" si="11">Z8</f>
        <v>37</v>
      </c>
      <c r="AA7" s="65">
        <f t="shared" si="11"/>
        <v>37</v>
      </c>
      <c r="AB7" s="65">
        <f t="shared" si="11"/>
        <v>53</v>
      </c>
      <c r="AC7" s="65">
        <f t="shared" si="11"/>
        <v>90</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40</v>
      </c>
      <c r="BG7" s="65">
        <f t="shared" ref="BG7:BO7" si="14">BG8</f>
        <v>40</v>
      </c>
      <c r="BH7" s="65">
        <f t="shared" si="14"/>
        <v>47</v>
      </c>
      <c r="BI7" s="65">
        <f t="shared" si="14"/>
        <v>54</v>
      </c>
      <c r="BJ7" s="65">
        <f t="shared" si="14"/>
        <v>63</v>
      </c>
      <c r="BK7" s="65">
        <f t="shared" si="14"/>
        <v>24.4</v>
      </c>
      <c r="BL7" s="65">
        <f t="shared" si="14"/>
        <v>24.4</v>
      </c>
      <c r="BM7" s="65">
        <f t="shared" si="14"/>
        <v>24.2</v>
      </c>
      <c r="BN7" s="65">
        <f t="shared" si="14"/>
        <v>25.5</v>
      </c>
      <c r="BO7" s="65">
        <f t="shared" si="14"/>
        <v>22</v>
      </c>
      <c r="BP7" s="62"/>
      <c r="BQ7" s="66">
        <f>BQ8</f>
        <v>33960</v>
      </c>
      <c r="BR7" s="66">
        <f t="shared" ref="BR7:BZ7" si="15">BR8</f>
        <v>29485</v>
      </c>
      <c r="BS7" s="66">
        <f t="shared" si="15"/>
        <v>30066</v>
      </c>
      <c r="BT7" s="66">
        <f t="shared" si="15"/>
        <v>36853</v>
      </c>
      <c r="BU7" s="66">
        <f t="shared" si="15"/>
        <v>43837</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128476</v>
      </c>
      <c r="CO7" s="65" t="s">
        <v>112</v>
      </c>
      <c r="CP7" s="65" t="s">
        <v>112</v>
      </c>
      <c r="CQ7" s="65" t="s">
        <v>112</v>
      </c>
      <c r="CR7" s="65" t="s">
        <v>112</v>
      </c>
      <c r="CS7" s="65" t="s">
        <v>112</v>
      </c>
      <c r="CT7" s="65" t="s">
        <v>112</v>
      </c>
      <c r="CU7" s="65" t="s">
        <v>112</v>
      </c>
      <c r="CV7" s="65" t="s">
        <v>112</v>
      </c>
      <c r="CW7" s="65" t="s">
        <v>112</v>
      </c>
      <c r="CX7" s="65" t="s">
        <v>113</v>
      </c>
      <c r="CY7" s="62"/>
      <c r="CZ7" s="65">
        <f>CZ8</f>
        <v>894.7</v>
      </c>
      <c r="DA7" s="65">
        <f t="shared" ref="DA7:DI7" si="16">DA8</f>
        <v>706.5</v>
      </c>
      <c r="DB7" s="65">
        <f t="shared" si="16"/>
        <v>477.4</v>
      </c>
      <c r="DC7" s="65">
        <f t="shared" si="16"/>
        <v>251</v>
      </c>
      <c r="DD7" s="65">
        <f t="shared" si="16"/>
        <v>125.7</v>
      </c>
      <c r="DE7" s="65">
        <f t="shared" si="16"/>
        <v>543</v>
      </c>
      <c r="DF7" s="65">
        <f t="shared" si="16"/>
        <v>421.1</v>
      </c>
      <c r="DG7" s="65">
        <f t="shared" si="16"/>
        <v>339.7</v>
      </c>
      <c r="DH7" s="65">
        <f t="shared" si="16"/>
        <v>269.89999999999998</v>
      </c>
      <c r="DI7" s="65">
        <f t="shared" si="16"/>
        <v>196.2</v>
      </c>
      <c r="DJ7" s="62"/>
      <c r="DK7" s="65">
        <f>DK8</f>
        <v>101.7</v>
      </c>
      <c r="DL7" s="65">
        <f t="shared" ref="DL7:DT7" si="17">DL8</f>
        <v>95</v>
      </c>
      <c r="DM7" s="65">
        <f t="shared" si="17"/>
        <v>98.3</v>
      </c>
      <c r="DN7" s="65">
        <f t="shared" si="17"/>
        <v>110</v>
      </c>
      <c r="DO7" s="65">
        <f t="shared" si="17"/>
        <v>120.8</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10</v>
      </c>
      <c r="H8" s="68" t="s">
        <v>114</v>
      </c>
      <c r="I8" s="68" t="s">
        <v>115</v>
      </c>
      <c r="J8" s="68" t="s">
        <v>116</v>
      </c>
      <c r="K8" s="68" t="s">
        <v>117</v>
      </c>
      <c r="L8" s="68" t="s">
        <v>118</v>
      </c>
      <c r="M8" s="68" t="s">
        <v>119</v>
      </c>
      <c r="N8" s="68"/>
      <c r="O8" s="69" t="s">
        <v>120</v>
      </c>
      <c r="P8" s="70" t="s">
        <v>121</v>
      </c>
      <c r="Q8" s="70" t="s">
        <v>122</v>
      </c>
      <c r="R8" s="71">
        <v>19</v>
      </c>
      <c r="S8" s="70" t="s">
        <v>123</v>
      </c>
      <c r="T8" s="70" t="s">
        <v>124</v>
      </c>
      <c r="U8" s="71">
        <v>6460</v>
      </c>
      <c r="V8" s="71">
        <v>120</v>
      </c>
      <c r="W8" s="71">
        <v>500</v>
      </c>
      <c r="X8" s="70" t="s">
        <v>125</v>
      </c>
      <c r="Y8" s="72">
        <v>35</v>
      </c>
      <c r="Z8" s="72">
        <v>37</v>
      </c>
      <c r="AA8" s="72">
        <v>37</v>
      </c>
      <c r="AB8" s="72">
        <v>53</v>
      </c>
      <c r="AC8" s="72">
        <v>90</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40</v>
      </c>
      <c r="BG8" s="72">
        <v>40</v>
      </c>
      <c r="BH8" s="72">
        <v>47</v>
      </c>
      <c r="BI8" s="72">
        <v>54</v>
      </c>
      <c r="BJ8" s="72">
        <v>63</v>
      </c>
      <c r="BK8" s="72">
        <v>24.4</v>
      </c>
      <c r="BL8" s="72">
        <v>24.4</v>
      </c>
      <c r="BM8" s="72">
        <v>24.2</v>
      </c>
      <c r="BN8" s="72">
        <v>25.5</v>
      </c>
      <c r="BO8" s="72">
        <v>22</v>
      </c>
      <c r="BP8" s="69">
        <v>45.2</v>
      </c>
      <c r="BQ8" s="73">
        <v>33960</v>
      </c>
      <c r="BR8" s="73">
        <v>29485</v>
      </c>
      <c r="BS8" s="73">
        <v>30066</v>
      </c>
      <c r="BT8" s="74">
        <v>36853</v>
      </c>
      <c r="BU8" s="74">
        <v>43837</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128476</v>
      </c>
      <c r="CO8" s="72" t="s">
        <v>118</v>
      </c>
      <c r="CP8" s="72" t="s">
        <v>118</v>
      </c>
      <c r="CQ8" s="72" t="s">
        <v>118</v>
      </c>
      <c r="CR8" s="72" t="s">
        <v>118</v>
      </c>
      <c r="CS8" s="72" t="s">
        <v>118</v>
      </c>
      <c r="CT8" s="72" t="s">
        <v>118</v>
      </c>
      <c r="CU8" s="72" t="s">
        <v>118</v>
      </c>
      <c r="CV8" s="72" t="s">
        <v>118</v>
      </c>
      <c r="CW8" s="72" t="s">
        <v>118</v>
      </c>
      <c r="CX8" s="72" t="s">
        <v>118</v>
      </c>
      <c r="CY8" s="69" t="s">
        <v>118</v>
      </c>
      <c r="CZ8" s="72">
        <v>894.7</v>
      </c>
      <c r="DA8" s="72">
        <v>706.5</v>
      </c>
      <c r="DB8" s="72">
        <v>477.4</v>
      </c>
      <c r="DC8" s="72">
        <v>251</v>
      </c>
      <c r="DD8" s="72">
        <v>125.7</v>
      </c>
      <c r="DE8" s="72">
        <v>543</v>
      </c>
      <c r="DF8" s="72">
        <v>421.1</v>
      </c>
      <c r="DG8" s="72">
        <v>339.7</v>
      </c>
      <c r="DH8" s="72">
        <v>269.89999999999998</v>
      </c>
      <c r="DI8" s="72">
        <v>196.2</v>
      </c>
      <c r="DJ8" s="69">
        <v>122.6</v>
      </c>
      <c r="DK8" s="72">
        <v>101.7</v>
      </c>
      <c r="DL8" s="72">
        <v>95</v>
      </c>
      <c r="DM8" s="72">
        <v>98.3</v>
      </c>
      <c r="DN8" s="72">
        <v>110</v>
      </c>
      <c r="DO8" s="72">
        <v>120.8</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2018-03-15T09:52:20Z</cp:lastPrinted>
  <dcterms:created xsi:type="dcterms:W3CDTF">2018-02-09T01:49:32Z</dcterms:created>
  <dcterms:modified xsi:type="dcterms:W3CDTF">2018-03-26T02:04:27Z</dcterms:modified>
  <cp:category/>
</cp:coreProperties>
</file>