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IT76" i="4"/>
  <c r="CS51" i="4"/>
  <c r="HJ30" i="4"/>
  <c r="CS30" i="4"/>
  <c r="MA51" i="4"/>
  <c r="C11" i="5"/>
  <c r="D11" i="5"/>
  <c r="E11" i="5"/>
  <c r="B11" i="5"/>
  <c r="BZ30" i="4" l="1"/>
  <c r="BK76" i="4"/>
  <c r="LH51" i="4"/>
  <c r="LT76" i="4"/>
  <c r="GQ51" i="4"/>
  <c r="LH30" i="4"/>
  <c r="IE76" i="4"/>
  <c r="BZ51" i="4"/>
  <c r="GQ30" i="4"/>
  <c r="HP76" i="4"/>
  <c r="BG30" i="4"/>
  <c r="KO30" i="4"/>
  <c r="AV76" i="4"/>
  <c r="KO51" i="4"/>
  <c r="LE76" i="4"/>
  <c r="FX51" i="4"/>
  <c r="BG51" i="4"/>
  <c r="FX30" i="4"/>
  <c r="HA76" i="4"/>
  <c r="AN51" i="4"/>
  <c r="FE30" i="4"/>
  <c r="JV51" i="4"/>
  <c r="FE51" i="4"/>
  <c r="JV30" i="4"/>
  <c r="AN30" i="4"/>
  <c r="AG76" i="4"/>
  <c r="KP76" i="4"/>
  <c r="JC51" i="4"/>
  <c r="KA76" i="4"/>
  <c r="EL51" i="4"/>
  <c r="JC30" i="4"/>
  <c r="U30" i="4"/>
  <c r="GL76" i="4"/>
  <c r="U51" i="4"/>
  <c r="EL30"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<sst xmlns="http://schemas.openxmlformats.org/spreadsheetml/2006/main" count="286" uniqueCount="136">
  <si>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</si>
  <si>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</si>
  <si>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</si>
  <si>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</si>
  <si>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</si>
  <si>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</si>
  <si>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</si>
  <si>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</si>
  <si>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</si>
  <si>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</si>
  <si>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</si>
  <si>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</si>
  <si>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</si>
  <si>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</si>
  <si>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</si>
  <si>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</si>
  <si>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</si>
  <si>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</si>
  <si>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</si>
  <si>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</si>
  <si>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</si>
  <si>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</si>
  <si>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</si>
  <si>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</si>
  <si>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</si>
  <si>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</si>
  <si>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</si>
  <si>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</si>
  <si>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</si>
  <si>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</si>
  <si>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</si>
  <si>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</si>
  <si>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</si>
  <si>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</si>
  <si>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</si>
  <si>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</si>
  <si>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</si>
  <si>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</si>
  <si>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</si>
  <si>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</si>
  <si>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</si>
  <si>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</si>
  <si>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</si>
  <si>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</si>
  <si>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</si>
  <si>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</si>
  <si>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</si>
  <si>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</si>
  <si>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</si>
  <si>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</si>
  <si>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</si>
  <si>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</si>
  <si>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</si>
  <si>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</si>
  <si>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</si>
  <si>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</si>
  <si>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</si>
  <si>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</si>
  <si>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</si>
  <si>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</si>
  <si>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</si>
  <si>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</si>
  <si>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</si>
  <si>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</si>
  <si>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</si>
  <si>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</si>
  <si>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</si>
  <si>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</si>
  <si>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</si>
  <si>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</si>
  <si>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</si>
  <si>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</si>
  <si>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</si>
  <si>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</si>
  <si>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</si>
  <si>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</si>
  <si>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</si>
  <si>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</si>
  <si>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</si>
  <si>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</si>
  <si>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</si>
  <si>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</si>
  <si>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</si>
  <si>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</si>
  <si>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</si>
  <si>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</si>
  <si>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</si>
  <si>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</si>
  <si>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</si>
  <si>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</si>
  <si>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</si>
  <si>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</si>
  <si>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</si>
  <si>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</si>
  <si>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</si>
  <si>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</si>
  <si>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</si>
  <si>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</si>
  <si>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</si>
  <si>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</si>
  <si>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</si>
  <si>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</si>
  <si>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</si>
  <si>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</si>
  <si>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</si>
  <si>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</si>
  <si>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</si>
  <si>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</si>
  <si>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</si>
  <si>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</si>
  <si>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</si>
  <si>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</si>
  <si>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</si>
  <si>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</si>
  <si>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大阪府　大阪市</t>
  </si>
  <si>
    <t>土佐堀駐車場</t>
  </si>
  <si>
    <t>法非適用</t>
  </si>
  <si>
    <t>駐車場整備事業</t>
  </si>
  <si>
    <t>-</t>
  </si>
  <si>
    <t>Ａ２Ｂ１</t>
  </si>
  <si>
    <t>該当数値なし</t>
  </si>
  <si>
    <t>届出駐車場</t>
  </si>
  <si>
    <t>地下式</t>
  </si>
  <si>
    <t>駅</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</si>
  <si>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</si>
  <si>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</si>
  <si>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</si>
  <si>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</si>
  <si>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</si>
  <si>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</si>
  <si>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</si>
  <si>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・⑪収容台数に対する一日当たり平均駐車台数の割合をいいます。
　類似施設と比べて数値が低くなっておりますが、大阪市内のビジネス街及び繁華街に位置しており、長時間利用の車両が多いことが要因です。</t>
    <phoneticPr fontId="6"/>
  </si>
  <si>
    <t>・⑦土佐堀地下駐車場は道路付属物（道路法第2条第2項）であり、敷地の地価を計上しておりません。
・⑧設備投資見込額は、今後10年間で見込む建設改良費・修繕費等の金額です。土佐堀地下駐車場は機械式駐車場の為、更新費用が多額となっております。（設備投資見込額はH29.9.25現在のものです）
・⑩企業債の残高はありません。</t>
    <rPh sb="2" eb="5">
      <t>トサボリ</t>
    </rPh>
    <rPh sb="5" eb="7">
      <t>チカ</t>
    </rPh>
    <rPh sb="7" eb="10">
      <t>チュウシャジョウ</t>
    </rPh>
    <rPh sb="85" eb="88">
      <t>トサボリ</t>
    </rPh>
    <phoneticPr fontId="6"/>
  </si>
  <si>
    <t>・①収益的収支比率は、黒字であれば100％以上となる指標です。類似施設と比較し、高い水準となっています。また、経年比較で見た場合に、減少傾向となっていますが、周辺の駐車需要低下及び機械設備の維持管理費用の増加が主な要因です。
・②③他会計補助金はありません。
・④売上高GOP比率は、施設の営業に関する収益性を表す指標です。類似施設と比較し、高い水準となっていますが、経年比較で減少傾向となっております。当該傾向の主な要因は、①と同様です。
・⑤EBITDAとは、営業収益と同様、その経年の推移を見て企業の収益が継続して成長しているかどうかを判断するための指標です。類似施設と比較し、低い水準となっております。当該傾向の主な要因は、①と同様です。
・大阪市の修繕費等の経費は含んでおりません。</t>
    <rPh sb="40" eb="41">
      <t>タカ</t>
    </rPh>
    <rPh sb="55" eb="57">
      <t>ケイネン</t>
    </rPh>
    <rPh sb="57" eb="59">
      <t>ヒカク</t>
    </rPh>
    <rPh sb="60" eb="61">
      <t>ミ</t>
    </rPh>
    <rPh sb="62" eb="64">
      <t>バアイ</t>
    </rPh>
    <rPh sb="66" eb="68">
      <t>ゲンショウ</t>
    </rPh>
    <rPh sb="68" eb="70">
      <t>ケイコウ</t>
    </rPh>
    <rPh sb="79" eb="81">
      <t>シュウヘン</t>
    </rPh>
    <rPh sb="82" eb="84">
      <t>チュウシャ</t>
    </rPh>
    <rPh sb="84" eb="86">
      <t>ジュヨウ</t>
    </rPh>
    <rPh sb="86" eb="88">
      <t>テイカ</t>
    </rPh>
    <rPh sb="88" eb="89">
      <t>オヨ</t>
    </rPh>
    <rPh sb="97" eb="99">
      <t>カンリ</t>
    </rPh>
    <rPh sb="102" eb="104">
      <t>ゾウカ</t>
    </rPh>
    <rPh sb="162" eb="164">
      <t>ルイジ</t>
    </rPh>
    <rPh sb="164" eb="166">
      <t>シセツ</t>
    </rPh>
    <rPh sb="167" eb="169">
      <t>ヒカク</t>
    </rPh>
    <rPh sb="171" eb="172">
      <t>タカ</t>
    </rPh>
    <rPh sb="173" eb="175">
      <t>スイジュン</t>
    </rPh>
    <rPh sb="184" eb="186">
      <t>ケイネン</t>
    </rPh>
    <rPh sb="186" eb="188">
      <t>ヒカク</t>
    </rPh>
    <rPh sb="189" eb="191">
      <t>ゲンショウ</t>
    </rPh>
    <rPh sb="191" eb="193">
      <t>ケイコウ</t>
    </rPh>
    <rPh sb="202" eb="204">
      <t>トウガイ</t>
    </rPh>
    <rPh sb="204" eb="206">
      <t>ケイコウ</t>
    </rPh>
    <rPh sb="207" eb="208">
      <t>オモ</t>
    </rPh>
    <rPh sb="209" eb="211">
      <t>ヨウイン</t>
    </rPh>
    <rPh sb="283" eb="285">
      <t>ルイジ</t>
    </rPh>
    <rPh sb="285" eb="287">
      <t>シセツ</t>
    </rPh>
    <rPh sb="288" eb="290">
      <t>ヒカク</t>
    </rPh>
    <rPh sb="292" eb="293">
      <t>ヒク</t>
    </rPh>
    <rPh sb="294" eb="296">
      <t>スイジュン</t>
    </rPh>
    <rPh sb="318" eb="320">
      <t>ドウヨウ</t>
    </rPh>
    <phoneticPr fontId="6"/>
  </si>
  <si>
    <t>非設置</t>
    <rPh sb="0" eb="1">
      <t>ヒ</t>
    </rPh>
    <rPh sb="1" eb="3">
      <t>セッチ</t>
    </rPh>
    <phoneticPr fontId="6"/>
  </si>
  <si>
    <t>・各種利用促進策を実施し、効率的な管理運営を行っておりますが、上記のとおり土佐堀地下駐車場は機械式駐車場であるため、設備機器の維持管理費等が多額となっており、経年比較で収支状況が悪化しております。
　最適な料金改定等を検討し、利用台数減少を防ぐ対策を実施してまいります。
・土佐堀地下駐車場は、大阪市駐車基本計画を基に市内の路上駐車違反防止のため本市が管理運営を行っており、今後も同目的達成のため、本市が管理を継続していく方針です。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カンリ</t>
    </rPh>
    <rPh sb="19" eb="21">
      <t>ウンエイ</t>
    </rPh>
    <rPh sb="22" eb="23">
      <t>オコナ</t>
    </rPh>
    <rPh sb="31" eb="33">
      <t>ジョウキ</t>
    </rPh>
    <rPh sb="37" eb="40">
      <t>トサボリ</t>
    </rPh>
    <rPh sb="40" eb="42">
      <t>チカ</t>
    </rPh>
    <rPh sb="42" eb="45">
      <t>チュウシャジョウ</t>
    </rPh>
    <rPh sb="46" eb="49">
      <t>キカイシキ</t>
    </rPh>
    <rPh sb="49" eb="52">
      <t>チュウシャジョウ</t>
    </rPh>
    <rPh sb="58" eb="60">
      <t>セツビ</t>
    </rPh>
    <rPh sb="60" eb="62">
      <t>キキ</t>
    </rPh>
    <rPh sb="63" eb="65">
      <t>イジ</t>
    </rPh>
    <rPh sb="65" eb="68">
      <t>カンリヒ</t>
    </rPh>
    <rPh sb="68" eb="69">
      <t>トウ</t>
    </rPh>
    <rPh sb="70" eb="72">
      <t>タガク</t>
    </rPh>
    <rPh sb="79" eb="81">
      <t>ケイネン</t>
    </rPh>
    <rPh sb="81" eb="83">
      <t>ヒカク</t>
    </rPh>
    <rPh sb="84" eb="86">
      <t>シュウシ</t>
    </rPh>
    <rPh sb="86" eb="88">
      <t>ジョウキョウ</t>
    </rPh>
    <rPh sb="137" eb="140">
      <t>トサボリ</t>
    </rPh>
    <rPh sb="140" eb="142">
      <t>チカ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</si>
</sst>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7" fillId="5" borderId="9" xfId="1" applyFont="1" applyFill="1" applyBorder="1" applyAlignment="1" applyProtection="1">
      <alignment horizontal="left" vertical="top" wrapText="1"/>
      <protection locked="0"/>
    </xf>
    <xf numFmtId="0" fontId="7" fillId="5" borderId="0" xfId="1" applyFont="1" applyFill="1" applyBorder="1" applyAlignment="1" applyProtection="1">
      <alignment horizontal="left" vertical="top" wrapText="1"/>
      <protection locked="0"/>
    </xf>
    <xf numFmtId="0" fontId="7" fillId="5" borderId="10" xfId="1" applyFont="1" applyFill="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171</c:v>
                </c:pt>
                <c:pt idx="1">
                  <c:v>173</c:v>
                </c:pt>
                <c:pt idx="2">
                  <c:v>156</c:v>
                </c:pt>
                <c:pt idx="3">
                  <c:v>136</c:v>
                </c:pt>
                <c:pt idx="4">
                  <c:v>142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7224120"/>
        <c:axId val="3172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7224120"/>
        <c:axId val="317224512"/>
      </c:lineChart>
      <c:dateAx>
        <c:axId val="317224120"/>
        <c:scaling>
          <c:orientation val="minMax"/>
        </c:scaling>
        <c:delete val="1"/>
        <c:axPos val="b"/>
        <c:numFmt formatCode="ge" sourceLinked="1"/>
        <c:majorTickMark val="none"/>
        <c:minorTickMark val="none"/>
        <c:tickLblPos val="none"/>
        <c:crossAx val="317224512"/>
        <c:crosses val="autoZero"/>
        <c:auto val="1"/>
        <c:lblOffset val="100"/>
        <c:baseTimeUnit val="years"/>
      </c:dateAx>
      <c:valAx>
        <c:axId val="31722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22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17225296"/>
        <c:axId val="31722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17225296"/>
        <c:axId val="317225688"/>
      </c:lineChart>
      <c:dateAx>
        <c:axId val="317225296"/>
        <c:scaling>
          <c:orientation val="minMax"/>
        </c:scaling>
        <c:delete val="1"/>
        <c:axPos val="b"/>
        <c:numFmt formatCode="ge" sourceLinked="1"/>
        <c:majorTickMark val="none"/>
        <c:minorTickMark val="none"/>
        <c:tickLblPos val="none"/>
        <c:crossAx val="317225688"/>
        <c:crosses val="autoZero"/>
        <c:auto val="1"/>
        <c:lblOffset val="100"/>
        <c:baseTimeUnit val="years"/>
      </c:dateAx>
      <c:valAx>
        <c:axId val="317225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22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17226472"/>
        <c:axId val="17089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17226472"/>
        <c:axId val="170898040"/>
      </c:lineChart>
      <c:dateAx>
        <c:axId val="317226472"/>
        <c:scaling>
          <c:orientation val="minMax"/>
        </c:scaling>
        <c:delete val="1"/>
        <c:axPos val="b"/>
        <c:numFmt formatCode="ge" sourceLinked="1"/>
        <c:majorTickMark val="none"/>
        <c:minorTickMark val="none"/>
        <c:tickLblPos val="none"/>
        <c:crossAx val="170898040"/>
        <c:crosses val="autoZero"/>
        <c:auto val="1"/>
        <c:lblOffset val="100"/>
        <c:baseTimeUnit val="years"/>
      </c:dateAx>
      <c:valAx>
        <c:axId val="17089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22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70898824"/>
        <c:axId val="17089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70898824"/>
        <c:axId val="170899216"/>
      </c:lineChart>
      <c:dateAx>
        <c:axId val="170898824"/>
        <c:scaling>
          <c:orientation val="minMax"/>
        </c:scaling>
        <c:delete val="1"/>
        <c:axPos val="b"/>
        <c:numFmt formatCode="ge" sourceLinked="1"/>
        <c:majorTickMark val="none"/>
        <c:minorTickMark val="none"/>
        <c:tickLblPos val="none"/>
        <c:crossAx val="170899216"/>
        <c:crosses val="autoZero"/>
        <c:auto val="1"/>
        <c:lblOffset val="100"/>
        <c:baseTimeUnit val="years"/>
      </c:dateAx>
      <c:valAx>
        <c:axId val="17089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89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70900000"/>
        <c:axId val="17090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70900000"/>
        <c:axId val="170900392"/>
      </c:lineChart>
      <c:dateAx>
        <c:axId val="170900000"/>
        <c:scaling>
          <c:orientation val="minMax"/>
        </c:scaling>
        <c:delete val="1"/>
        <c:axPos val="b"/>
        <c:numFmt formatCode="ge" sourceLinked="1"/>
        <c:majorTickMark val="none"/>
        <c:minorTickMark val="none"/>
        <c:tickLblPos val="none"/>
        <c:crossAx val="170900392"/>
        <c:crosses val="autoZero"/>
        <c:auto val="1"/>
        <c:lblOffset val="100"/>
        <c:baseTimeUnit val="years"/>
      </c:dateAx>
      <c:valAx>
        <c:axId val="17090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0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0901176"/>
        <c:axId val="1709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0901176"/>
        <c:axId val="170901568"/>
      </c:lineChart>
      <c:dateAx>
        <c:axId val="170901176"/>
        <c:scaling>
          <c:orientation val="minMax"/>
        </c:scaling>
        <c:delete val="1"/>
        <c:axPos val="b"/>
        <c:numFmt formatCode="ge" sourceLinked="1"/>
        <c:majorTickMark val="none"/>
        <c:minorTickMark val="none"/>
        <c:tickLblPos val="none"/>
        <c:crossAx val="170901568"/>
        <c:crosses val="autoZero"/>
        <c:auto val="1"/>
        <c:lblOffset val="100"/>
        <c:baseTimeUnit val="years"/>
      </c:dateAx>
      <c:valAx>
        <c:axId val="17090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0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81.900000000000006</c:v>
                </c:pt>
                <c:pt idx="1">
                  <c:v>86.2</c:v>
                </c:pt>
                <c:pt idx="2">
                  <c:v>83.8</c:v>
                </c:pt>
                <c:pt idx="3">
                  <c:v>75.7</c:v>
                </c:pt>
                <c:pt idx="4">
                  <c:v>74.8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57894832"/>
        <c:axId val="65789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57894832"/>
        <c:axId val="657895224"/>
      </c:lineChart>
      <c:dateAx>
        <c:axId val="657894832"/>
        <c:scaling>
          <c:orientation val="minMax"/>
        </c:scaling>
        <c:delete val="1"/>
        <c:axPos val="b"/>
        <c:numFmt formatCode="ge" sourceLinked="1"/>
        <c:majorTickMark val="none"/>
        <c:minorTickMark val="none"/>
        <c:tickLblPos val="none"/>
        <c:crossAx val="657895224"/>
        <c:crosses val="autoZero"/>
        <c:auto val="1"/>
        <c:lblOffset val="100"/>
        <c:baseTimeUnit val="years"/>
      </c:dateAx>
      <c:valAx>
        <c:axId val="65789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9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41</c:v>
                </c:pt>
                <c:pt idx="1">
                  <c:v>42</c:v>
                </c:pt>
                <c:pt idx="2">
                  <c:v>36</c:v>
                </c:pt>
                <c:pt idx="3">
                  <c:v>27</c:v>
                </c:pt>
                <c:pt idx="4">
                  <c:v>30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57896008"/>
        <c:axId val="65789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57896008"/>
        <c:axId val="657896400"/>
      </c:lineChart>
      <c:dateAx>
        <c:axId val="657896008"/>
        <c:scaling>
          <c:orientation val="minMax"/>
        </c:scaling>
        <c:delete val="1"/>
        <c:axPos val="b"/>
        <c:numFmt formatCode="ge" sourceLinked="1"/>
        <c:majorTickMark val="none"/>
        <c:minorTickMark val="none"/>
        <c:tickLblPos val="none"/>
        <c:crossAx val="657896400"/>
        <c:crosses val="autoZero"/>
        <c:auto val="1"/>
        <c:lblOffset val="100"/>
        <c:baseTimeUnit val="years"/>
      </c:dateAx>
      <c:valAx>
        <c:axId val="65789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89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31524</c:v>
                </c:pt>
                <c:pt idx="1">
                  <c:v>32807</c:v>
                </c:pt>
                <c:pt idx="2">
                  <c:v>28332</c:v>
                </c:pt>
                <c:pt idx="3">
                  <c:v>18951</c:v>
                </c:pt>
                <c:pt idx="4">
                  <c:v>20818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7897184"/>
        <c:axId val="65789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7897184"/>
        <c:axId val="657897576"/>
      </c:lineChart>
      <c:dateAx>
        <c:axId val="657897184"/>
        <c:scaling>
          <c:orientation val="minMax"/>
        </c:scaling>
        <c:delete val="1"/>
        <c:axPos val="b"/>
        <c:numFmt formatCode="ge" sourceLinked="1"/>
        <c:majorTickMark val="none"/>
        <c:minorTickMark val="none"/>
        <c:tickLblPos val="none"/>
        <c:crossAx val="657897576"/>
        <c:crosses val="autoZero"/>
        <c:auto val="1"/>
        <c:lblOffset val="100"/>
        <c:baseTimeUnit val="years"/>
      </c:dateAx>
      <c:valAx>
        <c:axId val="657897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789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1" t="str">
        <f>データ!H6&amp;"　"&amp;データ!I6</f>
        <v>大阪府大阪市　土佐堀駐車場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134</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8314</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届出駐車場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19</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210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400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17" t="s">
        <v>133</v>
      </c>
      <c r="NE15" s="118"/>
      <c r="NF15" s="118"/>
      <c r="NG15" s="118"/>
      <c r="NH15" s="118"/>
      <c r="NI15" s="118"/>
      <c r="NJ15" s="118"/>
      <c r="NK15" s="118"/>
      <c r="NL15" s="118"/>
      <c r="NM15" s="118"/>
      <c r="NN15" s="118"/>
      <c r="NO15" s="118"/>
      <c r="NP15" s="118"/>
      <c r="NQ15" s="118"/>
      <c r="NR15" s="119"/>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7"/>
      <c r="NE16" s="118"/>
      <c r="NF16" s="118"/>
      <c r="NG16" s="118"/>
      <c r="NH16" s="118"/>
      <c r="NI16" s="118"/>
      <c r="NJ16" s="118"/>
      <c r="NK16" s="118"/>
      <c r="NL16" s="118"/>
      <c r="NM16" s="118"/>
      <c r="NN16" s="118"/>
      <c r="NO16" s="118"/>
      <c r="NP16" s="118"/>
      <c r="NQ16" s="118"/>
      <c r="NR16" s="119"/>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7"/>
      <c r="NE17" s="118"/>
      <c r="NF17" s="118"/>
      <c r="NG17" s="118"/>
      <c r="NH17" s="118"/>
      <c r="NI17" s="118"/>
      <c r="NJ17" s="118"/>
      <c r="NK17" s="118"/>
      <c r="NL17" s="118"/>
      <c r="NM17" s="118"/>
      <c r="NN17" s="118"/>
      <c r="NO17" s="118"/>
      <c r="NP17" s="118"/>
      <c r="NQ17" s="118"/>
      <c r="NR17" s="119"/>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7"/>
      <c r="NE18" s="118"/>
      <c r="NF18" s="118"/>
      <c r="NG18" s="118"/>
      <c r="NH18" s="118"/>
      <c r="NI18" s="118"/>
      <c r="NJ18" s="118"/>
      <c r="NK18" s="118"/>
      <c r="NL18" s="118"/>
      <c r="NM18" s="118"/>
      <c r="NN18" s="118"/>
      <c r="NO18" s="118"/>
      <c r="NP18" s="118"/>
      <c r="NQ18" s="118"/>
      <c r="NR18" s="119"/>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7"/>
      <c r="NE19" s="118"/>
      <c r="NF19" s="118"/>
      <c r="NG19" s="118"/>
      <c r="NH19" s="118"/>
      <c r="NI19" s="118"/>
      <c r="NJ19" s="118"/>
      <c r="NK19" s="118"/>
      <c r="NL19" s="118"/>
      <c r="NM19" s="118"/>
      <c r="NN19" s="118"/>
      <c r="NO19" s="118"/>
      <c r="NP19" s="118"/>
      <c r="NQ19" s="118"/>
      <c r="NR19" s="119"/>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7"/>
      <c r="NE20" s="118"/>
      <c r="NF20" s="118"/>
      <c r="NG20" s="118"/>
      <c r="NH20" s="118"/>
      <c r="NI20" s="118"/>
      <c r="NJ20" s="118"/>
      <c r="NK20" s="118"/>
      <c r="NL20" s="118"/>
      <c r="NM20" s="118"/>
      <c r="NN20" s="118"/>
      <c r="NO20" s="118"/>
      <c r="NP20" s="118"/>
      <c r="NQ20" s="118"/>
      <c r="NR20" s="119"/>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7"/>
      <c r="NE21" s="118"/>
      <c r="NF21" s="118"/>
      <c r="NG21" s="118"/>
      <c r="NH21" s="118"/>
      <c r="NI21" s="118"/>
      <c r="NJ21" s="118"/>
      <c r="NK21" s="118"/>
      <c r="NL21" s="118"/>
      <c r="NM21" s="118"/>
      <c r="NN21" s="118"/>
      <c r="NO21" s="118"/>
      <c r="NP21" s="118"/>
      <c r="NQ21" s="118"/>
      <c r="NR21" s="119"/>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7"/>
      <c r="NE22" s="118"/>
      <c r="NF22" s="118"/>
      <c r="NG22" s="118"/>
      <c r="NH22" s="118"/>
      <c r="NI22" s="118"/>
      <c r="NJ22" s="118"/>
      <c r="NK22" s="118"/>
      <c r="NL22" s="118"/>
      <c r="NM22" s="118"/>
      <c r="NN22" s="118"/>
      <c r="NO22" s="118"/>
      <c r="NP22" s="118"/>
      <c r="NQ22" s="118"/>
      <c r="NR22" s="119"/>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7"/>
      <c r="NE23" s="118"/>
      <c r="NF23" s="118"/>
      <c r="NG23" s="118"/>
      <c r="NH23" s="118"/>
      <c r="NI23" s="118"/>
      <c r="NJ23" s="118"/>
      <c r="NK23" s="118"/>
      <c r="NL23" s="118"/>
      <c r="NM23" s="118"/>
      <c r="NN23" s="118"/>
      <c r="NO23" s="118"/>
      <c r="NP23" s="118"/>
      <c r="NQ23" s="118"/>
      <c r="NR23" s="119"/>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7"/>
      <c r="NE24" s="118"/>
      <c r="NF24" s="118"/>
      <c r="NG24" s="118"/>
      <c r="NH24" s="118"/>
      <c r="NI24" s="118"/>
      <c r="NJ24" s="118"/>
      <c r="NK24" s="118"/>
      <c r="NL24" s="118"/>
      <c r="NM24" s="118"/>
      <c r="NN24" s="118"/>
      <c r="NO24" s="118"/>
      <c r="NP24" s="118"/>
      <c r="NQ24" s="118"/>
      <c r="NR24" s="119"/>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7"/>
      <c r="NE25" s="118"/>
      <c r="NF25" s="118"/>
      <c r="NG25" s="118"/>
      <c r="NH25" s="118"/>
      <c r="NI25" s="118"/>
      <c r="NJ25" s="118"/>
      <c r="NK25" s="118"/>
      <c r="NL25" s="118"/>
      <c r="NM25" s="118"/>
      <c r="NN25" s="118"/>
      <c r="NO25" s="118"/>
      <c r="NP25" s="118"/>
      <c r="NQ25" s="118"/>
      <c r="NR25" s="119"/>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7"/>
      <c r="NE26" s="118"/>
      <c r="NF26" s="118"/>
      <c r="NG26" s="118"/>
      <c r="NH26" s="118"/>
      <c r="NI26" s="118"/>
      <c r="NJ26" s="118"/>
      <c r="NK26" s="118"/>
      <c r="NL26" s="118"/>
      <c r="NM26" s="118"/>
      <c r="NN26" s="118"/>
      <c r="NO26" s="118"/>
      <c r="NP26" s="118"/>
      <c r="NQ26" s="118"/>
      <c r="NR26" s="119"/>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7"/>
      <c r="NE27" s="118"/>
      <c r="NF27" s="118"/>
      <c r="NG27" s="118"/>
      <c r="NH27" s="118"/>
      <c r="NI27" s="118"/>
      <c r="NJ27" s="118"/>
      <c r="NK27" s="118"/>
      <c r="NL27" s="118"/>
      <c r="NM27" s="118"/>
      <c r="NN27" s="118"/>
      <c r="NO27" s="118"/>
      <c r="NP27" s="118"/>
      <c r="NQ27" s="118"/>
      <c r="NR27" s="119"/>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7"/>
      <c r="NE28" s="118"/>
      <c r="NF28" s="118"/>
      <c r="NG28" s="118"/>
      <c r="NH28" s="118"/>
      <c r="NI28" s="118"/>
      <c r="NJ28" s="118"/>
      <c r="NK28" s="118"/>
      <c r="NL28" s="118"/>
      <c r="NM28" s="118"/>
      <c r="NN28" s="118"/>
      <c r="NO28" s="118"/>
      <c r="NP28" s="118"/>
      <c r="NQ28" s="118"/>
      <c r="NR28" s="119"/>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7"/>
      <c r="NE29" s="118"/>
      <c r="NF29" s="118"/>
      <c r="NG29" s="118"/>
      <c r="NH29" s="118"/>
      <c r="NI29" s="118"/>
      <c r="NJ29" s="118"/>
      <c r="NK29" s="118"/>
      <c r="NL29" s="118"/>
      <c r="NM29" s="118"/>
      <c r="NN29" s="118"/>
      <c r="NO29" s="118"/>
      <c r="NP29" s="118"/>
      <c r="NQ29" s="118"/>
      <c r="NR29" s="119"/>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17"/>
      <c r="NE30" s="118"/>
      <c r="NF30" s="118"/>
      <c r="NG30" s="118"/>
      <c r="NH30" s="118"/>
      <c r="NI30" s="118"/>
      <c r="NJ30" s="118"/>
      <c r="NK30" s="118"/>
      <c r="NL30" s="118"/>
      <c r="NM30" s="118"/>
      <c r="NN30" s="118"/>
      <c r="NO30" s="118"/>
      <c r="NP30" s="118"/>
      <c r="NQ30" s="118"/>
      <c r="NR30" s="119"/>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171</v>
      </c>
      <c r="V31" s="111"/>
      <c r="W31" s="111"/>
      <c r="X31" s="111"/>
      <c r="Y31" s="111"/>
      <c r="Z31" s="111"/>
      <c r="AA31" s="111"/>
      <c r="AB31" s="111"/>
      <c r="AC31" s="111"/>
      <c r="AD31" s="111"/>
      <c r="AE31" s="111"/>
      <c r="AF31" s="111"/>
      <c r="AG31" s="111"/>
      <c r="AH31" s="111"/>
      <c r="AI31" s="111"/>
      <c r="AJ31" s="111"/>
      <c r="AK31" s="111"/>
      <c r="AL31" s="111"/>
      <c r="AM31" s="111"/>
      <c r="AN31" s="111">
        <f>データ!Z7</f>
        <v>173</v>
      </c>
      <c r="AO31" s="111"/>
      <c r="AP31" s="111"/>
      <c r="AQ31" s="111"/>
      <c r="AR31" s="111"/>
      <c r="AS31" s="111"/>
      <c r="AT31" s="111"/>
      <c r="AU31" s="111"/>
      <c r="AV31" s="111"/>
      <c r="AW31" s="111"/>
      <c r="AX31" s="111"/>
      <c r="AY31" s="111"/>
      <c r="AZ31" s="111"/>
      <c r="BA31" s="111"/>
      <c r="BB31" s="111"/>
      <c r="BC31" s="111"/>
      <c r="BD31" s="111"/>
      <c r="BE31" s="111"/>
      <c r="BF31" s="111"/>
      <c r="BG31" s="111">
        <f>データ!AA7</f>
        <v>156</v>
      </c>
      <c r="BH31" s="111"/>
      <c r="BI31" s="111"/>
      <c r="BJ31" s="111"/>
      <c r="BK31" s="111"/>
      <c r="BL31" s="111"/>
      <c r="BM31" s="111"/>
      <c r="BN31" s="111"/>
      <c r="BO31" s="111"/>
      <c r="BP31" s="111"/>
      <c r="BQ31" s="111"/>
      <c r="BR31" s="111"/>
      <c r="BS31" s="111"/>
      <c r="BT31" s="111"/>
      <c r="BU31" s="111"/>
      <c r="BV31" s="111"/>
      <c r="BW31" s="111"/>
      <c r="BX31" s="111"/>
      <c r="BY31" s="111"/>
      <c r="BZ31" s="111">
        <f>データ!AB7</f>
        <v>136</v>
      </c>
      <c r="CA31" s="111"/>
      <c r="CB31" s="111"/>
      <c r="CC31" s="111"/>
      <c r="CD31" s="111"/>
      <c r="CE31" s="111"/>
      <c r="CF31" s="111"/>
      <c r="CG31" s="111"/>
      <c r="CH31" s="111"/>
      <c r="CI31" s="111"/>
      <c r="CJ31" s="111"/>
      <c r="CK31" s="111"/>
      <c r="CL31" s="111"/>
      <c r="CM31" s="111"/>
      <c r="CN31" s="111"/>
      <c r="CO31" s="111"/>
      <c r="CP31" s="111"/>
      <c r="CQ31" s="111"/>
      <c r="CR31" s="111"/>
      <c r="CS31" s="111">
        <f>データ!AC7</f>
        <v>142</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81.900000000000006</v>
      </c>
      <c r="JD31" s="82"/>
      <c r="JE31" s="82"/>
      <c r="JF31" s="82"/>
      <c r="JG31" s="82"/>
      <c r="JH31" s="82"/>
      <c r="JI31" s="82"/>
      <c r="JJ31" s="82"/>
      <c r="JK31" s="82"/>
      <c r="JL31" s="82"/>
      <c r="JM31" s="82"/>
      <c r="JN31" s="82"/>
      <c r="JO31" s="82"/>
      <c r="JP31" s="82"/>
      <c r="JQ31" s="82"/>
      <c r="JR31" s="82"/>
      <c r="JS31" s="82"/>
      <c r="JT31" s="82"/>
      <c r="JU31" s="83"/>
      <c r="JV31" s="81">
        <f>データ!DL7</f>
        <v>86.2</v>
      </c>
      <c r="JW31" s="82"/>
      <c r="JX31" s="82"/>
      <c r="JY31" s="82"/>
      <c r="JZ31" s="82"/>
      <c r="KA31" s="82"/>
      <c r="KB31" s="82"/>
      <c r="KC31" s="82"/>
      <c r="KD31" s="82"/>
      <c r="KE31" s="82"/>
      <c r="KF31" s="82"/>
      <c r="KG31" s="82"/>
      <c r="KH31" s="82"/>
      <c r="KI31" s="82"/>
      <c r="KJ31" s="82"/>
      <c r="KK31" s="82"/>
      <c r="KL31" s="82"/>
      <c r="KM31" s="82"/>
      <c r="KN31" s="83"/>
      <c r="KO31" s="81">
        <f>データ!DM7</f>
        <v>83.8</v>
      </c>
      <c r="KP31" s="82"/>
      <c r="KQ31" s="82"/>
      <c r="KR31" s="82"/>
      <c r="KS31" s="82"/>
      <c r="KT31" s="82"/>
      <c r="KU31" s="82"/>
      <c r="KV31" s="82"/>
      <c r="KW31" s="82"/>
      <c r="KX31" s="82"/>
      <c r="KY31" s="82"/>
      <c r="KZ31" s="82"/>
      <c r="LA31" s="82"/>
      <c r="LB31" s="82"/>
      <c r="LC31" s="82"/>
      <c r="LD31" s="82"/>
      <c r="LE31" s="82"/>
      <c r="LF31" s="82"/>
      <c r="LG31" s="83"/>
      <c r="LH31" s="81">
        <f>データ!DN7</f>
        <v>75.7</v>
      </c>
      <c r="LI31" s="82"/>
      <c r="LJ31" s="82"/>
      <c r="LK31" s="82"/>
      <c r="LL31" s="82"/>
      <c r="LM31" s="82"/>
      <c r="LN31" s="82"/>
      <c r="LO31" s="82"/>
      <c r="LP31" s="82"/>
      <c r="LQ31" s="82"/>
      <c r="LR31" s="82"/>
      <c r="LS31" s="82"/>
      <c r="LT31" s="82"/>
      <c r="LU31" s="82"/>
      <c r="LV31" s="82"/>
      <c r="LW31" s="82"/>
      <c r="LX31" s="82"/>
      <c r="LY31" s="82"/>
      <c r="LZ31" s="83"/>
      <c r="MA31" s="81">
        <f>データ!DO7</f>
        <v>74.8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41</v>
      </c>
      <c r="EM52" s="111"/>
      <c r="EN52" s="111"/>
      <c r="EO52" s="111"/>
      <c r="EP52" s="111"/>
      <c r="EQ52" s="111"/>
      <c r="ER52" s="111"/>
      <c r="ES52" s="111"/>
      <c r="ET52" s="111"/>
      <c r="EU52" s="111"/>
      <c r="EV52" s="111"/>
      <c r="EW52" s="111"/>
      <c r="EX52" s="111"/>
      <c r="EY52" s="111"/>
      <c r="EZ52" s="111"/>
      <c r="FA52" s="111"/>
      <c r="FB52" s="111"/>
      <c r="FC52" s="111"/>
      <c r="FD52" s="111"/>
      <c r="FE52" s="111">
        <f>データ!BG7</f>
        <v>42</v>
      </c>
      <c r="FF52" s="111"/>
      <c r="FG52" s="111"/>
      <c r="FH52" s="111"/>
      <c r="FI52" s="111"/>
      <c r="FJ52" s="111"/>
      <c r="FK52" s="111"/>
      <c r="FL52" s="111"/>
      <c r="FM52" s="111"/>
      <c r="FN52" s="111"/>
      <c r="FO52" s="111"/>
      <c r="FP52" s="111"/>
      <c r="FQ52" s="111"/>
      <c r="FR52" s="111"/>
      <c r="FS52" s="111"/>
      <c r="FT52" s="111"/>
      <c r="FU52" s="111"/>
      <c r="FV52" s="111"/>
      <c r="FW52" s="111"/>
      <c r="FX52" s="111">
        <f>データ!BH7</f>
        <v>36</v>
      </c>
      <c r="FY52" s="111"/>
      <c r="FZ52" s="111"/>
      <c r="GA52" s="111"/>
      <c r="GB52" s="111"/>
      <c r="GC52" s="111"/>
      <c r="GD52" s="111"/>
      <c r="GE52" s="111"/>
      <c r="GF52" s="111"/>
      <c r="GG52" s="111"/>
      <c r="GH52" s="111"/>
      <c r="GI52" s="111"/>
      <c r="GJ52" s="111"/>
      <c r="GK52" s="111"/>
      <c r="GL52" s="111"/>
      <c r="GM52" s="111"/>
      <c r="GN52" s="111"/>
      <c r="GO52" s="111"/>
      <c r="GP52" s="111"/>
      <c r="GQ52" s="111">
        <f>データ!BI7</f>
        <v>27</v>
      </c>
      <c r="GR52" s="111"/>
      <c r="GS52" s="111"/>
      <c r="GT52" s="111"/>
      <c r="GU52" s="111"/>
      <c r="GV52" s="111"/>
      <c r="GW52" s="111"/>
      <c r="GX52" s="111"/>
      <c r="GY52" s="111"/>
      <c r="GZ52" s="111"/>
      <c r="HA52" s="111"/>
      <c r="HB52" s="111"/>
      <c r="HC52" s="111"/>
      <c r="HD52" s="111"/>
      <c r="HE52" s="111"/>
      <c r="HF52" s="111"/>
      <c r="HG52" s="111"/>
      <c r="HH52" s="111"/>
      <c r="HI52" s="111"/>
      <c r="HJ52" s="111">
        <f>データ!BJ7</f>
        <v>30</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31524</v>
      </c>
      <c r="JD52" s="110"/>
      <c r="JE52" s="110"/>
      <c r="JF52" s="110"/>
      <c r="JG52" s="110"/>
      <c r="JH52" s="110"/>
      <c r="JI52" s="110"/>
      <c r="JJ52" s="110"/>
      <c r="JK52" s="110"/>
      <c r="JL52" s="110"/>
      <c r="JM52" s="110"/>
      <c r="JN52" s="110"/>
      <c r="JO52" s="110"/>
      <c r="JP52" s="110"/>
      <c r="JQ52" s="110"/>
      <c r="JR52" s="110"/>
      <c r="JS52" s="110"/>
      <c r="JT52" s="110"/>
      <c r="JU52" s="110"/>
      <c r="JV52" s="110">
        <f>データ!BR7</f>
        <v>32807</v>
      </c>
      <c r="JW52" s="110"/>
      <c r="JX52" s="110"/>
      <c r="JY52" s="110"/>
      <c r="JZ52" s="110"/>
      <c r="KA52" s="110"/>
      <c r="KB52" s="110"/>
      <c r="KC52" s="110"/>
      <c r="KD52" s="110"/>
      <c r="KE52" s="110"/>
      <c r="KF52" s="110"/>
      <c r="KG52" s="110"/>
      <c r="KH52" s="110"/>
      <c r="KI52" s="110"/>
      <c r="KJ52" s="110"/>
      <c r="KK52" s="110"/>
      <c r="KL52" s="110"/>
      <c r="KM52" s="110"/>
      <c r="KN52" s="110"/>
      <c r="KO52" s="110">
        <f>データ!BS7</f>
        <v>28332</v>
      </c>
      <c r="KP52" s="110"/>
      <c r="KQ52" s="110"/>
      <c r="KR52" s="110"/>
      <c r="KS52" s="110"/>
      <c r="KT52" s="110"/>
      <c r="KU52" s="110"/>
      <c r="KV52" s="110"/>
      <c r="KW52" s="110"/>
      <c r="KX52" s="110"/>
      <c r="KY52" s="110"/>
      <c r="KZ52" s="110"/>
      <c r="LA52" s="110"/>
      <c r="LB52" s="110"/>
      <c r="LC52" s="110"/>
      <c r="LD52" s="110"/>
      <c r="LE52" s="110"/>
      <c r="LF52" s="110"/>
      <c r="LG52" s="110"/>
      <c r="LH52" s="110">
        <f>データ!BT7</f>
        <v>18951</v>
      </c>
      <c r="LI52" s="110"/>
      <c r="LJ52" s="110"/>
      <c r="LK52" s="110"/>
      <c r="LL52" s="110"/>
      <c r="LM52" s="110"/>
      <c r="LN52" s="110"/>
      <c r="LO52" s="110"/>
      <c r="LP52" s="110"/>
      <c r="LQ52" s="110"/>
      <c r="LR52" s="110"/>
      <c r="LS52" s="110"/>
      <c r="LT52" s="110"/>
      <c r="LU52" s="110"/>
      <c r="LV52" s="110"/>
      <c r="LW52" s="110"/>
      <c r="LX52" s="110"/>
      <c r="LY52" s="110"/>
      <c r="LZ52" s="110"/>
      <c r="MA52" s="110">
        <f>データ!BU7</f>
        <v>20818</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449102</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18</v>
      </c>
      <c r="H6" s="61" t="str">
        <f>SUBSTITUTE(H8,"　","")</f>
        <v>大阪府大阪市</v>
      </c>
      <c r="I6" s="61" t="str">
        <f t="shared" si="1"/>
        <v>土佐堀駐車場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19</v>
      </c>
      <c r="S6" s="63" t="str">
        <f t="shared" si="1"/>
        <v>駅</v>
      </c>
      <c r="T6" s="63" t="str">
        <f t="shared" si="1"/>
        <v>有</v>
      </c>
      <c r="U6" s="64">
        <f t="shared" si="1"/>
        <v>8314</v>
      </c>
      <c r="V6" s="64">
        <f t="shared" si="1"/>
        <v>210</v>
      </c>
      <c r="W6" s="64">
        <f t="shared" si="1"/>
        <v>400</v>
      </c>
      <c r="X6" s="63" t="str">
        <f t="shared" si="1"/>
        <v>利用料金制</v>
      </c>
      <c r="Y6" s="65">
        <f>IF(Y8="-",NA(),Y8)</f>
        <v>171</v>
      </c>
      <c r="Z6" s="65">
        <f t="shared" ref="Z6:AH6" si="2">IF(Z8="-",NA(),Z8)</f>
        <v>173</v>
      </c>
      <c r="AA6" s="65">
        <f t="shared" si="2"/>
        <v>156</v>
      </c>
      <c r="AB6" s="65">
        <f t="shared" si="2"/>
        <v>136</v>
      </c>
      <c r="AC6" s="65">
        <f t="shared" si="2"/>
        <v>142</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41</v>
      </c>
      <c r="BG6" s="65">
        <f t="shared" ref="BG6:BO6" si="5">IF(BG8="-",NA(),BG8)</f>
        <v>42</v>
      </c>
      <c r="BH6" s="65">
        <f t="shared" si="5"/>
        <v>36</v>
      </c>
      <c r="BI6" s="65">
        <f t="shared" si="5"/>
        <v>27</v>
      </c>
      <c r="BJ6" s="65">
        <f t="shared" si="5"/>
        <v>30</v>
      </c>
      <c r="BK6" s="65">
        <f t="shared" si="5"/>
        <v>24.4</v>
      </c>
      <c r="BL6" s="65">
        <f t="shared" si="5"/>
        <v>24.4</v>
      </c>
      <c r="BM6" s="65">
        <f t="shared" si="5"/>
        <v>24.2</v>
      </c>
      <c r="BN6" s="65">
        <f t="shared" si="5"/>
        <v>25.5</v>
      </c>
      <c r="BO6" s="65">
        <f t="shared" si="5"/>
        <v>22</v>
      </c>
      <c r="BP6" s="62" t="str">
        <f>IF(BP8="-","",IF(BP8="-","【-】","【"&amp;SUBSTITUTE(TEXT(BP8,"#,##0.0"),"-","△")&amp;"】"))</f>
        <v>【45.2】</v>
      </c>
      <c r="BQ6" s="66">
        <f>IF(BQ8="-",NA(),BQ8)</f>
        <v>31524</v>
      </c>
      <c r="BR6" s="66">
        <f t="shared" ref="BR6:BZ6" si="6">IF(BR8="-",NA(),BR8)</f>
        <v>32807</v>
      </c>
      <c r="BS6" s="66">
        <f t="shared" si="6"/>
        <v>28332</v>
      </c>
      <c r="BT6" s="66">
        <f t="shared" si="6"/>
        <v>18951</v>
      </c>
      <c r="BU6" s="66">
        <f t="shared" si="6"/>
        <v>20818</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449102</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81.900000000000006</v>
      </c>
      <c r="DL6" s="65">
        <f t="shared" ref="DL6:DT6" si="9">IF(DL8="-",NA(),DL8)</f>
        <v>86.2</v>
      </c>
      <c r="DM6" s="65">
        <f t="shared" si="9"/>
        <v>83.8</v>
      </c>
      <c r="DN6" s="65">
        <f t="shared" si="9"/>
        <v>75.7</v>
      </c>
      <c r="DO6" s="65">
        <f t="shared" si="9"/>
        <v>74.8</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18</v>
      </c>
      <c r="H7" s="61" t="str">
        <f t="shared" si="10"/>
        <v>大阪府　大阪市</v>
      </c>
      <c r="I7" s="61" t="str">
        <f t="shared" si="10"/>
        <v>土佐堀駐車場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19</v>
      </c>
      <c r="S7" s="63" t="str">
        <f t="shared" si="10"/>
        <v>駅</v>
      </c>
      <c r="T7" s="63" t="str">
        <f t="shared" si="10"/>
        <v>有</v>
      </c>
      <c r="U7" s="64">
        <f t="shared" si="10"/>
        <v>8314</v>
      </c>
      <c r="V7" s="64">
        <f t="shared" si="10"/>
        <v>210</v>
      </c>
      <c r="W7" s="64">
        <f t="shared" si="10"/>
        <v>400</v>
      </c>
      <c r="X7" s="63" t="str">
        <f t="shared" si="10"/>
        <v>利用料金制</v>
      </c>
      <c r="Y7" s="65">
        <f>Y8</f>
        <v>171</v>
      </c>
      <c r="Z7" s="65">
        <f t="shared" ref="Z7:AH7" si="11">Z8</f>
        <v>173</v>
      </c>
      <c r="AA7" s="65">
        <f t="shared" si="11"/>
        <v>156</v>
      </c>
      <c r="AB7" s="65">
        <f t="shared" si="11"/>
        <v>136</v>
      </c>
      <c r="AC7" s="65">
        <f t="shared" si="11"/>
        <v>142</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41</v>
      </c>
      <c r="BG7" s="65">
        <f t="shared" ref="BG7:BO7" si="14">BG8</f>
        <v>42</v>
      </c>
      <c r="BH7" s="65">
        <f t="shared" si="14"/>
        <v>36</v>
      </c>
      <c r="BI7" s="65">
        <f t="shared" si="14"/>
        <v>27</v>
      </c>
      <c r="BJ7" s="65">
        <f t="shared" si="14"/>
        <v>30</v>
      </c>
      <c r="BK7" s="65">
        <f t="shared" si="14"/>
        <v>24.4</v>
      </c>
      <c r="BL7" s="65">
        <f t="shared" si="14"/>
        <v>24.4</v>
      </c>
      <c r="BM7" s="65">
        <f t="shared" si="14"/>
        <v>24.2</v>
      </c>
      <c r="BN7" s="65">
        <f t="shared" si="14"/>
        <v>25.5</v>
      </c>
      <c r="BO7" s="65">
        <f t="shared" si="14"/>
        <v>22</v>
      </c>
      <c r="BP7" s="62"/>
      <c r="BQ7" s="66">
        <f>BQ8</f>
        <v>31524</v>
      </c>
      <c r="BR7" s="66">
        <f t="shared" ref="BR7:BZ7" si="15">BR8</f>
        <v>32807</v>
      </c>
      <c r="BS7" s="66">
        <f t="shared" si="15"/>
        <v>28332</v>
      </c>
      <c r="BT7" s="66">
        <f t="shared" si="15"/>
        <v>18951</v>
      </c>
      <c r="BU7" s="66">
        <f t="shared" si="15"/>
        <v>20818</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449102</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f>DK8</f>
        <v>81.900000000000006</v>
      </c>
      <c r="DL7" s="65">
        <f t="shared" ref="DL7:DT7" si="17">DL8</f>
        <v>86.2</v>
      </c>
      <c r="DM7" s="65">
        <f t="shared" si="17"/>
        <v>83.8</v>
      </c>
      <c r="DN7" s="65">
        <f t="shared" si="17"/>
        <v>75.7</v>
      </c>
      <c r="DO7" s="65">
        <f t="shared" si="17"/>
        <v>74.8</v>
      </c>
      <c r="DP7" s="65">
        <f t="shared" si="17"/>
        <v>195.5</v>
      </c>
      <c r="DQ7" s="65">
        <f t="shared" si="17"/>
        <v>199.1</v>
      </c>
      <c r="DR7" s="65">
        <f t="shared" si="17"/>
        <v>191.4</v>
      </c>
      <c r="DS7" s="65">
        <f t="shared" si="17"/>
        <v>194.7</v>
      </c>
      <c r="DT7" s="65">
        <f t="shared" si="17"/>
        <v>193</v>
      </c>
      <c r="DU7" s="62"/>
    </row>
    <row r="8" spans="1:125" s="67" customFormat="1">
      <c r="A8" s="50"/>
      <c r="B8" s="68">
        <v>2016</v>
      </c>
      <c r="C8" s="68">
        <v>271004</v>
      </c>
      <c r="D8" s="68">
        <v>47</v>
      </c>
      <c r="E8" s="68">
        <v>14</v>
      </c>
      <c r="F8" s="68">
        <v>0</v>
      </c>
      <c r="G8" s="68">
        <v>18</v>
      </c>
      <c r="H8" s="68" t="s">
        <v>114</v>
      </c>
      <c r="I8" s="68" t="s">
        <v>115</v>
      </c>
      <c r="J8" s="68" t="s">
        <v>116</v>
      </c>
      <c r="K8" s="68" t="s">
        <v>117</v>
      </c>
      <c r="L8" s="68" t="s">
        <v>118</v>
      </c>
      <c r="M8" s="68" t="s">
        <v>119</v>
      </c>
      <c r="N8" s="68"/>
      <c r="O8" s="69" t="s">
        <v>120</v>
      </c>
      <c r="P8" s="70" t="s">
        <v>121</v>
      </c>
      <c r="Q8" s="70" t="s">
        <v>122</v>
      </c>
      <c r="R8" s="71">
        <v>19</v>
      </c>
      <c r="S8" s="70" t="s">
        <v>123</v>
      </c>
      <c r="T8" s="70" t="s">
        <v>124</v>
      </c>
      <c r="U8" s="71">
        <v>8314</v>
      </c>
      <c r="V8" s="71">
        <v>210</v>
      </c>
      <c r="W8" s="71">
        <v>400</v>
      </c>
      <c r="X8" s="70" t="s">
        <v>125</v>
      </c>
      <c r="Y8" s="72">
        <v>171</v>
      </c>
      <c r="Z8" s="72">
        <v>173</v>
      </c>
      <c r="AA8" s="72">
        <v>156</v>
      </c>
      <c r="AB8" s="72">
        <v>136</v>
      </c>
      <c r="AC8" s="72">
        <v>142</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41</v>
      </c>
      <c r="BG8" s="72">
        <v>42</v>
      </c>
      <c r="BH8" s="72">
        <v>36</v>
      </c>
      <c r="BI8" s="72">
        <v>27</v>
      </c>
      <c r="BJ8" s="72">
        <v>30</v>
      </c>
      <c r="BK8" s="72">
        <v>24.4</v>
      </c>
      <c r="BL8" s="72">
        <v>24.4</v>
      </c>
      <c r="BM8" s="72">
        <v>24.2</v>
      </c>
      <c r="BN8" s="72">
        <v>25.5</v>
      </c>
      <c r="BO8" s="72">
        <v>22</v>
      </c>
      <c r="BP8" s="69">
        <v>45.2</v>
      </c>
      <c r="BQ8" s="73">
        <v>31524</v>
      </c>
      <c r="BR8" s="73">
        <v>32807</v>
      </c>
      <c r="BS8" s="73">
        <v>28332</v>
      </c>
      <c r="BT8" s="74">
        <v>18951</v>
      </c>
      <c r="BU8" s="74">
        <v>20818</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449102</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543</v>
      </c>
      <c r="DF8" s="72">
        <v>421.1</v>
      </c>
      <c r="DG8" s="72">
        <v>339.7</v>
      </c>
      <c r="DH8" s="72">
        <v>269.89999999999998</v>
      </c>
      <c r="DI8" s="72">
        <v>196.2</v>
      </c>
      <c r="DJ8" s="69">
        <v>122.6</v>
      </c>
      <c r="DK8" s="72">
        <v>81.900000000000006</v>
      </c>
      <c r="DL8" s="72">
        <v>86.2</v>
      </c>
      <c r="DM8" s="72">
        <v>83.8</v>
      </c>
      <c r="DN8" s="72">
        <v>75.7</v>
      </c>
      <c r="DO8" s="72">
        <v>74.8</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2018-03-19T10:10:59Z</cp:lastPrinted>
  <dcterms:created xsi:type="dcterms:W3CDTF">2018-02-09T01:49:37Z</dcterms:created>
  <dcterms:modified xsi:type="dcterms:W3CDTF">2018-03-26T02:06:06Z</dcterms:modified>
  <cp:category/>
</cp:coreProperties>
</file>