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313 ★公表に向けて（観光・駐車場）\01 事業係から提出\作業用\02政令市\27大阪府大阪市-\"/>
    </mc:Choice>
  </mc:AlternateContent>
  <workbookProtection workbookPassword="B319" lockStructure="1"/>
  <bookViews>
    <workbookView xWindow="240" yWindow="60" windowWidth="14940" windowHeight="7872"/>
  </bookViews>
  <sheets>
    <sheet name="法非適用_駐車場整備事業" sheetId="4" r:id="rId1"/>
    <sheet name="データ" sheetId="5" state="hidden" r:id="rId2"/>
  </sheets>
  <calcPr calcId="152511"/>
</workbook>
</file>

<file path=xl/calcChain.xml><?xml version="1.0" encoding="utf-8"?>
<calcChain xmlns="http://schemas.openxmlformats.org/spreadsheetml/2006/main">
  <c r="DT7" i="5" l="1"/>
  <c r="MA32" i="4" s="1"/>
  <c r="DS7" i="5"/>
  <c r="DR7" i="5"/>
  <c r="DQ7" i="5"/>
  <c r="JV32" i="4" s="1"/>
  <c r="DP7" i="5"/>
  <c r="JC32" i="4" s="1"/>
  <c r="DO7" i="5"/>
  <c r="DN7" i="5"/>
  <c r="DM7" i="5"/>
  <c r="DL7" i="5"/>
  <c r="JV31" i="4" s="1"/>
  <c r="DK7" i="5"/>
  <c r="DI7" i="5"/>
  <c r="DH7" i="5"/>
  <c r="LT78" i="4" s="1"/>
  <c r="DG7" i="5"/>
  <c r="LE78" i="4" s="1"/>
  <c r="DF7" i="5"/>
  <c r="DE7" i="5"/>
  <c r="DD7" i="5"/>
  <c r="DC7" i="5"/>
  <c r="LT77" i="4" s="1"/>
  <c r="DB7" i="5"/>
  <c r="DA7" i="5"/>
  <c r="CZ7" i="5"/>
  <c r="CN7" i="5"/>
  <c r="CV76" i="4" s="1"/>
  <c r="CM7" i="5"/>
  <c r="BZ7" i="5"/>
  <c r="BY7" i="5"/>
  <c r="LH53" i="4" s="1"/>
  <c r="BX7" i="5"/>
  <c r="KO53" i="4" s="1"/>
  <c r="BW7" i="5"/>
  <c r="BV7" i="5"/>
  <c r="BU7" i="5"/>
  <c r="BT7" i="5"/>
  <c r="LH52" i="4" s="1"/>
  <c r="BS7" i="5"/>
  <c r="BR7" i="5"/>
  <c r="BQ7" i="5"/>
  <c r="BO7" i="5"/>
  <c r="HJ53" i="4" s="1"/>
  <c r="BN7" i="5"/>
  <c r="BM7" i="5"/>
  <c r="BL7" i="5"/>
  <c r="FE53" i="4" s="1"/>
  <c r="BK7" i="5"/>
  <c r="EL53" i="4" s="1"/>
  <c r="BJ7" i="5"/>
  <c r="BI7" i="5"/>
  <c r="BH7" i="5"/>
  <c r="BG7" i="5"/>
  <c r="BF7" i="5"/>
  <c r="BD7" i="5"/>
  <c r="BC7" i="5"/>
  <c r="BB7" i="5"/>
  <c r="BG53" i="4" s="1"/>
  <c r="BA7" i="5"/>
  <c r="AZ7" i="5"/>
  <c r="AY7" i="5"/>
  <c r="CS52" i="4" s="1"/>
  <c r="AX7" i="5"/>
  <c r="BZ52" i="4" s="1"/>
  <c r="AW7" i="5"/>
  <c r="AV7" i="5"/>
  <c r="AU7" i="5"/>
  <c r="U52" i="4" s="1"/>
  <c r="AS7" i="5"/>
  <c r="AR7" i="5"/>
  <c r="AQ7" i="5"/>
  <c r="AP7" i="5"/>
  <c r="AO7" i="5"/>
  <c r="AN7" i="5"/>
  <c r="AM7" i="5"/>
  <c r="AL7" i="5"/>
  <c r="FX31" i="4" s="1"/>
  <c r="AK7" i="5"/>
  <c r="FE31" i="4" s="1"/>
  <c r="AJ7" i="5"/>
  <c r="AH7" i="5"/>
  <c r="AG7" i="5"/>
  <c r="BZ32" i="4" s="1"/>
  <c r="AF7" i="5"/>
  <c r="BG32" i="4" s="1"/>
  <c r="AE7" i="5"/>
  <c r="AD7" i="5"/>
  <c r="AC7" i="5"/>
  <c r="AB7" i="5"/>
  <c r="BZ31" i="4" s="1"/>
  <c r="AA7" i="5"/>
  <c r="Z7" i="5"/>
  <c r="Y7" i="5"/>
  <c r="X7" i="5"/>
  <c r="LJ10" i="4" s="1"/>
  <c r="W7" i="5"/>
  <c r="V7" i="5"/>
  <c r="U7" i="5"/>
  <c r="T7" i="5"/>
  <c r="JQ8" i="4" s="1"/>
  <c r="S7" i="5"/>
  <c r="R7" i="5"/>
  <c r="Q7" i="5"/>
  <c r="CF10" i="4" s="1"/>
  <c r="P7" i="5"/>
  <c r="AQ10" i="4" s="1"/>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D88" i="4"/>
  <c r="C88" i="4"/>
  <c r="MI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67" i="4"/>
  <c r="MA53" i="4"/>
  <c r="JV53" i="4"/>
  <c r="JC53" i="4"/>
  <c r="GQ53" i="4"/>
  <c r="FX53" i="4"/>
  <c r="CS53" i="4"/>
  <c r="BZ53" i="4"/>
  <c r="AN53" i="4"/>
  <c r="U53" i="4"/>
  <c r="MA52" i="4"/>
  <c r="KO52" i="4"/>
  <c r="JV52" i="4"/>
  <c r="JC52" i="4"/>
  <c r="HJ52" i="4"/>
  <c r="GQ52" i="4"/>
  <c r="FX52" i="4"/>
  <c r="FE52" i="4"/>
  <c r="EL52" i="4"/>
  <c r="BG52" i="4"/>
  <c r="AN52" i="4"/>
  <c r="LH32" i="4"/>
  <c r="KO32" i="4"/>
  <c r="HJ32" i="4"/>
  <c r="GQ32" i="4"/>
  <c r="FX32" i="4"/>
  <c r="FE32" i="4"/>
  <c r="EL32" i="4"/>
  <c r="CS32" i="4"/>
  <c r="AN32" i="4"/>
  <c r="U32" i="4"/>
  <c r="MA31" i="4"/>
  <c r="LH31" i="4"/>
  <c r="KO31" i="4"/>
  <c r="JC31" i="4"/>
  <c r="HJ31" i="4"/>
  <c r="GQ31" i="4"/>
  <c r="EL31" i="4"/>
  <c r="CS31" i="4"/>
  <c r="BG31" i="4"/>
  <c r="AN31" i="4"/>
  <c r="U31" i="4"/>
  <c r="JQ10" i="4"/>
  <c r="HX10" i="4"/>
  <c r="DU10" i="4"/>
  <c r="B10" i="4"/>
  <c r="LJ8" i="4"/>
  <c r="HX8" i="4"/>
  <c r="DU8" i="4"/>
  <c r="CF8" i="4"/>
  <c r="AQ8" i="4"/>
  <c r="B8" i="4"/>
  <c r="B6" i="4"/>
  <c r="MI76" i="4" l="1"/>
  <c r="HJ51" i="4"/>
  <c r="MA30" i="4"/>
  <c r="MA51" i="4"/>
  <c r="IT76" i="4"/>
  <c r="CS51" i="4"/>
  <c r="HJ30" i="4"/>
  <c r="CS30" i="4"/>
  <c r="BZ76" i="4"/>
  <c r="C11" i="5"/>
  <c r="D11" i="5"/>
  <c r="E11" i="5"/>
  <c r="B11" i="5"/>
  <c r="BK76" i="4" l="1"/>
  <c r="LH51" i="4"/>
  <c r="IE76" i="4"/>
  <c r="LT76" i="4"/>
  <c r="GQ51" i="4"/>
  <c r="LH30" i="4"/>
  <c r="BZ51" i="4"/>
  <c r="GQ30" i="4"/>
  <c r="BZ30" i="4"/>
  <c r="BG51" i="4"/>
  <c r="FX30" i="4"/>
  <c r="BG30" i="4"/>
  <c r="FX51" i="4"/>
  <c r="AV76" i="4"/>
  <c r="KO51" i="4"/>
  <c r="HP76" i="4"/>
  <c r="LE76" i="4"/>
  <c r="KO30" i="4"/>
  <c r="KP76" i="4"/>
  <c r="HA76" i="4"/>
  <c r="AN51" i="4"/>
  <c r="FE30" i="4"/>
  <c r="FE51" i="4"/>
  <c r="AN30" i="4"/>
  <c r="JV51" i="4"/>
  <c r="JV30" i="4"/>
  <c r="AG76" i="4"/>
  <c r="R76" i="4"/>
  <c r="KA76" i="4"/>
  <c r="EL51" i="4"/>
  <c r="JC30" i="4"/>
  <c r="GL76" i="4"/>
  <c r="U51" i="4"/>
  <c r="EL30" i="4"/>
  <c r="JC51" i="4"/>
  <c r="U30" i="4"/>
</calcChain>
</file>

<file path=xl/sharedStrings.xml><?xml version="1.0" encoding="utf-8"?>
<sst xmlns="http://schemas.openxmlformats.org/spreadsheetml/2006/main" count="300" uniqueCount="135">
  <si>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</si>
  <si>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</si>
  <si>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</si>
  <si>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</si>
  <si>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</si>
  <si>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</si>
  <si>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</si>
  <si>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</si>
  <si>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</si>
  <si>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</si>
  <si>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</si>
  <si>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</si>
  <si>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</si>
  <si>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</si>
  <si>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</si>
  <si>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</si>
  <si>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</si>
  <si>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</si>
  <si>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</si>
  <si>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</si>
  <si>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</si>
  <si>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</si>
  <si>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</si>
  <si>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</si>
  <si>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</si>
  <si>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</si>
  <si>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</si>
  <si>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</si>
  <si>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</si>
  <si>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</si>
  <si>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</si>
  <si>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</si>
  <si>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</si>
  <si>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</si>
  <si>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</si>
  <si>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</si>
  <si>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</si>
  <si>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</si>
  <si>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</si>
  <si>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</si>
  <si>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</si>
  <si>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</si>
  <si>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</si>
  <si>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</si>
  <si>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</si>
  <si>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</si>
  <si>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</si>
  <si>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</si>
  <si>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</si>
  <si>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</si>
  <si>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</si>
  <si>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</si>
  <si>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</si>
  <si>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</si>
  <si>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</si>
  <si>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</si>
  <si>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</si>
  <si>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</si>
  <si>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</si>
  <si>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</si>
  <si>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</si>
  <si>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</si>
  <si>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</si>
  <si>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</si>
  <si>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</si>
  <si>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</si>
  <si>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</si>
  <si>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</si>
  <si>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</si>
  <si>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</si>
  <si>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</si>
  <si>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</si>
  <si>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</si>
  <si>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</si>
  <si>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</si>
  <si>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</si>
  <si>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</si>
  <si>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</si>
  <si>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</si>
  <si>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</si>
  <si>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</si>
  <si>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</si>
  <si>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</si>
  <si>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</si>
  <si>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</si>
  <si>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</si>
  <si>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</si>
  <si>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</si>
  <si>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</si>
  <si>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</si>
  <si>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</si>
  <si>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</si>
  <si>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</si>
  <si>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</si>
  <si>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</si>
  <si>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</si>
  <si>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</si>
  <si>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</si>
  <si>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</si>
  <si>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</si>
  <si>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</si>
  <si>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</si>
  <si>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</si>
  <si>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</si>
  <si>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</si>
  <si>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</si>
  <si>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</si>
  <si>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</si>
  <si>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</si>
  <si>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</si>
  <si>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</si>
  <si>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</si>
  <si>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</si>
  <si>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大阪府　大阪市</t>
  </si>
  <si>
    <t>東長堀地下駐車場</t>
  </si>
  <si>
    <t>法非適用</t>
  </si>
  <si>
    <t>駐車場整備事業</t>
  </si>
  <si>
    <t>-</t>
  </si>
  <si>
    <t>Ａ２Ｂ１</t>
  </si>
  <si>
    <t>該当数値なし</t>
  </si>
  <si>
    <t>届出駐車場</t>
  </si>
  <si>
    <t>地下式</t>
  </si>
  <si>
    <t>商業施設</t>
  </si>
  <si>
    <t>有</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</si>
  <si>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</si>
  <si>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</si>
  <si>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</si>
  <si>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</si>
  <si>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</si>
  <si>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</si>
  <si>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・⑪収容台数に対する一日当たり平均駐車台数の割合をいいます。
　類似施設と比べて数値が低くなっておりますが、大阪市内の繁華街に位置しており、長時間利用の車両が多いことが要因です。</t>
    <phoneticPr fontId="6"/>
  </si>
  <si>
    <t>・①収益的収支比率は、黒字であれば100％以上となる指標です。経年比較で、H27以降は数値が低下しておりますが、長堀通周辺の駐車需要そのものが低下しており、外部要因による影響といえます。
・②③他会計補助金は発生しておりません。
・④売上高GOP比率は、施設の営業に関する収益性を表す指標です。類似施設と比べて高い数値を維持しておりますが、H27以降数値が低下しております。要因としては、①と同様です。
・⑤EBITDAとは、営業収益と同様、その経年の推移を見て企業の収益が継続して成長しているかどうかを判断するための指標です。類似施設と比べて高い数値を維持しておりますが、H27以降数値が低下しております。要因としては、①と同様です。
・大阪市の修繕費等の経費は含んでおりません。</t>
    <rPh sb="31" eb="33">
      <t>ケイネン</t>
    </rPh>
    <rPh sb="33" eb="35">
      <t>ヒカク</t>
    </rPh>
    <rPh sb="40" eb="42">
      <t>イコウ</t>
    </rPh>
    <rPh sb="43" eb="45">
      <t>スウチ</t>
    </rPh>
    <rPh sb="56" eb="58">
      <t>ナガホリ</t>
    </rPh>
    <rPh sb="58" eb="59">
      <t>トオ</t>
    </rPh>
    <rPh sb="59" eb="61">
      <t>シュウヘン</t>
    </rPh>
    <rPh sb="62" eb="64">
      <t>チュウシャ</t>
    </rPh>
    <rPh sb="64" eb="66">
      <t>ジュヨウ</t>
    </rPh>
    <rPh sb="71" eb="73">
      <t>テイカ</t>
    </rPh>
    <rPh sb="78" eb="80">
      <t>ガイブ</t>
    </rPh>
    <rPh sb="80" eb="82">
      <t>ヨウイン</t>
    </rPh>
    <rPh sb="85" eb="87">
      <t>エイキョウ</t>
    </rPh>
    <rPh sb="173" eb="175">
      <t>イコウ</t>
    </rPh>
    <rPh sb="175" eb="177">
      <t>スウチ</t>
    </rPh>
    <rPh sb="178" eb="180">
      <t>テイカ</t>
    </rPh>
    <rPh sb="187" eb="189">
      <t>ヨウイン</t>
    </rPh>
    <rPh sb="196" eb="198">
      <t>ドウヨウ</t>
    </rPh>
    <phoneticPr fontId="6"/>
  </si>
  <si>
    <t>・⑦東長堀地下駐車場は道路付属物（道路法第2条第2項）であり、敷地の地価を計上しておりません。
・⑧設備投資見込額は、今後10年間で見込む建設改良費・修繕費等の金額です。東長堀地下駐車場については、今後駐車場収入で更新費用を賄ったうえで収支黒が発生していく見込みです（設備投資見込額はH29.9.25現在のものです）。
・⑩企業債の残高はありません。</t>
    <rPh sb="2" eb="3">
      <t>ヒガシ</t>
    </rPh>
    <rPh sb="85" eb="86">
      <t>ヒガシ</t>
    </rPh>
    <phoneticPr fontId="6"/>
  </si>
  <si>
    <t>非設置</t>
    <rPh sb="0" eb="1">
      <t>ヒ</t>
    </rPh>
    <rPh sb="1" eb="3">
      <t>セッチ</t>
    </rPh>
    <phoneticPr fontId="6"/>
  </si>
  <si>
    <t>・各種利用促進策を実施し、収益増に向けた効率的な駐車場運営を行っています。
・収支状況は、上記のとおり、類似施設と比較して高い水準ではありますが、今後躯体構造物の維持補修費など管理コストの増加が考えられます。
　周辺商業施設との提携や、適切な料金設定を行うことで、収益をさらに増加させるとともに、更新工事の時期、内容を精査し、維持管理コストを適切な水準に抑え、収支向上を図ってまいります。
・東長堀地下駐車場は、大阪市駐車基本計画を基に市内の路上駐車違反防止のため本市が管理運営を行っており、今後も同目的達成のため、本市が管理を継続していく方針です。
・なお、同駐車場の収支差額金は、道路公社解散の際に起債した第三セクター等改革推進債の償還財源となっております。</t>
    <rPh sb="196" eb="197">
      <t>ヒガシ</t>
    </rPh>
    <rPh sb="197" eb="199">
      <t>ナガホリ</t>
    </rPh>
    <rPh sb="199" eb="201">
      <t>チカ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</si>
</sst>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#N/A</c:v>
                </c:pt>
                <c:pt idx="1">
                  <c:v>#N/A</c:v>
                </c:pt>
                <c:pt idx="2">
                  <c:v>291</c:v>
                </c:pt>
                <c:pt idx="3">
                  <c:v>173</c:v>
                </c:pt>
                <c:pt idx="4">
                  <c:v>175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656645016"/>
        <c:axId val="656645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656645016"/>
        <c:axId val="656645408"/>
      </c:lineChart>
      <c:dateAx>
        <c:axId val="656645016"/>
        <c:scaling>
          <c:orientation val="minMax"/>
        </c:scaling>
        <c:delete val="1"/>
        <c:axPos val="b"/>
        <c:numFmt formatCode="ge" sourceLinked="1"/>
        <c:majorTickMark val="none"/>
        <c:minorTickMark val="none"/>
        <c:tickLblPos val="none"/>
        <c:crossAx val="656645408"/>
        <c:crosses val="autoZero"/>
        <c:auto val="1"/>
        <c:lblOffset val="100"/>
        <c:baseTimeUnit val="years"/>
      </c:dateAx>
      <c:valAx>
        <c:axId val="656645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645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656646192"/>
        <c:axId val="656646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656646192"/>
        <c:axId val="656646584"/>
      </c:lineChart>
      <c:dateAx>
        <c:axId val="656646192"/>
        <c:scaling>
          <c:orientation val="minMax"/>
        </c:scaling>
        <c:delete val="1"/>
        <c:axPos val="b"/>
        <c:numFmt formatCode="ge" sourceLinked="1"/>
        <c:majorTickMark val="none"/>
        <c:minorTickMark val="none"/>
        <c:tickLblPos val="none"/>
        <c:crossAx val="656646584"/>
        <c:crosses val="autoZero"/>
        <c:auto val="1"/>
        <c:lblOffset val="100"/>
        <c:baseTimeUnit val="years"/>
      </c:dateAx>
      <c:valAx>
        <c:axId val="656646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646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656647368"/>
        <c:axId val="27072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656647368"/>
        <c:axId val="270723648"/>
      </c:lineChart>
      <c:dateAx>
        <c:axId val="656647368"/>
        <c:scaling>
          <c:orientation val="minMax"/>
        </c:scaling>
        <c:delete val="1"/>
        <c:axPos val="b"/>
        <c:numFmt formatCode="ge" sourceLinked="1"/>
        <c:majorTickMark val="none"/>
        <c:minorTickMark val="none"/>
        <c:tickLblPos val="none"/>
        <c:crossAx val="270723648"/>
        <c:crosses val="autoZero"/>
        <c:auto val="1"/>
        <c:lblOffset val="100"/>
        <c:baseTimeUnit val="years"/>
      </c:dateAx>
      <c:valAx>
        <c:axId val="2707236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6566473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270724432"/>
        <c:axId val="270724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270724432"/>
        <c:axId val="270724824"/>
      </c:lineChart>
      <c:dateAx>
        <c:axId val="270724432"/>
        <c:scaling>
          <c:orientation val="minMax"/>
        </c:scaling>
        <c:delete val="1"/>
        <c:axPos val="b"/>
        <c:numFmt formatCode="ge" sourceLinked="1"/>
        <c:majorTickMark val="none"/>
        <c:minorTickMark val="none"/>
        <c:tickLblPos val="none"/>
        <c:crossAx val="270724824"/>
        <c:crosses val="autoZero"/>
        <c:auto val="1"/>
        <c:lblOffset val="100"/>
        <c:baseTimeUnit val="years"/>
      </c:dateAx>
      <c:valAx>
        <c:axId val="270724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7244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70725608"/>
        <c:axId val="270726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70725608"/>
        <c:axId val="270726000"/>
      </c:lineChart>
      <c:dateAx>
        <c:axId val="270725608"/>
        <c:scaling>
          <c:orientation val="minMax"/>
        </c:scaling>
        <c:delete val="1"/>
        <c:axPos val="b"/>
        <c:numFmt formatCode="ge" sourceLinked="1"/>
        <c:majorTickMark val="none"/>
        <c:minorTickMark val="none"/>
        <c:tickLblPos val="none"/>
        <c:crossAx val="270726000"/>
        <c:crosses val="autoZero"/>
        <c:auto val="1"/>
        <c:lblOffset val="100"/>
        <c:baseTimeUnit val="years"/>
      </c:dateAx>
      <c:valAx>
        <c:axId val="270726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707256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#N/A</c:v>
                </c:pt>
                <c:pt idx="1">
                  <c:v>#N/A</c:v>
                </c:pt>
                <c:pt idx="2">
                  <c:v>0</c:v>
                </c:pt>
                <c:pt idx="3">
                  <c:v>0</c:v>
                </c:pt>
                <c:pt idx="4">
                  <c:v>0</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70726784"/>
        <c:axId val="270727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70726784"/>
        <c:axId val="270727176"/>
      </c:lineChart>
      <c:dateAx>
        <c:axId val="270726784"/>
        <c:scaling>
          <c:orientation val="minMax"/>
        </c:scaling>
        <c:delete val="1"/>
        <c:axPos val="b"/>
        <c:numFmt formatCode="ge" sourceLinked="1"/>
        <c:majorTickMark val="none"/>
        <c:minorTickMark val="none"/>
        <c:tickLblPos val="none"/>
        <c:crossAx val="270727176"/>
        <c:crosses val="autoZero"/>
        <c:auto val="1"/>
        <c:lblOffset val="100"/>
        <c:baseTimeUnit val="years"/>
      </c:dateAx>
      <c:valAx>
        <c:axId val="270727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70726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#N/A</c:v>
                </c:pt>
                <c:pt idx="1">
                  <c:v>#N/A</c:v>
                </c:pt>
                <c:pt idx="2">
                  <c:v>104.1</c:v>
                </c:pt>
                <c:pt idx="3">
                  <c:v>101.1</c:v>
                </c:pt>
                <c:pt idx="4">
                  <c:v>103.3</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4298304"/>
        <c:axId val="314298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4298304"/>
        <c:axId val="314298696"/>
      </c:lineChart>
      <c:dateAx>
        <c:axId val="314298304"/>
        <c:scaling>
          <c:orientation val="minMax"/>
        </c:scaling>
        <c:delete val="1"/>
        <c:axPos val="b"/>
        <c:numFmt formatCode="ge" sourceLinked="1"/>
        <c:majorTickMark val="none"/>
        <c:minorTickMark val="none"/>
        <c:tickLblPos val="none"/>
        <c:crossAx val="314298696"/>
        <c:crosses val="autoZero"/>
        <c:auto val="1"/>
        <c:lblOffset val="100"/>
        <c:baseTimeUnit val="years"/>
      </c:dateAx>
      <c:valAx>
        <c:axId val="3142986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9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#N/A</c:v>
                </c:pt>
                <c:pt idx="1">
                  <c:v>#N/A</c:v>
                </c:pt>
                <c:pt idx="2">
                  <c:v>66</c:v>
                </c:pt>
                <c:pt idx="3">
                  <c:v>42</c:v>
                </c:pt>
                <c:pt idx="4">
                  <c:v>43</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14299480"/>
        <c:axId val="314299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14299480"/>
        <c:axId val="314299872"/>
      </c:lineChart>
      <c:dateAx>
        <c:axId val="314299480"/>
        <c:scaling>
          <c:orientation val="minMax"/>
        </c:scaling>
        <c:delete val="1"/>
        <c:axPos val="b"/>
        <c:numFmt formatCode="ge" sourceLinked="1"/>
        <c:majorTickMark val="none"/>
        <c:minorTickMark val="none"/>
        <c:tickLblPos val="none"/>
        <c:crossAx val="314299872"/>
        <c:crosses val="autoZero"/>
        <c:auto val="1"/>
        <c:lblOffset val="100"/>
        <c:baseTimeUnit val="years"/>
      </c:dateAx>
      <c:valAx>
        <c:axId val="314299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4299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#N/A</c:v>
                </c:pt>
                <c:pt idx="1">
                  <c:v>#N/A</c:v>
                </c:pt>
                <c:pt idx="2">
                  <c:v>71204</c:v>
                </c:pt>
                <c:pt idx="3">
                  <c:v>42858</c:v>
                </c:pt>
                <c:pt idx="4">
                  <c:v>43808</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4300656"/>
        <c:axId val="314301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4300656"/>
        <c:axId val="314301048"/>
      </c:lineChart>
      <c:dateAx>
        <c:axId val="314300656"/>
        <c:scaling>
          <c:orientation val="minMax"/>
        </c:scaling>
        <c:delete val="1"/>
        <c:axPos val="b"/>
        <c:numFmt formatCode="ge" sourceLinked="1"/>
        <c:majorTickMark val="none"/>
        <c:minorTickMark val="none"/>
        <c:tickLblPos val="none"/>
        <c:crossAx val="314301048"/>
        <c:crosses val="autoZero"/>
        <c:auto val="1"/>
        <c:lblOffset val="100"/>
        <c:baseTimeUnit val="years"/>
      </c:dateAx>
      <c:valAx>
        <c:axId val="3143010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4300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heetViews>
  <sheetFormatPr defaultColWidth="2.6640625" defaultRowHeight="13.2"/>
  <cols>
    <col min="1" max="1" width="2.6640625" style="3" customWidth="1"/>
    <col min="2" max="2" width="0.88671875" style="3" customWidth="1"/>
    <col min="3" max="244" width="0.6640625" style="3" customWidth="1"/>
    <col min="245" max="245" width="0.88671875" style="3" customWidth="1"/>
    <col min="246" max="366" width="0.6640625" style="3" customWidth="1"/>
    <col min="367" max="367" width="2.6640625" style="3"/>
    <col min="368" max="382" width="3.109375" style="3" customWidth="1"/>
    <col min="383" max="16384" width="2.6640625" style="3"/>
  </cols>
  <sheetData>
    <row r="1" spans="1:382"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c r="A6" s="2"/>
      <c r="B6" s="82" t="str">
        <f>データ!H6&amp;"　"&amp;データ!I6</f>
        <v>大阪府大阪市　東長堀地下駐車場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133</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商業施設</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有</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12000</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54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270</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600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131</v>
      </c>
      <c r="NE15" s="111"/>
      <c r="NF15" s="111"/>
      <c r="NG15" s="111"/>
      <c r="NH15" s="111"/>
      <c r="NI15" s="111"/>
      <c r="NJ15" s="111"/>
      <c r="NK15" s="111"/>
      <c r="NL15" s="111"/>
      <c r="NM15" s="111"/>
      <c r="NN15" s="111"/>
      <c r="NO15" s="111"/>
      <c r="NP15" s="111"/>
      <c r="NQ15" s="111"/>
      <c r="NR15" s="112"/>
    </row>
    <row r="16" spans="1:382" ht="13.5" customHeight="1">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c r="A31" s="2"/>
      <c r="B31" s="23"/>
      <c r="C31" s="5"/>
      <c r="D31" s="5"/>
      <c r="E31" s="5"/>
      <c r="F31" s="5"/>
      <c r="I31" s="29"/>
      <c r="J31" s="114" t="s">
        <v>27</v>
      </c>
      <c r="K31" s="115"/>
      <c r="L31" s="115"/>
      <c r="M31" s="115"/>
      <c r="N31" s="115"/>
      <c r="O31" s="115"/>
      <c r="P31" s="115"/>
      <c r="Q31" s="115"/>
      <c r="R31" s="115"/>
      <c r="S31" s="115"/>
      <c r="T31" s="116"/>
      <c r="U31" s="117" t="str">
        <f>データ!Y7</f>
        <v>-</v>
      </c>
      <c r="V31" s="117"/>
      <c r="W31" s="117"/>
      <c r="X31" s="117"/>
      <c r="Y31" s="117"/>
      <c r="Z31" s="117"/>
      <c r="AA31" s="117"/>
      <c r="AB31" s="117"/>
      <c r="AC31" s="117"/>
      <c r="AD31" s="117"/>
      <c r="AE31" s="117"/>
      <c r="AF31" s="117"/>
      <c r="AG31" s="117"/>
      <c r="AH31" s="117"/>
      <c r="AI31" s="117"/>
      <c r="AJ31" s="117"/>
      <c r="AK31" s="117"/>
      <c r="AL31" s="117"/>
      <c r="AM31" s="117"/>
      <c r="AN31" s="117" t="str">
        <f>データ!Z7</f>
        <v>-</v>
      </c>
      <c r="AO31" s="117"/>
      <c r="AP31" s="117"/>
      <c r="AQ31" s="117"/>
      <c r="AR31" s="117"/>
      <c r="AS31" s="117"/>
      <c r="AT31" s="117"/>
      <c r="AU31" s="117"/>
      <c r="AV31" s="117"/>
      <c r="AW31" s="117"/>
      <c r="AX31" s="117"/>
      <c r="AY31" s="117"/>
      <c r="AZ31" s="117"/>
      <c r="BA31" s="117"/>
      <c r="BB31" s="117"/>
      <c r="BC31" s="117"/>
      <c r="BD31" s="117"/>
      <c r="BE31" s="117"/>
      <c r="BF31" s="117"/>
      <c r="BG31" s="117">
        <f>データ!AA7</f>
        <v>291</v>
      </c>
      <c r="BH31" s="117"/>
      <c r="BI31" s="117"/>
      <c r="BJ31" s="117"/>
      <c r="BK31" s="117"/>
      <c r="BL31" s="117"/>
      <c r="BM31" s="117"/>
      <c r="BN31" s="117"/>
      <c r="BO31" s="117"/>
      <c r="BP31" s="117"/>
      <c r="BQ31" s="117"/>
      <c r="BR31" s="117"/>
      <c r="BS31" s="117"/>
      <c r="BT31" s="117"/>
      <c r="BU31" s="117"/>
      <c r="BV31" s="117"/>
      <c r="BW31" s="117"/>
      <c r="BX31" s="117"/>
      <c r="BY31" s="117"/>
      <c r="BZ31" s="117">
        <f>データ!AB7</f>
        <v>173</v>
      </c>
      <c r="CA31" s="117"/>
      <c r="CB31" s="117"/>
      <c r="CC31" s="117"/>
      <c r="CD31" s="117"/>
      <c r="CE31" s="117"/>
      <c r="CF31" s="117"/>
      <c r="CG31" s="117"/>
      <c r="CH31" s="117"/>
      <c r="CI31" s="117"/>
      <c r="CJ31" s="117"/>
      <c r="CK31" s="117"/>
      <c r="CL31" s="117"/>
      <c r="CM31" s="117"/>
      <c r="CN31" s="117"/>
      <c r="CO31" s="117"/>
      <c r="CP31" s="117"/>
      <c r="CQ31" s="117"/>
      <c r="CR31" s="117"/>
      <c r="CS31" s="117">
        <f>データ!AC7</f>
        <v>175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t="str">
        <f>データ!AJ7</f>
        <v>-</v>
      </c>
      <c r="EM31" s="117"/>
      <c r="EN31" s="117"/>
      <c r="EO31" s="117"/>
      <c r="EP31" s="117"/>
      <c r="EQ31" s="117"/>
      <c r="ER31" s="117"/>
      <c r="ES31" s="117"/>
      <c r="ET31" s="117"/>
      <c r="EU31" s="117"/>
      <c r="EV31" s="117"/>
      <c r="EW31" s="117"/>
      <c r="EX31" s="117"/>
      <c r="EY31" s="117"/>
      <c r="EZ31" s="117"/>
      <c r="FA31" s="117"/>
      <c r="FB31" s="117"/>
      <c r="FC31" s="117"/>
      <c r="FD31" s="117"/>
      <c r="FE31" s="117" t="str">
        <f>データ!AK7</f>
        <v>-</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0</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t="str">
        <f>データ!DK7</f>
        <v>-</v>
      </c>
      <c r="JD31" s="119"/>
      <c r="JE31" s="119"/>
      <c r="JF31" s="119"/>
      <c r="JG31" s="119"/>
      <c r="JH31" s="119"/>
      <c r="JI31" s="119"/>
      <c r="JJ31" s="119"/>
      <c r="JK31" s="119"/>
      <c r="JL31" s="119"/>
      <c r="JM31" s="119"/>
      <c r="JN31" s="119"/>
      <c r="JO31" s="119"/>
      <c r="JP31" s="119"/>
      <c r="JQ31" s="119"/>
      <c r="JR31" s="119"/>
      <c r="JS31" s="119"/>
      <c r="JT31" s="119"/>
      <c r="JU31" s="120"/>
      <c r="JV31" s="118" t="str">
        <f>データ!DL7</f>
        <v>-</v>
      </c>
      <c r="JW31" s="119"/>
      <c r="JX31" s="119"/>
      <c r="JY31" s="119"/>
      <c r="JZ31" s="119"/>
      <c r="KA31" s="119"/>
      <c r="KB31" s="119"/>
      <c r="KC31" s="119"/>
      <c r="KD31" s="119"/>
      <c r="KE31" s="119"/>
      <c r="KF31" s="119"/>
      <c r="KG31" s="119"/>
      <c r="KH31" s="119"/>
      <c r="KI31" s="119"/>
      <c r="KJ31" s="119"/>
      <c r="KK31" s="119"/>
      <c r="KL31" s="119"/>
      <c r="KM31" s="119"/>
      <c r="KN31" s="120"/>
      <c r="KO31" s="118">
        <f>データ!DM7</f>
        <v>104.1</v>
      </c>
      <c r="KP31" s="119"/>
      <c r="KQ31" s="119"/>
      <c r="KR31" s="119"/>
      <c r="KS31" s="119"/>
      <c r="KT31" s="119"/>
      <c r="KU31" s="119"/>
      <c r="KV31" s="119"/>
      <c r="KW31" s="119"/>
      <c r="KX31" s="119"/>
      <c r="KY31" s="119"/>
      <c r="KZ31" s="119"/>
      <c r="LA31" s="119"/>
      <c r="LB31" s="119"/>
      <c r="LC31" s="119"/>
      <c r="LD31" s="119"/>
      <c r="LE31" s="119"/>
      <c r="LF31" s="119"/>
      <c r="LG31" s="120"/>
      <c r="LH31" s="118">
        <f>データ!DN7</f>
        <v>101.1</v>
      </c>
      <c r="LI31" s="119"/>
      <c r="LJ31" s="119"/>
      <c r="LK31" s="119"/>
      <c r="LL31" s="119"/>
      <c r="LM31" s="119"/>
      <c r="LN31" s="119"/>
      <c r="LO31" s="119"/>
      <c r="LP31" s="119"/>
      <c r="LQ31" s="119"/>
      <c r="LR31" s="119"/>
      <c r="LS31" s="119"/>
      <c r="LT31" s="119"/>
      <c r="LU31" s="119"/>
      <c r="LV31" s="119"/>
      <c r="LW31" s="119"/>
      <c r="LX31" s="119"/>
      <c r="LY31" s="119"/>
      <c r="LZ31" s="120"/>
      <c r="MA31" s="118">
        <f>データ!DO7</f>
        <v>103.3</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132</v>
      </c>
      <c r="NE32" s="111"/>
      <c r="NF32" s="111"/>
      <c r="NG32" s="111"/>
      <c r="NH32" s="111"/>
      <c r="NI32" s="111"/>
      <c r="NJ32" s="111"/>
      <c r="NK32" s="111"/>
      <c r="NL32" s="111"/>
      <c r="NM32" s="111"/>
      <c r="NN32" s="111"/>
      <c r="NO32" s="111"/>
      <c r="NP32" s="111"/>
      <c r="NQ32" s="111"/>
      <c r="NR32" s="112"/>
    </row>
    <row r="33" spans="1:382" ht="13.5" customHeight="1">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130</v>
      </c>
      <c r="NE49" s="111"/>
      <c r="NF49" s="111"/>
      <c r="NG49" s="111"/>
      <c r="NH49" s="111"/>
      <c r="NI49" s="111"/>
      <c r="NJ49" s="111"/>
      <c r="NK49" s="111"/>
      <c r="NL49" s="111"/>
      <c r="NM49" s="111"/>
      <c r="NN49" s="111"/>
      <c r="NO49" s="111"/>
      <c r="NP49" s="111"/>
      <c r="NQ49" s="111"/>
      <c r="NR49" s="112"/>
    </row>
    <row r="50" spans="1:382" ht="13.5" customHeight="1">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c r="A52" s="2"/>
      <c r="B52" s="23"/>
      <c r="C52" s="5"/>
      <c r="D52" s="5"/>
      <c r="E52" s="5"/>
      <c r="F52" s="5"/>
      <c r="G52" s="35"/>
      <c r="H52" s="35"/>
      <c r="I52" s="29"/>
      <c r="J52" s="114" t="s">
        <v>27</v>
      </c>
      <c r="K52" s="115"/>
      <c r="L52" s="115"/>
      <c r="M52" s="115"/>
      <c r="N52" s="115"/>
      <c r="O52" s="115"/>
      <c r="P52" s="115"/>
      <c r="Q52" s="115"/>
      <c r="R52" s="115"/>
      <c r="S52" s="115"/>
      <c r="T52" s="116"/>
      <c r="U52" s="125" t="str">
        <f>データ!AU7</f>
        <v>-</v>
      </c>
      <c r="V52" s="125"/>
      <c r="W52" s="125"/>
      <c r="X52" s="125"/>
      <c r="Y52" s="125"/>
      <c r="Z52" s="125"/>
      <c r="AA52" s="125"/>
      <c r="AB52" s="125"/>
      <c r="AC52" s="125"/>
      <c r="AD52" s="125"/>
      <c r="AE52" s="125"/>
      <c r="AF52" s="125"/>
      <c r="AG52" s="125"/>
      <c r="AH52" s="125"/>
      <c r="AI52" s="125"/>
      <c r="AJ52" s="125"/>
      <c r="AK52" s="125"/>
      <c r="AL52" s="125"/>
      <c r="AM52" s="125"/>
      <c r="AN52" s="125" t="str">
        <f>データ!AV7</f>
        <v>-</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t="str">
        <f>データ!BF7</f>
        <v>-</v>
      </c>
      <c r="EM52" s="117"/>
      <c r="EN52" s="117"/>
      <c r="EO52" s="117"/>
      <c r="EP52" s="117"/>
      <c r="EQ52" s="117"/>
      <c r="ER52" s="117"/>
      <c r="ES52" s="117"/>
      <c r="ET52" s="117"/>
      <c r="EU52" s="117"/>
      <c r="EV52" s="117"/>
      <c r="EW52" s="117"/>
      <c r="EX52" s="117"/>
      <c r="EY52" s="117"/>
      <c r="EZ52" s="117"/>
      <c r="FA52" s="117"/>
      <c r="FB52" s="117"/>
      <c r="FC52" s="117"/>
      <c r="FD52" s="117"/>
      <c r="FE52" s="117" t="str">
        <f>データ!BG7</f>
        <v>-</v>
      </c>
      <c r="FF52" s="117"/>
      <c r="FG52" s="117"/>
      <c r="FH52" s="117"/>
      <c r="FI52" s="117"/>
      <c r="FJ52" s="117"/>
      <c r="FK52" s="117"/>
      <c r="FL52" s="117"/>
      <c r="FM52" s="117"/>
      <c r="FN52" s="117"/>
      <c r="FO52" s="117"/>
      <c r="FP52" s="117"/>
      <c r="FQ52" s="117"/>
      <c r="FR52" s="117"/>
      <c r="FS52" s="117"/>
      <c r="FT52" s="117"/>
      <c r="FU52" s="117"/>
      <c r="FV52" s="117"/>
      <c r="FW52" s="117"/>
      <c r="FX52" s="117">
        <f>データ!BH7</f>
        <v>66</v>
      </c>
      <c r="FY52" s="117"/>
      <c r="FZ52" s="117"/>
      <c r="GA52" s="117"/>
      <c r="GB52" s="117"/>
      <c r="GC52" s="117"/>
      <c r="GD52" s="117"/>
      <c r="GE52" s="117"/>
      <c r="GF52" s="117"/>
      <c r="GG52" s="117"/>
      <c r="GH52" s="117"/>
      <c r="GI52" s="117"/>
      <c r="GJ52" s="117"/>
      <c r="GK52" s="117"/>
      <c r="GL52" s="117"/>
      <c r="GM52" s="117"/>
      <c r="GN52" s="117"/>
      <c r="GO52" s="117"/>
      <c r="GP52" s="117"/>
      <c r="GQ52" s="117">
        <f>データ!BI7</f>
        <v>42</v>
      </c>
      <c r="GR52" s="117"/>
      <c r="GS52" s="117"/>
      <c r="GT52" s="117"/>
      <c r="GU52" s="117"/>
      <c r="GV52" s="117"/>
      <c r="GW52" s="117"/>
      <c r="GX52" s="117"/>
      <c r="GY52" s="117"/>
      <c r="GZ52" s="117"/>
      <c r="HA52" s="117"/>
      <c r="HB52" s="117"/>
      <c r="HC52" s="117"/>
      <c r="HD52" s="117"/>
      <c r="HE52" s="117"/>
      <c r="HF52" s="117"/>
      <c r="HG52" s="117"/>
      <c r="HH52" s="117"/>
      <c r="HI52" s="117"/>
      <c r="HJ52" s="117">
        <f>データ!BJ7</f>
        <v>43</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t="str">
        <f>データ!BQ7</f>
        <v>-</v>
      </c>
      <c r="JD52" s="125"/>
      <c r="JE52" s="125"/>
      <c r="JF52" s="125"/>
      <c r="JG52" s="125"/>
      <c r="JH52" s="125"/>
      <c r="JI52" s="125"/>
      <c r="JJ52" s="125"/>
      <c r="JK52" s="125"/>
      <c r="JL52" s="125"/>
      <c r="JM52" s="125"/>
      <c r="JN52" s="125"/>
      <c r="JO52" s="125"/>
      <c r="JP52" s="125"/>
      <c r="JQ52" s="125"/>
      <c r="JR52" s="125"/>
      <c r="JS52" s="125"/>
      <c r="JT52" s="125"/>
      <c r="JU52" s="125"/>
      <c r="JV52" s="125" t="str">
        <f>データ!BR7</f>
        <v>-</v>
      </c>
      <c r="JW52" s="125"/>
      <c r="JX52" s="125"/>
      <c r="JY52" s="125"/>
      <c r="JZ52" s="125"/>
      <c r="KA52" s="125"/>
      <c r="KB52" s="125"/>
      <c r="KC52" s="125"/>
      <c r="KD52" s="125"/>
      <c r="KE52" s="125"/>
      <c r="KF52" s="125"/>
      <c r="KG52" s="125"/>
      <c r="KH52" s="125"/>
      <c r="KI52" s="125"/>
      <c r="KJ52" s="125"/>
      <c r="KK52" s="125"/>
      <c r="KL52" s="125"/>
      <c r="KM52" s="125"/>
      <c r="KN52" s="125"/>
      <c r="KO52" s="125">
        <f>データ!BS7</f>
        <v>71204</v>
      </c>
      <c r="KP52" s="125"/>
      <c r="KQ52" s="125"/>
      <c r="KR52" s="125"/>
      <c r="KS52" s="125"/>
      <c r="KT52" s="125"/>
      <c r="KU52" s="125"/>
      <c r="KV52" s="125"/>
      <c r="KW52" s="125"/>
      <c r="KX52" s="125"/>
      <c r="KY52" s="125"/>
      <c r="KZ52" s="125"/>
      <c r="LA52" s="125"/>
      <c r="LB52" s="125"/>
      <c r="LC52" s="125"/>
      <c r="LD52" s="125"/>
      <c r="LE52" s="125"/>
      <c r="LF52" s="125"/>
      <c r="LG52" s="125"/>
      <c r="LH52" s="125">
        <f>データ!BT7</f>
        <v>42858</v>
      </c>
      <c r="LI52" s="125"/>
      <c r="LJ52" s="125"/>
      <c r="LK52" s="125"/>
      <c r="LL52" s="125"/>
      <c r="LM52" s="125"/>
      <c r="LN52" s="125"/>
      <c r="LO52" s="125"/>
      <c r="LP52" s="125"/>
      <c r="LQ52" s="125"/>
      <c r="LR52" s="125"/>
      <c r="LS52" s="125"/>
      <c r="LT52" s="125"/>
      <c r="LU52" s="125"/>
      <c r="LV52" s="125"/>
      <c r="LW52" s="125"/>
      <c r="LX52" s="125"/>
      <c r="LY52" s="125"/>
      <c r="LZ52" s="125"/>
      <c r="MA52" s="125">
        <f>データ!BU7</f>
        <v>43808</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134</v>
      </c>
      <c r="NE66" s="111"/>
      <c r="NF66" s="111"/>
      <c r="NG66" s="111"/>
      <c r="NH66" s="111"/>
      <c r="NI66" s="111"/>
      <c r="NJ66" s="111"/>
      <c r="NK66" s="111"/>
      <c r="NL66" s="111"/>
      <c r="NM66" s="111"/>
      <c r="NN66" s="111"/>
      <c r="NO66" s="111"/>
      <c r="NP66" s="111"/>
      <c r="NQ66" s="111"/>
      <c r="NR66" s="112"/>
    </row>
    <row r="67" spans="1:382" ht="13.5" customHeight="1">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80672</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t="str">
        <f>データ!CZ7</f>
        <v>-</v>
      </c>
      <c r="KB77" s="119"/>
      <c r="KC77" s="119"/>
      <c r="KD77" s="119"/>
      <c r="KE77" s="119"/>
      <c r="KF77" s="119"/>
      <c r="KG77" s="119"/>
      <c r="KH77" s="119"/>
      <c r="KI77" s="119"/>
      <c r="KJ77" s="119"/>
      <c r="KK77" s="119"/>
      <c r="KL77" s="119"/>
      <c r="KM77" s="119"/>
      <c r="KN77" s="119"/>
      <c r="KO77" s="120"/>
      <c r="KP77" s="118" t="str">
        <f>データ!DA7</f>
        <v>-</v>
      </c>
      <c r="KQ77" s="119"/>
      <c r="KR77" s="119"/>
      <c r="KS77" s="119"/>
      <c r="KT77" s="119"/>
      <c r="KU77" s="119"/>
      <c r="KV77" s="119"/>
      <c r="KW77" s="119"/>
      <c r="KX77" s="119"/>
      <c r="KY77" s="119"/>
      <c r="KZ77" s="119"/>
      <c r="LA77" s="119"/>
      <c r="LB77" s="119"/>
      <c r="LC77" s="119"/>
      <c r="LD77" s="120"/>
      <c r="LE77" s="118">
        <f>データ!DB7</f>
        <v>0</v>
      </c>
      <c r="LF77" s="119"/>
      <c r="LG77" s="119"/>
      <c r="LH77" s="119"/>
      <c r="LI77" s="119"/>
      <c r="LJ77" s="119"/>
      <c r="LK77" s="119"/>
      <c r="LL77" s="119"/>
      <c r="LM77" s="119"/>
      <c r="LN77" s="119"/>
      <c r="LO77" s="119"/>
      <c r="LP77" s="119"/>
      <c r="LQ77" s="119"/>
      <c r="LR77" s="119"/>
      <c r="LS77" s="120"/>
      <c r="LT77" s="118">
        <f>データ!DC7</f>
        <v>0</v>
      </c>
      <c r="LU77" s="119"/>
      <c r="LV77" s="119"/>
      <c r="LW77" s="119"/>
      <c r="LX77" s="119"/>
      <c r="LY77" s="119"/>
      <c r="LZ77" s="119"/>
      <c r="MA77" s="119"/>
      <c r="MB77" s="119"/>
      <c r="MC77" s="119"/>
      <c r="MD77" s="119"/>
      <c r="ME77" s="119"/>
      <c r="MF77" s="119"/>
      <c r="MG77" s="119"/>
      <c r="MH77" s="120"/>
      <c r="MI77" s="118">
        <f>データ!DD7</f>
        <v>0</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c r="C83" s="2"/>
      <c r="BH83" s="2"/>
      <c r="GN83" s="2"/>
      <c r="IT83" s="2"/>
      <c r="KY83" s="2"/>
    </row>
    <row r="84" spans="1:382">
      <c r="C84" s="2"/>
      <c r="BH84" s="2"/>
      <c r="GN84" s="2"/>
      <c r="IT84" s="2"/>
      <c r="KY84" s="2"/>
    </row>
    <row r="86" spans="1:382" hidden="1">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2"/>
  <cols>
    <col min="1" max="1" width="14.6640625" style="3" customWidth="1"/>
    <col min="2" max="90" width="11.88671875" style="3" customWidth="1"/>
    <col min="91" max="92" width="15.44140625" style="3" customWidth="1"/>
    <col min="93" max="125" width="11.88671875" style="3" customWidth="1"/>
    <col min="126" max="16384" width="9" style="3"/>
  </cols>
  <sheetData>
    <row r="1" spans="1:12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2" customHeight="1">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c r="A6" s="50" t="s">
        <v>109</v>
      </c>
      <c r="B6" s="61">
        <f>B8</f>
        <v>2016</v>
      </c>
      <c r="C6" s="61">
        <f t="shared" ref="C6:X6" si="1">C8</f>
        <v>271004</v>
      </c>
      <c r="D6" s="61">
        <f t="shared" si="1"/>
        <v>47</v>
      </c>
      <c r="E6" s="61">
        <f t="shared" si="1"/>
        <v>14</v>
      </c>
      <c r="F6" s="61">
        <f t="shared" si="1"/>
        <v>0</v>
      </c>
      <c r="G6" s="61">
        <f t="shared" si="1"/>
        <v>24</v>
      </c>
      <c r="H6" s="61" t="str">
        <f>SUBSTITUTE(H8,"　","")</f>
        <v>大阪府大阪市</v>
      </c>
      <c r="I6" s="61" t="str">
        <f t="shared" si="1"/>
        <v>東長堀地下駐車場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届出駐車場</v>
      </c>
      <c r="Q6" s="63" t="str">
        <f t="shared" si="1"/>
        <v>地下式</v>
      </c>
      <c r="R6" s="64">
        <f t="shared" si="1"/>
        <v>54</v>
      </c>
      <c r="S6" s="63" t="str">
        <f t="shared" si="1"/>
        <v>商業施設</v>
      </c>
      <c r="T6" s="63" t="str">
        <f t="shared" si="1"/>
        <v>有</v>
      </c>
      <c r="U6" s="64">
        <f t="shared" si="1"/>
        <v>12000</v>
      </c>
      <c r="V6" s="64">
        <f t="shared" si="1"/>
        <v>270</v>
      </c>
      <c r="W6" s="64">
        <f t="shared" si="1"/>
        <v>600</v>
      </c>
      <c r="X6" s="63" t="str">
        <f t="shared" si="1"/>
        <v>利用料金制</v>
      </c>
      <c r="Y6" s="65" t="e">
        <f>IF(Y8="-",NA(),Y8)</f>
        <v>#N/A</v>
      </c>
      <c r="Z6" s="65" t="e">
        <f t="shared" ref="Z6:AH6" si="2">IF(Z8="-",NA(),Z8)</f>
        <v>#N/A</v>
      </c>
      <c r="AA6" s="65">
        <f t="shared" si="2"/>
        <v>291</v>
      </c>
      <c r="AB6" s="65">
        <f t="shared" si="2"/>
        <v>173</v>
      </c>
      <c r="AC6" s="65">
        <f t="shared" si="2"/>
        <v>175</v>
      </c>
      <c r="AD6" s="65">
        <f t="shared" si="2"/>
        <v>138.69999999999999</v>
      </c>
      <c r="AE6" s="65">
        <f t="shared" si="2"/>
        <v>110.6</v>
      </c>
      <c r="AF6" s="65">
        <f t="shared" si="2"/>
        <v>118.2</v>
      </c>
      <c r="AG6" s="65">
        <f t="shared" si="2"/>
        <v>120.9</v>
      </c>
      <c r="AH6" s="65">
        <f t="shared" si="2"/>
        <v>205.8</v>
      </c>
      <c r="AI6" s="62" t="str">
        <f>IF(AI8="-","",IF(AI8="-","【-】","【"&amp;SUBSTITUTE(TEXT(AI8,"#,##0.0"),"-","△")&amp;"】"))</f>
        <v>【275.4】</v>
      </c>
      <c r="AJ6" s="65" t="e">
        <f>IF(AJ8="-",NA(),AJ8)</f>
        <v>#N/A</v>
      </c>
      <c r="AK6" s="65" t="e">
        <f t="shared" ref="AK6:AS6" si="3">IF(AK8="-",NA(),AK8)</f>
        <v>#N/A</v>
      </c>
      <c r="AL6" s="65">
        <f t="shared" si="3"/>
        <v>0</v>
      </c>
      <c r="AM6" s="65">
        <f t="shared" si="3"/>
        <v>0</v>
      </c>
      <c r="AN6" s="65">
        <f t="shared" si="3"/>
        <v>0</v>
      </c>
      <c r="AO6" s="65">
        <f t="shared" si="3"/>
        <v>27.8</v>
      </c>
      <c r="AP6" s="65">
        <f t="shared" si="3"/>
        <v>30.1</v>
      </c>
      <c r="AQ6" s="65">
        <f t="shared" si="3"/>
        <v>26.5</v>
      </c>
      <c r="AR6" s="65">
        <f t="shared" si="3"/>
        <v>25.2</v>
      </c>
      <c r="AS6" s="65">
        <f t="shared" si="3"/>
        <v>28.8</v>
      </c>
      <c r="AT6" s="62" t="str">
        <f>IF(AT8="-","",IF(AT8="-","【-】","【"&amp;SUBSTITUTE(TEXT(AT8,"#,##0.0"),"-","△")&amp;"】"))</f>
        <v>【13.3】</v>
      </c>
      <c r="AU6" s="66" t="e">
        <f>IF(AU8="-",NA(),AU8)</f>
        <v>#N/A</v>
      </c>
      <c r="AV6" s="66" t="e">
        <f t="shared" ref="AV6:BD6" si="4">IF(AV8="-",NA(),AV8)</f>
        <v>#N/A</v>
      </c>
      <c r="AW6" s="66">
        <f t="shared" si="4"/>
        <v>0</v>
      </c>
      <c r="AX6" s="66">
        <f t="shared" si="4"/>
        <v>0</v>
      </c>
      <c r="AY6" s="66">
        <f t="shared" si="4"/>
        <v>0</v>
      </c>
      <c r="AZ6" s="66">
        <f t="shared" si="4"/>
        <v>650</v>
      </c>
      <c r="BA6" s="66">
        <f t="shared" si="4"/>
        <v>650</v>
      </c>
      <c r="BB6" s="66">
        <f t="shared" si="4"/>
        <v>543</v>
      </c>
      <c r="BC6" s="66">
        <f t="shared" si="4"/>
        <v>454</v>
      </c>
      <c r="BD6" s="66">
        <f t="shared" si="4"/>
        <v>384</v>
      </c>
      <c r="BE6" s="64" t="str">
        <f>IF(BE8="-","",IF(BE8="-","【-】","【"&amp;SUBSTITUTE(TEXT(BE8,"#,##0"),"-","△")&amp;"】"))</f>
        <v>【140】</v>
      </c>
      <c r="BF6" s="65" t="e">
        <f>IF(BF8="-",NA(),BF8)</f>
        <v>#N/A</v>
      </c>
      <c r="BG6" s="65" t="e">
        <f t="shared" ref="BG6:BO6" si="5">IF(BG8="-",NA(),BG8)</f>
        <v>#N/A</v>
      </c>
      <c r="BH6" s="65">
        <f t="shared" si="5"/>
        <v>66</v>
      </c>
      <c r="BI6" s="65">
        <f t="shared" si="5"/>
        <v>42</v>
      </c>
      <c r="BJ6" s="65">
        <f t="shared" si="5"/>
        <v>43</v>
      </c>
      <c r="BK6" s="65">
        <f t="shared" si="5"/>
        <v>24.4</v>
      </c>
      <c r="BL6" s="65">
        <f t="shared" si="5"/>
        <v>24.4</v>
      </c>
      <c r="BM6" s="65">
        <f t="shared" si="5"/>
        <v>24.2</v>
      </c>
      <c r="BN6" s="65">
        <f t="shared" si="5"/>
        <v>25.5</v>
      </c>
      <c r="BO6" s="65">
        <f t="shared" si="5"/>
        <v>22</v>
      </c>
      <c r="BP6" s="62" t="str">
        <f>IF(BP8="-","",IF(BP8="-","【-】","【"&amp;SUBSTITUTE(TEXT(BP8,"#,##0.0"),"-","△")&amp;"】"))</f>
        <v>【45.2】</v>
      </c>
      <c r="BQ6" s="66" t="e">
        <f>IF(BQ8="-",NA(),BQ8)</f>
        <v>#N/A</v>
      </c>
      <c r="BR6" s="66" t="e">
        <f t="shared" ref="BR6:BZ6" si="6">IF(BR8="-",NA(),BR8)</f>
        <v>#N/A</v>
      </c>
      <c r="BS6" s="66">
        <f t="shared" si="6"/>
        <v>71204</v>
      </c>
      <c r="BT6" s="66">
        <f t="shared" si="6"/>
        <v>42858</v>
      </c>
      <c r="BU6" s="66">
        <f t="shared" si="6"/>
        <v>43808</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80672</v>
      </c>
      <c r="CO6" s="65"/>
      <c r="CP6" s="65"/>
      <c r="CQ6" s="65"/>
      <c r="CR6" s="65"/>
      <c r="CS6" s="65"/>
      <c r="CT6" s="65"/>
      <c r="CU6" s="65"/>
      <c r="CV6" s="65"/>
      <c r="CW6" s="65"/>
      <c r="CX6" s="65"/>
      <c r="CY6" s="62" t="s">
        <v>110</v>
      </c>
      <c r="CZ6" s="65" t="e">
        <f>IF(CZ8="-",NA(),CZ8)</f>
        <v>#N/A</v>
      </c>
      <c r="DA6" s="65" t="e">
        <f t="shared" ref="DA6:DI6" si="8">IF(DA8="-",NA(),DA8)</f>
        <v>#N/A</v>
      </c>
      <c r="DB6" s="65">
        <f t="shared" si="8"/>
        <v>0</v>
      </c>
      <c r="DC6" s="65">
        <f t="shared" si="8"/>
        <v>0</v>
      </c>
      <c r="DD6" s="65">
        <f t="shared" si="8"/>
        <v>0</v>
      </c>
      <c r="DE6" s="65">
        <f t="shared" si="8"/>
        <v>543</v>
      </c>
      <c r="DF6" s="65">
        <f t="shared" si="8"/>
        <v>421.1</v>
      </c>
      <c r="DG6" s="65">
        <f t="shared" si="8"/>
        <v>339.7</v>
      </c>
      <c r="DH6" s="65">
        <f t="shared" si="8"/>
        <v>269.89999999999998</v>
      </c>
      <c r="DI6" s="65">
        <f t="shared" si="8"/>
        <v>196.2</v>
      </c>
      <c r="DJ6" s="62" t="str">
        <f>IF(DJ8="-","",IF(DJ8="-","【-】","【"&amp;SUBSTITUTE(TEXT(DJ8,"#,##0.0"),"-","△")&amp;"】"))</f>
        <v>【122.6】</v>
      </c>
      <c r="DK6" s="65" t="e">
        <f>IF(DK8="-",NA(),DK8)</f>
        <v>#N/A</v>
      </c>
      <c r="DL6" s="65" t="e">
        <f t="shared" ref="DL6:DT6" si="9">IF(DL8="-",NA(),DL8)</f>
        <v>#N/A</v>
      </c>
      <c r="DM6" s="65">
        <f t="shared" si="9"/>
        <v>104.1</v>
      </c>
      <c r="DN6" s="65">
        <f t="shared" si="9"/>
        <v>101.1</v>
      </c>
      <c r="DO6" s="65">
        <f t="shared" si="9"/>
        <v>103.3</v>
      </c>
      <c r="DP6" s="65">
        <f t="shared" si="9"/>
        <v>195.5</v>
      </c>
      <c r="DQ6" s="65">
        <f t="shared" si="9"/>
        <v>199.1</v>
      </c>
      <c r="DR6" s="65">
        <f t="shared" si="9"/>
        <v>191.4</v>
      </c>
      <c r="DS6" s="65">
        <f t="shared" si="9"/>
        <v>194.7</v>
      </c>
      <c r="DT6" s="65">
        <f t="shared" si="9"/>
        <v>193</v>
      </c>
      <c r="DU6" s="62" t="str">
        <f>IF(DU8="-","",IF(DU8="-","【-】","【"&amp;SUBSTITUTE(TEXT(DU8,"#,##0.0"),"-","△")&amp;"】"))</f>
        <v>【194.5】</v>
      </c>
    </row>
    <row r="7" spans="1:125" s="67" customFormat="1">
      <c r="A7" s="50" t="s">
        <v>111</v>
      </c>
      <c r="B7" s="61">
        <f t="shared" ref="B7:X7" si="10">B8</f>
        <v>2016</v>
      </c>
      <c r="C7" s="61">
        <f t="shared" si="10"/>
        <v>271004</v>
      </c>
      <c r="D7" s="61">
        <f t="shared" si="10"/>
        <v>47</v>
      </c>
      <c r="E7" s="61">
        <f t="shared" si="10"/>
        <v>14</v>
      </c>
      <c r="F7" s="61">
        <f t="shared" si="10"/>
        <v>0</v>
      </c>
      <c r="G7" s="61">
        <f t="shared" si="10"/>
        <v>24</v>
      </c>
      <c r="H7" s="61" t="str">
        <f t="shared" si="10"/>
        <v>大阪府　大阪市</v>
      </c>
      <c r="I7" s="61" t="str">
        <f t="shared" si="10"/>
        <v>東長堀地下駐車場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届出駐車場</v>
      </c>
      <c r="Q7" s="63" t="str">
        <f t="shared" si="10"/>
        <v>地下式</v>
      </c>
      <c r="R7" s="64">
        <f t="shared" si="10"/>
        <v>54</v>
      </c>
      <c r="S7" s="63" t="str">
        <f t="shared" si="10"/>
        <v>商業施設</v>
      </c>
      <c r="T7" s="63" t="str">
        <f t="shared" si="10"/>
        <v>有</v>
      </c>
      <c r="U7" s="64">
        <f t="shared" si="10"/>
        <v>12000</v>
      </c>
      <c r="V7" s="64">
        <f t="shared" si="10"/>
        <v>270</v>
      </c>
      <c r="W7" s="64">
        <f t="shared" si="10"/>
        <v>600</v>
      </c>
      <c r="X7" s="63" t="str">
        <f t="shared" si="10"/>
        <v>利用料金制</v>
      </c>
      <c r="Y7" s="65" t="str">
        <f>Y8</f>
        <v>-</v>
      </c>
      <c r="Z7" s="65" t="str">
        <f t="shared" ref="Z7:AH7" si="11">Z8</f>
        <v>-</v>
      </c>
      <c r="AA7" s="65">
        <f t="shared" si="11"/>
        <v>291</v>
      </c>
      <c r="AB7" s="65">
        <f t="shared" si="11"/>
        <v>173</v>
      </c>
      <c r="AC7" s="65">
        <f t="shared" si="11"/>
        <v>175</v>
      </c>
      <c r="AD7" s="65">
        <f t="shared" si="11"/>
        <v>138.69999999999999</v>
      </c>
      <c r="AE7" s="65">
        <f t="shared" si="11"/>
        <v>110.6</v>
      </c>
      <c r="AF7" s="65">
        <f t="shared" si="11"/>
        <v>118.2</v>
      </c>
      <c r="AG7" s="65">
        <f t="shared" si="11"/>
        <v>120.9</v>
      </c>
      <c r="AH7" s="65">
        <f t="shared" si="11"/>
        <v>205.8</v>
      </c>
      <c r="AI7" s="62"/>
      <c r="AJ7" s="65" t="str">
        <f>AJ8</f>
        <v>-</v>
      </c>
      <c r="AK7" s="65" t="str">
        <f t="shared" ref="AK7:AS7" si="12">AK8</f>
        <v>-</v>
      </c>
      <c r="AL7" s="65">
        <f t="shared" si="12"/>
        <v>0</v>
      </c>
      <c r="AM7" s="65">
        <f t="shared" si="12"/>
        <v>0</v>
      </c>
      <c r="AN7" s="65">
        <f t="shared" si="12"/>
        <v>0</v>
      </c>
      <c r="AO7" s="65">
        <f t="shared" si="12"/>
        <v>27.8</v>
      </c>
      <c r="AP7" s="65">
        <f t="shared" si="12"/>
        <v>30.1</v>
      </c>
      <c r="AQ7" s="65">
        <f t="shared" si="12"/>
        <v>26.5</v>
      </c>
      <c r="AR7" s="65">
        <f t="shared" si="12"/>
        <v>25.2</v>
      </c>
      <c r="AS7" s="65">
        <f t="shared" si="12"/>
        <v>28.8</v>
      </c>
      <c r="AT7" s="62"/>
      <c r="AU7" s="66" t="str">
        <f>AU8</f>
        <v>-</v>
      </c>
      <c r="AV7" s="66" t="str">
        <f t="shared" ref="AV7:BD7" si="13">AV8</f>
        <v>-</v>
      </c>
      <c r="AW7" s="66">
        <f t="shared" si="13"/>
        <v>0</v>
      </c>
      <c r="AX7" s="66">
        <f t="shared" si="13"/>
        <v>0</v>
      </c>
      <c r="AY7" s="66">
        <f t="shared" si="13"/>
        <v>0</v>
      </c>
      <c r="AZ7" s="66">
        <f t="shared" si="13"/>
        <v>650</v>
      </c>
      <c r="BA7" s="66">
        <f t="shared" si="13"/>
        <v>650</v>
      </c>
      <c r="BB7" s="66">
        <f t="shared" si="13"/>
        <v>543</v>
      </c>
      <c r="BC7" s="66">
        <f t="shared" si="13"/>
        <v>454</v>
      </c>
      <c r="BD7" s="66">
        <f t="shared" si="13"/>
        <v>384</v>
      </c>
      <c r="BE7" s="64"/>
      <c r="BF7" s="65" t="str">
        <f>BF8</f>
        <v>-</v>
      </c>
      <c r="BG7" s="65" t="str">
        <f t="shared" ref="BG7:BO7" si="14">BG8</f>
        <v>-</v>
      </c>
      <c r="BH7" s="65">
        <f t="shared" si="14"/>
        <v>66</v>
      </c>
      <c r="BI7" s="65">
        <f t="shared" si="14"/>
        <v>42</v>
      </c>
      <c r="BJ7" s="65">
        <f t="shared" si="14"/>
        <v>43</v>
      </c>
      <c r="BK7" s="65">
        <f t="shared" si="14"/>
        <v>24.4</v>
      </c>
      <c r="BL7" s="65">
        <f t="shared" si="14"/>
        <v>24.4</v>
      </c>
      <c r="BM7" s="65">
        <f t="shared" si="14"/>
        <v>24.2</v>
      </c>
      <c r="BN7" s="65">
        <f t="shared" si="14"/>
        <v>25.5</v>
      </c>
      <c r="BO7" s="65">
        <f t="shared" si="14"/>
        <v>22</v>
      </c>
      <c r="BP7" s="62"/>
      <c r="BQ7" s="66" t="str">
        <f>BQ8</f>
        <v>-</v>
      </c>
      <c r="BR7" s="66" t="str">
        <f t="shared" ref="BR7:BZ7" si="15">BR8</f>
        <v>-</v>
      </c>
      <c r="BS7" s="66">
        <f t="shared" si="15"/>
        <v>71204</v>
      </c>
      <c r="BT7" s="66">
        <f t="shared" si="15"/>
        <v>42858</v>
      </c>
      <c r="BU7" s="66">
        <f t="shared" si="15"/>
        <v>43808</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80672</v>
      </c>
      <c r="CO7" s="65" t="s">
        <v>112</v>
      </c>
      <c r="CP7" s="65" t="s">
        <v>112</v>
      </c>
      <c r="CQ7" s="65" t="s">
        <v>112</v>
      </c>
      <c r="CR7" s="65" t="s">
        <v>112</v>
      </c>
      <c r="CS7" s="65" t="s">
        <v>112</v>
      </c>
      <c r="CT7" s="65" t="s">
        <v>112</v>
      </c>
      <c r="CU7" s="65" t="s">
        <v>112</v>
      </c>
      <c r="CV7" s="65" t="s">
        <v>112</v>
      </c>
      <c r="CW7" s="65" t="s">
        <v>112</v>
      </c>
      <c r="CX7" s="65" t="s">
        <v>110</v>
      </c>
      <c r="CY7" s="62"/>
      <c r="CZ7" s="65" t="str">
        <f>CZ8</f>
        <v>-</v>
      </c>
      <c r="DA7" s="65" t="str">
        <f t="shared" ref="DA7:DI7" si="16">DA8</f>
        <v>-</v>
      </c>
      <c r="DB7" s="65">
        <f t="shared" si="16"/>
        <v>0</v>
      </c>
      <c r="DC7" s="65">
        <f t="shared" si="16"/>
        <v>0</v>
      </c>
      <c r="DD7" s="65">
        <f t="shared" si="16"/>
        <v>0</v>
      </c>
      <c r="DE7" s="65">
        <f t="shared" si="16"/>
        <v>543</v>
      </c>
      <c r="DF7" s="65">
        <f t="shared" si="16"/>
        <v>421.1</v>
      </c>
      <c r="DG7" s="65">
        <f t="shared" si="16"/>
        <v>339.7</v>
      </c>
      <c r="DH7" s="65">
        <f t="shared" si="16"/>
        <v>269.89999999999998</v>
      </c>
      <c r="DI7" s="65">
        <f t="shared" si="16"/>
        <v>196.2</v>
      </c>
      <c r="DJ7" s="62"/>
      <c r="DK7" s="65" t="str">
        <f>DK8</f>
        <v>-</v>
      </c>
      <c r="DL7" s="65" t="str">
        <f t="shared" ref="DL7:DT7" si="17">DL8</f>
        <v>-</v>
      </c>
      <c r="DM7" s="65">
        <f t="shared" si="17"/>
        <v>104.1</v>
      </c>
      <c r="DN7" s="65">
        <f t="shared" si="17"/>
        <v>101.1</v>
      </c>
      <c r="DO7" s="65">
        <f t="shared" si="17"/>
        <v>103.3</v>
      </c>
      <c r="DP7" s="65">
        <f t="shared" si="17"/>
        <v>195.5</v>
      </c>
      <c r="DQ7" s="65">
        <f t="shared" si="17"/>
        <v>199.1</v>
      </c>
      <c r="DR7" s="65">
        <f t="shared" si="17"/>
        <v>191.4</v>
      </c>
      <c r="DS7" s="65">
        <f t="shared" si="17"/>
        <v>194.7</v>
      </c>
      <c r="DT7" s="65">
        <f t="shared" si="17"/>
        <v>193</v>
      </c>
      <c r="DU7" s="62"/>
    </row>
    <row r="8" spans="1:125" s="67" customFormat="1">
      <c r="A8" s="50"/>
      <c r="B8" s="68">
        <v>2016</v>
      </c>
      <c r="C8" s="68">
        <v>271004</v>
      </c>
      <c r="D8" s="68">
        <v>47</v>
      </c>
      <c r="E8" s="68">
        <v>14</v>
      </c>
      <c r="F8" s="68">
        <v>0</v>
      </c>
      <c r="G8" s="68">
        <v>24</v>
      </c>
      <c r="H8" s="68" t="s">
        <v>113</v>
      </c>
      <c r="I8" s="68" t="s">
        <v>114</v>
      </c>
      <c r="J8" s="68" t="s">
        <v>115</v>
      </c>
      <c r="K8" s="68" t="s">
        <v>116</v>
      </c>
      <c r="L8" s="68" t="s">
        <v>117</v>
      </c>
      <c r="M8" s="68" t="s">
        <v>118</v>
      </c>
      <c r="N8" s="68"/>
      <c r="O8" s="69" t="s">
        <v>119</v>
      </c>
      <c r="P8" s="70" t="s">
        <v>120</v>
      </c>
      <c r="Q8" s="70" t="s">
        <v>121</v>
      </c>
      <c r="R8" s="71">
        <v>54</v>
      </c>
      <c r="S8" s="70" t="s">
        <v>122</v>
      </c>
      <c r="T8" s="70" t="s">
        <v>123</v>
      </c>
      <c r="U8" s="71">
        <v>12000</v>
      </c>
      <c r="V8" s="71">
        <v>270</v>
      </c>
      <c r="W8" s="71">
        <v>600</v>
      </c>
      <c r="X8" s="70" t="s">
        <v>124</v>
      </c>
      <c r="Y8" s="72" t="s">
        <v>117</v>
      </c>
      <c r="Z8" s="72" t="s">
        <v>117</v>
      </c>
      <c r="AA8" s="72">
        <v>291</v>
      </c>
      <c r="AB8" s="72">
        <v>173</v>
      </c>
      <c r="AC8" s="72">
        <v>175</v>
      </c>
      <c r="AD8" s="72">
        <v>138.69999999999999</v>
      </c>
      <c r="AE8" s="72">
        <v>110.6</v>
      </c>
      <c r="AF8" s="72">
        <v>118.2</v>
      </c>
      <c r="AG8" s="72">
        <v>120.9</v>
      </c>
      <c r="AH8" s="72">
        <v>205.8</v>
      </c>
      <c r="AI8" s="69">
        <v>275.39999999999998</v>
      </c>
      <c r="AJ8" s="72" t="s">
        <v>117</v>
      </c>
      <c r="AK8" s="72" t="s">
        <v>117</v>
      </c>
      <c r="AL8" s="72">
        <v>0</v>
      </c>
      <c r="AM8" s="72">
        <v>0</v>
      </c>
      <c r="AN8" s="72">
        <v>0</v>
      </c>
      <c r="AO8" s="72">
        <v>27.8</v>
      </c>
      <c r="AP8" s="72">
        <v>30.1</v>
      </c>
      <c r="AQ8" s="72">
        <v>26.5</v>
      </c>
      <c r="AR8" s="72">
        <v>25.2</v>
      </c>
      <c r="AS8" s="72">
        <v>28.8</v>
      </c>
      <c r="AT8" s="69">
        <v>13.3</v>
      </c>
      <c r="AU8" s="73" t="s">
        <v>117</v>
      </c>
      <c r="AV8" s="73" t="s">
        <v>117</v>
      </c>
      <c r="AW8" s="73">
        <v>0</v>
      </c>
      <c r="AX8" s="73">
        <v>0</v>
      </c>
      <c r="AY8" s="73">
        <v>0</v>
      </c>
      <c r="AZ8" s="73">
        <v>650</v>
      </c>
      <c r="BA8" s="73">
        <v>650</v>
      </c>
      <c r="BB8" s="73">
        <v>543</v>
      </c>
      <c r="BC8" s="73">
        <v>454</v>
      </c>
      <c r="BD8" s="73">
        <v>384</v>
      </c>
      <c r="BE8" s="73">
        <v>140</v>
      </c>
      <c r="BF8" s="72" t="s">
        <v>117</v>
      </c>
      <c r="BG8" s="72" t="s">
        <v>117</v>
      </c>
      <c r="BH8" s="72">
        <v>66</v>
      </c>
      <c r="BI8" s="72">
        <v>42</v>
      </c>
      <c r="BJ8" s="72">
        <v>43</v>
      </c>
      <c r="BK8" s="72">
        <v>24.4</v>
      </c>
      <c r="BL8" s="72">
        <v>24.4</v>
      </c>
      <c r="BM8" s="72">
        <v>24.2</v>
      </c>
      <c r="BN8" s="72">
        <v>25.5</v>
      </c>
      <c r="BO8" s="72">
        <v>22</v>
      </c>
      <c r="BP8" s="69">
        <v>45.2</v>
      </c>
      <c r="BQ8" s="73" t="s">
        <v>117</v>
      </c>
      <c r="BR8" s="73" t="s">
        <v>117</v>
      </c>
      <c r="BS8" s="73">
        <v>71204</v>
      </c>
      <c r="BT8" s="74">
        <v>42858</v>
      </c>
      <c r="BU8" s="74">
        <v>43808</v>
      </c>
      <c r="BV8" s="73">
        <v>40082</v>
      </c>
      <c r="BW8" s="73">
        <v>40365</v>
      </c>
      <c r="BX8" s="73">
        <v>48967</v>
      </c>
      <c r="BY8" s="73">
        <v>46827</v>
      </c>
      <c r="BZ8" s="73">
        <v>47288</v>
      </c>
      <c r="CA8" s="71">
        <v>19129</v>
      </c>
      <c r="CB8" s="72" t="s">
        <v>117</v>
      </c>
      <c r="CC8" s="72" t="s">
        <v>117</v>
      </c>
      <c r="CD8" s="72" t="s">
        <v>117</v>
      </c>
      <c r="CE8" s="72" t="s">
        <v>117</v>
      </c>
      <c r="CF8" s="72" t="s">
        <v>117</v>
      </c>
      <c r="CG8" s="72" t="s">
        <v>117</v>
      </c>
      <c r="CH8" s="72" t="s">
        <v>117</v>
      </c>
      <c r="CI8" s="72" t="s">
        <v>117</v>
      </c>
      <c r="CJ8" s="72" t="s">
        <v>117</v>
      </c>
      <c r="CK8" s="72" t="s">
        <v>117</v>
      </c>
      <c r="CL8" s="69" t="s">
        <v>117</v>
      </c>
      <c r="CM8" s="71">
        <v>0</v>
      </c>
      <c r="CN8" s="71">
        <v>80672</v>
      </c>
      <c r="CO8" s="72" t="s">
        <v>117</v>
      </c>
      <c r="CP8" s="72" t="s">
        <v>117</v>
      </c>
      <c r="CQ8" s="72" t="s">
        <v>117</v>
      </c>
      <c r="CR8" s="72" t="s">
        <v>117</v>
      </c>
      <c r="CS8" s="72" t="s">
        <v>117</v>
      </c>
      <c r="CT8" s="72" t="s">
        <v>117</v>
      </c>
      <c r="CU8" s="72" t="s">
        <v>117</v>
      </c>
      <c r="CV8" s="72" t="s">
        <v>117</v>
      </c>
      <c r="CW8" s="72" t="s">
        <v>117</v>
      </c>
      <c r="CX8" s="72" t="s">
        <v>117</v>
      </c>
      <c r="CY8" s="69" t="s">
        <v>117</v>
      </c>
      <c r="CZ8" s="72" t="s">
        <v>117</v>
      </c>
      <c r="DA8" s="72" t="s">
        <v>117</v>
      </c>
      <c r="DB8" s="72">
        <v>0</v>
      </c>
      <c r="DC8" s="72">
        <v>0</v>
      </c>
      <c r="DD8" s="72">
        <v>0</v>
      </c>
      <c r="DE8" s="72">
        <v>543</v>
      </c>
      <c r="DF8" s="72">
        <v>421.1</v>
      </c>
      <c r="DG8" s="72">
        <v>339.7</v>
      </c>
      <c r="DH8" s="72">
        <v>269.89999999999998</v>
      </c>
      <c r="DI8" s="72">
        <v>196.2</v>
      </c>
      <c r="DJ8" s="69">
        <v>122.6</v>
      </c>
      <c r="DK8" s="72" t="s">
        <v>117</v>
      </c>
      <c r="DL8" s="72" t="s">
        <v>117</v>
      </c>
      <c r="DM8" s="72">
        <v>104.1</v>
      </c>
      <c r="DN8" s="72">
        <v>101.1</v>
      </c>
      <c r="DO8" s="72">
        <v>103.3</v>
      </c>
      <c r="DP8" s="72">
        <v>195.5</v>
      </c>
      <c r="DQ8" s="72">
        <v>199.1</v>
      </c>
      <c r="DR8" s="72">
        <v>191.4</v>
      </c>
      <c r="DS8" s="72">
        <v>194.7</v>
      </c>
      <c r="DT8" s="72">
        <v>193</v>
      </c>
      <c r="DU8" s="69">
        <v>194.5</v>
      </c>
    </row>
    <row r="9" spans="1:12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c r="A10" s="79"/>
      <c r="B10" s="79" t="s">
        <v>125</v>
      </c>
      <c r="C10" s="79" t="s">
        <v>126</v>
      </c>
      <c r="D10" s="79" t="s">
        <v>127</v>
      </c>
      <c r="E10" s="79" t="s">
        <v>128</v>
      </c>
      <c r="F10" s="79" t="s">
        <v>129</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2018-02-09T01:49:43Z</dcterms:created>
  <dcterms:modified xsi:type="dcterms:W3CDTF">2018-03-26T02:08:24Z</dcterms:modified>
  <cp:category/>
</cp:coreProperties>
</file>