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IT76" i="4"/>
  <c r="CS51" i="4"/>
  <c r="HJ30" i="4"/>
  <c r="CS30" i="4"/>
  <c r="BZ76" i="4"/>
  <c r="MA51" i="4"/>
  <c r="MA30" i="4"/>
  <c r="C11" i="5"/>
  <c r="D11" i="5"/>
  <c r="E11" i="5"/>
  <c r="B11" i="5"/>
  <c r="LH51" i="4" l="1"/>
  <c r="LT76" i="4"/>
  <c r="GQ51" i="4"/>
  <c r="LH30" i="4"/>
  <c r="IE76" i="4"/>
  <c r="BZ51" i="4"/>
  <c r="GQ30" i="4"/>
  <c r="BZ30" i="4"/>
  <c r="BK76" i="4"/>
  <c r="FX30" i="4"/>
  <c r="BG30" i="4"/>
  <c r="AV76" i="4"/>
  <c r="KO51" i="4"/>
  <c r="HP76" i="4"/>
  <c r="LE76" i="4"/>
  <c r="FX51" i="4"/>
  <c r="KO30" i="4"/>
  <c r="BG51" i="4"/>
  <c r="KP76" i="4"/>
  <c r="AN51" i="4"/>
  <c r="HA76" i="4"/>
  <c r="FE30" i="4"/>
  <c r="AN30" i="4"/>
  <c r="FE51" i="4"/>
  <c r="JV30" i="4"/>
  <c r="AG76" i="4"/>
  <c r="JV51" i="4"/>
  <c r="KA76" i="4"/>
  <c r="GL76" i="4"/>
  <c r="U51" i="4"/>
  <c r="EL30" i="4"/>
  <c r="R76" i="4"/>
  <c r="U30" i="4"/>
  <c r="JC51" i="4"/>
  <c r="EL51" i="4"/>
  <c r="JC30" i="4"/>
</calcChain>
</file>

<file path=xl/sharedStrings.xml><?xml version="1.0" encoding="utf-8"?>
<sst xmlns="http://schemas.openxmlformats.org/spreadsheetml/2006/main" count="300" uniqueCount="136">
  <si>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</si>
  <si>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</si>
  <si>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</si>
  <si>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</si>
  <si>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</si>
  <si>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</si>
  <si>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</si>
  <si>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</si>
  <si>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</si>
  <si>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</si>
  <si>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</si>
  <si>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</si>
  <si>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</si>
  <si>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</si>
  <si>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</si>
  <si>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</si>
  <si>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</si>
  <si>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</si>
  <si>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</si>
  <si>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</si>
  <si>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</si>
  <si>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</si>
  <si>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</si>
  <si>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</si>
  <si>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</si>
  <si>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</si>
  <si>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</si>
  <si>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</si>
  <si>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</si>
  <si>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</si>
  <si>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</si>
  <si>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</si>
  <si>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</si>
  <si>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</si>
  <si>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</si>
  <si>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</si>
  <si>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</si>
  <si>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</si>
  <si>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</si>
  <si>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</si>
  <si>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</si>
  <si>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</si>
  <si>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</si>
  <si>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</si>
  <si>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</si>
  <si>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</si>
  <si>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</si>
  <si>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</si>
  <si>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</si>
  <si>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</si>
  <si>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</si>
  <si>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</si>
  <si>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</si>
  <si>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</si>
  <si>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</si>
  <si>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</si>
  <si>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</si>
  <si>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</si>
  <si>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</si>
  <si>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</si>
  <si>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</si>
  <si>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</si>
  <si>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</si>
  <si>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</si>
  <si>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</si>
  <si>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</si>
  <si>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</si>
  <si>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</si>
  <si>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</si>
  <si>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</si>
  <si>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</si>
  <si>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</si>
  <si>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</si>
  <si>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</si>
  <si>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</si>
  <si>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</si>
  <si>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</si>
  <si>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</si>
  <si>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</si>
  <si>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</si>
  <si>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</si>
  <si>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</si>
  <si>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</si>
  <si>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</si>
  <si>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</si>
  <si>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</si>
  <si>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</si>
  <si>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</si>
  <si>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</si>
  <si>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</si>
  <si>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</si>
  <si>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</si>
  <si>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</si>
  <si>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</si>
  <si>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</si>
  <si>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</si>
  <si>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</si>
  <si>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</si>
  <si>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</si>
  <si>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</si>
  <si>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</si>
  <si>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</si>
  <si>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</si>
  <si>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</si>
  <si>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</si>
  <si>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</si>
  <si>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</si>
  <si>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</si>
  <si>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</si>
  <si>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</si>
  <si>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</si>
  <si>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</si>
  <si>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</si>
  <si>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</si>
  <si>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大阪府　大阪市</t>
  </si>
  <si>
    <t>東長堀バス地下駐車場</t>
  </si>
  <si>
    <t>法非適用</t>
  </si>
  <si>
    <t>駐車場整備事業</t>
  </si>
  <si>
    <t>-</t>
  </si>
  <si>
    <t>Ａ３Ｂ１</t>
  </si>
  <si>
    <t>該当数値なし</t>
  </si>
  <si>
    <t>届出駐車場</t>
  </si>
  <si>
    <t>広場式</t>
  </si>
  <si>
    <t>商業施設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</si>
  <si>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</si>
  <si>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</si>
  <si>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</si>
  <si>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</si>
  <si>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</si>
  <si>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</si>
  <si>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</si>
  <si>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す。</t>
    <phoneticPr fontId="6"/>
  </si>
  <si>
    <t>・⑦東長堀バス駐車場は道路付属物（道路法第2条第2項）であり、敷地の地価を計上しておりません。
・⑧設備投資見込額は、今後10年間で見込む建設改良費・修繕費等の金額です。東長堀バス駐車場については、今後駐車場収入で更新費用を賄ったうえで収支黒が発生していく見込みです（設備投資見込額はH29.9.25現在のものです）。
・⑩企業債の残高はありません。</t>
    <rPh sb="2" eb="3">
      <t>ヒガシ</t>
    </rPh>
    <rPh sb="85" eb="86">
      <t>ヒガシ</t>
    </rPh>
    <phoneticPr fontId="6"/>
  </si>
  <si>
    <t>・①収益的収支比率は、黒字であれば100％以上となる指標です。類似施設と比較した場合に、低い水準ですが、バス駐車場は供用台数が12台しかなく、収益規模が大きくないことが要因です。もっとも、H27においては、類似施設と比較し、数値が高くなっております。かかる要因は、維持管理コスト低減を達成できた点にあ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①と同様、供用台数が少数であることから収益規模が低く、数値が低くなっておりますが、H27は維持管理コストの低減が図れたため、収支状況が良くなっております。
・大阪市の修繕費等の経費は含んでおりません。</t>
    <rPh sb="103" eb="105">
      <t>ルイジ</t>
    </rPh>
    <rPh sb="105" eb="107">
      <t>シセツ</t>
    </rPh>
    <rPh sb="108" eb="110">
      <t>ヒカク</t>
    </rPh>
    <rPh sb="112" eb="114">
      <t>スウチ</t>
    </rPh>
    <rPh sb="115" eb="116">
      <t>タカ</t>
    </rPh>
    <rPh sb="128" eb="130">
      <t>ヨウイン</t>
    </rPh>
    <rPh sb="132" eb="134">
      <t>イジ</t>
    </rPh>
    <rPh sb="139" eb="141">
      <t>テイゲン</t>
    </rPh>
    <rPh sb="142" eb="144">
      <t>タッセイ</t>
    </rPh>
    <rPh sb="147" eb="148">
      <t>テン</t>
    </rPh>
    <rPh sb="270" eb="272">
      <t>ドウヨウ</t>
    </rPh>
    <rPh sb="273" eb="275">
      <t>キョウヨウ</t>
    </rPh>
    <rPh sb="275" eb="277">
      <t>ダイスウ</t>
    </rPh>
    <rPh sb="278" eb="280">
      <t>ショウスウ</t>
    </rPh>
    <rPh sb="287" eb="289">
      <t>シュウエキ</t>
    </rPh>
    <rPh sb="289" eb="291">
      <t>キボ</t>
    </rPh>
    <rPh sb="292" eb="293">
      <t>ヒク</t>
    </rPh>
    <rPh sb="295" eb="297">
      <t>スウチ</t>
    </rPh>
    <rPh sb="298" eb="299">
      <t>ヒク</t>
    </rPh>
    <rPh sb="313" eb="315">
      <t>イジ</t>
    </rPh>
    <rPh sb="315" eb="317">
      <t>カンリ</t>
    </rPh>
    <rPh sb="321" eb="323">
      <t>テイゲン</t>
    </rPh>
    <rPh sb="324" eb="325">
      <t>ハカ</t>
    </rPh>
    <rPh sb="330" eb="332">
      <t>シュウシ</t>
    </rPh>
    <rPh sb="332" eb="334">
      <t>ジョウキョウ</t>
    </rPh>
    <rPh sb="335" eb="336">
      <t>ヨ</t>
    </rPh>
    <phoneticPr fontId="6"/>
  </si>
  <si>
    <t>非設置</t>
    <rPh sb="0" eb="1">
      <t>ヒ</t>
    </rPh>
    <rPh sb="1" eb="3">
      <t>セッチ</t>
    </rPh>
    <phoneticPr fontId="6"/>
  </si>
  <si>
    <t>・各種利用促進策を実施し、収益増に向けた効率的な駐車場運営を行っています。
・近年外国人観光客の観光バスの増加から、東長堀バス駐車場においても増収状況が続いていましたが、当該旅行客の交通手段も観光バスから公共交通機関に変化してきていることが調査から判明しており、今後収支水準を改善していくうえで、新たな利用層を獲得していくことが重要と考えます。
　当該需要創出に向けて、適切な料金改定の実施、周辺施設との提携等利用促進策について、指定管理者と協議してまいります。
・東長堀バス駐車場は、大阪市駐車基本計画を基に市内の路上駐車違反防止のため本市が管理運営を行っており、今後も同目的達成のため、本市が管理を継続していく方針です。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キンネン</t>
    </rPh>
    <rPh sb="48" eb="50">
      <t>カンコウ</t>
    </rPh>
    <rPh sb="53" eb="55">
      <t>ゾウカ</t>
    </rPh>
    <rPh sb="58" eb="59">
      <t>ヒガシ</t>
    </rPh>
    <rPh sb="59" eb="61">
      <t>ナガホリ</t>
    </rPh>
    <rPh sb="63" eb="66">
      <t>チュウシャジョウ</t>
    </rPh>
    <rPh sb="71" eb="73">
      <t>ゾウシュウ</t>
    </rPh>
    <rPh sb="73" eb="75">
      <t>ジョウキョウ</t>
    </rPh>
    <rPh sb="76" eb="77">
      <t>ツヅ</t>
    </rPh>
    <rPh sb="85" eb="87">
      <t>トウガイ</t>
    </rPh>
    <rPh sb="87" eb="89">
      <t>リョコウ</t>
    </rPh>
    <rPh sb="89" eb="90">
      <t>キャク</t>
    </rPh>
    <rPh sb="138" eb="140">
      <t>カイゼン</t>
    </rPh>
    <rPh sb="233" eb="234">
      <t>ヒガシ</t>
    </rPh>
    <rPh sb="234" eb="236">
      <t>ナガホリ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</si>
</sst>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0">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4" fillId="0" borderId="9"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328</c:v>
                </c:pt>
                <c:pt idx="3">
                  <c:v>546</c:v>
                </c:pt>
                <c:pt idx="4">
                  <c:v>182.5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4899968"/>
        <c:axId val="6549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4899968"/>
        <c:axId val="654900360"/>
      </c:lineChart>
      <c:dateAx>
        <c:axId val="654899968"/>
        <c:scaling>
          <c:orientation val="minMax"/>
        </c:scaling>
        <c:delete val="1"/>
        <c:axPos val="b"/>
        <c:numFmt formatCode="ge" sourceLinked="1"/>
        <c:majorTickMark val="none"/>
        <c:minorTickMark val="none"/>
        <c:tickLblPos val="none"/>
        <c:crossAx val="654900360"/>
        <c:crosses val="autoZero"/>
        <c:auto val="1"/>
        <c:lblOffset val="100"/>
        <c:baseTimeUnit val="years"/>
      </c:dateAx>
      <c:valAx>
        <c:axId val="6549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8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4901144"/>
        <c:axId val="6549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4901144"/>
        <c:axId val="654901536"/>
      </c:lineChart>
      <c:dateAx>
        <c:axId val="654901144"/>
        <c:scaling>
          <c:orientation val="minMax"/>
        </c:scaling>
        <c:delete val="1"/>
        <c:axPos val="b"/>
        <c:numFmt formatCode="ge" sourceLinked="1"/>
        <c:majorTickMark val="none"/>
        <c:minorTickMark val="none"/>
        <c:tickLblPos val="none"/>
        <c:crossAx val="654901536"/>
        <c:crosses val="autoZero"/>
        <c:auto val="1"/>
        <c:lblOffset val="100"/>
        <c:baseTimeUnit val="years"/>
      </c:dateAx>
      <c:valAx>
        <c:axId val="6549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90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4902320"/>
        <c:axId val="6549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4902320"/>
        <c:axId val="654902712"/>
      </c:lineChart>
      <c:dateAx>
        <c:axId val="654902320"/>
        <c:scaling>
          <c:orientation val="minMax"/>
        </c:scaling>
        <c:delete val="1"/>
        <c:axPos val="b"/>
        <c:numFmt formatCode="ge" sourceLinked="1"/>
        <c:majorTickMark val="none"/>
        <c:minorTickMark val="none"/>
        <c:tickLblPos val="none"/>
        <c:crossAx val="654902712"/>
        <c:crosses val="autoZero"/>
        <c:auto val="1"/>
        <c:lblOffset val="100"/>
        <c:baseTimeUnit val="years"/>
      </c:dateAx>
      <c:valAx>
        <c:axId val="65490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90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268064"/>
        <c:axId val="59926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268064"/>
        <c:axId val="599268456"/>
      </c:lineChart>
      <c:dateAx>
        <c:axId val="599268064"/>
        <c:scaling>
          <c:orientation val="minMax"/>
        </c:scaling>
        <c:delete val="1"/>
        <c:axPos val="b"/>
        <c:numFmt formatCode="ge" sourceLinked="1"/>
        <c:majorTickMark val="none"/>
        <c:minorTickMark val="none"/>
        <c:tickLblPos val="none"/>
        <c:crossAx val="599268456"/>
        <c:crosses val="autoZero"/>
        <c:auto val="1"/>
        <c:lblOffset val="100"/>
        <c:baseTimeUnit val="years"/>
      </c:dateAx>
      <c:valAx>
        <c:axId val="59926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26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9269240"/>
        <c:axId val="59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9269240"/>
        <c:axId val="599269632"/>
      </c:lineChart>
      <c:dateAx>
        <c:axId val="599269240"/>
        <c:scaling>
          <c:orientation val="minMax"/>
        </c:scaling>
        <c:delete val="1"/>
        <c:axPos val="b"/>
        <c:numFmt formatCode="ge" sourceLinked="1"/>
        <c:majorTickMark val="none"/>
        <c:minorTickMark val="none"/>
        <c:tickLblPos val="none"/>
        <c:crossAx val="599269632"/>
        <c:crosses val="autoZero"/>
        <c:auto val="1"/>
        <c:lblOffset val="100"/>
        <c:baseTimeUnit val="years"/>
      </c:dateAx>
      <c:valAx>
        <c:axId val="5992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26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9270416"/>
        <c:axId val="59927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9270416"/>
        <c:axId val="599270808"/>
      </c:lineChart>
      <c:dateAx>
        <c:axId val="599270416"/>
        <c:scaling>
          <c:orientation val="minMax"/>
        </c:scaling>
        <c:delete val="1"/>
        <c:axPos val="b"/>
        <c:numFmt formatCode="ge" sourceLinked="1"/>
        <c:majorTickMark val="none"/>
        <c:minorTickMark val="none"/>
        <c:tickLblPos val="none"/>
        <c:crossAx val="599270808"/>
        <c:crosses val="autoZero"/>
        <c:auto val="1"/>
        <c:lblOffset val="100"/>
        <c:baseTimeUnit val="years"/>
      </c:dateAx>
      <c:valAx>
        <c:axId val="599270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27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250</c:v>
                </c:pt>
                <c:pt idx="3">
                  <c:v>308.3</c:v>
                </c:pt>
                <c:pt idx="4">
                  <c:v>258.3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9271592"/>
        <c:axId val="3134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9271592"/>
        <c:axId val="313403552"/>
      </c:lineChart>
      <c:dateAx>
        <c:axId val="599271592"/>
        <c:scaling>
          <c:orientation val="minMax"/>
        </c:scaling>
        <c:delete val="1"/>
        <c:axPos val="b"/>
        <c:numFmt formatCode="ge" sourceLinked="1"/>
        <c:majorTickMark val="none"/>
        <c:minorTickMark val="none"/>
        <c:tickLblPos val="none"/>
        <c:crossAx val="313403552"/>
        <c:crosses val="autoZero"/>
        <c:auto val="1"/>
        <c:lblOffset val="100"/>
        <c:baseTimeUnit val="years"/>
      </c:dateAx>
      <c:valAx>
        <c:axId val="3134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27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70</c:v>
                </c:pt>
                <c:pt idx="3">
                  <c:v>81.5</c:v>
                </c:pt>
                <c:pt idx="4">
                  <c:v>45.2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3404336"/>
        <c:axId val="3134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3404336"/>
        <c:axId val="313404728"/>
      </c:lineChart>
      <c:dateAx>
        <c:axId val="313404336"/>
        <c:scaling>
          <c:orientation val="minMax"/>
        </c:scaling>
        <c:delete val="1"/>
        <c:axPos val="b"/>
        <c:numFmt formatCode="ge" sourceLinked="1"/>
        <c:majorTickMark val="none"/>
        <c:minorTickMark val="none"/>
        <c:tickLblPos val="none"/>
        <c:crossAx val="313404728"/>
        <c:crosses val="autoZero"/>
        <c:auto val="1"/>
        <c:lblOffset val="100"/>
        <c:baseTimeUnit val="years"/>
      </c:dateAx>
      <c:valAx>
        <c:axId val="31340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0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30829</c:v>
                </c:pt>
                <c:pt idx="3">
                  <c:v>40707</c:v>
                </c:pt>
                <c:pt idx="4">
                  <c:v>19865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3405512"/>
        <c:axId val="31340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3405512"/>
        <c:axId val="313405904"/>
      </c:lineChart>
      <c:dateAx>
        <c:axId val="313405512"/>
        <c:scaling>
          <c:orientation val="minMax"/>
        </c:scaling>
        <c:delete val="1"/>
        <c:axPos val="b"/>
        <c:numFmt formatCode="ge" sourceLinked="1"/>
        <c:majorTickMark val="none"/>
        <c:minorTickMark val="none"/>
        <c:tickLblPos val="none"/>
        <c:crossAx val="313405904"/>
        <c:crosses val="autoZero"/>
        <c:auto val="1"/>
        <c:lblOffset val="100"/>
        <c:baseTimeUnit val="years"/>
      </c:dateAx>
      <c:valAx>
        <c:axId val="31340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0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row>
    <row r="3" spans="1:382"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row>
    <row r="4" spans="1:382"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7" t="str">
        <f>データ!H6&amp;"　"&amp;データ!I6</f>
        <v>大阪府大阪市　東長堀バス地下駐車場</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1"/>
      <c r="AQ7" s="139" t="s">
        <v>2</v>
      </c>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1"/>
      <c r="CF7" s="139" t="s">
        <v>3</v>
      </c>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1"/>
      <c r="DU7" s="148" t="s">
        <v>4</v>
      </c>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2" t="s">
        <v>5</v>
      </c>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5"/>
      <c r="GZ7" s="5"/>
      <c r="HA7" s="5"/>
      <c r="HB7" s="5"/>
      <c r="HC7" s="5"/>
      <c r="HD7" s="5"/>
      <c r="HE7" s="5"/>
      <c r="HF7" s="5"/>
      <c r="HG7" s="5"/>
      <c r="HH7" s="5"/>
      <c r="HI7" s="5"/>
      <c r="HJ7" s="5"/>
      <c r="HK7" s="5"/>
      <c r="HL7" s="5"/>
      <c r="HM7" s="5"/>
      <c r="HN7" s="5"/>
      <c r="HO7" s="5"/>
      <c r="HP7" s="5"/>
      <c r="HQ7" s="5"/>
      <c r="HR7" s="5"/>
      <c r="HS7" s="5"/>
      <c r="HT7" s="5"/>
      <c r="HU7" s="5"/>
      <c r="HV7" s="5"/>
      <c r="HW7" s="5"/>
      <c r="HX7" s="142" t="s">
        <v>6</v>
      </c>
      <c r="HY7" s="142"/>
      <c r="HZ7" s="142"/>
      <c r="IA7" s="142"/>
      <c r="IB7" s="142"/>
      <c r="IC7" s="142"/>
      <c r="ID7" s="142"/>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t="s">
        <v>7</v>
      </c>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t="s">
        <v>8</v>
      </c>
      <c r="LK7" s="142"/>
      <c r="LL7" s="142"/>
      <c r="LM7" s="142"/>
      <c r="LN7" s="142"/>
      <c r="LO7" s="142"/>
      <c r="LP7" s="142"/>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4"/>
      <c r="ND7" s="7" t="s">
        <v>9</v>
      </c>
      <c r="NE7" s="8"/>
      <c r="NF7" s="8"/>
      <c r="NG7" s="8"/>
      <c r="NH7" s="8"/>
      <c r="NI7" s="8"/>
      <c r="NJ7" s="8"/>
      <c r="NK7" s="8"/>
      <c r="NL7" s="8"/>
      <c r="NM7" s="8"/>
      <c r="NN7" s="8"/>
      <c r="NO7" s="8"/>
      <c r="NP7" s="8"/>
      <c r="NQ7" s="9"/>
    </row>
    <row r="8" spans="1:382" ht="18.75" customHeight="1">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駐車場整備事業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33" t="str">
        <f>データ!M7</f>
        <v>Ａ３Ｂ１</v>
      </c>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43" t="s">
        <v>134</v>
      </c>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5"/>
      <c r="GZ8" s="5"/>
      <c r="HA8" s="5"/>
      <c r="HB8" s="5"/>
      <c r="HC8" s="5"/>
      <c r="HD8" s="5"/>
      <c r="HE8" s="5"/>
      <c r="HF8" s="5"/>
      <c r="HG8" s="5"/>
      <c r="HH8" s="5"/>
      <c r="HI8" s="5"/>
      <c r="HJ8" s="5"/>
      <c r="HK8" s="5"/>
      <c r="HL8" s="5"/>
      <c r="HM8" s="5"/>
      <c r="HN8" s="5"/>
      <c r="HO8" s="5"/>
      <c r="HP8" s="5"/>
      <c r="HQ8" s="5"/>
      <c r="HR8" s="5"/>
      <c r="HS8" s="5"/>
      <c r="HT8" s="5"/>
      <c r="HU8" s="5"/>
      <c r="HV8" s="5"/>
      <c r="HW8" s="5"/>
      <c r="HX8" s="133" t="str">
        <f>データ!S7</f>
        <v>商業施設</v>
      </c>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t="str">
        <f>データ!T7</f>
        <v>有</v>
      </c>
      <c r="JR8" s="133"/>
      <c r="JS8" s="133"/>
      <c r="JT8" s="133"/>
      <c r="JU8" s="133"/>
      <c r="JV8" s="133"/>
      <c r="JW8" s="133"/>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2">
        <f>データ!U7</f>
        <v>2600</v>
      </c>
      <c r="LK8" s="132"/>
      <c r="LL8" s="132"/>
      <c r="LM8" s="132"/>
      <c r="LN8" s="132"/>
      <c r="LO8" s="132"/>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4"/>
      <c r="ND8" s="137" t="s">
        <v>10</v>
      </c>
      <c r="NE8" s="138"/>
      <c r="NF8" s="10" t="s">
        <v>11</v>
      </c>
      <c r="NG8" s="11"/>
      <c r="NH8" s="11"/>
      <c r="NI8" s="11"/>
      <c r="NJ8" s="11"/>
      <c r="NK8" s="11"/>
      <c r="NL8" s="11"/>
      <c r="NM8" s="11"/>
      <c r="NN8" s="11"/>
      <c r="NO8" s="11"/>
      <c r="NP8" s="11"/>
      <c r="NQ8" s="12"/>
    </row>
    <row r="9" spans="1:382" ht="18.75" customHeight="1">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1"/>
      <c r="AQ9" s="139" t="s">
        <v>13</v>
      </c>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1"/>
      <c r="CF9" s="139" t="s">
        <v>14</v>
      </c>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1"/>
      <c r="DU9" s="142" t="s">
        <v>15</v>
      </c>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42" t="s">
        <v>16</v>
      </c>
      <c r="HY9" s="142"/>
      <c r="HZ9" s="142"/>
      <c r="IA9" s="142"/>
      <c r="IB9" s="142"/>
      <c r="IC9" s="142"/>
      <c r="ID9" s="142"/>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t="s">
        <v>17</v>
      </c>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t="s">
        <v>18</v>
      </c>
      <c r="LK9" s="142"/>
      <c r="LL9" s="142"/>
      <c r="LM9" s="142"/>
      <c r="LN9" s="142"/>
      <c r="LO9" s="142"/>
      <c r="LP9" s="142"/>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4"/>
      <c r="ND9" s="144" t="s">
        <v>19</v>
      </c>
      <c r="NE9" s="145"/>
      <c r="NF9" s="13" t="s">
        <v>20</v>
      </c>
      <c r="NG9" s="14"/>
      <c r="NH9" s="14"/>
      <c r="NI9" s="14"/>
      <c r="NJ9" s="14"/>
      <c r="NK9" s="14"/>
      <c r="NL9" s="14"/>
      <c r="NM9" s="14"/>
      <c r="NN9" s="14"/>
      <c r="NO9" s="14"/>
      <c r="NP9" s="14"/>
      <c r="NQ9" s="15"/>
    </row>
    <row r="10" spans="1:382" ht="18.75" customHeight="1">
      <c r="A10" s="2"/>
      <c r="B10" s="126" t="str">
        <f>データ!O7</f>
        <v>該当数値なし</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8"/>
      <c r="AQ10" s="129" t="str">
        <f>データ!P7</f>
        <v>届出駐車場</v>
      </c>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1"/>
      <c r="CF10" s="129" t="str">
        <f>データ!Q7</f>
        <v>広場式</v>
      </c>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1"/>
      <c r="DU10" s="132">
        <f>データ!R7</f>
        <v>15</v>
      </c>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32">
        <f>データ!V7</f>
        <v>12</v>
      </c>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f>データ!W7</f>
        <v>2000</v>
      </c>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3" t="str">
        <f>データ!X7</f>
        <v>利用料金制</v>
      </c>
      <c r="LK10" s="133"/>
      <c r="LL10" s="133"/>
      <c r="LM10" s="133"/>
      <c r="LN10" s="133"/>
      <c r="LO10" s="133"/>
      <c r="LP10" s="133"/>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2"/>
      <c r="ND10" s="134" t="s">
        <v>21</v>
      </c>
      <c r="NE10" s="12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5" t="s">
        <v>23</v>
      </c>
      <c r="NE11" s="135"/>
      <c r="NF11" s="135"/>
      <c r="NG11" s="135"/>
      <c r="NH11" s="135"/>
      <c r="NI11" s="135"/>
      <c r="NJ11" s="135"/>
      <c r="NK11" s="135"/>
      <c r="NL11" s="135"/>
      <c r="NM11" s="135"/>
      <c r="NN11" s="135"/>
      <c r="NO11" s="135"/>
      <c r="NP11" s="135"/>
      <c r="NQ11" s="135"/>
      <c r="NR11" s="135"/>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5"/>
      <c r="NE12" s="135"/>
      <c r="NF12" s="135"/>
      <c r="NG12" s="135"/>
      <c r="NH12" s="135"/>
      <c r="NI12" s="135"/>
      <c r="NJ12" s="135"/>
      <c r="NK12" s="135"/>
      <c r="NL12" s="135"/>
      <c r="NM12" s="135"/>
      <c r="NN12" s="135"/>
      <c r="NO12" s="135"/>
      <c r="NP12" s="135"/>
      <c r="NQ12" s="135"/>
      <c r="NR12" s="135"/>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6"/>
      <c r="NE13" s="136"/>
      <c r="NF13" s="136"/>
      <c r="NG13" s="136"/>
      <c r="NH13" s="136"/>
      <c r="NI13" s="136"/>
      <c r="NJ13" s="136"/>
      <c r="NK13" s="136"/>
      <c r="NL13" s="136"/>
      <c r="NM13" s="136"/>
      <c r="NN13" s="136"/>
      <c r="NO13" s="136"/>
      <c r="NP13" s="136"/>
      <c r="NQ13" s="136"/>
      <c r="NR13" s="136"/>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23" t="s">
        <v>133</v>
      </c>
      <c r="NE15" s="124"/>
      <c r="NF15" s="124"/>
      <c r="NG15" s="124"/>
      <c r="NH15" s="124"/>
      <c r="NI15" s="124"/>
      <c r="NJ15" s="124"/>
      <c r="NK15" s="124"/>
      <c r="NL15" s="124"/>
      <c r="NM15" s="124"/>
      <c r="NN15" s="124"/>
      <c r="NO15" s="124"/>
      <c r="NP15" s="124"/>
      <c r="NQ15" s="124"/>
      <c r="NR15" s="125"/>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23"/>
      <c r="NE16" s="124"/>
      <c r="NF16" s="124"/>
      <c r="NG16" s="124"/>
      <c r="NH16" s="124"/>
      <c r="NI16" s="124"/>
      <c r="NJ16" s="124"/>
      <c r="NK16" s="124"/>
      <c r="NL16" s="124"/>
      <c r="NM16" s="124"/>
      <c r="NN16" s="124"/>
      <c r="NO16" s="124"/>
      <c r="NP16" s="124"/>
      <c r="NQ16" s="124"/>
      <c r="NR16" s="125"/>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23"/>
      <c r="NE17" s="124"/>
      <c r="NF17" s="124"/>
      <c r="NG17" s="124"/>
      <c r="NH17" s="124"/>
      <c r="NI17" s="124"/>
      <c r="NJ17" s="124"/>
      <c r="NK17" s="124"/>
      <c r="NL17" s="124"/>
      <c r="NM17" s="124"/>
      <c r="NN17" s="124"/>
      <c r="NO17" s="124"/>
      <c r="NP17" s="124"/>
      <c r="NQ17" s="124"/>
      <c r="NR17" s="125"/>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23"/>
      <c r="NE18" s="124"/>
      <c r="NF18" s="124"/>
      <c r="NG18" s="124"/>
      <c r="NH18" s="124"/>
      <c r="NI18" s="124"/>
      <c r="NJ18" s="124"/>
      <c r="NK18" s="124"/>
      <c r="NL18" s="124"/>
      <c r="NM18" s="124"/>
      <c r="NN18" s="124"/>
      <c r="NO18" s="124"/>
      <c r="NP18" s="124"/>
      <c r="NQ18" s="124"/>
      <c r="NR18" s="125"/>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23"/>
      <c r="NE19" s="124"/>
      <c r="NF19" s="124"/>
      <c r="NG19" s="124"/>
      <c r="NH19" s="124"/>
      <c r="NI19" s="124"/>
      <c r="NJ19" s="124"/>
      <c r="NK19" s="124"/>
      <c r="NL19" s="124"/>
      <c r="NM19" s="124"/>
      <c r="NN19" s="124"/>
      <c r="NO19" s="124"/>
      <c r="NP19" s="124"/>
      <c r="NQ19" s="124"/>
      <c r="NR19" s="125"/>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23"/>
      <c r="NE20" s="124"/>
      <c r="NF20" s="124"/>
      <c r="NG20" s="124"/>
      <c r="NH20" s="124"/>
      <c r="NI20" s="124"/>
      <c r="NJ20" s="124"/>
      <c r="NK20" s="124"/>
      <c r="NL20" s="124"/>
      <c r="NM20" s="124"/>
      <c r="NN20" s="124"/>
      <c r="NO20" s="124"/>
      <c r="NP20" s="124"/>
      <c r="NQ20" s="124"/>
      <c r="NR20" s="125"/>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23"/>
      <c r="NE21" s="124"/>
      <c r="NF21" s="124"/>
      <c r="NG21" s="124"/>
      <c r="NH21" s="124"/>
      <c r="NI21" s="124"/>
      <c r="NJ21" s="124"/>
      <c r="NK21" s="124"/>
      <c r="NL21" s="124"/>
      <c r="NM21" s="124"/>
      <c r="NN21" s="124"/>
      <c r="NO21" s="124"/>
      <c r="NP21" s="124"/>
      <c r="NQ21" s="124"/>
      <c r="NR21" s="125"/>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23"/>
      <c r="NE22" s="124"/>
      <c r="NF22" s="124"/>
      <c r="NG22" s="124"/>
      <c r="NH22" s="124"/>
      <c r="NI22" s="124"/>
      <c r="NJ22" s="124"/>
      <c r="NK22" s="124"/>
      <c r="NL22" s="124"/>
      <c r="NM22" s="124"/>
      <c r="NN22" s="124"/>
      <c r="NO22" s="124"/>
      <c r="NP22" s="124"/>
      <c r="NQ22" s="124"/>
      <c r="NR22" s="125"/>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23"/>
      <c r="NE23" s="124"/>
      <c r="NF23" s="124"/>
      <c r="NG23" s="124"/>
      <c r="NH23" s="124"/>
      <c r="NI23" s="124"/>
      <c r="NJ23" s="124"/>
      <c r="NK23" s="124"/>
      <c r="NL23" s="124"/>
      <c r="NM23" s="124"/>
      <c r="NN23" s="124"/>
      <c r="NO23" s="124"/>
      <c r="NP23" s="124"/>
      <c r="NQ23" s="124"/>
      <c r="NR23" s="125"/>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23"/>
      <c r="NE24" s="124"/>
      <c r="NF24" s="124"/>
      <c r="NG24" s="124"/>
      <c r="NH24" s="124"/>
      <c r="NI24" s="124"/>
      <c r="NJ24" s="124"/>
      <c r="NK24" s="124"/>
      <c r="NL24" s="124"/>
      <c r="NM24" s="124"/>
      <c r="NN24" s="124"/>
      <c r="NO24" s="124"/>
      <c r="NP24" s="124"/>
      <c r="NQ24" s="124"/>
      <c r="NR24" s="125"/>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23"/>
      <c r="NE25" s="124"/>
      <c r="NF25" s="124"/>
      <c r="NG25" s="124"/>
      <c r="NH25" s="124"/>
      <c r="NI25" s="124"/>
      <c r="NJ25" s="124"/>
      <c r="NK25" s="124"/>
      <c r="NL25" s="124"/>
      <c r="NM25" s="124"/>
      <c r="NN25" s="124"/>
      <c r="NO25" s="124"/>
      <c r="NP25" s="124"/>
      <c r="NQ25" s="124"/>
      <c r="NR25" s="125"/>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23"/>
      <c r="NE26" s="124"/>
      <c r="NF26" s="124"/>
      <c r="NG26" s="124"/>
      <c r="NH26" s="124"/>
      <c r="NI26" s="124"/>
      <c r="NJ26" s="124"/>
      <c r="NK26" s="124"/>
      <c r="NL26" s="124"/>
      <c r="NM26" s="124"/>
      <c r="NN26" s="124"/>
      <c r="NO26" s="124"/>
      <c r="NP26" s="124"/>
      <c r="NQ26" s="124"/>
      <c r="NR26" s="125"/>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23"/>
      <c r="NE27" s="124"/>
      <c r="NF27" s="124"/>
      <c r="NG27" s="124"/>
      <c r="NH27" s="124"/>
      <c r="NI27" s="124"/>
      <c r="NJ27" s="124"/>
      <c r="NK27" s="124"/>
      <c r="NL27" s="124"/>
      <c r="NM27" s="124"/>
      <c r="NN27" s="124"/>
      <c r="NO27" s="124"/>
      <c r="NP27" s="124"/>
      <c r="NQ27" s="124"/>
      <c r="NR27" s="125"/>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23"/>
      <c r="NE28" s="124"/>
      <c r="NF28" s="124"/>
      <c r="NG28" s="124"/>
      <c r="NH28" s="124"/>
      <c r="NI28" s="124"/>
      <c r="NJ28" s="124"/>
      <c r="NK28" s="124"/>
      <c r="NL28" s="124"/>
      <c r="NM28" s="124"/>
      <c r="NN28" s="124"/>
      <c r="NO28" s="124"/>
      <c r="NP28" s="124"/>
      <c r="NQ28" s="124"/>
      <c r="NR28" s="125"/>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23"/>
      <c r="NE29" s="124"/>
      <c r="NF29" s="124"/>
      <c r="NG29" s="124"/>
      <c r="NH29" s="124"/>
      <c r="NI29" s="124"/>
      <c r="NJ29" s="124"/>
      <c r="NK29" s="124"/>
      <c r="NL29" s="124"/>
      <c r="NM29" s="124"/>
      <c r="NN29" s="124"/>
      <c r="NO29" s="124"/>
      <c r="NP29" s="124"/>
      <c r="NQ29" s="124"/>
      <c r="NR29" s="125"/>
    </row>
    <row r="30" spans="1:382" ht="13.5" customHeight="1">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123"/>
      <c r="NE30" s="124"/>
      <c r="NF30" s="124"/>
      <c r="NG30" s="124"/>
      <c r="NH30" s="124"/>
      <c r="NI30" s="124"/>
      <c r="NJ30" s="124"/>
      <c r="NK30" s="124"/>
      <c r="NL30" s="124"/>
      <c r="NM30" s="124"/>
      <c r="NN30" s="124"/>
      <c r="NO30" s="124"/>
      <c r="NP30" s="124"/>
      <c r="NQ30" s="124"/>
      <c r="NR30" s="125"/>
    </row>
    <row r="31" spans="1:382" ht="13.5" customHeight="1">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f>データ!AA7</f>
        <v>328</v>
      </c>
      <c r="BH31" s="111"/>
      <c r="BI31" s="111"/>
      <c r="BJ31" s="111"/>
      <c r="BK31" s="111"/>
      <c r="BL31" s="111"/>
      <c r="BM31" s="111"/>
      <c r="BN31" s="111"/>
      <c r="BO31" s="111"/>
      <c r="BP31" s="111"/>
      <c r="BQ31" s="111"/>
      <c r="BR31" s="111"/>
      <c r="BS31" s="111"/>
      <c r="BT31" s="111"/>
      <c r="BU31" s="111"/>
      <c r="BV31" s="111"/>
      <c r="BW31" s="111"/>
      <c r="BX31" s="111"/>
      <c r="BY31" s="111"/>
      <c r="BZ31" s="111">
        <f>データ!AB7</f>
        <v>546</v>
      </c>
      <c r="CA31" s="111"/>
      <c r="CB31" s="111"/>
      <c r="CC31" s="111"/>
      <c r="CD31" s="111"/>
      <c r="CE31" s="111"/>
      <c r="CF31" s="111"/>
      <c r="CG31" s="111"/>
      <c r="CH31" s="111"/>
      <c r="CI31" s="111"/>
      <c r="CJ31" s="111"/>
      <c r="CK31" s="111"/>
      <c r="CL31" s="111"/>
      <c r="CM31" s="111"/>
      <c r="CN31" s="111"/>
      <c r="CO31" s="111"/>
      <c r="CP31" s="111"/>
      <c r="CQ31" s="111"/>
      <c r="CR31" s="111"/>
      <c r="CS31" s="111">
        <f>データ!AC7</f>
        <v>182.5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f>データ!DM7</f>
        <v>250</v>
      </c>
      <c r="KP31" s="82"/>
      <c r="KQ31" s="82"/>
      <c r="KR31" s="82"/>
      <c r="KS31" s="82"/>
      <c r="KT31" s="82"/>
      <c r="KU31" s="82"/>
      <c r="KV31" s="82"/>
      <c r="KW31" s="82"/>
      <c r="KX31" s="82"/>
      <c r="KY31" s="82"/>
      <c r="KZ31" s="82"/>
      <c r="LA31" s="82"/>
      <c r="LB31" s="82"/>
      <c r="LC31" s="82"/>
      <c r="LD31" s="82"/>
      <c r="LE31" s="82"/>
      <c r="LF31" s="82"/>
      <c r="LG31" s="83"/>
      <c r="LH31" s="81">
        <f>データ!DN7</f>
        <v>308.3</v>
      </c>
      <c r="LI31" s="82"/>
      <c r="LJ31" s="82"/>
      <c r="LK31" s="82"/>
      <c r="LL31" s="82"/>
      <c r="LM31" s="82"/>
      <c r="LN31" s="82"/>
      <c r="LO31" s="82"/>
      <c r="LP31" s="82"/>
      <c r="LQ31" s="82"/>
      <c r="LR31" s="82"/>
      <c r="LS31" s="82"/>
      <c r="LT31" s="82"/>
      <c r="LU31" s="82"/>
      <c r="LV31" s="82"/>
      <c r="LW31" s="82"/>
      <c r="LX31" s="82"/>
      <c r="LY31" s="82"/>
      <c r="LZ31" s="83"/>
      <c r="MA31" s="81">
        <f>データ!DO7</f>
        <v>258.3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5" t="s">
        <v>132</v>
      </c>
      <c r="NE32" s="116"/>
      <c r="NF32" s="116"/>
      <c r="NG32" s="116"/>
      <c r="NH32" s="116"/>
      <c r="NI32" s="116"/>
      <c r="NJ32" s="116"/>
      <c r="NK32" s="116"/>
      <c r="NL32" s="116"/>
      <c r="NM32" s="116"/>
      <c r="NN32" s="116"/>
      <c r="NO32" s="116"/>
      <c r="NP32" s="116"/>
      <c r="NQ32" s="116"/>
      <c r="NR32" s="11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5"/>
      <c r="NE33" s="116"/>
      <c r="NF33" s="116"/>
      <c r="NG33" s="116"/>
      <c r="NH33" s="116"/>
      <c r="NI33" s="116"/>
      <c r="NJ33" s="116"/>
      <c r="NK33" s="116"/>
      <c r="NL33" s="116"/>
      <c r="NM33" s="116"/>
      <c r="NN33" s="116"/>
      <c r="NO33" s="116"/>
      <c r="NP33" s="116"/>
      <c r="NQ33" s="116"/>
      <c r="NR33" s="11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5"/>
      <c r="NE34" s="116"/>
      <c r="NF34" s="116"/>
      <c r="NG34" s="116"/>
      <c r="NH34" s="116"/>
      <c r="NI34" s="116"/>
      <c r="NJ34" s="116"/>
      <c r="NK34" s="116"/>
      <c r="NL34" s="116"/>
      <c r="NM34" s="116"/>
      <c r="NN34" s="116"/>
      <c r="NO34" s="116"/>
      <c r="NP34" s="116"/>
      <c r="NQ34" s="116"/>
      <c r="NR34" s="11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115"/>
      <c r="NE35" s="116"/>
      <c r="NF35" s="116"/>
      <c r="NG35" s="116"/>
      <c r="NH35" s="116"/>
      <c r="NI35" s="116"/>
      <c r="NJ35" s="116"/>
      <c r="NK35" s="116"/>
      <c r="NL35" s="116"/>
      <c r="NM35" s="116"/>
      <c r="NN35" s="116"/>
      <c r="NO35" s="116"/>
      <c r="NP35" s="116"/>
      <c r="NQ35" s="116"/>
      <c r="NR35" s="11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5"/>
      <c r="NE36" s="116"/>
      <c r="NF36" s="116"/>
      <c r="NG36" s="116"/>
      <c r="NH36" s="116"/>
      <c r="NI36" s="116"/>
      <c r="NJ36" s="116"/>
      <c r="NK36" s="116"/>
      <c r="NL36" s="116"/>
      <c r="NM36" s="116"/>
      <c r="NN36" s="116"/>
      <c r="NO36" s="116"/>
      <c r="NP36" s="116"/>
      <c r="NQ36" s="116"/>
      <c r="NR36" s="11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5"/>
      <c r="NE37" s="116"/>
      <c r="NF37" s="116"/>
      <c r="NG37" s="116"/>
      <c r="NH37" s="116"/>
      <c r="NI37" s="116"/>
      <c r="NJ37" s="116"/>
      <c r="NK37" s="116"/>
      <c r="NL37" s="116"/>
      <c r="NM37" s="116"/>
      <c r="NN37" s="116"/>
      <c r="NO37" s="116"/>
      <c r="NP37" s="116"/>
      <c r="NQ37" s="116"/>
      <c r="NR37" s="11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5"/>
      <c r="NE38" s="116"/>
      <c r="NF38" s="116"/>
      <c r="NG38" s="116"/>
      <c r="NH38" s="116"/>
      <c r="NI38" s="116"/>
      <c r="NJ38" s="116"/>
      <c r="NK38" s="116"/>
      <c r="NL38" s="116"/>
      <c r="NM38" s="116"/>
      <c r="NN38" s="116"/>
      <c r="NO38" s="116"/>
      <c r="NP38" s="116"/>
      <c r="NQ38" s="116"/>
      <c r="NR38" s="11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5"/>
      <c r="NE39" s="116"/>
      <c r="NF39" s="116"/>
      <c r="NG39" s="116"/>
      <c r="NH39" s="116"/>
      <c r="NI39" s="116"/>
      <c r="NJ39" s="116"/>
      <c r="NK39" s="116"/>
      <c r="NL39" s="116"/>
      <c r="NM39" s="116"/>
      <c r="NN39" s="116"/>
      <c r="NO39" s="116"/>
      <c r="NP39" s="116"/>
      <c r="NQ39" s="116"/>
      <c r="NR39" s="11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5"/>
      <c r="NE40" s="116"/>
      <c r="NF40" s="116"/>
      <c r="NG40" s="116"/>
      <c r="NH40" s="116"/>
      <c r="NI40" s="116"/>
      <c r="NJ40" s="116"/>
      <c r="NK40" s="116"/>
      <c r="NL40" s="116"/>
      <c r="NM40" s="116"/>
      <c r="NN40" s="116"/>
      <c r="NO40" s="116"/>
      <c r="NP40" s="116"/>
      <c r="NQ40" s="116"/>
      <c r="NR40" s="11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5"/>
      <c r="NE41" s="116"/>
      <c r="NF41" s="116"/>
      <c r="NG41" s="116"/>
      <c r="NH41" s="116"/>
      <c r="NI41" s="116"/>
      <c r="NJ41" s="116"/>
      <c r="NK41" s="116"/>
      <c r="NL41" s="116"/>
      <c r="NM41" s="116"/>
      <c r="NN41" s="116"/>
      <c r="NO41" s="116"/>
      <c r="NP41" s="116"/>
      <c r="NQ41" s="116"/>
      <c r="NR41" s="11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5"/>
      <c r="NE42" s="116"/>
      <c r="NF42" s="116"/>
      <c r="NG42" s="116"/>
      <c r="NH42" s="116"/>
      <c r="NI42" s="116"/>
      <c r="NJ42" s="116"/>
      <c r="NK42" s="116"/>
      <c r="NL42" s="116"/>
      <c r="NM42" s="116"/>
      <c r="NN42" s="116"/>
      <c r="NO42" s="116"/>
      <c r="NP42" s="116"/>
      <c r="NQ42" s="116"/>
      <c r="NR42" s="11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5"/>
      <c r="NE43" s="116"/>
      <c r="NF43" s="116"/>
      <c r="NG43" s="116"/>
      <c r="NH43" s="116"/>
      <c r="NI43" s="116"/>
      <c r="NJ43" s="116"/>
      <c r="NK43" s="116"/>
      <c r="NL43" s="116"/>
      <c r="NM43" s="116"/>
      <c r="NN43" s="116"/>
      <c r="NO43" s="116"/>
      <c r="NP43" s="116"/>
      <c r="NQ43" s="116"/>
      <c r="NR43" s="11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5"/>
      <c r="NE44" s="116"/>
      <c r="NF44" s="116"/>
      <c r="NG44" s="116"/>
      <c r="NH44" s="116"/>
      <c r="NI44" s="116"/>
      <c r="NJ44" s="116"/>
      <c r="NK44" s="116"/>
      <c r="NL44" s="116"/>
      <c r="NM44" s="116"/>
      <c r="NN44" s="116"/>
      <c r="NO44" s="116"/>
      <c r="NP44" s="116"/>
      <c r="NQ44" s="116"/>
      <c r="NR44" s="11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5"/>
      <c r="NE45" s="116"/>
      <c r="NF45" s="116"/>
      <c r="NG45" s="116"/>
      <c r="NH45" s="116"/>
      <c r="NI45" s="116"/>
      <c r="NJ45" s="116"/>
      <c r="NK45" s="116"/>
      <c r="NL45" s="116"/>
      <c r="NM45" s="116"/>
      <c r="NN45" s="116"/>
      <c r="NO45" s="116"/>
      <c r="NP45" s="116"/>
      <c r="NQ45" s="116"/>
      <c r="NR45" s="11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5"/>
      <c r="NE46" s="116"/>
      <c r="NF46" s="116"/>
      <c r="NG46" s="116"/>
      <c r="NH46" s="116"/>
      <c r="NI46" s="116"/>
      <c r="NJ46" s="116"/>
      <c r="NK46" s="116"/>
      <c r="NL46" s="116"/>
      <c r="NM46" s="116"/>
      <c r="NN46" s="116"/>
      <c r="NO46" s="116"/>
      <c r="NP46" s="116"/>
      <c r="NQ46" s="116"/>
      <c r="NR46" s="11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5"/>
      <c r="NE47" s="116"/>
      <c r="NF47" s="116"/>
      <c r="NG47" s="116"/>
      <c r="NH47" s="116"/>
      <c r="NI47" s="116"/>
      <c r="NJ47" s="116"/>
      <c r="NK47" s="116"/>
      <c r="NL47" s="116"/>
      <c r="NM47" s="116"/>
      <c r="NN47" s="116"/>
      <c r="NO47" s="116"/>
      <c r="NP47" s="116"/>
      <c r="NQ47" s="116"/>
      <c r="NR47" s="11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5" t="s">
        <v>131</v>
      </c>
      <c r="NE49" s="116"/>
      <c r="NF49" s="116"/>
      <c r="NG49" s="116"/>
      <c r="NH49" s="116"/>
      <c r="NI49" s="116"/>
      <c r="NJ49" s="116"/>
      <c r="NK49" s="116"/>
      <c r="NL49" s="116"/>
      <c r="NM49" s="116"/>
      <c r="NN49" s="116"/>
      <c r="NO49" s="116"/>
      <c r="NP49" s="116"/>
      <c r="NQ49" s="116"/>
      <c r="NR49" s="11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5"/>
      <c r="NE50" s="116"/>
      <c r="NF50" s="116"/>
      <c r="NG50" s="116"/>
      <c r="NH50" s="116"/>
      <c r="NI50" s="116"/>
      <c r="NJ50" s="116"/>
      <c r="NK50" s="116"/>
      <c r="NL50" s="116"/>
      <c r="NM50" s="116"/>
      <c r="NN50" s="116"/>
      <c r="NO50" s="116"/>
      <c r="NP50" s="116"/>
      <c r="NQ50" s="116"/>
      <c r="NR50" s="117"/>
    </row>
    <row r="51" spans="1:382" ht="13.5" customHeight="1">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115"/>
      <c r="NE51" s="116"/>
      <c r="NF51" s="116"/>
      <c r="NG51" s="116"/>
      <c r="NH51" s="116"/>
      <c r="NI51" s="116"/>
      <c r="NJ51" s="116"/>
      <c r="NK51" s="116"/>
      <c r="NL51" s="116"/>
      <c r="NM51" s="116"/>
      <c r="NN51" s="116"/>
      <c r="NO51" s="116"/>
      <c r="NP51" s="116"/>
      <c r="NQ51" s="116"/>
      <c r="NR51" s="117"/>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f>データ!BH7</f>
        <v>70</v>
      </c>
      <c r="FY52" s="111"/>
      <c r="FZ52" s="111"/>
      <c r="GA52" s="111"/>
      <c r="GB52" s="111"/>
      <c r="GC52" s="111"/>
      <c r="GD52" s="111"/>
      <c r="GE52" s="111"/>
      <c r="GF52" s="111"/>
      <c r="GG52" s="111"/>
      <c r="GH52" s="111"/>
      <c r="GI52" s="111"/>
      <c r="GJ52" s="111"/>
      <c r="GK52" s="111"/>
      <c r="GL52" s="111"/>
      <c r="GM52" s="111"/>
      <c r="GN52" s="111"/>
      <c r="GO52" s="111"/>
      <c r="GP52" s="111"/>
      <c r="GQ52" s="111">
        <f>データ!BI7</f>
        <v>81.5</v>
      </c>
      <c r="GR52" s="111"/>
      <c r="GS52" s="111"/>
      <c r="GT52" s="111"/>
      <c r="GU52" s="111"/>
      <c r="GV52" s="111"/>
      <c r="GW52" s="111"/>
      <c r="GX52" s="111"/>
      <c r="GY52" s="111"/>
      <c r="GZ52" s="111"/>
      <c r="HA52" s="111"/>
      <c r="HB52" s="111"/>
      <c r="HC52" s="111"/>
      <c r="HD52" s="111"/>
      <c r="HE52" s="111"/>
      <c r="HF52" s="111"/>
      <c r="HG52" s="111"/>
      <c r="HH52" s="111"/>
      <c r="HI52" s="111"/>
      <c r="HJ52" s="111">
        <f>データ!BJ7</f>
        <v>45.2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f>データ!BS7</f>
        <v>30829</v>
      </c>
      <c r="KP52" s="110"/>
      <c r="KQ52" s="110"/>
      <c r="KR52" s="110"/>
      <c r="KS52" s="110"/>
      <c r="KT52" s="110"/>
      <c r="KU52" s="110"/>
      <c r="KV52" s="110"/>
      <c r="KW52" s="110"/>
      <c r="KX52" s="110"/>
      <c r="KY52" s="110"/>
      <c r="KZ52" s="110"/>
      <c r="LA52" s="110"/>
      <c r="LB52" s="110"/>
      <c r="LC52" s="110"/>
      <c r="LD52" s="110"/>
      <c r="LE52" s="110"/>
      <c r="LF52" s="110"/>
      <c r="LG52" s="110"/>
      <c r="LH52" s="110">
        <f>データ!BT7</f>
        <v>40707</v>
      </c>
      <c r="LI52" s="110"/>
      <c r="LJ52" s="110"/>
      <c r="LK52" s="110"/>
      <c r="LL52" s="110"/>
      <c r="LM52" s="110"/>
      <c r="LN52" s="110"/>
      <c r="LO52" s="110"/>
      <c r="LP52" s="110"/>
      <c r="LQ52" s="110"/>
      <c r="LR52" s="110"/>
      <c r="LS52" s="110"/>
      <c r="LT52" s="110"/>
      <c r="LU52" s="110"/>
      <c r="LV52" s="110"/>
      <c r="LW52" s="110"/>
      <c r="LX52" s="110"/>
      <c r="LY52" s="110"/>
      <c r="LZ52" s="110"/>
      <c r="MA52" s="110">
        <f>データ!BU7</f>
        <v>19865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15"/>
      <c r="NE52" s="116"/>
      <c r="NF52" s="116"/>
      <c r="NG52" s="116"/>
      <c r="NH52" s="116"/>
      <c r="NI52" s="116"/>
      <c r="NJ52" s="116"/>
      <c r="NK52" s="116"/>
      <c r="NL52" s="116"/>
      <c r="NM52" s="116"/>
      <c r="NN52" s="116"/>
      <c r="NO52" s="116"/>
      <c r="NP52" s="116"/>
      <c r="NQ52" s="116"/>
      <c r="NR52" s="117"/>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15"/>
      <c r="NE53" s="116"/>
      <c r="NF53" s="116"/>
      <c r="NG53" s="116"/>
      <c r="NH53" s="116"/>
      <c r="NI53" s="116"/>
      <c r="NJ53" s="116"/>
      <c r="NK53" s="116"/>
      <c r="NL53" s="116"/>
      <c r="NM53" s="116"/>
      <c r="NN53" s="116"/>
      <c r="NO53" s="116"/>
      <c r="NP53" s="116"/>
      <c r="NQ53" s="116"/>
      <c r="NR53" s="11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5"/>
      <c r="NE54" s="116"/>
      <c r="NF54" s="116"/>
      <c r="NG54" s="116"/>
      <c r="NH54" s="116"/>
      <c r="NI54" s="116"/>
      <c r="NJ54" s="116"/>
      <c r="NK54" s="116"/>
      <c r="NL54" s="116"/>
      <c r="NM54" s="116"/>
      <c r="NN54" s="116"/>
      <c r="NO54" s="116"/>
      <c r="NP54" s="116"/>
      <c r="NQ54" s="116"/>
      <c r="NR54" s="11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5"/>
      <c r="NE55" s="116"/>
      <c r="NF55" s="116"/>
      <c r="NG55" s="116"/>
      <c r="NH55" s="116"/>
      <c r="NI55" s="116"/>
      <c r="NJ55" s="116"/>
      <c r="NK55" s="116"/>
      <c r="NL55" s="116"/>
      <c r="NM55" s="116"/>
      <c r="NN55" s="116"/>
      <c r="NO55" s="116"/>
      <c r="NP55" s="116"/>
      <c r="NQ55" s="116"/>
      <c r="NR55" s="11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5"/>
      <c r="NE56" s="116"/>
      <c r="NF56" s="116"/>
      <c r="NG56" s="116"/>
      <c r="NH56" s="116"/>
      <c r="NI56" s="116"/>
      <c r="NJ56" s="116"/>
      <c r="NK56" s="116"/>
      <c r="NL56" s="116"/>
      <c r="NM56" s="116"/>
      <c r="NN56" s="116"/>
      <c r="NO56" s="116"/>
      <c r="NP56" s="116"/>
      <c r="NQ56" s="116"/>
      <c r="NR56" s="11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5"/>
      <c r="NE57" s="116"/>
      <c r="NF57" s="116"/>
      <c r="NG57" s="116"/>
      <c r="NH57" s="116"/>
      <c r="NI57" s="116"/>
      <c r="NJ57" s="116"/>
      <c r="NK57" s="116"/>
      <c r="NL57" s="116"/>
      <c r="NM57" s="116"/>
      <c r="NN57" s="116"/>
      <c r="NO57" s="116"/>
      <c r="NP57" s="116"/>
      <c r="NQ57" s="116"/>
      <c r="NR57" s="11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5"/>
      <c r="NE58" s="116"/>
      <c r="NF58" s="116"/>
      <c r="NG58" s="116"/>
      <c r="NH58" s="116"/>
      <c r="NI58" s="116"/>
      <c r="NJ58" s="116"/>
      <c r="NK58" s="116"/>
      <c r="NL58" s="116"/>
      <c r="NM58" s="116"/>
      <c r="NN58" s="116"/>
      <c r="NO58" s="116"/>
      <c r="NP58" s="116"/>
      <c r="NQ58" s="116"/>
      <c r="NR58" s="11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5"/>
      <c r="NE59" s="116"/>
      <c r="NF59" s="116"/>
      <c r="NG59" s="116"/>
      <c r="NH59" s="116"/>
      <c r="NI59" s="116"/>
      <c r="NJ59" s="116"/>
      <c r="NK59" s="116"/>
      <c r="NL59" s="116"/>
      <c r="NM59" s="116"/>
      <c r="NN59" s="116"/>
      <c r="NO59" s="116"/>
      <c r="NP59" s="116"/>
      <c r="NQ59" s="116"/>
      <c r="NR59" s="11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5"/>
      <c r="NE60" s="116"/>
      <c r="NF60" s="116"/>
      <c r="NG60" s="116"/>
      <c r="NH60" s="116"/>
      <c r="NI60" s="116"/>
      <c r="NJ60" s="116"/>
      <c r="NK60" s="116"/>
      <c r="NL60" s="116"/>
      <c r="NM60" s="116"/>
      <c r="NN60" s="116"/>
      <c r="NO60" s="116"/>
      <c r="NP60" s="116"/>
      <c r="NQ60" s="116"/>
      <c r="NR60" s="11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5"/>
      <c r="NE61" s="116"/>
      <c r="NF61" s="116"/>
      <c r="NG61" s="116"/>
      <c r="NH61" s="116"/>
      <c r="NI61" s="116"/>
      <c r="NJ61" s="116"/>
      <c r="NK61" s="116"/>
      <c r="NL61" s="116"/>
      <c r="NM61" s="116"/>
      <c r="NN61" s="116"/>
      <c r="NO61" s="116"/>
      <c r="NP61" s="116"/>
      <c r="NQ61" s="116"/>
      <c r="NR61" s="11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5"/>
      <c r="NE62" s="116"/>
      <c r="NF62" s="116"/>
      <c r="NG62" s="116"/>
      <c r="NH62" s="116"/>
      <c r="NI62" s="116"/>
      <c r="NJ62" s="116"/>
      <c r="NK62" s="116"/>
      <c r="NL62" s="116"/>
      <c r="NM62" s="116"/>
      <c r="NN62" s="116"/>
      <c r="NO62" s="116"/>
      <c r="NP62" s="116"/>
      <c r="NQ62" s="116"/>
      <c r="NR62" s="11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5"/>
      <c r="NE63" s="116"/>
      <c r="NF63" s="116"/>
      <c r="NG63" s="116"/>
      <c r="NH63" s="116"/>
      <c r="NI63" s="116"/>
      <c r="NJ63" s="116"/>
      <c r="NK63" s="116"/>
      <c r="NL63" s="116"/>
      <c r="NM63" s="116"/>
      <c r="NN63" s="116"/>
      <c r="NO63" s="116"/>
      <c r="NP63" s="116"/>
      <c r="NQ63" s="116"/>
      <c r="NR63" s="11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45952</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52" t="s">
        <v>67</v>
      </c>
      <c r="I3" s="153"/>
      <c r="J3" s="153"/>
      <c r="K3" s="153"/>
      <c r="L3" s="153"/>
      <c r="M3" s="153"/>
      <c r="N3" s="153"/>
      <c r="O3" s="153"/>
      <c r="P3" s="153"/>
      <c r="Q3" s="153"/>
      <c r="R3" s="153"/>
      <c r="S3" s="153"/>
      <c r="T3" s="153"/>
      <c r="U3" s="153"/>
      <c r="V3" s="153"/>
      <c r="W3" s="153"/>
      <c r="X3" s="153"/>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4"/>
      <c r="I4" s="155"/>
      <c r="J4" s="155"/>
      <c r="K4" s="155"/>
      <c r="L4" s="155"/>
      <c r="M4" s="155"/>
      <c r="N4" s="155"/>
      <c r="O4" s="155"/>
      <c r="P4" s="155"/>
      <c r="Q4" s="155"/>
      <c r="R4" s="155"/>
      <c r="S4" s="155"/>
      <c r="T4" s="155"/>
      <c r="U4" s="155"/>
      <c r="V4" s="155"/>
      <c r="W4" s="155"/>
      <c r="X4" s="155"/>
      <c r="Y4" s="149" t="s">
        <v>72</v>
      </c>
      <c r="Z4" s="150"/>
      <c r="AA4" s="150"/>
      <c r="AB4" s="150"/>
      <c r="AC4" s="150"/>
      <c r="AD4" s="150"/>
      <c r="AE4" s="150"/>
      <c r="AF4" s="150"/>
      <c r="AG4" s="150"/>
      <c r="AH4" s="150"/>
      <c r="AI4" s="151"/>
      <c r="AJ4" s="156" t="s">
        <v>73</v>
      </c>
      <c r="AK4" s="156"/>
      <c r="AL4" s="156"/>
      <c r="AM4" s="156"/>
      <c r="AN4" s="156"/>
      <c r="AO4" s="156"/>
      <c r="AP4" s="156"/>
      <c r="AQ4" s="156"/>
      <c r="AR4" s="156"/>
      <c r="AS4" s="156"/>
      <c r="AT4" s="156"/>
      <c r="AU4" s="157" t="s">
        <v>74</v>
      </c>
      <c r="AV4" s="156"/>
      <c r="AW4" s="156"/>
      <c r="AX4" s="156"/>
      <c r="AY4" s="156"/>
      <c r="AZ4" s="156"/>
      <c r="BA4" s="156"/>
      <c r="BB4" s="156"/>
      <c r="BC4" s="156"/>
      <c r="BD4" s="156"/>
      <c r="BE4" s="156"/>
      <c r="BF4" s="156" t="s">
        <v>75</v>
      </c>
      <c r="BG4" s="156"/>
      <c r="BH4" s="156"/>
      <c r="BI4" s="156"/>
      <c r="BJ4" s="156"/>
      <c r="BK4" s="156"/>
      <c r="BL4" s="156"/>
      <c r="BM4" s="156"/>
      <c r="BN4" s="156"/>
      <c r="BO4" s="156"/>
      <c r="BP4" s="156"/>
      <c r="BQ4" s="157" t="s">
        <v>76</v>
      </c>
      <c r="BR4" s="156"/>
      <c r="BS4" s="156"/>
      <c r="BT4" s="156"/>
      <c r="BU4" s="156"/>
      <c r="BV4" s="156"/>
      <c r="BW4" s="156"/>
      <c r="BX4" s="156"/>
      <c r="BY4" s="156"/>
      <c r="BZ4" s="156"/>
      <c r="CA4" s="156"/>
      <c r="CB4" s="156" t="s">
        <v>77</v>
      </c>
      <c r="CC4" s="156"/>
      <c r="CD4" s="156"/>
      <c r="CE4" s="156"/>
      <c r="CF4" s="156"/>
      <c r="CG4" s="156"/>
      <c r="CH4" s="156"/>
      <c r="CI4" s="156"/>
      <c r="CJ4" s="156"/>
      <c r="CK4" s="156"/>
      <c r="CL4" s="156"/>
      <c r="CM4" s="158" t="s">
        <v>78</v>
      </c>
      <c r="CN4" s="158" t="s">
        <v>79</v>
      </c>
      <c r="CO4" s="149" t="s">
        <v>80</v>
      </c>
      <c r="CP4" s="150"/>
      <c r="CQ4" s="150"/>
      <c r="CR4" s="150"/>
      <c r="CS4" s="150"/>
      <c r="CT4" s="150"/>
      <c r="CU4" s="150"/>
      <c r="CV4" s="150"/>
      <c r="CW4" s="150"/>
      <c r="CX4" s="150"/>
      <c r="CY4" s="151"/>
      <c r="CZ4" s="156" t="s">
        <v>81</v>
      </c>
      <c r="DA4" s="156"/>
      <c r="DB4" s="156"/>
      <c r="DC4" s="156"/>
      <c r="DD4" s="156"/>
      <c r="DE4" s="156"/>
      <c r="DF4" s="156"/>
      <c r="DG4" s="156"/>
      <c r="DH4" s="156"/>
      <c r="DI4" s="156"/>
      <c r="DJ4" s="156"/>
      <c r="DK4" s="149" t="s">
        <v>82</v>
      </c>
      <c r="DL4" s="150"/>
      <c r="DM4" s="150"/>
      <c r="DN4" s="150"/>
      <c r="DO4" s="150"/>
      <c r="DP4" s="150"/>
      <c r="DQ4" s="150"/>
      <c r="DR4" s="150"/>
      <c r="DS4" s="150"/>
      <c r="DT4" s="150"/>
      <c r="DU4" s="151"/>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9"/>
      <c r="CN5" s="159"/>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25</v>
      </c>
      <c r="H6" s="61" t="str">
        <f>SUBSTITUTE(H8,"　","")</f>
        <v>大阪府大阪市</v>
      </c>
      <c r="I6" s="61" t="str">
        <f t="shared" si="1"/>
        <v>東長堀バス地下駐車場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15</v>
      </c>
      <c r="S6" s="63" t="str">
        <f t="shared" si="1"/>
        <v>商業施設</v>
      </c>
      <c r="T6" s="63" t="str">
        <f t="shared" si="1"/>
        <v>有</v>
      </c>
      <c r="U6" s="64">
        <f t="shared" si="1"/>
        <v>2600</v>
      </c>
      <c r="V6" s="64">
        <f t="shared" si="1"/>
        <v>12</v>
      </c>
      <c r="W6" s="64">
        <f t="shared" si="1"/>
        <v>2000</v>
      </c>
      <c r="X6" s="63" t="str">
        <f t="shared" si="1"/>
        <v>利用料金制</v>
      </c>
      <c r="Y6" s="65" t="e">
        <f>IF(Y8="-",NA(),Y8)</f>
        <v>#N/A</v>
      </c>
      <c r="Z6" s="65" t="e">
        <f t="shared" ref="Z6:AH6" si="2">IF(Z8="-",NA(),Z8)</f>
        <v>#N/A</v>
      </c>
      <c r="AA6" s="65">
        <f t="shared" si="2"/>
        <v>328</v>
      </c>
      <c r="AB6" s="65">
        <f t="shared" si="2"/>
        <v>546</v>
      </c>
      <c r="AC6" s="65">
        <f t="shared" si="2"/>
        <v>182.5</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t="e">
        <f t="shared" ref="AV6:BD6" si="4">IF(AV8="-",NA(),AV8)</f>
        <v>#N/A</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t="e">
        <f t="shared" ref="BG6:BO6" si="5">IF(BG8="-",NA(),BG8)</f>
        <v>#N/A</v>
      </c>
      <c r="BH6" s="65">
        <f t="shared" si="5"/>
        <v>70</v>
      </c>
      <c r="BI6" s="65">
        <f t="shared" si="5"/>
        <v>81.5</v>
      </c>
      <c r="BJ6" s="65">
        <f t="shared" si="5"/>
        <v>45.2</v>
      </c>
      <c r="BK6" s="65">
        <f t="shared" si="5"/>
        <v>51.9</v>
      </c>
      <c r="BL6" s="65">
        <f t="shared" si="5"/>
        <v>59.2</v>
      </c>
      <c r="BM6" s="65">
        <f t="shared" si="5"/>
        <v>64.5</v>
      </c>
      <c r="BN6" s="65">
        <f t="shared" si="5"/>
        <v>60</v>
      </c>
      <c r="BO6" s="65">
        <f t="shared" si="5"/>
        <v>52.8</v>
      </c>
      <c r="BP6" s="62" t="str">
        <f>IF(BP8="-","",IF(BP8="-","【-】","【"&amp;SUBSTITUTE(TEXT(BP8,"#,##0.0"),"-","△")&amp;"】"))</f>
        <v>【45.2】</v>
      </c>
      <c r="BQ6" s="66" t="e">
        <f>IF(BQ8="-",NA(),BQ8)</f>
        <v>#N/A</v>
      </c>
      <c r="BR6" s="66" t="e">
        <f t="shared" ref="BR6:BZ6" si="6">IF(BR8="-",NA(),BR8)</f>
        <v>#N/A</v>
      </c>
      <c r="BS6" s="66">
        <f t="shared" si="6"/>
        <v>30829</v>
      </c>
      <c r="BT6" s="66">
        <f t="shared" si="6"/>
        <v>40707</v>
      </c>
      <c r="BU6" s="66">
        <f t="shared" si="6"/>
        <v>19865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45952</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t="e">
        <f t="shared" ref="DL6:DT6" si="9">IF(DL8="-",NA(),DL8)</f>
        <v>#N/A</v>
      </c>
      <c r="DM6" s="65">
        <f t="shared" si="9"/>
        <v>250</v>
      </c>
      <c r="DN6" s="65">
        <f t="shared" si="9"/>
        <v>308.3</v>
      </c>
      <c r="DO6" s="65">
        <f t="shared" si="9"/>
        <v>258.3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25</v>
      </c>
      <c r="H7" s="61" t="str">
        <f t="shared" si="10"/>
        <v>大阪府　大阪市</v>
      </c>
      <c r="I7" s="61" t="str">
        <f t="shared" si="10"/>
        <v>東長堀バス地下駐車場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15</v>
      </c>
      <c r="S7" s="63" t="str">
        <f t="shared" si="10"/>
        <v>商業施設</v>
      </c>
      <c r="T7" s="63" t="str">
        <f t="shared" si="10"/>
        <v>有</v>
      </c>
      <c r="U7" s="64">
        <f t="shared" si="10"/>
        <v>2600</v>
      </c>
      <c r="V7" s="64">
        <f t="shared" si="10"/>
        <v>12</v>
      </c>
      <c r="W7" s="64">
        <f t="shared" si="10"/>
        <v>2000</v>
      </c>
      <c r="X7" s="63" t="str">
        <f t="shared" si="10"/>
        <v>利用料金制</v>
      </c>
      <c r="Y7" s="65" t="str">
        <f>Y8</f>
        <v>-</v>
      </c>
      <c r="Z7" s="65" t="str">
        <f t="shared" ref="Z7:AH7" si="11">Z8</f>
        <v>-</v>
      </c>
      <c r="AA7" s="65">
        <f t="shared" si="11"/>
        <v>328</v>
      </c>
      <c r="AB7" s="65">
        <f t="shared" si="11"/>
        <v>546</v>
      </c>
      <c r="AC7" s="65">
        <f t="shared" si="11"/>
        <v>182.5</v>
      </c>
      <c r="AD7" s="65">
        <f t="shared" si="11"/>
        <v>393.6</v>
      </c>
      <c r="AE7" s="65">
        <f t="shared" si="11"/>
        <v>407.1</v>
      </c>
      <c r="AF7" s="65">
        <f t="shared" si="11"/>
        <v>375.5</v>
      </c>
      <c r="AG7" s="65">
        <f t="shared" si="11"/>
        <v>441.2</v>
      </c>
      <c r="AH7" s="65">
        <f t="shared" si="11"/>
        <v>368.2</v>
      </c>
      <c r="AI7" s="62"/>
      <c r="AJ7" s="65" t="str">
        <f>AJ8</f>
        <v>-</v>
      </c>
      <c r="AK7" s="65" t="str">
        <f t="shared" ref="AK7:AS7" si="12">AK8</f>
        <v>-</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t="str">
        <f t="shared" ref="AV7:BD7" si="13">AV8</f>
        <v>-</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t="str">
        <f>BF8</f>
        <v>-</v>
      </c>
      <c r="BG7" s="65" t="str">
        <f t="shared" ref="BG7:BO7" si="14">BG8</f>
        <v>-</v>
      </c>
      <c r="BH7" s="65">
        <f t="shared" si="14"/>
        <v>70</v>
      </c>
      <c r="BI7" s="65">
        <f t="shared" si="14"/>
        <v>81.5</v>
      </c>
      <c r="BJ7" s="65">
        <f t="shared" si="14"/>
        <v>45.2</v>
      </c>
      <c r="BK7" s="65">
        <f t="shared" si="14"/>
        <v>51.9</v>
      </c>
      <c r="BL7" s="65">
        <f t="shared" si="14"/>
        <v>59.2</v>
      </c>
      <c r="BM7" s="65">
        <f t="shared" si="14"/>
        <v>64.5</v>
      </c>
      <c r="BN7" s="65">
        <f t="shared" si="14"/>
        <v>60</v>
      </c>
      <c r="BO7" s="65">
        <f t="shared" si="14"/>
        <v>52.8</v>
      </c>
      <c r="BP7" s="62"/>
      <c r="BQ7" s="66" t="str">
        <f>BQ8</f>
        <v>-</v>
      </c>
      <c r="BR7" s="66" t="str">
        <f t="shared" ref="BR7:BZ7" si="15">BR8</f>
        <v>-</v>
      </c>
      <c r="BS7" s="66">
        <f t="shared" si="15"/>
        <v>30829</v>
      </c>
      <c r="BT7" s="66">
        <f t="shared" si="15"/>
        <v>40707</v>
      </c>
      <c r="BU7" s="66">
        <f t="shared" si="15"/>
        <v>19865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45952</v>
      </c>
      <c r="CO7" s="65" t="s">
        <v>112</v>
      </c>
      <c r="CP7" s="65" t="s">
        <v>112</v>
      </c>
      <c r="CQ7" s="65" t="s">
        <v>112</v>
      </c>
      <c r="CR7" s="65" t="s">
        <v>112</v>
      </c>
      <c r="CS7" s="65" t="s">
        <v>112</v>
      </c>
      <c r="CT7" s="65" t="s">
        <v>112</v>
      </c>
      <c r="CU7" s="65" t="s">
        <v>112</v>
      </c>
      <c r="CV7" s="65" t="s">
        <v>112</v>
      </c>
      <c r="CW7" s="65" t="s">
        <v>112</v>
      </c>
      <c r="CX7" s="65" t="s">
        <v>113</v>
      </c>
      <c r="CY7" s="62"/>
      <c r="CZ7" s="65" t="str">
        <f>CZ8</f>
        <v>-</v>
      </c>
      <c r="DA7" s="65" t="str">
        <f t="shared" ref="DA7:DI7" si="16">DA8</f>
        <v>-</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t="str">
        <f t="shared" ref="DL7:DT7" si="17">DL8</f>
        <v>-</v>
      </c>
      <c r="DM7" s="65">
        <f t="shared" si="17"/>
        <v>250</v>
      </c>
      <c r="DN7" s="65">
        <f t="shared" si="17"/>
        <v>308.3</v>
      </c>
      <c r="DO7" s="65">
        <f t="shared" si="17"/>
        <v>258.3</v>
      </c>
      <c r="DP7" s="65">
        <f t="shared" si="17"/>
        <v>230</v>
      </c>
      <c r="DQ7" s="65">
        <f t="shared" si="17"/>
        <v>244.3</v>
      </c>
      <c r="DR7" s="65">
        <f t="shared" si="17"/>
        <v>238.1</v>
      </c>
      <c r="DS7" s="65">
        <f t="shared" si="17"/>
        <v>261.8</v>
      </c>
      <c r="DT7" s="65">
        <f t="shared" si="17"/>
        <v>268.7</v>
      </c>
      <c r="DU7" s="62"/>
    </row>
    <row r="8" spans="1:125" s="67" customFormat="1">
      <c r="A8" s="50"/>
      <c r="B8" s="68">
        <v>2016</v>
      </c>
      <c r="C8" s="68">
        <v>271004</v>
      </c>
      <c r="D8" s="68">
        <v>47</v>
      </c>
      <c r="E8" s="68">
        <v>14</v>
      </c>
      <c r="F8" s="68">
        <v>0</v>
      </c>
      <c r="G8" s="68">
        <v>25</v>
      </c>
      <c r="H8" s="68" t="s">
        <v>114</v>
      </c>
      <c r="I8" s="68" t="s">
        <v>115</v>
      </c>
      <c r="J8" s="68" t="s">
        <v>116</v>
      </c>
      <c r="K8" s="68" t="s">
        <v>117</v>
      </c>
      <c r="L8" s="68" t="s">
        <v>118</v>
      </c>
      <c r="M8" s="68" t="s">
        <v>119</v>
      </c>
      <c r="N8" s="68"/>
      <c r="O8" s="69" t="s">
        <v>120</v>
      </c>
      <c r="P8" s="70" t="s">
        <v>121</v>
      </c>
      <c r="Q8" s="70" t="s">
        <v>122</v>
      </c>
      <c r="R8" s="71">
        <v>15</v>
      </c>
      <c r="S8" s="70" t="s">
        <v>123</v>
      </c>
      <c r="T8" s="70" t="s">
        <v>124</v>
      </c>
      <c r="U8" s="71">
        <v>2600</v>
      </c>
      <c r="V8" s="71">
        <v>12</v>
      </c>
      <c r="W8" s="71">
        <v>2000</v>
      </c>
      <c r="X8" s="70" t="s">
        <v>125</v>
      </c>
      <c r="Y8" s="72" t="s">
        <v>118</v>
      </c>
      <c r="Z8" s="72" t="s">
        <v>118</v>
      </c>
      <c r="AA8" s="72">
        <v>328</v>
      </c>
      <c r="AB8" s="72">
        <v>546</v>
      </c>
      <c r="AC8" s="72">
        <v>182.5</v>
      </c>
      <c r="AD8" s="72">
        <v>393.6</v>
      </c>
      <c r="AE8" s="72">
        <v>407.1</v>
      </c>
      <c r="AF8" s="72">
        <v>375.5</v>
      </c>
      <c r="AG8" s="72">
        <v>441.2</v>
      </c>
      <c r="AH8" s="72">
        <v>368.2</v>
      </c>
      <c r="AI8" s="69">
        <v>275.39999999999998</v>
      </c>
      <c r="AJ8" s="72" t="s">
        <v>118</v>
      </c>
      <c r="AK8" s="72" t="s">
        <v>118</v>
      </c>
      <c r="AL8" s="72">
        <v>0</v>
      </c>
      <c r="AM8" s="72">
        <v>0</v>
      </c>
      <c r="AN8" s="72">
        <v>0</v>
      </c>
      <c r="AO8" s="72">
        <v>11.4</v>
      </c>
      <c r="AP8" s="72">
        <v>11</v>
      </c>
      <c r="AQ8" s="72">
        <v>7.8</v>
      </c>
      <c r="AR8" s="72">
        <v>6.7</v>
      </c>
      <c r="AS8" s="72">
        <v>5.9</v>
      </c>
      <c r="AT8" s="69">
        <v>13.3</v>
      </c>
      <c r="AU8" s="73" t="s">
        <v>118</v>
      </c>
      <c r="AV8" s="73" t="s">
        <v>118</v>
      </c>
      <c r="AW8" s="73">
        <v>0</v>
      </c>
      <c r="AX8" s="73">
        <v>0</v>
      </c>
      <c r="AY8" s="73">
        <v>0</v>
      </c>
      <c r="AZ8" s="73">
        <v>105</v>
      </c>
      <c r="BA8" s="73">
        <v>61</v>
      </c>
      <c r="BB8" s="73">
        <v>40</v>
      </c>
      <c r="BC8" s="73">
        <v>27</v>
      </c>
      <c r="BD8" s="73">
        <v>29</v>
      </c>
      <c r="BE8" s="73">
        <v>140</v>
      </c>
      <c r="BF8" s="72" t="s">
        <v>118</v>
      </c>
      <c r="BG8" s="72" t="s">
        <v>118</v>
      </c>
      <c r="BH8" s="72">
        <v>70</v>
      </c>
      <c r="BI8" s="72">
        <v>81.5</v>
      </c>
      <c r="BJ8" s="72">
        <v>45.2</v>
      </c>
      <c r="BK8" s="72">
        <v>51.9</v>
      </c>
      <c r="BL8" s="72">
        <v>59.2</v>
      </c>
      <c r="BM8" s="72">
        <v>64.5</v>
      </c>
      <c r="BN8" s="72">
        <v>60</v>
      </c>
      <c r="BO8" s="72">
        <v>52.8</v>
      </c>
      <c r="BP8" s="69">
        <v>45.2</v>
      </c>
      <c r="BQ8" s="73" t="s">
        <v>118</v>
      </c>
      <c r="BR8" s="73" t="s">
        <v>118</v>
      </c>
      <c r="BS8" s="73">
        <v>30829</v>
      </c>
      <c r="BT8" s="74">
        <v>40707</v>
      </c>
      <c r="BU8" s="74">
        <v>19865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45952</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v>0</v>
      </c>
      <c r="DC8" s="72">
        <v>0</v>
      </c>
      <c r="DD8" s="72">
        <v>0</v>
      </c>
      <c r="DE8" s="72">
        <v>123.1</v>
      </c>
      <c r="DF8" s="72">
        <v>92.3</v>
      </c>
      <c r="DG8" s="72">
        <v>85.4</v>
      </c>
      <c r="DH8" s="72">
        <v>76.3</v>
      </c>
      <c r="DI8" s="72">
        <v>64.099999999999994</v>
      </c>
      <c r="DJ8" s="69">
        <v>122.6</v>
      </c>
      <c r="DK8" s="72" t="s">
        <v>118</v>
      </c>
      <c r="DL8" s="72" t="s">
        <v>118</v>
      </c>
      <c r="DM8" s="72">
        <v>250</v>
      </c>
      <c r="DN8" s="72">
        <v>308.3</v>
      </c>
      <c r="DO8" s="72">
        <v>258.3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2018-02-09T01:49:44Z</dcterms:created>
  <dcterms:modified xsi:type="dcterms:W3CDTF">2018-03-26T02:08:43Z</dcterms:modified>
  <cp:category/>
</cp:coreProperties>
</file>