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34広島県広島市-\"/>
    </mc:Choice>
  </mc:AlternateContent>
  <workbookProtection workbookAlgorithmName="SHA-512" workbookHashValue="aWV4nBruRSK8vWqwnYpCGVn/bIi3qL7nF8y41oUHWNFSUMQtWxM7dSxNrXwlGlI199X+rnXHmIz4kWvs4MUhjQ==" workbookSaltValue="urcbE9gkzZYSG09TLtM8YA==" workbookSpinCount="100000" lockStructure="1"/>
  <bookViews>
    <workbookView xWindow="240" yWindow="60" windowWidth="14940" windowHeight="7872"/>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LJ78" i="4" s="1"/>
  <c r="EB7" i="5"/>
  <c r="KV78" i="4" s="1"/>
  <c r="EA7" i="5"/>
  <c r="DZ7" i="5"/>
  <c r="DY7" i="5"/>
  <c r="LX77" i="4" s="1"/>
  <c r="DX7" i="5"/>
  <c r="LJ77" i="4" s="1"/>
  <c r="DW7" i="5"/>
  <c r="DV7" i="5"/>
  <c r="DJ7" i="5"/>
  <c r="DI7" i="5"/>
  <c r="CV7" i="5"/>
  <c r="CU7" i="5"/>
  <c r="CT7" i="5"/>
  <c r="LJ54" i="4" s="1"/>
  <c r="CS7" i="5"/>
  <c r="KV54" i="4" s="1"/>
  <c r="CR7" i="5"/>
  <c r="CQ7" i="5"/>
  <c r="CP7" i="5"/>
  <c r="LX53" i="4" s="1"/>
  <c r="CO7" i="5"/>
  <c r="LJ53" i="4" s="1"/>
  <c r="CN7" i="5"/>
  <c r="CM7" i="5"/>
  <c r="CK7" i="5"/>
  <c r="IX54" i="4" s="1"/>
  <c r="CJ7" i="5"/>
  <c r="IJ54" i="4" s="1"/>
  <c r="CI7" i="5"/>
  <c r="CH7" i="5"/>
  <c r="CG7" i="5"/>
  <c r="GT54" i="4" s="1"/>
  <c r="CF7" i="5"/>
  <c r="IX53" i="4" s="1"/>
  <c r="CE7" i="5"/>
  <c r="CD7" i="5"/>
  <c r="CC7" i="5"/>
  <c r="CB7" i="5"/>
  <c r="GT53" i="4" s="1"/>
  <c r="BZ7" i="5"/>
  <c r="BY7" i="5"/>
  <c r="BX7" i="5"/>
  <c r="EH54" i="4" s="1"/>
  <c r="BW7" i="5"/>
  <c r="DT54" i="4" s="1"/>
  <c r="BV7" i="5"/>
  <c r="BU7" i="5"/>
  <c r="BT7" i="5"/>
  <c r="EV53" i="4" s="1"/>
  <c r="BS7" i="5"/>
  <c r="EH53" i="4" s="1"/>
  <c r="BR7" i="5"/>
  <c r="BQ7" i="5"/>
  <c r="BO7" i="5"/>
  <c r="BN7" i="5"/>
  <c r="BH54" i="4" s="1"/>
  <c r="BM7" i="5"/>
  <c r="BL7" i="5"/>
  <c r="BK7" i="5"/>
  <c r="R54" i="4" s="1"/>
  <c r="BJ7" i="5"/>
  <c r="BV53" i="4" s="1"/>
  <c r="BI7" i="5"/>
  <c r="BH7" i="5"/>
  <c r="BG7" i="5"/>
  <c r="AF53" i="4" s="1"/>
  <c r="BF7" i="5"/>
  <c r="R53" i="4" s="1"/>
  <c r="BD7" i="5"/>
  <c r="BC7" i="5"/>
  <c r="BB7" i="5"/>
  <c r="HV32" i="4" s="1"/>
  <c r="BA7" i="5"/>
  <c r="HH32" i="4" s="1"/>
  <c r="AZ7" i="5"/>
  <c r="AY7" i="5"/>
  <c r="AX7" i="5"/>
  <c r="IJ31" i="4" s="1"/>
  <c r="AW7" i="5"/>
  <c r="HV31" i="4" s="1"/>
  <c r="AV7" i="5"/>
  <c r="AU7" i="5"/>
  <c r="AS7" i="5"/>
  <c r="FJ32" i="4" s="1"/>
  <c r="AR7" i="5"/>
  <c r="EV32" i="4" s="1"/>
  <c r="AQ7" i="5"/>
  <c r="AP7" i="5"/>
  <c r="AO7" i="5"/>
  <c r="DF32" i="4" s="1"/>
  <c r="AN7" i="5"/>
  <c r="FJ31" i="4" s="1"/>
  <c r="AM7" i="5"/>
  <c r="AL7" i="5"/>
  <c r="AK7" i="5"/>
  <c r="AJ7" i="5"/>
  <c r="DF31" i="4" s="1"/>
  <c r="AH7" i="5"/>
  <c r="AG7" i="5"/>
  <c r="AF7" i="5"/>
  <c r="AT32" i="4" s="1"/>
  <c r="AE7" i="5"/>
  <c r="AF32" i="4" s="1"/>
  <c r="AD7" i="5"/>
  <c r="AC7" i="5"/>
  <c r="AB7" i="5"/>
  <c r="BH31" i="4" s="1"/>
  <c r="AA7" i="5"/>
  <c r="AT31" i="4" s="1"/>
  <c r="Z7" i="5"/>
  <c r="Y7" i="5"/>
  <c r="X7" i="5"/>
  <c r="W7" i="5"/>
  <c r="JV10" i="4" s="1"/>
  <c r="V7" i="5"/>
  <c r="U7" i="5"/>
  <c r="T7" i="5"/>
  <c r="JV8" i="4" s="1"/>
  <c r="S7" i="5"/>
  <c r="IC8" i="4" s="1"/>
  <c r="R7" i="5"/>
  <c r="Q7" i="5"/>
  <c r="P7" i="5"/>
  <c r="AQ10" i="4" s="1"/>
  <c r="O7" i="5"/>
  <c r="B10" i="4" s="1"/>
  <c r="N7" i="5"/>
  <c r="M7" i="5"/>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D88" i="4"/>
  <c r="ML78" i="4"/>
  <c r="LX78" i="4"/>
  <c r="KH78" i="4"/>
  <c r="IX78" i="4"/>
  <c r="IJ78" i="4"/>
  <c r="HV78" i="4"/>
  <c r="HH78" i="4"/>
  <c r="GT78" i="4"/>
  <c r="BV78" i="4"/>
  <c r="BH78" i="4"/>
  <c r="AT78" i="4"/>
  <c r="AF78" i="4"/>
  <c r="R78" i="4"/>
  <c r="ML77" i="4"/>
  <c r="KV77" i="4"/>
  <c r="KH77" i="4"/>
  <c r="IX77" i="4"/>
  <c r="IJ77" i="4"/>
  <c r="HV77" i="4"/>
  <c r="HH77" i="4"/>
  <c r="GT77" i="4"/>
  <c r="BV77" i="4"/>
  <c r="BH77" i="4"/>
  <c r="AT77" i="4"/>
  <c r="AF77" i="4"/>
  <c r="R77" i="4"/>
  <c r="ML54" i="4"/>
  <c r="LX54" i="4"/>
  <c r="KH54" i="4"/>
  <c r="HV54" i="4"/>
  <c r="HH54" i="4"/>
  <c r="FJ54" i="4"/>
  <c r="EV54" i="4"/>
  <c r="DF54" i="4"/>
  <c r="BV54" i="4"/>
  <c r="AT54" i="4"/>
  <c r="AF54" i="4"/>
  <c r="ML53" i="4"/>
  <c r="KV53" i="4"/>
  <c r="KH53" i="4"/>
  <c r="IJ53" i="4"/>
  <c r="HV53" i="4"/>
  <c r="HH53" i="4"/>
  <c r="FJ53" i="4"/>
  <c r="DT53" i="4"/>
  <c r="DF53" i="4"/>
  <c r="BH53" i="4"/>
  <c r="AT53" i="4"/>
  <c r="IX32" i="4"/>
  <c r="IJ32" i="4"/>
  <c r="GT32" i="4"/>
  <c r="EH32" i="4"/>
  <c r="DT32" i="4"/>
  <c r="BV32" i="4"/>
  <c r="BH32" i="4"/>
  <c r="R32" i="4"/>
  <c r="IX31" i="4"/>
  <c r="HH31" i="4"/>
  <c r="GT31" i="4"/>
  <c r="EV31" i="4"/>
  <c r="EH31" i="4"/>
  <c r="DT31" i="4"/>
  <c r="BV31" i="4"/>
  <c r="AF31" i="4"/>
  <c r="R31" i="4"/>
  <c r="LO10" i="4"/>
  <c r="IC10" i="4"/>
  <c r="DU10" i="4"/>
  <c r="CF10" i="4"/>
  <c r="LO8" i="4"/>
  <c r="DU8" i="4"/>
  <c r="CF8" i="4"/>
  <c r="B8" i="4"/>
  <c r="B6" i="4"/>
  <c r="N88" i="4" l="1"/>
  <c r="IX76" i="4"/>
  <c r="ML52" i="4"/>
  <c r="BV30" i="4"/>
  <c r="FJ30" i="4"/>
  <c r="IX52" i="4"/>
  <c r="BV76" i="4"/>
  <c r="FJ52" i="4"/>
  <c r="IX30" i="4"/>
  <c r="ML76" i="4"/>
  <c r="BV52" i="4"/>
  <c r="C11" i="5"/>
  <c r="D11" i="5"/>
  <c r="E11" i="5"/>
  <c r="B11" i="5"/>
  <c r="AT76" i="4" l="1"/>
  <c r="EH52" i="4"/>
  <c r="HV30" i="4"/>
  <c r="HV52" i="4"/>
  <c r="LJ76" i="4"/>
  <c r="AT52" i="4"/>
  <c r="EH30" i="4"/>
  <c r="HV76" i="4"/>
  <c r="LJ52" i="4"/>
  <c r="AT30" i="4"/>
  <c r="GT76" i="4"/>
  <c r="KH52" i="4"/>
  <c r="R30" i="4"/>
  <c r="R52" i="4"/>
  <c r="GT52" i="4"/>
  <c r="DF30" i="4"/>
  <c r="R76" i="4"/>
  <c r="DF52" i="4"/>
  <c r="GT30" i="4"/>
  <c r="KH76" i="4"/>
  <c r="HH52" i="4"/>
  <c r="AF30" i="4"/>
  <c r="AF76" i="4"/>
  <c r="DT52" i="4"/>
  <c r="HH30" i="4"/>
  <c r="KV76" i="4"/>
  <c r="AF52" i="4"/>
  <c r="DT30" i="4"/>
  <c r="HH76" i="4"/>
  <c r="KV52" i="4"/>
  <c r="LX76" i="4"/>
  <c r="BH52" i="4"/>
  <c r="EV30" i="4"/>
  <c r="IJ76" i="4"/>
  <c r="LX52" i="4"/>
  <c r="BH30" i="4"/>
  <c r="EV52" i="4"/>
  <c r="IJ52" i="4"/>
  <c r="BH76" i="4"/>
  <c r="IJ30" i="4"/>
</calcChain>
</file>

<file path=xl/sharedStrings.xml><?xml version="1.0" encoding="utf-8"?>
<sst xmlns="http://schemas.openxmlformats.org/spreadsheetml/2006/main" count="312" uniqueCount="147">
  <si>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</si>
  <si>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</si>
  <si>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</si>
  <si>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</si>
  <si>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</si>
  <si>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</si>
  <si>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</si>
  <si>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</si>
  <si>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</si>
  <si>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</si>
  <si>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</si>
  <si>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</si>
  <si>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</si>
  <si>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</si>
  <si>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</si>
  <si>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</si>
  <si>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</si>
  <si>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</si>
  <si>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</si>
  <si>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</si>
  <si>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</si>
  <si>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</si>
  <si>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</si>
  <si>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</si>
  <si>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</si>
  <si>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</si>
  <si>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</si>
  <si>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</si>
  <si>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</si>
  <si>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</si>
  <si>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</si>
  <si>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</si>
  <si>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</si>
  <si>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</si>
  <si>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</si>
  <si>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</si>
  <si>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</si>
  <si>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</si>
  <si>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</si>
  <si>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</si>
  <si>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</si>
  <si>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</si>
  <si>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</si>
  <si>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</si>
  <si>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</si>
  <si>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</si>
  <si>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</si>
  <si>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</si>
  <si>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</si>
  <si>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</si>
  <si>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</si>
  <si>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</si>
  <si>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</si>
  <si>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</si>
  <si>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</si>
  <si>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</si>
  <si>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</si>
  <si>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</si>
  <si>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</si>
  <si>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</si>
  <si>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</si>
  <si>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</si>
  <si>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</si>
  <si>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</si>
  <si>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</si>
  <si>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</si>
  <si>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</si>
  <si>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</si>
  <si>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</si>
  <si>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</si>
  <si>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</si>
  <si>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</si>
  <si>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</si>
  <si>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</si>
  <si>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</si>
  <si>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</si>
  <si>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</si>
  <si>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</si>
  <si>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</si>
  <si>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</si>
  <si>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</si>
  <si>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</si>
  <si>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</si>
  <si>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</si>
  <si>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</si>
  <si>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</si>
  <si>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</si>
  <si>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</si>
  <si>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</si>
  <si>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</si>
  <si>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</si>
  <si>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</si>
  <si>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</si>
  <si>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</si>
  <si>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</si>
  <si>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</si>
  <si>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</si>
  <si>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</si>
  <si>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</si>
  <si>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</si>
  <si>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</si>
  <si>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</si>
  <si>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</si>
  <si>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</si>
  <si>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</si>
  <si>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</si>
  <si>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</si>
  <si>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</si>
  <si>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</si>
  <si>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</si>
  <si>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</si>
  <si>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</si>
  <si>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</si>
  <si>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</si>
  <si>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</si>
  <si>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</si>
  <si>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</si>
  <si>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</si>
  <si>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</si>
  <si>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</si>
  <si>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</si>
  <si>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</si>
  <si>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</si>
  <si>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</si>
  <si>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</si>
  <si>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</si>
  <si>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広島県　広島市</t>
  </si>
  <si>
    <t>湯来ロッジ</t>
  </si>
  <si>
    <t>法非適用</t>
  </si>
  <si>
    <t>観光施設事業</t>
  </si>
  <si>
    <t>休養宿泊施設</t>
  </si>
  <si>
    <t>Ａ１Ｂ１</t>
  </si>
  <si>
    <t>該当数値なし</t>
  </si>
  <si>
    <t>利用料金制</t>
  </si>
  <si>
    <t>有</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</si>
  <si>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</si>
  <si>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</si>
  <si>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</si>
  <si>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</si>
  <si>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</si>
  <si>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</si>
  <si>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</si>
  <si>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近年、赤字での推移と需要低下が続いていますが、比較的設備も新しい施設であり、今後、継続して経営改善や利用促進に向けての取組を行い、改善を進めていきます。</t>
    <rPh sb="1" eb="3">
      <t>キンネン</t>
    </rPh>
    <rPh sb="4" eb="6">
      <t>アカジ</t>
    </rPh>
    <rPh sb="8" eb="10">
      <t>スイイ</t>
    </rPh>
    <rPh sb="11" eb="13">
      <t>ジュヨウ</t>
    </rPh>
    <rPh sb="13" eb="15">
      <t>テイカ</t>
    </rPh>
    <rPh sb="16" eb="17">
      <t>ツヅ</t>
    </rPh>
    <rPh sb="24" eb="27">
      <t>ヒカクテキ</t>
    </rPh>
    <rPh sb="27" eb="29">
      <t>セツビ</t>
    </rPh>
    <rPh sb="30" eb="31">
      <t>アタラ</t>
    </rPh>
    <rPh sb="33" eb="35">
      <t>シセツ</t>
    </rPh>
    <rPh sb="39" eb="41">
      <t>コンゴ</t>
    </rPh>
    <rPh sb="42" eb="44">
      <t>ケイゾク</t>
    </rPh>
    <rPh sb="46" eb="48">
      <t>ケイエイ</t>
    </rPh>
    <rPh sb="48" eb="50">
      <t>カイゼン</t>
    </rPh>
    <rPh sb="51" eb="53">
      <t>リヨウ</t>
    </rPh>
    <rPh sb="53" eb="55">
      <t>ソクシン</t>
    </rPh>
    <rPh sb="56" eb="57">
      <t>ム</t>
    </rPh>
    <rPh sb="60" eb="61">
      <t>ト</t>
    </rPh>
    <rPh sb="61" eb="62">
      <t>ク</t>
    </rPh>
    <rPh sb="63" eb="64">
      <t>オコナ</t>
    </rPh>
    <rPh sb="66" eb="68">
      <t>カイゼン</t>
    </rPh>
    <rPh sb="69" eb="70">
      <t>スス</t>
    </rPh>
    <phoneticPr fontId="6"/>
  </si>
  <si>
    <t>⑧有形固定資産減価償却率
　該当数値がありません。
⑨施設の資産価値
　旧施設の改築及び宿泊棟の新築を行い、平成21年度にリニューアルオープンし、宿泊部屋、大浴場・露天風呂、ホール、宴会場などを備えています。
⑩設備投資見込額
　改築後10年経過し、不具合や摩耗など改修が必要な設備に設備投資を行う見込みです。
⑪累積欠損金比率
　該当数値がありません。
⑫企業債残高対料金収入比率
　企業債償還を開始して間もないため、類似施設平均値より大幅に数値は高くなっていますが、今後も確実な償還財源を確保できるよう利用促進に努めながら償還を進めていきます。</t>
    <rPh sb="1" eb="3">
      <t>ユウケイ</t>
    </rPh>
    <rPh sb="3" eb="5">
      <t>コテイ</t>
    </rPh>
    <rPh sb="5" eb="7">
      <t>シサン</t>
    </rPh>
    <rPh sb="7" eb="9">
      <t>ゲンカ</t>
    </rPh>
    <rPh sb="9" eb="11">
      <t>ショウキャク</t>
    </rPh>
    <rPh sb="11" eb="12">
      <t>リツ</t>
    </rPh>
    <rPh sb="14" eb="16">
      <t>ガイトウ</t>
    </rPh>
    <rPh sb="16" eb="18">
      <t>スウチ</t>
    </rPh>
    <rPh sb="27" eb="29">
      <t>シセツ</t>
    </rPh>
    <rPh sb="30" eb="32">
      <t>シサン</t>
    </rPh>
    <rPh sb="32" eb="34">
      <t>カチ</t>
    </rPh>
    <rPh sb="36" eb="37">
      <t>キュウ</t>
    </rPh>
    <rPh sb="37" eb="39">
      <t>シセツ</t>
    </rPh>
    <rPh sb="40" eb="42">
      <t>カイチク</t>
    </rPh>
    <rPh sb="42" eb="43">
      <t>オヨ</t>
    </rPh>
    <rPh sb="44" eb="46">
      <t>シュクハク</t>
    </rPh>
    <rPh sb="46" eb="47">
      <t>トウ</t>
    </rPh>
    <rPh sb="48" eb="50">
      <t>シンチク</t>
    </rPh>
    <rPh sb="51" eb="52">
      <t>オコナ</t>
    </rPh>
    <rPh sb="54" eb="56">
      <t>ヘイセイ</t>
    </rPh>
    <rPh sb="58" eb="59">
      <t>ネン</t>
    </rPh>
    <rPh sb="59" eb="60">
      <t>ド</t>
    </rPh>
    <rPh sb="73" eb="75">
      <t>シュクハク</t>
    </rPh>
    <rPh sb="75" eb="77">
      <t>ベヤ</t>
    </rPh>
    <rPh sb="78" eb="81">
      <t>ダイヨクジョウ</t>
    </rPh>
    <rPh sb="82" eb="84">
      <t>ロテン</t>
    </rPh>
    <rPh sb="84" eb="86">
      <t>フロ</t>
    </rPh>
    <rPh sb="91" eb="94">
      <t>エンカイジョウ</t>
    </rPh>
    <rPh sb="97" eb="98">
      <t>ソナ</t>
    </rPh>
    <rPh sb="106" eb="108">
      <t>セツビ</t>
    </rPh>
    <rPh sb="108" eb="110">
      <t>トウシ</t>
    </rPh>
    <rPh sb="110" eb="112">
      <t>ミコ</t>
    </rPh>
    <rPh sb="112" eb="113">
      <t>ガク</t>
    </rPh>
    <rPh sb="115" eb="117">
      <t>カイチク</t>
    </rPh>
    <rPh sb="117" eb="118">
      <t>ゴ</t>
    </rPh>
    <rPh sb="120" eb="121">
      <t>ネン</t>
    </rPh>
    <rPh sb="121" eb="123">
      <t>ケイカ</t>
    </rPh>
    <rPh sb="125" eb="128">
      <t>フグアイ</t>
    </rPh>
    <rPh sb="129" eb="131">
      <t>マモウ</t>
    </rPh>
    <rPh sb="133" eb="135">
      <t>カイシュウ</t>
    </rPh>
    <rPh sb="136" eb="138">
      <t>ヒツヨウ</t>
    </rPh>
    <rPh sb="139" eb="141">
      <t>セツビ</t>
    </rPh>
    <rPh sb="142" eb="146">
      <t>セツビトウシ</t>
    </rPh>
    <rPh sb="147" eb="148">
      <t>オコナ</t>
    </rPh>
    <rPh sb="149" eb="151">
      <t>ミコ</t>
    </rPh>
    <rPh sb="157" eb="159">
      <t>ルイセキ</t>
    </rPh>
    <rPh sb="159" eb="162">
      <t>ケッソンキン</t>
    </rPh>
    <rPh sb="162" eb="164">
      <t>ヒリツ</t>
    </rPh>
    <rPh sb="166" eb="168">
      <t>ガイトウ</t>
    </rPh>
    <rPh sb="168" eb="170">
      <t>スウチ</t>
    </rPh>
    <rPh sb="179" eb="181">
      <t>キギョウ</t>
    </rPh>
    <rPh sb="181" eb="182">
      <t>サイ</t>
    </rPh>
    <rPh sb="182" eb="184">
      <t>ザンダカ</t>
    </rPh>
    <rPh sb="184" eb="185">
      <t>タイ</t>
    </rPh>
    <rPh sb="185" eb="187">
      <t>リョウキン</t>
    </rPh>
    <rPh sb="187" eb="189">
      <t>シュウニュウ</t>
    </rPh>
    <rPh sb="189" eb="191">
      <t>ヒリツ</t>
    </rPh>
    <rPh sb="193" eb="195">
      <t>キギョウ</t>
    </rPh>
    <rPh sb="195" eb="196">
      <t>サイ</t>
    </rPh>
    <rPh sb="196" eb="198">
      <t>ショウカン</t>
    </rPh>
    <rPh sb="199" eb="201">
      <t>カイシ</t>
    </rPh>
    <rPh sb="203" eb="204">
      <t>マ</t>
    </rPh>
    <rPh sb="210" eb="212">
      <t>ルイジ</t>
    </rPh>
    <rPh sb="212" eb="214">
      <t>シセツ</t>
    </rPh>
    <rPh sb="214" eb="217">
      <t>ヘイキンチ</t>
    </rPh>
    <rPh sb="219" eb="221">
      <t>オオハバ</t>
    </rPh>
    <rPh sb="222" eb="224">
      <t>スウチ</t>
    </rPh>
    <rPh sb="225" eb="226">
      <t>タカ</t>
    </rPh>
    <rPh sb="235" eb="237">
      <t>コンゴ</t>
    </rPh>
    <rPh sb="238" eb="240">
      <t>カクジツ</t>
    </rPh>
    <rPh sb="241" eb="243">
      <t>ショウカン</t>
    </rPh>
    <rPh sb="243" eb="245">
      <t>ザイゲン</t>
    </rPh>
    <rPh sb="246" eb="248">
      <t>カクホ</t>
    </rPh>
    <rPh sb="253" eb="255">
      <t>リヨウ</t>
    </rPh>
    <rPh sb="255" eb="257">
      <t>ソクシン</t>
    </rPh>
    <rPh sb="258" eb="259">
      <t>ツト</t>
    </rPh>
    <rPh sb="263" eb="265">
      <t>ショウカン</t>
    </rPh>
    <rPh sb="266" eb="267">
      <t>スス</t>
    </rPh>
    <phoneticPr fontId="6"/>
  </si>
  <si>
    <t>①収益的収支比率
　近年は赤字で推移していますが、類似施設平均値を上回っています。
②他会計補助金比率、③宿泊者1人当たりの他会計補助金額
　他会計からの補助金はありません。
④定員稼働率
　類似施設平均を大きく上回っています。
⑤売上高人件費比率
　類似施設平均値とほぼ同等であり、安定して推移しています。
⑥売上高ＧＯＰ比率
　類似施設平均は上回っていますが、数値が低く、経営改善に向けた取組を行う必要があります。
⑦ＥＢＩＴＤＡ
　類似施設平均は大幅に上回っていますが、近年減少傾向にあり、経営改善に向けた取組を行う必要があります。</t>
    <rPh sb="1" eb="4">
      <t>シュウエキテキ</t>
    </rPh>
    <rPh sb="4" eb="6">
      <t>シュウシ</t>
    </rPh>
    <rPh sb="6" eb="8">
      <t>ヒリツ</t>
    </rPh>
    <rPh sb="10" eb="12">
      <t>キンネン</t>
    </rPh>
    <rPh sb="13" eb="15">
      <t>アカジ</t>
    </rPh>
    <rPh sb="16" eb="18">
      <t>スイイ</t>
    </rPh>
    <rPh sb="25" eb="27">
      <t>ルイジ</t>
    </rPh>
    <rPh sb="27" eb="29">
      <t>シセツ</t>
    </rPh>
    <rPh sb="29" eb="32">
      <t>ヘイキンチ</t>
    </rPh>
    <rPh sb="33" eb="35">
      <t>ウワマワ</t>
    </rPh>
    <rPh sb="43" eb="44">
      <t>タ</t>
    </rPh>
    <rPh sb="44" eb="46">
      <t>カイケイ</t>
    </rPh>
    <rPh sb="46" eb="49">
      <t>ホジョキン</t>
    </rPh>
    <rPh sb="49" eb="51">
      <t>ヒリツ</t>
    </rPh>
    <rPh sb="71" eb="72">
      <t>タ</t>
    </rPh>
    <rPh sb="72" eb="74">
      <t>カイケイ</t>
    </rPh>
    <rPh sb="77" eb="80">
      <t>ホジョキン</t>
    </rPh>
    <rPh sb="89" eb="91">
      <t>テイイン</t>
    </rPh>
    <rPh sb="91" eb="93">
      <t>カドウ</t>
    </rPh>
    <rPh sb="93" eb="94">
      <t>リツ</t>
    </rPh>
    <rPh sb="96" eb="98">
      <t>ルイジ</t>
    </rPh>
    <rPh sb="98" eb="100">
      <t>シセツ</t>
    </rPh>
    <rPh sb="100" eb="102">
      <t>ヘイキン</t>
    </rPh>
    <rPh sb="103" eb="104">
      <t>オオ</t>
    </rPh>
    <rPh sb="106" eb="108">
      <t>ウワマワ</t>
    </rPh>
    <rPh sb="116" eb="118">
      <t>ウリアゲ</t>
    </rPh>
    <rPh sb="118" eb="119">
      <t>ダカ</t>
    </rPh>
    <rPh sb="119" eb="122">
      <t>ジンケンヒ</t>
    </rPh>
    <rPh sb="122" eb="124">
      <t>ヒリツ</t>
    </rPh>
    <rPh sb="126" eb="128">
      <t>ルイジ</t>
    </rPh>
    <rPh sb="128" eb="130">
      <t>シセツ</t>
    </rPh>
    <rPh sb="130" eb="133">
      <t>ヘイキンチ</t>
    </rPh>
    <rPh sb="136" eb="138">
      <t>ドウトウ</t>
    </rPh>
    <rPh sb="142" eb="144">
      <t>アンテイ</t>
    </rPh>
    <rPh sb="146" eb="148">
      <t>スイイ</t>
    </rPh>
    <rPh sb="156" eb="158">
      <t>ウリアゲ</t>
    </rPh>
    <rPh sb="158" eb="159">
      <t>ダカ</t>
    </rPh>
    <rPh sb="162" eb="164">
      <t>ヒリツ</t>
    </rPh>
    <rPh sb="166" eb="168">
      <t>ルイジ</t>
    </rPh>
    <rPh sb="168" eb="170">
      <t>シセツ</t>
    </rPh>
    <rPh sb="170" eb="172">
      <t>ヘイキン</t>
    </rPh>
    <rPh sb="173" eb="175">
      <t>ウワマワ</t>
    </rPh>
    <rPh sb="182" eb="184">
      <t>スウチ</t>
    </rPh>
    <rPh sb="185" eb="186">
      <t>ヒク</t>
    </rPh>
    <rPh sb="188" eb="190">
      <t>ケイエイ</t>
    </rPh>
    <rPh sb="190" eb="192">
      <t>カイゼン</t>
    </rPh>
    <rPh sb="193" eb="194">
      <t>ム</t>
    </rPh>
    <rPh sb="196" eb="197">
      <t>ト</t>
    </rPh>
    <rPh sb="197" eb="198">
      <t>ク</t>
    </rPh>
    <rPh sb="199" eb="200">
      <t>オコナ</t>
    </rPh>
    <rPh sb="201" eb="203">
      <t>ヒツヨウ</t>
    </rPh>
    <rPh sb="219" eb="221">
      <t>ルイジ</t>
    </rPh>
    <rPh sb="221" eb="223">
      <t>シセツ</t>
    </rPh>
    <rPh sb="223" eb="225">
      <t>ヘイキン</t>
    </rPh>
    <rPh sb="226" eb="228">
      <t>オオハバ</t>
    </rPh>
    <rPh sb="229" eb="231">
      <t>ウワマワ</t>
    </rPh>
    <rPh sb="238" eb="240">
      <t>キンネン</t>
    </rPh>
    <rPh sb="240" eb="242">
      <t>ゲンショウ</t>
    </rPh>
    <rPh sb="242" eb="244">
      <t>ケイコウ</t>
    </rPh>
    <rPh sb="248" eb="250">
      <t>ケイエイ</t>
    </rPh>
    <rPh sb="250" eb="252">
      <t>カイゼン</t>
    </rPh>
    <rPh sb="253" eb="254">
      <t>ム</t>
    </rPh>
    <rPh sb="256" eb="258">
      <t>トリクミ</t>
    </rPh>
    <rPh sb="259" eb="260">
      <t>オコナ</t>
    </rPh>
    <rPh sb="261" eb="263">
      <t>ヒツヨウ</t>
    </rPh>
    <phoneticPr fontId="6"/>
  </si>
  <si>
    <t>⑬施設と周辺地域の宿泊客数動向
　市町村数値の変動が激しく比較が困難ですが、公営企業数値は下降傾向が続いており、今後、需要促進等への課題を整理し、当該施設の在り方を検討する必要があります。</t>
    <rPh sb="1" eb="3">
      <t>シセツ</t>
    </rPh>
    <rPh sb="4" eb="6">
      <t>シュウヘン</t>
    </rPh>
    <rPh sb="6" eb="8">
      <t>チイキ</t>
    </rPh>
    <rPh sb="9" eb="12">
      <t>シュクハクキャク</t>
    </rPh>
    <rPh sb="12" eb="13">
      <t>スウ</t>
    </rPh>
    <rPh sb="13" eb="15">
      <t>ドウコウ</t>
    </rPh>
    <rPh sb="17" eb="20">
      <t>シチョウソン</t>
    </rPh>
    <rPh sb="20" eb="22">
      <t>スウチ</t>
    </rPh>
    <rPh sb="23" eb="25">
      <t>ヘンドウ</t>
    </rPh>
    <rPh sb="26" eb="27">
      <t>ハゲ</t>
    </rPh>
    <rPh sb="29" eb="31">
      <t>ヒカク</t>
    </rPh>
    <rPh sb="32" eb="34">
      <t>コンナン</t>
    </rPh>
    <rPh sb="38" eb="40">
      <t>コウエイ</t>
    </rPh>
    <rPh sb="40" eb="42">
      <t>キギョウ</t>
    </rPh>
    <rPh sb="42" eb="44">
      <t>スウチ</t>
    </rPh>
    <rPh sb="45" eb="47">
      <t>カコウ</t>
    </rPh>
    <rPh sb="47" eb="49">
      <t>ケイコウ</t>
    </rPh>
    <rPh sb="50" eb="51">
      <t>ツヅ</t>
    </rPh>
    <rPh sb="56" eb="58">
      <t>コンゴ</t>
    </rPh>
    <rPh sb="59" eb="61">
      <t>ジュヨウ</t>
    </rPh>
    <rPh sb="61" eb="63">
      <t>ソクシン</t>
    </rPh>
    <rPh sb="63" eb="64">
      <t>トウ</t>
    </rPh>
    <rPh sb="66" eb="68">
      <t>カダイ</t>
    </rPh>
    <rPh sb="69" eb="71">
      <t>セイリ</t>
    </rPh>
    <rPh sb="73" eb="75">
      <t>トウガイ</t>
    </rPh>
    <rPh sb="75" eb="77">
      <t>シセツ</t>
    </rPh>
    <rPh sb="78" eb="79">
      <t>ア</t>
    </rPh>
    <rPh sb="80" eb="81">
      <t>カタ</t>
    </rPh>
    <rPh sb="82" eb="84">
      <t>ケントウ</t>
    </rPh>
    <rPh sb="86" eb="88">
      <t>ヒツヨウ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</si>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</sst>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2">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1" fillId="0" borderId="9"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313707224"/>
        <c:axId val="3137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313707224"/>
        <c:axId val="313707616"/>
      </c:lineChart>
      <c:dateAx>
        <c:axId val="313707224"/>
        <c:scaling>
          <c:orientation val="minMax"/>
        </c:scaling>
        <c:delete val="1"/>
        <c:axPos val="b"/>
        <c:numFmt formatCode="ge" sourceLinked="1"/>
        <c:majorTickMark val="none"/>
        <c:minorTickMark val="none"/>
        <c:tickLblPos val="none"/>
        <c:crossAx val="313707616"/>
        <c:crosses val="autoZero"/>
        <c:auto val="1"/>
        <c:lblOffset val="100"/>
        <c:baseTimeUnit val="years"/>
      </c:dateAx>
      <c:valAx>
        <c:axId val="313707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707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30388456"/>
        <c:axId val="13038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30388456"/>
        <c:axId val="130388848"/>
      </c:lineChart>
      <c:dateAx>
        <c:axId val="130388456"/>
        <c:scaling>
          <c:orientation val="minMax"/>
        </c:scaling>
        <c:delete val="1"/>
        <c:axPos val="b"/>
        <c:numFmt formatCode="ge" sourceLinked="1"/>
        <c:majorTickMark val="none"/>
        <c:minorTickMark val="none"/>
        <c:tickLblPos val="none"/>
        <c:crossAx val="130388848"/>
        <c:crosses val="autoZero"/>
        <c:auto val="1"/>
        <c:lblOffset val="100"/>
        <c:baseTimeUnit val="years"/>
      </c:dateAx>
      <c:valAx>
        <c:axId val="13038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38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0.58320000000000005</c:v>
                </c:pt>
                <c:pt idx="1">
                  <c:v>0.55189999999999995</c:v>
                </c:pt>
                <c:pt idx="2">
                  <c:v>0.54620000000000002</c:v>
                </c:pt>
                <c:pt idx="3">
                  <c:v>0.58840000000000003</c:v>
                </c:pt>
                <c:pt idx="4">
                  <c:v>0.57699999999999996</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30389632"/>
        <c:axId val="130390024"/>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2.2000000000000001E-3</c:v>
                </c:pt>
                <c:pt idx="1">
                  <c:v>2.0999999999999999E-3</c:v>
                </c:pt>
                <c:pt idx="2">
                  <c:v>1.6000000000000001E-3</c:v>
                </c:pt>
                <c:pt idx="3">
                  <c:v>1.6999999999999999E-3</c:v>
                </c:pt>
                <c:pt idx="4">
                  <c:v>1.6000000000000001E-3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30390808"/>
        <c:axId val="130390416"/>
      </c:lineChart>
      <c:dateAx>
        <c:axId val="13038963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30390024"/>
        <c:crosses val="autoZero"/>
        <c:auto val="1"/>
        <c:lblOffset val="100"/>
        <c:baseTimeUnit val="years"/>
      </c:dateAx>
      <c:valAx>
        <c:axId val="130390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0389632"/>
        <c:crosses val="autoZero"/>
        <c:crossBetween val="between"/>
      </c:valAx>
      <c:valAx>
        <c:axId val="13039041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30390808"/>
        <c:crosses val="max"/>
        <c:crossBetween val="between"/>
      </c:valAx>
      <c:dateAx>
        <c:axId val="130390808"/>
        <c:scaling>
          <c:orientation val="minMax"/>
        </c:scaling>
        <c:delete val="1"/>
        <c:axPos val="b"/>
        <c:numFmt formatCode="ge" sourceLinked="1"/>
        <c:majorTickMark val="out"/>
        <c:minorTickMark val="none"/>
        <c:tickLblPos val="nextTo"/>
        <c:crossAx val="13039041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274622256"/>
        <c:axId val="27462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274622256"/>
        <c:axId val="274622648"/>
      </c:lineChart>
      <c:dateAx>
        <c:axId val="274622256"/>
        <c:scaling>
          <c:orientation val="minMax"/>
        </c:scaling>
        <c:delete val="1"/>
        <c:axPos val="b"/>
        <c:numFmt formatCode="ge" sourceLinked="1"/>
        <c:majorTickMark val="none"/>
        <c:minorTickMark val="none"/>
        <c:tickLblPos val="none"/>
        <c:crossAx val="274622648"/>
        <c:crosses val="autoZero"/>
        <c:auto val="1"/>
        <c:lblOffset val="100"/>
        <c:baseTimeUnit val="years"/>
      </c:dateAx>
      <c:valAx>
        <c:axId val="274622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462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121.3</c:v>
                </c:pt>
                <c:pt idx="1">
                  <c:v>118.8</c:v>
                </c:pt>
                <c:pt idx="2">
                  <c:v>88.7</c:v>
                </c:pt>
                <c:pt idx="3">
                  <c:v>95.9</c:v>
                </c:pt>
                <c:pt idx="4">
                  <c:v>95.4</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274623432"/>
        <c:axId val="27462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274623432"/>
        <c:axId val="274623824"/>
      </c:lineChart>
      <c:dateAx>
        <c:axId val="274623432"/>
        <c:scaling>
          <c:orientation val="minMax"/>
        </c:scaling>
        <c:delete val="1"/>
        <c:axPos val="b"/>
        <c:numFmt formatCode="ge" sourceLinked="1"/>
        <c:majorTickMark val="none"/>
        <c:minorTickMark val="none"/>
        <c:tickLblPos val="none"/>
        <c:crossAx val="274623824"/>
        <c:crosses val="autoZero"/>
        <c:auto val="1"/>
        <c:lblOffset val="100"/>
        <c:baseTimeUnit val="years"/>
      </c:dateAx>
      <c:valAx>
        <c:axId val="27462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462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82772</c:v>
                </c:pt>
                <c:pt idx="1">
                  <c:v>71898</c:v>
                </c:pt>
                <c:pt idx="2">
                  <c:v>-20354</c:v>
                </c:pt>
                <c:pt idx="3">
                  <c:v>9176</c:v>
                </c:pt>
                <c:pt idx="4">
                  <c:v>5262</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274624608"/>
        <c:axId val="27462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274624608"/>
        <c:axId val="274625000"/>
      </c:lineChart>
      <c:dateAx>
        <c:axId val="274624608"/>
        <c:scaling>
          <c:orientation val="minMax"/>
        </c:scaling>
        <c:delete val="1"/>
        <c:axPos val="b"/>
        <c:numFmt formatCode="ge" sourceLinked="1"/>
        <c:majorTickMark val="none"/>
        <c:minorTickMark val="none"/>
        <c:tickLblPos val="none"/>
        <c:crossAx val="274625000"/>
        <c:crosses val="autoZero"/>
        <c:auto val="1"/>
        <c:lblOffset val="100"/>
        <c:baseTimeUnit val="years"/>
      </c:dateAx>
      <c:valAx>
        <c:axId val="274625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462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31.3</c:v>
                </c:pt>
                <c:pt idx="1">
                  <c:v>27.8</c:v>
                </c:pt>
                <c:pt idx="2">
                  <c:v>-31.3</c:v>
                </c:pt>
                <c:pt idx="3">
                  <c:v>-17</c:v>
                </c:pt>
                <c:pt idx="4">
                  <c:v>-21.1</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274625784"/>
        <c:axId val="3076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274625784"/>
        <c:axId val="307610880"/>
      </c:lineChart>
      <c:dateAx>
        <c:axId val="274625784"/>
        <c:scaling>
          <c:orientation val="minMax"/>
        </c:scaling>
        <c:delete val="1"/>
        <c:axPos val="b"/>
        <c:numFmt formatCode="ge" sourceLinked="1"/>
        <c:majorTickMark val="none"/>
        <c:minorTickMark val="none"/>
        <c:tickLblPos val="none"/>
        <c:crossAx val="307610880"/>
        <c:crosses val="autoZero"/>
        <c:auto val="1"/>
        <c:lblOffset val="100"/>
        <c:baseTimeUnit val="years"/>
      </c:dateAx>
      <c:valAx>
        <c:axId val="30761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462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38.6</c:v>
                </c:pt>
                <c:pt idx="1">
                  <c:v>40.5</c:v>
                </c:pt>
                <c:pt idx="2">
                  <c:v>33.4</c:v>
                </c:pt>
                <c:pt idx="3">
                  <c:v>35.1</c:v>
                </c:pt>
                <c:pt idx="4">
                  <c:v>37.4</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307611664"/>
        <c:axId val="30761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307611664"/>
        <c:axId val="307612056"/>
      </c:lineChart>
      <c:dateAx>
        <c:axId val="307611664"/>
        <c:scaling>
          <c:orientation val="minMax"/>
        </c:scaling>
        <c:delete val="1"/>
        <c:axPos val="b"/>
        <c:numFmt formatCode="ge" sourceLinked="1"/>
        <c:majorTickMark val="none"/>
        <c:minorTickMark val="none"/>
        <c:tickLblPos val="none"/>
        <c:crossAx val="307612056"/>
        <c:crosses val="autoZero"/>
        <c:auto val="1"/>
        <c:lblOffset val="100"/>
        <c:baseTimeUnit val="years"/>
      </c:dateAx>
      <c:valAx>
        <c:axId val="307612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61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62.8</c:v>
                </c:pt>
                <c:pt idx="1">
                  <c:v>56.6</c:v>
                </c:pt>
                <c:pt idx="2">
                  <c:v>47.4</c:v>
                </c:pt>
                <c:pt idx="3">
                  <c:v>53.3</c:v>
                </c:pt>
                <c:pt idx="4">
                  <c:v>51.6</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307612840"/>
        <c:axId val="30761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307612840"/>
        <c:axId val="307613232"/>
      </c:lineChart>
      <c:dateAx>
        <c:axId val="307612840"/>
        <c:scaling>
          <c:orientation val="minMax"/>
        </c:scaling>
        <c:delete val="1"/>
        <c:axPos val="b"/>
        <c:numFmt formatCode="ge" sourceLinked="1"/>
        <c:majorTickMark val="none"/>
        <c:minorTickMark val="none"/>
        <c:tickLblPos val="none"/>
        <c:crossAx val="307613232"/>
        <c:crosses val="autoZero"/>
        <c:auto val="1"/>
        <c:lblOffset val="100"/>
        <c:baseTimeUnit val="years"/>
      </c:dateAx>
      <c:valAx>
        <c:axId val="30761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612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849.1</c:v>
                </c:pt>
                <c:pt idx="1">
                  <c:v>888.8</c:v>
                </c:pt>
                <c:pt idx="2">
                  <c:v>932.7</c:v>
                </c:pt>
                <c:pt idx="3">
                  <c:v>853</c:v>
                </c:pt>
                <c:pt idx="4">
                  <c:v>834.6</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307614016"/>
        <c:axId val="30761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307614016"/>
        <c:axId val="307614408"/>
      </c:lineChart>
      <c:dateAx>
        <c:axId val="307614016"/>
        <c:scaling>
          <c:orientation val="minMax"/>
        </c:scaling>
        <c:delete val="1"/>
        <c:axPos val="b"/>
        <c:numFmt formatCode="ge" sourceLinked="1"/>
        <c:majorTickMark val="none"/>
        <c:minorTickMark val="none"/>
        <c:tickLblPos val="none"/>
        <c:crossAx val="307614408"/>
        <c:crosses val="autoZero"/>
        <c:auto val="1"/>
        <c:lblOffset val="100"/>
        <c:baseTimeUnit val="years"/>
      </c:dateAx>
      <c:valAx>
        <c:axId val="307614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61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30387280"/>
        <c:axId val="13038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30387280"/>
        <c:axId val="130387672"/>
      </c:lineChart>
      <c:dateAx>
        <c:axId val="130387280"/>
        <c:scaling>
          <c:orientation val="minMax"/>
        </c:scaling>
        <c:delete val="1"/>
        <c:axPos val="b"/>
        <c:numFmt formatCode="ge" sourceLinked="1"/>
        <c:majorTickMark val="none"/>
        <c:minorTickMark val="none"/>
        <c:tickLblPos val="none"/>
        <c:crossAx val="130387672"/>
        <c:crosses val="autoZero"/>
        <c:auto val="1"/>
        <c:lblOffset val="100"/>
        <c:baseTimeUnit val="years"/>
      </c:dateAx>
      <c:valAx>
        <c:axId val="13038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38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371" width="0.6640625" style="3" customWidth="1"/>
    <col min="372" max="372" width="2.6640625" style="3"/>
    <col min="373" max="385" width="3.109375" style="3" customWidth="1"/>
    <col min="386" max="386" width="5.21875" style="3" customWidth="1"/>
    <col min="387" max="387" width="5.77734375" style="3" customWidth="1"/>
    <col min="388" max="16384" width="2.6640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row>
    <row r="3" spans="1:387"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row>
    <row r="4" spans="1:387"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37" t="str">
        <f>データ!H6&amp;"　"&amp;データ!I6</f>
        <v>広島県広島市　湯来ロッジ</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4"/>
      <c r="NI7" s="7" t="s">
        <v>9</v>
      </c>
      <c r="NJ7" s="8"/>
      <c r="NK7" s="8"/>
      <c r="NL7" s="8"/>
      <c r="NM7" s="8"/>
      <c r="NN7" s="8"/>
      <c r="NO7" s="8"/>
      <c r="NP7" s="8"/>
      <c r="NQ7" s="8"/>
      <c r="NR7" s="8"/>
      <c r="NS7" s="8"/>
      <c r="NT7" s="8"/>
      <c r="NU7" s="8"/>
      <c r="NV7" s="9"/>
    </row>
    <row r="8" spans="1:387" ht="18.75" customHeight="1">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Ａ１Ｂ１</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33" t="s">
        <v>146</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9">
        <f>データ!S7</f>
        <v>4691</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利用料金制</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23.6</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4"/>
      <c r="NI8" s="124" t="s">
        <v>10</v>
      </c>
      <c r="NJ8" s="125"/>
      <c r="NK8" s="10" t="s">
        <v>11</v>
      </c>
      <c r="NL8" s="11"/>
      <c r="NM8" s="11"/>
      <c r="NN8" s="11"/>
      <c r="NO8" s="11"/>
      <c r="NP8" s="11"/>
      <c r="NQ8" s="11"/>
      <c r="NR8" s="11"/>
      <c r="NS8" s="11"/>
      <c r="NT8" s="11"/>
      <c r="NU8" s="11"/>
      <c r="NV8" s="12"/>
    </row>
    <row r="9" spans="1:387" ht="18.75" customHeight="1">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4"/>
      <c r="NI9" s="134" t="s">
        <v>19</v>
      </c>
      <c r="NJ9" s="135"/>
      <c r="NK9" s="13" t="s">
        <v>20</v>
      </c>
      <c r="NL9" s="14"/>
      <c r="NM9" s="14"/>
      <c r="NN9" s="14"/>
      <c r="NO9" s="14"/>
      <c r="NP9" s="14"/>
      <c r="NQ9" s="14"/>
      <c r="NR9" s="14"/>
      <c r="NS9" s="14"/>
      <c r="NT9" s="14"/>
      <c r="NU9" s="14"/>
      <c r="NV9" s="15"/>
    </row>
    <row r="10" spans="1:387" ht="18.75" customHeight="1">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4929</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80</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有</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87</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無</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6" t="s">
        <v>21</v>
      </c>
      <c r="NJ10" s="107"/>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2" t="s">
        <v>23</v>
      </c>
      <c r="NJ11" s="122"/>
      <c r="NK11" s="122"/>
      <c r="NL11" s="122"/>
      <c r="NM11" s="122"/>
      <c r="NN11" s="122"/>
      <c r="NO11" s="122"/>
      <c r="NP11" s="122"/>
      <c r="NQ11" s="122"/>
      <c r="NR11" s="122"/>
      <c r="NS11" s="122"/>
      <c r="NT11" s="122"/>
      <c r="NU11" s="122"/>
      <c r="NV11" s="122"/>
      <c r="NW11" s="122"/>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2"/>
      <c r="NJ12" s="122"/>
      <c r="NK12" s="122"/>
      <c r="NL12" s="122"/>
      <c r="NM12" s="122"/>
      <c r="NN12" s="122"/>
      <c r="NO12" s="122"/>
      <c r="NP12" s="122"/>
      <c r="NQ12" s="122"/>
      <c r="NR12" s="122"/>
      <c r="NS12" s="122"/>
      <c r="NT12" s="122"/>
      <c r="NU12" s="122"/>
      <c r="NV12" s="122"/>
      <c r="NW12" s="122"/>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3"/>
      <c r="NJ13" s="123"/>
      <c r="NK13" s="123"/>
      <c r="NL13" s="123"/>
      <c r="NM13" s="123"/>
      <c r="NN13" s="123"/>
      <c r="NO13" s="123"/>
      <c r="NP13" s="123"/>
      <c r="NQ13" s="123"/>
      <c r="NR13" s="123"/>
      <c r="NS13" s="123"/>
      <c r="NT13" s="123"/>
      <c r="NU13" s="123"/>
      <c r="NV13" s="123"/>
      <c r="NW13" s="123"/>
    </row>
    <row r="14" spans="1:387" ht="13.5" customHeight="1">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87" t="s">
        <v>26</v>
      </c>
      <c r="NJ14" s="88"/>
      <c r="NK14" s="88"/>
      <c r="NL14" s="88"/>
      <c r="NM14" s="88"/>
      <c r="NN14" s="88"/>
      <c r="NO14" s="88"/>
      <c r="NP14" s="88"/>
      <c r="NQ14" s="88"/>
      <c r="NR14" s="88"/>
      <c r="NS14" s="88"/>
      <c r="NT14" s="88"/>
      <c r="NU14" s="88"/>
      <c r="NV14" s="88"/>
      <c r="NW14" s="89"/>
    </row>
    <row r="15" spans="1:387" ht="13.5" customHeight="1">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90" t="s">
        <v>144</v>
      </c>
      <c r="NJ15" s="91"/>
      <c r="NK15" s="91"/>
      <c r="NL15" s="91"/>
      <c r="NM15" s="91"/>
      <c r="NN15" s="91"/>
      <c r="NO15" s="91"/>
      <c r="NP15" s="91"/>
      <c r="NQ15" s="91"/>
      <c r="NR15" s="91"/>
      <c r="NS15" s="91"/>
      <c r="NT15" s="91"/>
      <c r="NU15" s="91"/>
      <c r="NV15" s="91"/>
      <c r="NW15" s="92"/>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90"/>
      <c r="NJ16" s="91"/>
      <c r="NK16" s="91"/>
      <c r="NL16" s="91"/>
      <c r="NM16" s="91"/>
      <c r="NN16" s="91"/>
      <c r="NO16" s="91"/>
      <c r="NP16" s="91"/>
      <c r="NQ16" s="91"/>
      <c r="NR16" s="91"/>
      <c r="NS16" s="91"/>
      <c r="NT16" s="91"/>
      <c r="NU16" s="91"/>
      <c r="NV16" s="91"/>
      <c r="NW16" s="92"/>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90"/>
      <c r="NJ17" s="91"/>
      <c r="NK17" s="91"/>
      <c r="NL17" s="91"/>
      <c r="NM17" s="91"/>
      <c r="NN17" s="91"/>
      <c r="NO17" s="91"/>
      <c r="NP17" s="91"/>
      <c r="NQ17" s="91"/>
      <c r="NR17" s="91"/>
      <c r="NS17" s="91"/>
      <c r="NT17" s="91"/>
      <c r="NU17" s="91"/>
      <c r="NV17" s="91"/>
      <c r="NW17" s="92"/>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90"/>
      <c r="NJ18" s="91"/>
      <c r="NK18" s="91"/>
      <c r="NL18" s="91"/>
      <c r="NM18" s="91"/>
      <c r="NN18" s="91"/>
      <c r="NO18" s="91"/>
      <c r="NP18" s="91"/>
      <c r="NQ18" s="91"/>
      <c r="NR18" s="91"/>
      <c r="NS18" s="91"/>
      <c r="NT18" s="91"/>
      <c r="NU18" s="91"/>
      <c r="NV18" s="91"/>
      <c r="NW18" s="92"/>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90"/>
      <c r="NJ19" s="91"/>
      <c r="NK19" s="91"/>
      <c r="NL19" s="91"/>
      <c r="NM19" s="91"/>
      <c r="NN19" s="91"/>
      <c r="NO19" s="91"/>
      <c r="NP19" s="91"/>
      <c r="NQ19" s="91"/>
      <c r="NR19" s="91"/>
      <c r="NS19" s="91"/>
      <c r="NT19" s="91"/>
      <c r="NU19" s="91"/>
      <c r="NV19" s="91"/>
      <c r="NW19" s="92"/>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90"/>
      <c r="NJ20" s="91"/>
      <c r="NK20" s="91"/>
      <c r="NL20" s="91"/>
      <c r="NM20" s="91"/>
      <c r="NN20" s="91"/>
      <c r="NO20" s="91"/>
      <c r="NP20" s="91"/>
      <c r="NQ20" s="91"/>
      <c r="NR20" s="91"/>
      <c r="NS20" s="91"/>
      <c r="NT20" s="91"/>
      <c r="NU20" s="91"/>
      <c r="NV20" s="91"/>
      <c r="NW20" s="92"/>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90"/>
      <c r="NJ21" s="91"/>
      <c r="NK21" s="91"/>
      <c r="NL21" s="91"/>
      <c r="NM21" s="91"/>
      <c r="NN21" s="91"/>
      <c r="NO21" s="91"/>
      <c r="NP21" s="91"/>
      <c r="NQ21" s="91"/>
      <c r="NR21" s="91"/>
      <c r="NS21" s="91"/>
      <c r="NT21" s="91"/>
      <c r="NU21" s="91"/>
      <c r="NV21" s="91"/>
      <c r="NW21" s="92"/>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90"/>
      <c r="NJ22" s="91"/>
      <c r="NK22" s="91"/>
      <c r="NL22" s="91"/>
      <c r="NM22" s="91"/>
      <c r="NN22" s="91"/>
      <c r="NO22" s="91"/>
      <c r="NP22" s="91"/>
      <c r="NQ22" s="91"/>
      <c r="NR22" s="91"/>
      <c r="NS22" s="91"/>
      <c r="NT22" s="91"/>
      <c r="NU22" s="91"/>
      <c r="NV22" s="91"/>
      <c r="NW22" s="92"/>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90"/>
      <c r="NJ23" s="91"/>
      <c r="NK23" s="91"/>
      <c r="NL23" s="91"/>
      <c r="NM23" s="91"/>
      <c r="NN23" s="91"/>
      <c r="NO23" s="91"/>
      <c r="NP23" s="91"/>
      <c r="NQ23" s="91"/>
      <c r="NR23" s="91"/>
      <c r="NS23" s="91"/>
      <c r="NT23" s="91"/>
      <c r="NU23" s="91"/>
      <c r="NV23" s="91"/>
      <c r="NW23" s="92"/>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90"/>
      <c r="NJ24" s="91"/>
      <c r="NK24" s="91"/>
      <c r="NL24" s="91"/>
      <c r="NM24" s="91"/>
      <c r="NN24" s="91"/>
      <c r="NO24" s="91"/>
      <c r="NP24" s="91"/>
      <c r="NQ24" s="91"/>
      <c r="NR24" s="91"/>
      <c r="NS24" s="91"/>
      <c r="NT24" s="91"/>
      <c r="NU24" s="91"/>
      <c r="NV24" s="91"/>
      <c r="NW24" s="92"/>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90"/>
      <c r="NJ25" s="91"/>
      <c r="NK25" s="91"/>
      <c r="NL25" s="91"/>
      <c r="NM25" s="91"/>
      <c r="NN25" s="91"/>
      <c r="NO25" s="91"/>
      <c r="NP25" s="91"/>
      <c r="NQ25" s="91"/>
      <c r="NR25" s="91"/>
      <c r="NS25" s="91"/>
      <c r="NT25" s="91"/>
      <c r="NU25" s="91"/>
      <c r="NV25" s="91"/>
      <c r="NW25" s="92"/>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90"/>
      <c r="NJ26" s="91"/>
      <c r="NK26" s="91"/>
      <c r="NL26" s="91"/>
      <c r="NM26" s="91"/>
      <c r="NN26" s="91"/>
      <c r="NO26" s="91"/>
      <c r="NP26" s="91"/>
      <c r="NQ26" s="91"/>
      <c r="NR26" s="91"/>
      <c r="NS26" s="91"/>
      <c r="NT26" s="91"/>
      <c r="NU26" s="91"/>
      <c r="NV26" s="91"/>
      <c r="NW26" s="92"/>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90"/>
      <c r="NJ27" s="91"/>
      <c r="NK27" s="91"/>
      <c r="NL27" s="91"/>
      <c r="NM27" s="91"/>
      <c r="NN27" s="91"/>
      <c r="NO27" s="91"/>
      <c r="NP27" s="91"/>
      <c r="NQ27" s="91"/>
      <c r="NR27" s="91"/>
      <c r="NS27" s="91"/>
      <c r="NT27" s="91"/>
      <c r="NU27" s="91"/>
      <c r="NV27" s="91"/>
      <c r="NW27" s="92"/>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90"/>
      <c r="NJ28" s="91"/>
      <c r="NK28" s="91"/>
      <c r="NL28" s="91"/>
      <c r="NM28" s="91"/>
      <c r="NN28" s="91"/>
      <c r="NO28" s="91"/>
      <c r="NP28" s="91"/>
      <c r="NQ28" s="91"/>
      <c r="NR28" s="91"/>
      <c r="NS28" s="91"/>
      <c r="NT28" s="91"/>
      <c r="NU28" s="91"/>
      <c r="NV28" s="91"/>
      <c r="NW28" s="92"/>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90"/>
      <c r="NJ29" s="91"/>
      <c r="NK29" s="91"/>
      <c r="NL29" s="91"/>
      <c r="NM29" s="91"/>
      <c r="NN29" s="91"/>
      <c r="NO29" s="91"/>
      <c r="NP29" s="91"/>
      <c r="NQ29" s="91"/>
      <c r="NR29" s="91"/>
      <c r="NS29" s="91"/>
      <c r="NT29" s="91"/>
      <c r="NU29" s="91"/>
      <c r="NV29" s="91"/>
      <c r="NW29" s="92"/>
    </row>
    <row r="30" spans="1:387" ht="13.5" customHeight="1">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93"/>
      <c r="NJ30" s="94"/>
      <c r="NK30" s="94"/>
      <c r="NL30" s="94"/>
      <c r="NM30" s="94"/>
      <c r="NN30" s="94"/>
      <c r="NO30" s="94"/>
      <c r="NP30" s="94"/>
      <c r="NQ30" s="94"/>
      <c r="NR30" s="94"/>
      <c r="NS30" s="94"/>
      <c r="NT30" s="94"/>
      <c r="NU30" s="94"/>
      <c r="NV30" s="94"/>
      <c r="NW30" s="95"/>
    </row>
    <row r="31" spans="1:387" ht="13.5" customHeight="1">
      <c r="A31" s="2"/>
      <c r="B31" s="22"/>
      <c r="C31" s="5"/>
      <c r="D31" s="5"/>
      <c r="E31" s="5"/>
      <c r="F31" s="5"/>
      <c r="I31" s="84" t="s">
        <v>27</v>
      </c>
      <c r="J31" s="84"/>
      <c r="K31" s="84"/>
      <c r="L31" s="84"/>
      <c r="M31" s="84"/>
      <c r="N31" s="84"/>
      <c r="O31" s="84"/>
      <c r="P31" s="84"/>
      <c r="Q31" s="84"/>
      <c r="R31" s="85">
        <f>データ!Y7</f>
        <v>121.3</v>
      </c>
      <c r="S31" s="85"/>
      <c r="T31" s="85"/>
      <c r="U31" s="85"/>
      <c r="V31" s="85"/>
      <c r="W31" s="85"/>
      <c r="X31" s="85"/>
      <c r="Y31" s="85"/>
      <c r="Z31" s="85"/>
      <c r="AA31" s="85"/>
      <c r="AB31" s="85"/>
      <c r="AC31" s="85"/>
      <c r="AD31" s="85"/>
      <c r="AE31" s="85"/>
      <c r="AF31" s="85">
        <f>データ!Z7</f>
        <v>118.8</v>
      </c>
      <c r="AG31" s="85"/>
      <c r="AH31" s="85"/>
      <c r="AI31" s="85"/>
      <c r="AJ31" s="85"/>
      <c r="AK31" s="85"/>
      <c r="AL31" s="85"/>
      <c r="AM31" s="85"/>
      <c r="AN31" s="85"/>
      <c r="AO31" s="85"/>
      <c r="AP31" s="85"/>
      <c r="AQ31" s="85"/>
      <c r="AR31" s="85"/>
      <c r="AS31" s="85"/>
      <c r="AT31" s="85">
        <f>データ!AA7</f>
        <v>88.7</v>
      </c>
      <c r="AU31" s="85"/>
      <c r="AV31" s="85"/>
      <c r="AW31" s="85"/>
      <c r="AX31" s="85"/>
      <c r="AY31" s="85"/>
      <c r="AZ31" s="85"/>
      <c r="BA31" s="85"/>
      <c r="BB31" s="85"/>
      <c r="BC31" s="85"/>
      <c r="BD31" s="85"/>
      <c r="BE31" s="85"/>
      <c r="BF31" s="85"/>
      <c r="BG31" s="85"/>
      <c r="BH31" s="85">
        <f>データ!AB7</f>
        <v>95.9</v>
      </c>
      <c r="BI31" s="85"/>
      <c r="BJ31" s="85"/>
      <c r="BK31" s="85"/>
      <c r="BL31" s="85"/>
      <c r="BM31" s="85"/>
      <c r="BN31" s="85"/>
      <c r="BO31" s="85"/>
      <c r="BP31" s="85"/>
      <c r="BQ31" s="85"/>
      <c r="BR31" s="85"/>
      <c r="BS31" s="85"/>
      <c r="BT31" s="85"/>
      <c r="BU31" s="85"/>
      <c r="BV31" s="85">
        <f>データ!AC7</f>
        <v>95.4</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0</v>
      </c>
      <c r="DG31" s="85"/>
      <c r="DH31" s="85"/>
      <c r="DI31" s="85"/>
      <c r="DJ31" s="85"/>
      <c r="DK31" s="85"/>
      <c r="DL31" s="85"/>
      <c r="DM31" s="85"/>
      <c r="DN31" s="85"/>
      <c r="DO31" s="85"/>
      <c r="DP31" s="85"/>
      <c r="DQ31" s="85"/>
      <c r="DR31" s="85"/>
      <c r="DS31" s="85"/>
      <c r="DT31" s="85">
        <f>データ!AK7</f>
        <v>0</v>
      </c>
      <c r="DU31" s="85"/>
      <c r="DV31" s="85"/>
      <c r="DW31" s="85"/>
      <c r="DX31" s="85"/>
      <c r="DY31" s="85"/>
      <c r="DZ31" s="85"/>
      <c r="EA31" s="85"/>
      <c r="EB31" s="85"/>
      <c r="EC31" s="85"/>
      <c r="ED31" s="85"/>
      <c r="EE31" s="85"/>
      <c r="EF31" s="85"/>
      <c r="EG31" s="85"/>
      <c r="EH31" s="85">
        <f>データ!AL7</f>
        <v>0</v>
      </c>
      <c r="EI31" s="85"/>
      <c r="EJ31" s="85"/>
      <c r="EK31" s="85"/>
      <c r="EL31" s="85"/>
      <c r="EM31" s="85"/>
      <c r="EN31" s="85"/>
      <c r="EO31" s="85"/>
      <c r="EP31" s="85"/>
      <c r="EQ31" s="85"/>
      <c r="ER31" s="85"/>
      <c r="ES31" s="85"/>
      <c r="ET31" s="85"/>
      <c r="EU31" s="85"/>
      <c r="EV31" s="85">
        <f>データ!AM7</f>
        <v>0</v>
      </c>
      <c r="EW31" s="85"/>
      <c r="EX31" s="85"/>
      <c r="EY31" s="85"/>
      <c r="EZ31" s="85"/>
      <c r="FA31" s="85"/>
      <c r="FB31" s="85"/>
      <c r="FC31" s="85"/>
      <c r="FD31" s="85"/>
      <c r="FE31" s="85"/>
      <c r="FF31" s="85"/>
      <c r="FG31" s="85"/>
      <c r="FH31" s="85"/>
      <c r="FI31" s="85"/>
      <c r="FJ31" s="85">
        <f>データ!AN7</f>
        <v>0</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103">
        <f>データ!AU7</f>
        <v>0</v>
      </c>
      <c r="GU31" s="103"/>
      <c r="GV31" s="103"/>
      <c r="GW31" s="103"/>
      <c r="GX31" s="103"/>
      <c r="GY31" s="103"/>
      <c r="GZ31" s="103"/>
      <c r="HA31" s="103"/>
      <c r="HB31" s="103"/>
      <c r="HC31" s="103"/>
      <c r="HD31" s="103"/>
      <c r="HE31" s="103"/>
      <c r="HF31" s="103"/>
      <c r="HG31" s="103"/>
      <c r="HH31" s="103">
        <f>データ!AV7</f>
        <v>0</v>
      </c>
      <c r="HI31" s="103"/>
      <c r="HJ31" s="103"/>
      <c r="HK31" s="103"/>
      <c r="HL31" s="103"/>
      <c r="HM31" s="103"/>
      <c r="HN31" s="103"/>
      <c r="HO31" s="103"/>
      <c r="HP31" s="103"/>
      <c r="HQ31" s="103"/>
      <c r="HR31" s="103"/>
      <c r="HS31" s="103"/>
      <c r="HT31" s="103"/>
      <c r="HU31" s="103"/>
      <c r="HV31" s="103">
        <f>データ!AW7</f>
        <v>0</v>
      </c>
      <c r="HW31" s="103"/>
      <c r="HX31" s="103"/>
      <c r="HY31" s="103"/>
      <c r="HZ31" s="103"/>
      <c r="IA31" s="103"/>
      <c r="IB31" s="103"/>
      <c r="IC31" s="103"/>
      <c r="ID31" s="103"/>
      <c r="IE31" s="103"/>
      <c r="IF31" s="103"/>
      <c r="IG31" s="103"/>
      <c r="IH31" s="103"/>
      <c r="II31" s="103"/>
      <c r="IJ31" s="103">
        <f>データ!AX7</f>
        <v>0</v>
      </c>
      <c r="IK31" s="103"/>
      <c r="IL31" s="103"/>
      <c r="IM31" s="103"/>
      <c r="IN31" s="103"/>
      <c r="IO31" s="103"/>
      <c r="IP31" s="103"/>
      <c r="IQ31" s="103"/>
      <c r="IR31" s="103"/>
      <c r="IS31" s="103"/>
      <c r="IT31" s="103"/>
      <c r="IU31" s="103"/>
      <c r="IV31" s="103"/>
      <c r="IW31" s="103"/>
      <c r="IX31" s="103">
        <f>データ!AY7</f>
        <v>0</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c r="A32" s="2"/>
      <c r="B32" s="22"/>
      <c r="C32" s="5"/>
      <c r="D32" s="5"/>
      <c r="E32" s="5"/>
      <c r="F32" s="5"/>
      <c r="G32" s="5"/>
      <c r="H32" s="5"/>
      <c r="I32" s="84" t="s">
        <v>29</v>
      </c>
      <c r="J32" s="84"/>
      <c r="K32" s="84"/>
      <c r="L32" s="84"/>
      <c r="M32" s="84"/>
      <c r="N32" s="84"/>
      <c r="O32" s="84"/>
      <c r="P32" s="84"/>
      <c r="Q32" s="84"/>
      <c r="R32" s="85">
        <f>データ!AD7</f>
        <v>84.2</v>
      </c>
      <c r="S32" s="85"/>
      <c r="T32" s="85"/>
      <c r="U32" s="85"/>
      <c r="V32" s="85"/>
      <c r="W32" s="85"/>
      <c r="X32" s="85"/>
      <c r="Y32" s="85"/>
      <c r="Z32" s="85"/>
      <c r="AA32" s="85"/>
      <c r="AB32" s="85"/>
      <c r="AC32" s="85"/>
      <c r="AD32" s="85"/>
      <c r="AE32" s="85"/>
      <c r="AF32" s="85">
        <f>データ!AE7</f>
        <v>87.8</v>
      </c>
      <c r="AG32" s="85"/>
      <c r="AH32" s="85"/>
      <c r="AI32" s="85"/>
      <c r="AJ32" s="85"/>
      <c r="AK32" s="85"/>
      <c r="AL32" s="85"/>
      <c r="AM32" s="85"/>
      <c r="AN32" s="85"/>
      <c r="AO32" s="85"/>
      <c r="AP32" s="85"/>
      <c r="AQ32" s="85"/>
      <c r="AR32" s="85"/>
      <c r="AS32" s="85"/>
      <c r="AT32" s="85">
        <f>データ!AF7</f>
        <v>89</v>
      </c>
      <c r="AU32" s="85"/>
      <c r="AV32" s="85"/>
      <c r="AW32" s="85"/>
      <c r="AX32" s="85"/>
      <c r="AY32" s="85"/>
      <c r="AZ32" s="85"/>
      <c r="BA32" s="85"/>
      <c r="BB32" s="85"/>
      <c r="BC32" s="85"/>
      <c r="BD32" s="85"/>
      <c r="BE32" s="85"/>
      <c r="BF32" s="85"/>
      <c r="BG32" s="85"/>
      <c r="BH32" s="85">
        <f>データ!AG7</f>
        <v>93</v>
      </c>
      <c r="BI32" s="85"/>
      <c r="BJ32" s="85"/>
      <c r="BK32" s="85"/>
      <c r="BL32" s="85"/>
      <c r="BM32" s="85"/>
      <c r="BN32" s="85"/>
      <c r="BO32" s="85"/>
      <c r="BP32" s="85"/>
      <c r="BQ32" s="85"/>
      <c r="BR32" s="85"/>
      <c r="BS32" s="85"/>
      <c r="BT32" s="85"/>
      <c r="BU32" s="85"/>
      <c r="BV32" s="85">
        <f>データ!AH7</f>
        <v>89.8</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36.5</v>
      </c>
      <c r="DG32" s="85"/>
      <c r="DH32" s="85"/>
      <c r="DI32" s="85"/>
      <c r="DJ32" s="85"/>
      <c r="DK32" s="85"/>
      <c r="DL32" s="85"/>
      <c r="DM32" s="85"/>
      <c r="DN32" s="85"/>
      <c r="DO32" s="85"/>
      <c r="DP32" s="85"/>
      <c r="DQ32" s="85"/>
      <c r="DR32" s="85"/>
      <c r="DS32" s="85"/>
      <c r="DT32" s="85">
        <f>データ!AP7</f>
        <v>34.1</v>
      </c>
      <c r="DU32" s="85"/>
      <c r="DV32" s="85"/>
      <c r="DW32" s="85"/>
      <c r="DX32" s="85"/>
      <c r="DY32" s="85"/>
      <c r="DZ32" s="85"/>
      <c r="EA32" s="85"/>
      <c r="EB32" s="85"/>
      <c r="EC32" s="85"/>
      <c r="ED32" s="85"/>
      <c r="EE32" s="85"/>
      <c r="EF32" s="85"/>
      <c r="EG32" s="85"/>
      <c r="EH32" s="85">
        <f>データ!AQ7</f>
        <v>41.2</v>
      </c>
      <c r="EI32" s="85"/>
      <c r="EJ32" s="85"/>
      <c r="EK32" s="85"/>
      <c r="EL32" s="85"/>
      <c r="EM32" s="85"/>
      <c r="EN32" s="85"/>
      <c r="EO32" s="85"/>
      <c r="EP32" s="85"/>
      <c r="EQ32" s="85"/>
      <c r="ER32" s="85"/>
      <c r="ES32" s="85"/>
      <c r="ET32" s="85"/>
      <c r="EU32" s="85"/>
      <c r="EV32" s="85">
        <f>データ!AR7</f>
        <v>37.299999999999997</v>
      </c>
      <c r="EW32" s="85"/>
      <c r="EX32" s="85"/>
      <c r="EY32" s="85"/>
      <c r="EZ32" s="85"/>
      <c r="FA32" s="85"/>
      <c r="FB32" s="85"/>
      <c r="FC32" s="85"/>
      <c r="FD32" s="85"/>
      <c r="FE32" s="85"/>
      <c r="FF32" s="85"/>
      <c r="FG32" s="85"/>
      <c r="FH32" s="85"/>
      <c r="FI32" s="85"/>
      <c r="FJ32" s="85">
        <f>データ!AS7</f>
        <v>38.9</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103">
        <f>データ!AZ7</f>
        <v>16675</v>
      </c>
      <c r="GU32" s="103"/>
      <c r="GV32" s="103"/>
      <c r="GW32" s="103"/>
      <c r="GX32" s="103"/>
      <c r="GY32" s="103"/>
      <c r="GZ32" s="103"/>
      <c r="HA32" s="103"/>
      <c r="HB32" s="103"/>
      <c r="HC32" s="103"/>
      <c r="HD32" s="103"/>
      <c r="HE32" s="103"/>
      <c r="HF32" s="103"/>
      <c r="HG32" s="103"/>
      <c r="HH32" s="103">
        <f>データ!BA7</f>
        <v>27599</v>
      </c>
      <c r="HI32" s="103"/>
      <c r="HJ32" s="103"/>
      <c r="HK32" s="103"/>
      <c r="HL32" s="103"/>
      <c r="HM32" s="103"/>
      <c r="HN32" s="103"/>
      <c r="HO32" s="103"/>
      <c r="HP32" s="103"/>
      <c r="HQ32" s="103"/>
      <c r="HR32" s="103"/>
      <c r="HS32" s="103"/>
      <c r="HT32" s="103"/>
      <c r="HU32" s="103"/>
      <c r="HV32" s="103">
        <f>データ!BB7</f>
        <v>4581</v>
      </c>
      <c r="HW32" s="103"/>
      <c r="HX32" s="103"/>
      <c r="HY32" s="103"/>
      <c r="HZ32" s="103"/>
      <c r="IA32" s="103"/>
      <c r="IB32" s="103"/>
      <c r="IC32" s="103"/>
      <c r="ID32" s="103"/>
      <c r="IE32" s="103"/>
      <c r="IF32" s="103"/>
      <c r="IG32" s="103"/>
      <c r="IH32" s="103"/>
      <c r="II32" s="103"/>
      <c r="IJ32" s="103">
        <f>データ!BC7</f>
        <v>41279</v>
      </c>
      <c r="IK32" s="103"/>
      <c r="IL32" s="103"/>
      <c r="IM32" s="103"/>
      <c r="IN32" s="103"/>
      <c r="IO32" s="103"/>
      <c r="IP32" s="103"/>
      <c r="IQ32" s="103"/>
      <c r="IR32" s="103"/>
      <c r="IS32" s="103"/>
      <c r="IT32" s="103"/>
      <c r="IU32" s="103"/>
      <c r="IV32" s="103"/>
      <c r="IW32" s="103"/>
      <c r="IX32" s="103">
        <f>データ!BD7</f>
        <v>19759</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90" t="s">
        <v>143</v>
      </c>
      <c r="NJ32" s="91"/>
      <c r="NK32" s="91"/>
      <c r="NL32" s="91"/>
      <c r="NM32" s="91"/>
      <c r="NN32" s="91"/>
      <c r="NO32" s="91"/>
      <c r="NP32" s="91"/>
      <c r="NQ32" s="91"/>
      <c r="NR32" s="91"/>
      <c r="NS32" s="91"/>
      <c r="NT32" s="91"/>
      <c r="NU32" s="91"/>
      <c r="NV32" s="91"/>
      <c r="NW32" s="92"/>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90"/>
      <c r="NJ33" s="91"/>
      <c r="NK33" s="91"/>
      <c r="NL33" s="91"/>
      <c r="NM33" s="91"/>
      <c r="NN33" s="91"/>
      <c r="NO33" s="91"/>
      <c r="NP33" s="91"/>
      <c r="NQ33" s="91"/>
      <c r="NR33" s="91"/>
      <c r="NS33" s="91"/>
      <c r="NT33" s="91"/>
      <c r="NU33" s="91"/>
      <c r="NV33" s="91"/>
      <c r="NW33" s="92"/>
    </row>
    <row r="34" spans="1:387" ht="13.5" customHeight="1">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104"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05"/>
      <c r="NH34" s="2"/>
      <c r="NI34" s="90"/>
      <c r="NJ34" s="91"/>
      <c r="NK34" s="91"/>
      <c r="NL34" s="91"/>
      <c r="NM34" s="91"/>
      <c r="NN34" s="91"/>
      <c r="NO34" s="91"/>
      <c r="NP34" s="91"/>
      <c r="NQ34" s="91"/>
      <c r="NR34" s="91"/>
      <c r="NS34" s="91"/>
      <c r="NT34" s="91"/>
      <c r="NU34" s="91"/>
      <c r="NV34" s="91"/>
      <c r="NW34" s="92"/>
    </row>
    <row r="35" spans="1:387" ht="13.5" customHeight="1">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90"/>
      <c r="NJ35" s="91"/>
      <c r="NK35" s="91"/>
      <c r="NL35" s="91"/>
      <c r="NM35" s="91"/>
      <c r="NN35" s="91"/>
      <c r="NO35" s="91"/>
      <c r="NP35" s="91"/>
      <c r="NQ35" s="91"/>
      <c r="NR35" s="91"/>
      <c r="NS35" s="91"/>
      <c r="NT35" s="91"/>
      <c r="NU35" s="91"/>
      <c r="NV35" s="91"/>
      <c r="NW35" s="92"/>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90"/>
      <c r="NJ36" s="91"/>
      <c r="NK36" s="91"/>
      <c r="NL36" s="91"/>
      <c r="NM36" s="91"/>
      <c r="NN36" s="91"/>
      <c r="NO36" s="91"/>
      <c r="NP36" s="91"/>
      <c r="NQ36" s="91"/>
      <c r="NR36" s="91"/>
      <c r="NS36" s="91"/>
      <c r="NT36" s="91"/>
      <c r="NU36" s="91"/>
      <c r="NV36" s="91"/>
      <c r="NW36" s="92"/>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90"/>
      <c r="NJ37" s="91"/>
      <c r="NK37" s="91"/>
      <c r="NL37" s="91"/>
      <c r="NM37" s="91"/>
      <c r="NN37" s="91"/>
      <c r="NO37" s="91"/>
      <c r="NP37" s="91"/>
      <c r="NQ37" s="91"/>
      <c r="NR37" s="91"/>
      <c r="NS37" s="91"/>
      <c r="NT37" s="91"/>
      <c r="NU37" s="91"/>
      <c r="NV37" s="91"/>
      <c r="NW37" s="92"/>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90"/>
      <c r="NJ38" s="91"/>
      <c r="NK38" s="91"/>
      <c r="NL38" s="91"/>
      <c r="NM38" s="91"/>
      <c r="NN38" s="91"/>
      <c r="NO38" s="91"/>
      <c r="NP38" s="91"/>
      <c r="NQ38" s="91"/>
      <c r="NR38" s="91"/>
      <c r="NS38" s="91"/>
      <c r="NT38" s="91"/>
      <c r="NU38" s="91"/>
      <c r="NV38" s="91"/>
      <c r="NW38" s="92"/>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90"/>
      <c r="NJ39" s="91"/>
      <c r="NK39" s="91"/>
      <c r="NL39" s="91"/>
      <c r="NM39" s="91"/>
      <c r="NN39" s="91"/>
      <c r="NO39" s="91"/>
      <c r="NP39" s="91"/>
      <c r="NQ39" s="91"/>
      <c r="NR39" s="91"/>
      <c r="NS39" s="91"/>
      <c r="NT39" s="91"/>
      <c r="NU39" s="91"/>
      <c r="NV39" s="91"/>
      <c r="NW39" s="92"/>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90"/>
      <c r="NJ40" s="91"/>
      <c r="NK40" s="91"/>
      <c r="NL40" s="91"/>
      <c r="NM40" s="91"/>
      <c r="NN40" s="91"/>
      <c r="NO40" s="91"/>
      <c r="NP40" s="91"/>
      <c r="NQ40" s="91"/>
      <c r="NR40" s="91"/>
      <c r="NS40" s="91"/>
      <c r="NT40" s="91"/>
      <c r="NU40" s="91"/>
      <c r="NV40" s="91"/>
      <c r="NW40" s="92"/>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90"/>
      <c r="NJ41" s="91"/>
      <c r="NK41" s="91"/>
      <c r="NL41" s="91"/>
      <c r="NM41" s="91"/>
      <c r="NN41" s="91"/>
      <c r="NO41" s="91"/>
      <c r="NP41" s="91"/>
      <c r="NQ41" s="91"/>
      <c r="NR41" s="91"/>
      <c r="NS41" s="91"/>
      <c r="NT41" s="91"/>
      <c r="NU41" s="91"/>
      <c r="NV41" s="91"/>
      <c r="NW41" s="92"/>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90"/>
      <c r="NJ42" s="91"/>
      <c r="NK42" s="91"/>
      <c r="NL42" s="91"/>
      <c r="NM42" s="91"/>
      <c r="NN42" s="91"/>
      <c r="NO42" s="91"/>
      <c r="NP42" s="91"/>
      <c r="NQ42" s="91"/>
      <c r="NR42" s="91"/>
      <c r="NS42" s="91"/>
      <c r="NT42" s="91"/>
      <c r="NU42" s="91"/>
      <c r="NV42" s="91"/>
      <c r="NW42" s="92"/>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90"/>
      <c r="NJ43" s="91"/>
      <c r="NK43" s="91"/>
      <c r="NL43" s="91"/>
      <c r="NM43" s="91"/>
      <c r="NN43" s="91"/>
      <c r="NO43" s="91"/>
      <c r="NP43" s="91"/>
      <c r="NQ43" s="91"/>
      <c r="NR43" s="91"/>
      <c r="NS43" s="91"/>
      <c r="NT43" s="91"/>
      <c r="NU43" s="91"/>
      <c r="NV43" s="91"/>
      <c r="NW43" s="92"/>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90"/>
      <c r="NJ44" s="91"/>
      <c r="NK44" s="91"/>
      <c r="NL44" s="91"/>
      <c r="NM44" s="91"/>
      <c r="NN44" s="91"/>
      <c r="NO44" s="91"/>
      <c r="NP44" s="91"/>
      <c r="NQ44" s="91"/>
      <c r="NR44" s="91"/>
      <c r="NS44" s="91"/>
      <c r="NT44" s="91"/>
      <c r="NU44" s="91"/>
      <c r="NV44" s="91"/>
      <c r="NW44" s="92"/>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90"/>
      <c r="NJ45" s="91"/>
      <c r="NK45" s="91"/>
      <c r="NL45" s="91"/>
      <c r="NM45" s="91"/>
      <c r="NN45" s="91"/>
      <c r="NO45" s="91"/>
      <c r="NP45" s="91"/>
      <c r="NQ45" s="91"/>
      <c r="NR45" s="91"/>
      <c r="NS45" s="91"/>
      <c r="NT45" s="91"/>
      <c r="NU45" s="91"/>
      <c r="NV45" s="91"/>
      <c r="NW45" s="92"/>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90"/>
      <c r="NJ46" s="91"/>
      <c r="NK46" s="91"/>
      <c r="NL46" s="91"/>
      <c r="NM46" s="91"/>
      <c r="NN46" s="91"/>
      <c r="NO46" s="91"/>
      <c r="NP46" s="91"/>
      <c r="NQ46" s="91"/>
      <c r="NR46" s="91"/>
      <c r="NS46" s="91"/>
      <c r="NT46" s="91"/>
      <c r="NU46" s="91"/>
      <c r="NV46" s="91"/>
      <c r="NW46" s="92"/>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93"/>
      <c r="NJ47" s="94"/>
      <c r="NK47" s="94"/>
      <c r="NL47" s="94"/>
      <c r="NM47" s="94"/>
      <c r="NN47" s="94"/>
      <c r="NO47" s="94"/>
      <c r="NP47" s="94"/>
      <c r="NQ47" s="94"/>
      <c r="NR47" s="94"/>
      <c r="NS47" s="94"/>
      <c r="NT47" s="94"/>
      <c r="NU47" s="94"/>
      <c r="NV47" s="94"/>
      <c r="NW47" s="95"/>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0" t="s">
        <v>145</v>
      </c>
      <c r="NJ49" s="91"/>
      <c r="NK49" s="91"/>
      <c r="NL49" s="91"/>
      <c r="NM49" s="91"/>
      <c r="NN49" s="91"/>
      <c r="NO49" s="91"/>
      <c r="NP49" s="91"/>
      <c r="NQ49" s="91"/>
      <c r="NR49" s="91"/>
      <c r="NS49" s="91"/>
      <c r="NT49" s="91"/>
      <c r="NU49" s="91"/>
      <c r="NV49" s="91"/>
      <c r="NW49" s="92"/>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0"/>
      <c r="NJ50" s="91"/>
      <c r="NK50" s="91"/>
      <c r="NL50" s="91"/>
      <c r="NM50" s="91"/>
      <c r="NN50" s="91"/>
      <c r="NO50" s="91"/>
      <c r="NP50" s="91"/>
      <c r="NQ50" s="91"/>
      <c r="NR50" s="91"/>
      <c r="NS50" s="91"/>
      <c r="NT50" s="91"/>
      <c r="NU50" s="91"/>
      <c r="NV50" s="91"/>
      <c r="NW50" s="92"/>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0"/>
      <c r="NJ51" s="91"/>
      <c r="NK51" s="91"/>
      <c r="NL51" s="91"/>
      <c r="NM51" s="91"/>
      <c r="NN51" s="91"/>
      <c r="NO51" s="91"/>
      <c r="NP51" s="91"/>
      <c r="NQ51" s="91"/>
      <c r="NR51" s="91"/>
      <c r="NS51" s="91"/>
      <c r="NT51" s="91"/>
      <c r="NU51" s="91"/>
      <c r="NV51" s="91"/>
      <c r="NW51" s="92"/>
    </row>
    <row r="52" spans="1:387" ht="13.5" customHeight="1">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90"/>
      <c r="NJ52" s="91"/>
      <c r="NK52" s="91"/>
      <c r="NL52" s="91"/>
      <c r="NM52" s="91"/>
      <c r="NN52" s="91"/>
      <c r="NO52" s="91"/>
      <c r="NP52" s="91"/>
      <c r="NQ52" s="91"/>
      <c r="NR52" s="91"/>
      <c r="NS52" s="91"/>
      <c r="NT52" s="91"/>
      <c r="NU52" s="91"/>
      <c r="NV52" s="91"/>
      <c r="NW52" s="92"/>
    </row>
    <row r="53" spans="1:387" ht="13.5" customHeight="1">
      <c r="A53" s="2"/>
      <c r="B53" s="22"/>
      <c r="C53" s="5"/>
      <c r="D53" s="5"/>
      <c r="E53" s="5"/>
      <c r="F53" s="5"/>
      <c r="I53" s="84" t="s">
        <v>27</v>
      </c>
      <c r="J53" s="84"/>
      <c r="K53" s="84"/>
      <c r="L53" s="84"/>
      <c r="M53" s="84"/>
      <c r="N53" s="84"/>
      <c r="O53" s="84"/>
      <c r="P53" s="84"/>
      <c r="Q53" s="84"/>
      <c r="R53" s="85">
        <f>データ!BF7</f>
        <v>62.8</v>
      </c>
      <c r="S53" s="85"/>
      <c r="T53" s="85"/>
      <c r="U53" s="85"/>
      <c r="V53" s="85"/>
      <c r="W53" s="85"/>
      <c r="X53" s="85"/>
      <c r="Y53" s="85"/>
      <c r="Z53" s="85"/>
      <c r="AA53" s="85"/>
      <c r="AB53" s="85"/>
      <c r="AC53" s="85"/>
      <c r="AD53" s="85"/>
      <c r="AE53" s="85"/>
      <c r="AF53" s="85">
        <f>データ!BG7</f>
        <v>56.6</v>
      </c>
      <c r="AG53" s="85"/>
      <c r="AH53" s="85"/>
      <c r="AI53" s="85"/>
      <c r="AJ53" s="85"/>
      <c r="AK53" s="85"/>
      <c r="AL53" s="85"/>
      <c r="AM53" s="85"/>
      <c r="AN53" s="85"/>
      <c r="AO53" s="85"/>
      <c r="AP53" s="85"/>
      <c r="AQ53" s="85"/>
      <c r="AR53" s="85"/>
      <c r="AS53" s="85"/>
      <c r="AT53" s="85">
        <f>データ!BH7</f>
        <v>47.4</v>
      </c>
      <c r="AU53" s="85"/>
      <c r="AV53" s="85"/>
      <c r="AW53" s="85"/>
      <c r="AX53" s="85"/>
      <c r="AY53" s="85"/>
      <c r="AZ53" s="85"/>
      <c r="BA53" s="85"/>
      <c r="BB53" s="85"/>
      <c r="BC53" s="85"/>
      <c r="BD53" s="85"/>
      <c r="BE53" s="85"/>
      <c r="BF53" s="85"/>
      <c r="BG53" s="85"/>
      <c r="BH53" s="85">
        <f>データ!BI7</f>
        <v>53.3</v>
      </c>
      <c r="BI53" s="85"/>
      <c r="BJ53" s="85"/>
      <c r="BK53" s="85"/>
      <c r="BL53" s="85"/>
      <c r="BM53" s="85"/>
      <c r="BN53" s="85"/>
      <c r="BO53" s="85"/>
      <c r="BP53" s="85"/>
      <c r="BQ53" s="85"/>
      <c r="BR53" s="85"/>
      <c r="BS53" s="85"/>
      <c r="BT53" s="85"/>
      <c r="BU53" s="85"/>
      <c r="BV53" s="85">
        <f>データ!BJ7</f>
        <v>51.6</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38.6</v>
      </c>
      <c r="DG53" s="85"/>
      <c r="DH53" s="85"/>
      <c r="DI53" s="85"/>
      <c r="DJ53" s="85"/>
      <c r="DK53" s="85"/>
      <c r="DL53" s="85"/>
      <c r="DM53" s="85"/>
      <c r="DN53" s="85"/>
      <c r="DO53" s="85"/>
      <c r="DP53" s="85"/>
      <c r="DQ53" s="85"/>
      <c r="DR53" s="85"/>
      <c r="DS53" s="85"/>
      <c r="DT53" s="85">
        <f>データ!BR7</f>
        <v>40.5</v>
      </c>
      <c r="DU53" s="85"/>
      <c r="DV53" s="85"/>
      <c r="DW53" s="85"/>
      <c r="DX53" s="85"/>
      <c r="DY53" s="85"/>
      <c r="DZ53" s="85"/>
      <c r="EA53" s="85"/>
      <c r="EB53" s="85"/>
      <c r="EC53" s="85"/>
      <c r="ED53" s="85"/>
      <c r="EE53" s="85"/>
      <c r="EF53" s="85"/>
      <c r="EG53" s="85"/>
      <c r="EH53" s="85">
        <f>データ!BS7</f>
        <v>33.4</v>
      </c>
      <c r="EI53" s="85"/>
      <c r="EJ53" s="85"/>
      <c r="EK53" s="85"/>
      <c r="EL53" s="85"/>
      <c r="EM53" s="85"/>
      <c r="EN53" s="85"/>
      <c r="EO53" s="85"/>
      <c r="EP53" s="85"/>
      <c r="EQ53" s="85"/>
      <c r="ER53" s="85"/>
      <c r="ES53" s="85"/>
      <c r="ET53" s="85"/>
      <c r="EU53" s="85"/>
      <c r="EV53" s="85">
        <f>データ!BT7</f>
        <v>35.1</v>
      </c>
      <c r="EW53" s="85"/>
      <c r="EX53" s="85"/>
      <c r="EY53" s="85"/>
      <c r="EZ53" s="85"/>
      <c r="FA53" s="85"/>
      <c r="FB53" s="85"/>
      <c r="FC53" s="85"/>
      <c r="FD53" s="85"/>
      <c r="FE53" s="85"/>
      <c r="FF53" s="85"/>
      <c r="FG53" s="85"/>
      <c r="FH53" s="85"/>
      <c r="FI53" s="85"/>
      <c r="FJ53" s="85">
        <f>データ!BU7</f>
        <v>37.4</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31.3</v>
      </c>
      <c r="GU53" s="85"/>
      <c r="GV53" s="85"/>
      <c r="GW53" s="85"/>
      <c r="GX53" s="85"/>
      <c r="GY53" s="85"/>
      <c r="GZ53" s="85"/>
      <c r="HA53" s="85"/>
      <c r="HB53" s="85"/>
      <c r="HC53" s="85"/>
      <c r="HD53" s="85"/>
      <c r="HE53" s="85"/>
      <c r="HF53" s="85"/>
      <c r="HG53" s="85"/>
      <c r="HH53" s="85">
        <f>データ!CC7</f>
        <v>27.8</v>
      </c>
      <c r="HI53" s="85"/>
      <c r="HJ53" s="85"/>
      <c r="HK53" s="85"/>
      <c r="HL53" s="85"/>
      <c r="HM53" s="85"/>
      <c r="HN53" s="85"/>
      <c r="HO53" s="85"/>
      <c r="HP53" s="85"/>
      <c r="HQ53" s="85"/>
      <c r="HR53" s="85"/>
      <c r="HS53" s="85"/>
      <c r="HT53" s="85"/>
      <c r="HU53" s="85"/>
      <c r="HV53" s="85">
        <f>データ!CD7</f>
        <v>-31.3</v>
      </c>
      <c r="HW53" s="85"/>
      <c r="HX53" s="85"/>
      <c r="HY53" s="85"/>
      <c r="HZ53" s="85"/>
      <c r="IA53" s="85"/>
      <c r="IB53" s="85"/>
      <c r="IC53" s="85"/>
      <c r="ID53" s="85"/>
      <c r="IE53" s="85"/>
      <c r="IF53" s="85"/>
      <c r="IG53" s="85"/>
      <c r="IH53" s="85"/>
      <c r="II53" s="85"/>
      <c r="IJ53" s="85">
        <f>データ!CE7</f>
        <v>-17</v>
      </c>
      <c r="IK53" s="85"/>
      <c r="IL53" s="85"/>
      <c r="IM53" s="85"/>
      <c r="IN53" s="85"/>
      <c r="IO53" s="85"/>
      <c r="IP53" s="85"/>
      <c r="IQ53" s="85"/>
      <c r="IR53" s="85"/>
      <c r="IS53" s="85"/>
      <c r="IT53" s="85"/>
      <c r="IU53" s="85"/>
      <c r="IV53" s="85"/>
      <c r="IW53" s="85"/>
      <c r="IX53" s="85">
        <f>データ!CF7</f>
        <v>-21.1</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103">
        <f>データ!CM7</f>
        <v>82772</v>
      </c>
      <c r="KI53" s="103"/>
      <c r="KJ53" s="103"/>
      <c r="KK53" s="103"/>
      <c r="KL53" s="103"/>
      <c r="KM53" s="103"/>
      <c r="KN53" s="103"/>
      <c r="KO53" s="103"/>
      <c r="KP53" s="103"/>
      <c r="KQ53" s="103"/>
      <c r="KR53" s="103"/>
      <c r="KS53" s="103"/>
      <c r="KT53" s="103"/>
      <c r="KU53" s="103"/>
      <c r="KV53" s="103">
        <f>データ!CN7</f>
        <v>71898</v>
      </c>
      <c r="KW53" s="103"/>
      <c r="KX53" s="103"/>
      <c r="KY53" s="103"/>
      <c r="KZ53" s="103"/>
      <c r="LA53" s="103"/>
      <c r="LB53" s="103"/>
      <c r="LC53" s="103"/>
      <c r="LD53" s="103"/>
      <c r="LE53" s="103"/>
      <c r="LF53" s="103"/>
      <c r="LG53" s="103"/>
      <c r="LH53" s="103"/>
      <c r="LI53" s="103"/>
      <c r="LJ53" s="103">
        <f>データ!CO7</f>
        <v>-20354</v>
      </c>
      <c r="LK53" s="103"/>
      <c r="LL53" s="103"/>
      <c r="LM53" s="103"/>
      <c r="LN53" s="103"/>
      <c r="LO53" s="103"/>
      <c r="LP53" s="103"/>
      <c r="LQ53" s="103"/>
      <c r="LR53" s="103"/>
      <c r="LS53" s="103"/>
      <c r="LT53" s="103"/>
      <c r="LU53" s="103"/>
      <c r="LV53" s="103"/>
      <c r="LW53" s="103"/>
      <c r="LX53" s="103">
        <f>データ!CP7</f>
        <v>9176</v>
      </c>
      <c r="LY53" s="103"/>
      <c r="LZ53" s="103"/>
      <c r="MA53" s="103"/>
      <c r="MB53" s="103"/>
      <c r="MC53" s="103"/>
      <c r="MD53" s="103"/>
      <c r="ME53" s="103"/>
      <c r="MF53" s="103"/>
      <c r="MG53" s="103"/>
      <c r="MH53" s="103"/>
      <c r="MI53" s="103"/>
      <c r="MJ53" s="103"/>
      <c r="MK53" s="103"/>
      <c r="ML53" s="103">
        <f>データ!CQ7</f>
        <v>5262</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90"/>
      <c r="NJ53" s="91"/>
      <c r="NK53" s="91"/>
      <c r="NL53" s="91"/>
      <c r="NM53" s="91"/>
      <c r="NN53" s="91"/>
      <c r="NO53" s="91"/>
      <c r="NP53" s="91"/>
      <c r="NQ53" s="91"/>
      <c r="NR53" s="91"/>
      <c r="NS53" s="91"/>
      <c r="NT53" s="91"/>
      <c r="NU53" s="91"/>
      <c r="NV53" s="91"/>
      <c r="NW53" s="92"/>
    </row>
    <row r="54" spans="1:387" ht="13.5" customHeight="1">
      <c r="A54" s="2"/>
      <c r="B54" s="22"/>
      <c r="C54" s="5"/>
      <c r="D54" s="5"/>
      <c r="E54" s="5"/>
      <c r="F54" s="5"/>
      <c r="G54" s="5"/>
      <c r="H54" s="5"/>
      <c r="I54" s="84" t="s">
        <v>29</v>
      </c>
      <c r="J54" s="84"/>
      <c r="K54" s="84"/>
      <c r="L54" s="84"/>
      <c r="M54" s="84"/>
      <c r="N54" s="84"/>
      <c r="O54" s="84"/>
      <c r="P54" s="84"/>
      <c r="Q54" s="84"/>
      <c r="R54" s="85">
        <f>データ!BK7</f>
        <v>15.4</v>
      </c>
      <c r="S54" s="85"/>
      <c r="T54" s="85"/>
      <c r="U54" s="85"/>
      <c r="V54" s="85"/>
      <c r="W54" s="85"/>
      <c r="X54" s="85"/>
      <c r="Y54" s="85"/>
      <c r="Z54" s="85"/>
      <c r="AA54" s="85"/>
      <c r="AB54" s="85"/>
      <c r="AC54" s="85"/>
      <c r="AD54" s="85"/>
      <c r="AE54" s="85"/>
      <c r="AF54" s="85">
        <f>データ!BL7</f>
        <v>14.9</v>
      </c>
      <c r="AG54" s="85"/>
      <c r="AH54" s="85"/>
      <c r="AI54" s="85"/>
      <c r="AJ54" s="85"/>
      <c r="AK54" s="85"/>
      <c r="AL54" s="85"/>
      <c r="AM54" s="85"/>
      <c r="AN54" s="85"/>
      <c r="AO54" s="85"/>
      <c r="AP54" s="85"/>
      <c r="AQ54" s="85"/>
      <c r="AR54" s="85"/>
      <c r="AS54" s="85"/>
      <c r="AT54" s="85">
        <f>データ!BM7</f>
        <v>14.5</v>
      </c>
      <c r="AU54" s="85"/>
      <c r="AV54" s="85"/>
      <c r="AW54" s="85"/>
      <c r="AX54" s="85"/>
      <c r="AY54" s="85"/>
      <c r="AZ54" s="85"/>
      <c r="BA54" s="85"/>
      <c r="BB54" s="85"/>
      <c r="BC54" s="85"/>
      <c r="BD54" s="85"/>
      <c r="BE54" s="85"/>
      <c r="BF54" s="85"/>
      <c r="BG54" s="85"/>
      <c r="BH54" s="85">
        <f>データ!BN7</f>
        <v>16</v>
      </c>
      <c r="BI54" s="85"/>
      <c r="BJ54" s="85"/>
      <c r="BK54" s="85"/>
      <c r="BL54" s="85"/>
      <c r="BM54" s="85"/>
      <c r="BN54" s="85"/>
      <c r="BO54" s="85"/>
      <c r="BP54" s="85"/>
      <c r="BQ54" s="85"/>
      <c r="BR54" s="85"/>
      <c r="BS54" s="85"/>
      <c r="BT54" s="85"/>
      <c r="BU54" s="85"/>
      <c r="BV54" s="85">
        <f>データ!BO7</f>
        <v>14.6</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36.5</v>
      </c>
      <c r="DG54" s="85"/>
      <c r="DH54" s="85"/>
      <c r="DI54" s="85"/>
      <c r="DJ54" s="85"/>
      <c r="DK54" s="85"/>
      <c r="DL54" s="85"/>
      <c r="DM54" s="85"/>
      <c r="DN54" s="85"/>
      <c r="DO54" s="85"/>
      <c r="DP54" s="85"/>
      <c r="DQ54" s="85"/>
      <c r="DR54" s="85"/>
      <c r="DS54" s="85"/>
      <c r="DT54" s="85">
        <f>データ!BW7</f>
        <v>36.9</v>
      </c>
      <c r="DU54" s="85"/>
      <c r="DV54" s="85"/>
      <c r="DW54" s="85"/>
      <c r="DX54" s="85"/>
      <c r="DY54" s="85"/>
      <c r="DZ54" s="85"/>
      <c r="EA54" s="85"/>
      <c r="EB54" s="85"/>
      <c r="EC54" s="85"/>
      <c r="ED54" s="85"/>
      <c r="EE54" s="85"/>
      <c r="EF54" s="85"/>
      <c r="EG54" s="85"/>
      <c r="EH54" s="85">
        <f>データ!BX7</f>
        <v>209.9</v>
      </c>
      <c r="EI54" s="85"/>
      <c r="EJ54" s="85"/>
      <c r="EK54" s="85"/>
      <c r="EL54" s="85"/>
      <c r="EM54" s="85"/>
      <c r="EN54" s="85"/>
      <c r="EO54" s="85"/>
      <c r="EP54" s="85"/>
      <c r="EQ54" s="85"/>
      <c r="ER54" s="85"/>
      <c r="ES54" s="85"/>
      <c r="ET54" s="85"/>
      <c r="EU54" s="85"/>
      <c r="EV54" s="85">
        <f>データ!BY7</f>
        <v>39.200000000000003</v>
      </c>
      <c r="EW54" s="85"/>
      <c r="EX54" s="85"/>
      <c r="EY54" s="85"/>
      <c r="EZ54" s="85"/>
      <c r="FA54" s="85"/>
      <c r="FB54" s="85"/>
      <c r="FC54" s="85"/>
      <c r="FD54" s="85"/>
      <c r="FE54" s="85"/>
      <c r="FF54" s="85"/>
      <c r="FG54" s="85"/>
      <c r="FH54" s="85"/>
      <c r="FI54" s="85"/>
      <c r="FJ54" s="85">
        <f>データ!BZ7</f>
        <v>43.1</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1.6</v>
      </c>
      <c r="GU54" s="85"/>
      <c r="GV54" s="85"/>
      <c r="GW54" s="85"/>
      <c r="GX54" s="85"/>
      <c r="GY54" s="85"/>
      <c r="GZ54" s="85"/>
      <c r="HA54" s="85"/>
      <c r="HB54" s="85"/>
      <c r="HC54" s="85"/>
      <c r="HD54" s="85"/>
      <c r="HE54" s="85"/>
      <c r="HF54" s="85"/>
      <c r="HG54" s="85"/>
      <c r="HH54" s="85">
        <f>データ!CH7</f>
        <v>-22</v>
      </c>
      <c r="HI54" s="85"/>
      <c r="HJ54" s="85"/>
      <c r="HK54" s="85"/>
      <c r="HL54" s="85"/>
      <c r="HM54" s="85"/>
      <c r="HN54" s="85"/>
      <c r="HO54" s="85"/>
      <c r="HP54" s="85"/>
      <c r="HQ54" s="85"/>
      <c r="HR54" s="85"/>
      <c r="HS54" s="85"/>
      <c r="HT54" s="85"/>
      <c r="HU54" s="85"/>
      <c r="HV54" s="85">
        <f>データ!CI7</f>
        <v>-317</v>
      </c>
      <c r="HW54" s="85"/>
      <c r="HX54" s="85"/>
      <c r="HY54" s="85"/>
      <c r="HZ54" s="85"/>
      <c r="IA54" s="85"/>
      <c r="IB54" s="85"/>
      <c r="IC54" s="85"/>
      <c r="ID54" s="85"/>
      <c r="IE54" s="85"/>
      <c r="IF54" s="85"/>
      <c r="IG54" s="85"/>
      <c r="IH54" s="85"/>
      <c r="II54" s="85"/>
      <c r="IJ54" s="85">
        <f>データ!CJ7</f>
        <v>-21.5</v>
      </c>
      <c r="IK54" s="85"/>
      <c r="IL54" s="85"/>
      <c r="IM54" s="85"/>
      <c r="IN54" s="85"/>
      <c r="IO54" s="85"/>
      <c r="IP54" s="85"/>
      <c r="IQ54" s="85"/>
      <c r="IR54" s="85"/>
      <c r="IS54" s="85"/>
      <c r="IT54" s="85"/>
      <c r="IU54" s="85"/>
      <c r="IV54" s="85"/>
      <c r="IW54" s="85"/>
      <c r="IX54" s="85">
        <f>データ!CK7</f>
        <v>-25.8</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8">
        <f>データ!CR7</f>
        <v>-5593</v>
      </c>
      <c r="KI54" s="99"/>
      <c r="KJ54" s="99"/>
      <c r="KK54" s="99"/>
      <c r="KL54" s="99"/>
      <c r="KM54" s="99"/>
      <c r="KN54" s="99"/>
      <c r="KO54" s="99"/>
      <c r="KP54" s="99"/>
      <c r="KQ54" s="99"/>
      <c r="KR54" s="99"/>
      <c r="KS54" s="99"/>
      <c r="KT54" s="99"/>
      <c r="KU54" s="100"/>
      <c r="KV54" s="98">
        <f>データ!CS7</f>
        <v>-7656</v>
      </c>
      <c r="KW54" s="99"/>
      <c r="KX54" s="99"/>
      <c r="KY54" s="99"/>
      <c r="KZ54" s="99"/>
      <c r="LA54" s="99"/>
      <c r="LB54" s="99"/>
      <c r="LC54" s="99"/>
      <c r="LD54" s="99"/>
      <c r="LE54" s="99"/>
      <c r="LF54" s="99"/>
      <c r="LG54" s="99"/>
      <c r="LH54" s="99"/>
      <c r="LI54" s="100"/>
      <c r="LJ54" s="98">
        <f>データ!CT7</f>
        <v>-10899</v>
      </c>
      <c r="LK54" s="99"/>
      <c r="LL54" s="99"/>
      <c r="LM54" s="99"/>
      <c r="LN54" s="99"/>
      <c r="LO54" s="99"/>
      <c r="LP54" s="99"/>
      <c r="LQ54" s="99"/>
      <c r="LR54" s="99"/>
      <c r="LS54" s="99"/>
      <c r="LT54" s="99"/>
      <c r="LU54" s="99"/>
      <c r="LV54" s="99"/>
      <c r="LW54" s="100"/>
      <c r="LX54" s="98">
        <f>データ!CU7</f>
        <v>-10769</v>
      </c>
      <c r="LY54" s="99"/>
      <c r="LZ54" s="99"/>
      <c r="MA54" s="99"/>
      <c r="MB54" s="99"/>
      <c r="MC54" s="99"/>
      <c r="MD54" s="99"/>
      <c r="ME54" s="99"/>
      <c r="MF54" s="99"/>
      <c r="MG54" s="99"/>
      <c r="MH54" s="99"/>
      <c r="MI54" s="99"/>
      <c r="MJ54" s="99"/>
      <c r="MK54" s="100"/>
      <c r="ML54" s="98">
        <f>データ!CV7</f>
        <v>-11424</v>
      </c>
      <c r="MM54" s="99"/>
      <c r="MN54" s="99"/>
      <c r="MO54" s="99"/>
      <c r="MP54" s="99"/>
      <c r="MQ54" s="99"/>
      <c r="MR54" s="99"/>
      <c r="MS54" s="99"/>
      <c r="MT54" s="99"/>
      <c r="MU54" s="99"/>
      <c r="MV54" s="99"/>
      <c r="MW54" s="99"/>
      <c r="MX54" s="99"/>
      <c r="MY54" s="100"/>
      <c r="MZ54" s="5"/>
      <c r="NA54" s="5"/>
      <c r="NB54" s="5"/>
      <c r="NC54" s="5"/>
      <c r="ND54" s="5"/>
      <c r="NE54" s="5"/>
      <c r="NF54" s="5"/>
      <c r="NG54" s="23"/>
      <c r="NH54" s="2"/>
      <c r="NI54" s="90"/>
      <c r="NJ54" s="91"/>
      <c r="NK54" s="91"/>
      <c r="NL54" s="91"/>
      <c r="NM54" s="91"/>
      <c r="NN54" s="91"/>
      <c r="NO54" s="91"/>
      <c r="NP54" s="91"/>
      <c r="NQ54" s="91"/>
      <c r="NR54" s="91"/>
      <c r="NS54" s="91"/>
      <c r="NT54" s="91"/>
      <c r="NU54" s="91"/>
      <c r="NV54" s="91"/>
      <c r="NW54" s="92"/>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0"/>
      <c r="NJ55" s="91"/>
      <c r="NK55" s="91"/>
      <c r="NL55" s="91"/>
      <c r="NM55" s="91"/>
      <c r="NN55" s="91"/>
      <c r="NO55" s="91"/>
      <c r="NP55" s="91"/>
      <c r="NQ55" s="91"/>
      <c r="NR55" s="91"/>
      <c r="NS55" s="91"/>
      <c r="NT55" s="91"/>
      <c r="NU55" s="91"/>
      <c r="NV55" s="91"/>
      <c r="NW55" s="92"/>
    </row>
    <row r="56" spans="1:387" ht="13.5" customHeight="1">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90"/>
      <c r="NJ56" s="91"/>
      <c r="NK56" s="91"/>
      <c r="NL56" s="91"/>
      <c r="NM56" s="91"/>
      <c r="NN56" s="91"/>
      <c r="NO56" s="91"/>
      <c r="NP56" s="91"/>
      <c r="NQ56" s="91"/>
      <c r="NR56" s="91"/>
      <c r="NS56" s="91"/>
      <c r="NT56" s="91"/>
      <c r="NU56" s="91"/>
      <c r="NV56" s="91"/>
      <c r="NW56" s="92"/>
    </row>
    <row r="57" spans="1:387" ht="13.5" customHeight="1">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90"/>
      <c r="NJ57" s="91"/>
      <c r="NK57" s="91"/>
      <c r="NL57" s="91"/>
      <c r="NM57" s="91"/>
      <c r="NN57" s="91"/>
      <c r="NO57" s="91"/>
      <c r="NP57" s="91"/>
      <c r="NQ57" s="91"/>
      <c r="NR57" s="91"/>
      <c r="NS57" s="91"/>
      <c r="NT57" s="91"/>
      <c r="NU57" s="91"/>
      <c r="NV57" s="91"/>
      <c r="NW57" s="92"/>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0"/>
      <c r="NJ58" s="91"/>
      <c r="NK58" s="91"/>
      <c r="NL58" s="91"/>
      <c r="NM58" s="91"/>
      <c r="NN58" s="91"/>
      <c r="NO58" s="91"/>
      <c r="NP58" s="91"/>
      <c r="NQ58" s="91"/>
      <c r="NR58" s="91"/>
      <c r="NS58" s="91"/>
      <c r="NT58" s="91"/>
      <c r="NU58" s="91"/>
      <c r="NV58" s="91"/>
      <c r="NW58" s="92"/>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0"/>
      <c r="NJ59" s="91"/>
      <c r="NK59" s="91"/>
      <c r="NL59" s="91"/>
      <c r="NM59" s="91"/>
      <c r="NN59" s="91"/>
      <c r="NO59" s="91"/>
      <c r="NP59" s="91"/>
      <c r="NQ59" s="91"/>
      <c r="NR59" s="91"/>
      <c r="NS59" s="91"/>
      <c r="NT59" s="91"/>
      <c r="NU59" s="91"/>
      <c r="NV59" s="91"/>
      <c r="NW59" s="92"/>
    </row>
    <row r="60" spans="1:387" ht="13.5" customHeight="1">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90"/>
      <c r="NJ60" s="91"/>
      <c r="NK60" s="91"/>
      <c r="NL60" s="91"/>
      <c r="NM60" s="91"/>
      <c r="NN60" s="91"/>
      <c r="NO60" s="91"/>
      <c r="NP60" s="91"/>
      <c r="NQ60" s="91"/>
      <c r="NR60" s="91"/>
      <c r="NS60" s="91"/>
      <c r="NT60" s="91"/>
      <c r="NU60" s="91"/>
      <c r="NV60" s="91"/>
      <c r="NW60" s="92"/>
    </row>
    <row r="61" spans="1:387" ht="13.5" customHeight="1">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90"/>
      <c r="NJ61" s="91"/>
      <c r="NK61" s="91"/>
      <c r="NL61" s="91"/>
      <c r="NM61" s="91"/>
      <c r="NN61" s="91"/>
      <c r="NO61" s="91"/>
      <c r="NP61" s="91"/>
      <c r="NQ61" s="91"/>
      <c r="NR61" s="91"/>
      <c r="NS61" s="91"/>
      <c r="NT61" s="91"/>
      <c r="NU61" s="91"/>
      <c r="NV61" s="91"/>
      <c r="NW61" s="92"/>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0"/>
      <c r="NJ62" s="91"/>
      <c r="NK62" s="91"/>
      <c r="NL62" s="91"/>
      <c r="NM62" s="91"/>
      <c r="NN62" s="91"/>
      <c r="NO62" s="91"/>
      <c r="NP62" s="91"/>
      <c r="NQ62" s="91"/>
      <c r="NR62" s="91"/>
      <c r="NS62" s="91"/>
      <c r="NT62" s="91"/>
      <c r="NU62" s="91"/>
      <c r="NV62" s="91"/>
      <c r="NW62" s="92"/>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0"/>
      <c r="NJ63" s="91"/>
      <c r="NK63" s="91"/>
      <c r="NL63" s="91"/>
      <c r="NM63" s="91"/>
      <c r="NN63" s="91"/>
      <c r="NO63" s="91"/>
      <c r="NP63" s="91"/>
      <c r="NQ63" s="91"/>
      <c r="NR63" s="91"/>
      <c r="NS63" s="91"/>
      <c r="NT63" s="91"/>
      <c r="NU63" s="91"/>
      <c r="NV63" s="91"/>
      <c r="NW63" s="92"/>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93"/>
      <c r="NJ64" s="94"/>
      <c r="NK64" s="94"/>
      <c r="NL64" s="94"/>
      <c r="NM64" s="94"/>
      <c r="NN64" s="94"/>
      <c r="NO64" s="94"/>
      <c r="NP64" s="94"/>
      <c r="NQ64" s="94"/>
      <c r="NR64" s="94"/>
      <c r="NS64" s="94"/>
      <c r="NT64" s="94"/>
      <c r="NU64" s="94"/>
      <c r="NV64" s="94"/>
      <c r="NW64" s="95"/>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90" t="s">
        <v>142</v>
      </c>
      <c r="NJ66" s="91"/>
      <c r="NK66" s="91"/>
      <c r="NL66" s="91"/>
      <c r="NM66" s="91"/>
      <c r="NN66" s="91"/>
      <c r="NO66" s="91"/>
      <c r="NP66" s="91"/>
      <c r="NQ66" s="91"/>
      <c r="NR66" s="91"/>
      <c r="NS66" s="91"/>
      <c r="NT66" s="91"/>
      <c r="NU66" s="91"/>
      <c r="NV66" s="91"/>
      <c r="NW66" s="92"/>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f>データ!DI6</f>
        <v>891425</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90"/>
      <c r="NJ67" s="91"/>
      <c r="NK67" s="91"/>
      <c r="NL67" s="91"/>
      <c r="NM67" s="91"/>
      <c r="NN67" s="91"/>
      <c r="NO67" s="91"/>
      <c r="NP67" s="91"/>
      <c r="NQ67" s="91"/>
      <c r="NR67" s="91"/>
      <c r="NS67" s="91"/>
      <c r="NT67" s="91"/>
      <c r="NU67" s="91"/>
      <c r="NV67" s="91"/>
      <c r="NW67" s="92"/>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90"/>
      <c r="NJ68" s="91"/>
      <c r="NK68" s="91"/>
      <c r="NL68" s="91"/>
      <c r="NM68" s="91"/>
      <c r="NN68" s="91"/>
      <c r="NO68" s="91"/>
      <c r="NP68" s="91"/>
      <c r="NQ68" s="91"/>
      <c r="NR68" s="91"/>
      <c r="NS68" s="91"/>
      <c r="NT68" s="91"/>
      <c r="NU68" s="91"/>
      <c r="NV68" s="91"/>
      <c r="NW68" s="92"/>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90"/>
      <c r="NJ69" s="91"/>
      <c r="NK69" s="91"/>
      <c r="NL69" s="91"/>
      <c r="NM69" s="91"/>
      <c r="NN69" s="91"/>
      <c r="NO69" s="91"/>
      <c r="NP69" s="91"/>
      <c r="NQ69" s="91"/>
      <c r="NR69" s="91"/>
      <c r="NS69" s="91"/>
      <c r="NT69" s="91"/>
      <c r="NU69" s="91"/>
      <c r="NV69" s="91"/>
      <c r="NW69" s="92"/>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90"/>
      <c r="NJ70" s="91"/>
      <c r="NK70" s="91"/>
      <c r="NL70" s="91"/>
      <c r="NM70" s="91"/>
      <c r="NN70" s="91"/>
      <c r="NO70" s="91"/>
      <c r="NP70" s="91"/>
      <c r="NQ70" s="91"/>
      <c r="NR70" s="91"/>
      <c r="NS70" s="91"/>
      <c r="NT70" s="91"/>
      <c r="NU70" s="91"/>
      <c r="NV70" s="91"/>
      <c r="NW70" s="92"/>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90"/>
      <c r="NJ71" s="91"/>
      <c r="NK71" s="91"/>
      <c r="NL71" s="91"/>
      <c r="NM71" s="91"/>
      <c r="NN71" s="91"/>
      <c r="NO71" s="91"/>
      <c r="NP71" s="91"/>
      <c r="NQ71" s="91"/>
      <c r="NR71" s="91"/>
      <c r="NS71" s="91"/>
      <c r="NT71" s="91"/>
      <c r="NU71" s="91"/>
      <c r="NV71" s="91"/>
      <c r="NW71" s="92"/>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90"/>
      <c r="NJ72" s="91"/>
      <c r="NK72" s="91"/>
      <c r="NL72" s="91"/>
      <c r="NM72" s="91"/>
      <c r="NN72" s="91"/>
      <c r="NO72" s="91"/>
      <c r="NP72" s="91"/>
      <c r="NQ72" s="91"/>
      <c r="NR72" s="91"/>
      <c r="NS72" s="91"/>
      <c r="NT72" s="91"/>
      <c r="NU72" s="91"/>
      <c r="NV72" s="91"/>
      <c r="NW72" s="92"/>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90"/>
      <c r="NJ73" s="91"/>
      <c r="NK73" s="91"/>
      <c r="NL73" s="91"/>
      <c r="NM73" s="91"/>
      <c r="NN73" s="91"/>
      <c r="NO73" s="91"/>
      <c r="NP73" s="91"/>
      <c r="NQ73" s="91"/>
      <c r="NR73" s="91"/>
      <c r="NS73" s="91"/>
      <c r="NT73" s="91"/>
      <c r="NU73" s="91"/>
      <c r="NV73" s="91"/>
      <c r="NW73" s="92"/>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90"/>
      <c r="NJ74" s="91"/>
      <c r="NK74" s="91"/>
      <c r="NL74" s="91"/>
      <c r="NM74" s="91"/>
      <c r="NN74" s="91"/>
      <c r="NO74" s="91"/>
      <c r="NP74" s="91"/>
      <c r="NQ74" s="91"/>
      <c r="NR74" s="91"/>
      <c r="NS74" s="91"/>
      <c r="NT74" s="91"/>
      <c r="NU74" s="91"/>
      <c r="NV74" s="91"/>
      <c r="NW74" s="92"/>
    </row>
    <row r="75" spans="1:387" ht="13.5" customHeight="1">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90"/>
      <c r="NJ75" s="91"/>
      <c r="NK75" s="91"/>
      <c r="NL75" s="91"/>
      <c r="NM75" s="91"/>
      <c r="NN75" s="91"/>
      <c r="NO75" s="91"/>
      <c r="NP75" s="91"/>
      <c r="NQ75" s="91"/>
      <c r="NR75" s="91"/>
      <c r="NS75" s="91"/>
      <c r="NT75" s="91"/>
      <c r="NU75" s="91"/>
      <c r="NV75" s="91"/>
      <c r="NW75" s="92"/>
    </row>
    <row r="76" spans="1:387" ht="13.5" customHeight="1">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6">
        <f>データ!DJ6</f>
        <v>21570</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90"/>
      <c r="NJ76" s="91"/>
      <c r="NK76" s="91"/>
      <c r="NL76" s="91"/>
      <c r="NM76" s="91"/>
      <c r="NN76" s="91"/>
      <c r="NO76" s="91"/>
      <c r="NP76" s="91"/>
      <c r="NQ76" s="91"/>
      <c r="NR76" s="91"/>
      <c r="NS76" s="91"/>
      <c r="NT76" s="91"/>
      <c r="NU76" s="91"/>
      <c r="NV76" s="91"/>
      <c r="NW76" s="92"/>
    </row>
    <row r="77" spans="1:387" ht="13.5" customHeight="1">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849.1</v>
      </c>
      <c r="KI77" s="85"/>
      <c r="KJ77" s="85"/>
      <c r="KK77" s="85"/>
      <c r="KL77" s="85"/>
      <c r="KM77" s="85"/>
      <c r="KN77" s="85"/>
      <c r="KO77" s="85"/>
      <c r="KP77" s="85"/>
      <c r="KQ77" s="85"/>
      <c r="KR77" s="85"/>
      <c r="KS77" s="85"/>
      <c r="KT77" s="85"/>
      <c r="KU77" s="85"/>
      <c r="KV77" s="85">
        <f>データ!DW7</f>
        <v>888.8</v>
      </c>
      <c r="KW77" s="85"/>
      <c r="KX77" s="85"/>
      <c r="KY77" s="85"/>
      <c r="KZ77" s="85"/>
      <c r="LA77" s="85"/>
      <c r="LB77" s="85"/>
      <c r="LC77" s="85"/>
      <c r="LD77" s="85"/>
      <c r="LE77" s="85"/>
      <c r="LF77" s="85"/>
      <c r="LG77" s="85"/>
      <c r="LH77" s="85"/>
      <c r="LI77" s="85"/>
      <c r="LJ77" s="85">
        <f>データ!DX7</f>
        <v>932.7</v>
      </c>
      <c r="LK77" s="85"/>
      <c r="LL77" s="85"/>
      <c r="LM77" s="85"/>
      <c r="LN77" s="85"/>
      <c r="LO77" s="85"/>
      <c r="LP77" s="85"/>
      <c r="LQ77" s="85"/>
      <c r="LR77" s="85"/>
      <c r="LS77" s="85"/>
      <c r="LT77" s="85"/>
      <c r="LU77" s="85"/>
      <c r="LV77" s="85"/>
      <c r="LW77" s="85"/>
      <c r="LX77" s="85">
        <f>データ!DY7</f>
        <v>853</v>
      </c>
      <c r="LY77" s="85"/>
      <c r="LZ77" s="85"/>
      <c r="MA77" s="85"/>
      <c r="MB77" s="85"/>
      <c r="MC77" s="85"/>
      <c r="MD77" s="85"/>
      <c r="ME77" s="85"/>
      <c r="MF77" s="85"/>
      <c r="MG77" s="85"/>
      <c r="MH77" s="85"/>
      <c r="MI77" s="85"/>
      <c r="MJ77" s="85"/>
      <c r="MK77" s="85"/>
      <c r="ML77" s="85">
        <f>データ!DZ7</f>
        <v>834.6</v>
      </c>
      <c r="MM77" s="85"/>
      <c r="MN77" s="85"/>
      <c r="MO77" s="85"/>
      <c r="MP77" s="85"/>
      <c r="MQ77" s="85"/>
      <c r="MR77" s="85"/>
      <c r="MS77" s="85"/>
      <c r="MT77" s="85"/>
      <c r="MU77" s="85"/>
      <c r="MV77" s="85"/>
      <c r="MW77" s="85"/>
      <c r="MX77" s="85"/>
      <c r="MY77" s="85"/>
      <c r="MZ77" s="5"/>
      <c r="NA77" s="5"/>
      <c r="NB77" s="5"/>
      <c r="NC77" s="5"/>
      <c r="ND77" s="5"/>
      <c r="NE77" s="5"/>
      <c r="NF77" s="35"/>
      <c r="NG77" s="23"/>
      <c r="NH77" s="2"/>
      <c r="NI77" s="90"/>
      <c r="NJ77" s="91"/>
      <c r="NK77" s="91"/>
      <c r="NL77" s="91"/>
      <c r="NM77" s="91"/>
      <c r="NN77" s="91"/>
      <c r="NO77" s="91"/>
      <c r="NP77" s="91"/>
      <c r="NQ77" s="91"/>
      <c r="NR77" s="91"/>
      <c r="NS77" s="91"/>
      <c r="NT77" s="91"/>
      <c r="NU77" s="91"/>
      <c r="NV77" s="91"/>
      <c r="NW77" s="92"/>
    </row>
    <row r="78" spans="1:387" ht="13.5" customHeight="1">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40.299999999999997</v>
      </c>
      <c r="KI78" s="85"/>
      <c r="KJ78" s="85"/>
      <c r="KK78" s="85"/>
      <c r="KL78" s="85"/>
      <c r="KM78" s="85"/>
      <c r="KN78" s="85"/>
      <c r="KO78" s="85"/>
      <c r="KP78" s="85"/>
      <c r="KQ78" s="85"/>
      <c r="KR78" s="85"/>
      <c r="KS78" s="85"/>
      <c r="KT78" s="85"/>
      <c r="KU78" s="85"/>
      <c r="KV78" s="85">
        <f>データ!EB7</f>
        <v>36.6</v>
      </c>
      <c r="KW78" s="85"/>
      <c r="KX78" s="85"/>
      <c r="KY78" s="85"/>
      <c r="KZ78" s="85"/>
      <c r="LA78" s="85"/>
      <c r="LB78" s="85"/>
      <c r="LC78" s="85"/>
      <c r="LD78" s="85"/>
      <c r="LE78" s="85"/>
      <c r="LF78" s="85"/>
      <c r="LG78" s="85"/>
      <c r="LH78" s="85"/>
      <c r="LI78" s="85"/>
      <c r="LJ78" s="85">
        <f>データ!EC7</f>
        <v>36</v>
      </c>
      <c r="LK78" s="85"/>
      <c r="LL78" s="85"/>
      <c r="LM78" s="85"/>
      <c r="LN78" s="85"/>
      <c r="LO78" s="85"/>
      <c r="LP78" s="85"/>
      <c r="LQ78" s="85"/>
      <c r="LR78" s="85"/>
      <c r="LS78" s="85"/>
      <c r="LT78" s="85"/>
      <c r="LU78" s="85"/>
      <c r="LV78" s="85"/>
      <c r="LW78" s="85"/>
      <c r="LX78" s="85">
        <f>データ!ED7</f>
        <v>30</v>
      </c>
      <c r="LY78" s="85"/>
      <c r="LZ78" s="85"/>
      <c r="MA78" s="85"/>
      <c r="MB78" s="85"/>
      <c r="MC78" s="85"/>
      <c r="MD78" s="85"/>
      <c r="ME78" s="85"/>
      <c r="MF78" s="85"/>
      <c r="MG78" s="85"/>
      <c r="MH78" s="85"/>
      <c r="MI78" s="85"/>
      <c r="MJ78" s="85"/>
      <c r="MK78" s="85"/>
      <c r="ML78" s="85">
        <f>データ!EE7</f>
        <v>49</v>
      </c>
      <c r="MM78" s="85"/>
      <c r="MN78" s="85"/>
      <c r="MO78" s="85"/>
      <c r="MP78" s="85"/>
      <c r="MQ78" s="85"/>
      <c r="MR78" s="85"/>
      <c r="MS78" s="85"/>
      <c r="MT78" s="85"/>
      <c r="MU78" s="85"/>
      <c r="MV78" s="85"/>
      <c r="MW78" s="85"/>
      <c r="MX78" s="85"/>
      <c r="MY78" s="85"/>
      <c r="MZ78" s="5"/>
      <c r="NA78" s="5"/>
      <c r="NB78" s="5"/>
      <c r="NC78" s="5"/>
      <c r="ND78" s="5"/>
      <c r="NE78" s="5"/>
      <c r="NF78" s="35"/>
      <c r="NG78" s="23"/>
      <c r="NH78" s="2"/>
      <c r="NI78" s="90"/>
      <c r="NJ78" s="91"/>
      <c r="NK78" s="91"/>
      <c r="NL78" s="91"/>
      <c r="NM78" s="91"/>
      <c r="NN78" s="91"/>
      <c r="NO78" s="91"/>
      <c r="NP78" s="91"/>
      <c r="NQ78" s="91"/>
      <c r="NR78" s="91"/>
      <c r="NS78" s="91"/>
      <c r="NT78" s="91"/>
      <c r="NU78" s="91"/>
      <c r="NV78" s="91"/>
      <c r="NW78" s="92"/>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90"/>
      <c r="NJ79" s="91"/>
      <c r="NK79" s="91"/>
      <c r="NL79" s="91"/>
      <c r="NM79" s="91"/>
      <c r="NN79" s="91"/>
      <c r="NO79" s="91"/>
      <c r="NP79" s="91"/>
      <c r="NQ79" s="91"/>
      <c r="NR79" s="91"/>
      <c r="NS79" s="91"/>
      <c r="NT79" s="91"/>
      <c r="NU79" s="91"/>
      <c r="NV79" s="91"/>
      <c r="NW79" s="92"/>
    </row>
    <row r="80" spans="1:387" ht="13.5" customHeight="1">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90"/>
      <c r="NJ80" s="91"/>
      <c r="NK80" s="91"/>
      <c r="NL80" s="91"/>
      <c r="NM80" s="91"/>
      <c r="NN80" s="91"/>
      <c r="NO80" s="91"/>
      <c r="NP80" s="91"/>
      <c r="NQ80" s="91"/>
      <c r="NR80" s="91"/>
      <c r="NS80" s="91"/>
      <c r="NT80" s="91"/>
      <c r="NU80" s="91"/>
      <c r="NV80" s="91"/>
      <c r="NW80" s="92"/>
    </row>
    <row r="81" spans="1:387" ht="13.5" customHeight="1">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90"/>
      <c r="NJ81" s="91"/>
      <c r="NK81" s="91"/>
      <c r="NL81" s="91"/>
      <c r="NM81" s="91"/>
      <c r="NN81" s="91"/>
      <c r="NO81" s="91"/>
      <c r="NP81" s="91"/>
      <c r="NQ81" s="91"/>
      <c r="NR81" s="91"/>
      <c r="NS81" s="91"/>
      <c r="NT81" s="91"/>
      <c r="NU81" s="91"/>
      <c r="NV81" s="91"/>
      <c r="NW81" s="92"/>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3"/>
      <c r="NJ82" s="94"/>
      <c r="NK82" s="94"/>
      <c r="NL82" s="94"/>
      <c r="NM82" s="94"/>
      <c r="NN82" s="94"/>
      <c r="NO82" s="94"/>
      <c r="NP82" s="94"/>
      <c r="NQ82" s="94"/>
      <c r="NR82" s="94"/>
      <c r="NS82" s="94"/>
      <c r="NT82" s="94"/>
      <c r="NU82" s="94"/>
      <c r="NV82" s="94"/>
      <c r="NW82" s="95"/>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wjT35JjpfuCEsTeI0X6stTHY631CQU1WskbKHE2PSDK8xtIcz/D8qlMuisUYh5Mm5d8ZtWHBobd9MSWO6cdROQ==" saltValue="qyM4yMeKBtcNo1s6BCfiJA=="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2"/>
  <cols>
    <col min="1" max="1" width="14.6640625" style="3" customWidth="1"/>
    <col min="2" max="112" width="11.88671875" style="3" customWidth="1"/>
    <col min="113" max="114" width="15.44140625" style="3" customWidth="1"/>
    <col min="115" max="135" width="11.88671875" style="3" customWidth="1"/>
    <col min="136" max="136" width="10.88671875" style="3" customWidth="1"/>
    <col min="137" max="146" width="11.8867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2" customHeight="1">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7"/>
      <c r="I4" s="148"/>
      <c r="J4" s="148"/>
      <c r="K4" s="148"/>
      <c r="L4" s="148"/>
      <c r="M4" s="148"/>
      <c r="N4" s="148"/>
      <c r="O4" s="148"/>
      <c r="P4" s="148"/>
      <c r="Q4" s="148"/>
      <c r="R4" s="148"/>
      <c r="S4" s="148"/>
      <c r="T4" s="148"/>
      <c r="U4" s="148"/>
      <c r="V4" s="148"/>
      <c r="W4" s="148"/>
      <c r="X4" s="148"/>
      <c r="Y4" s="140" t="s">
        <v>74</v>
      </c>
      <c r="Z4" s="141"/>
      <c r="AA4" s="141"/>
      <c r="AB4" s="141"/>
      <c r="AC4" s="141"/>
      <c r="AD4" s="141"/>
      <c r="AE4" s="141"/>
      <c r="AF4" s="141"/>
      <c r="AG4" s="141"/>
      <c r="AH4" s="141"/>
      <c r="AI4" s="142"/>
      <c r="AJ4" s="138" t="s">
        <v>75</v>
      </c>
      <c r="AK4" s="138"/>
      <c r="AL4" s="138"/>
      <c r="AM4" s="138"/>
      <c r="AN4" s="138"/>
      <c r="AO4" s="138"/>
      <c r="AP4" s="138"/>
      <c r="AQ4" s="138"/>
      <c r="AR4" s="138"/>
      <c r="AS4" s="138"/>
      <c r="AT4" s="138"/>
      <c r="AU4" s="139" t="s">
        <v>76</v>
      </c>
      <c r="AV4" s="138"/>
      <c r="AW4" s="138"/>
      <c r="AX4" s="138"/>
      <c r="AY4" s="138"/>
      <c r="AZ4" s="138"/>
      <c r="BA4" s="138"/>
      <c r="BB4" s="138"/>
      <c r="BC4" s="138"/>
      <c r="BD4" s="138"/>
      <c r="BE4" s="138"/>
      <c r="BF4" s="140" t="s">
        <v>77</v>
      </c>
      <c r="BG4" s="141"/>
      <c r="BH4" s="141"/>
      <c r="BI4" s="141"/>
      <c r="BJ4" s="141"/>
      <c r="BK4" s="141"/>
      <c r="BL4" s="141"/>
      <c r="BM4" s="141"/>
      <c r="BN4" s="141"/>
      <c r="BO4" s="141"/>
      <c r="BP4" s="142"/>
      <c r="BQ4" s="138" t="s">
        <v>78</v>
      </c>
      <c r="BR4" s="138"/>
      <c r="BS4" s="138"/>
      <c r="BT4" s="138"/>
      <c r="BU4" s="138"/>
      <c r="BV4" s="138"/>
      <c r="BW4" s="138"/>
      <c r="BX4" s="138"/>
      <c r="BY4" s="138"/>
      <c r="BZ4" s="138"/>
      <c r="CA4" s="138"/>
      <c r="CB4" s="139"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0" t="s">
        <v>81</v>
      </c>
      <c r="CY4" s="141"/>
      <c r="CZ4" s="141"/>
      <c r="DA4" s="141"/>
      <c r="DB4" s="141"/>
      <c r="DC4" s="141"/>
      <c r="DD4" s="141"/>
      <c r="DE4" s="141"/>
      <c r="DF4" s="141"/>
      <c r="DG4" s="141"/>
      <c r="DH4" s="142"/>
      <c r="DI4" s="143" t="s">
        <v>82</v>
      </c>
      <c r="DJ4" s="143"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4"/>
      <c r="DJ5" s="14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341002</v>
      </c>
      <c r="D6" s="55">
        <f t="shared" si="2"/>
        <v>47</v>
      </c>
      <c r="E6" s="55">
        <f t="shared" si="2"/>
        <v>11</v>
      </c>
      <c r="F6" s="55">
        <f t="shared" si="2"/>
        <v>1</v>
      </c>
      <c r="G6" s="55">
        <f t="shared" si="2"/>
        <v>2</v>
      </c>
      <c r="H6" s="55" t="str">
        <f>SUBSTITUTE(H8,"　","")</f>
        <v>広島県広島市</v>
      </c>
      <c r="I6" s="55" t="str">
        <f t="shared" si="2"/>
        <v>湯来ロッジ</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4929</v>
      </c>
      <c r="R6" s="58">
        <f t="shared" si="2"/>
        <v>80</v>
      </c>
      <c r="S6" s="59">
        <f t="shared" si="2"/>
        <v>4691</v>
      </c>
      <c r="T6" s="60" t="str">
        <f t="shared" si="2"/>
        <v>利用料金制</v>
      </c>
      <c r="U6" s="56">
        <f t="shared" si="2"/>
        <v>23.6</v>
      </c>
      <c r="V6" s="60" t="str">
        <f t="shared" si="2"/>
        <v>有</v>
      </c>
      <c r="W6" s="61">
        <f t="shared" si="2"/>
        <v>87</v>
      </c>
      <c r="X6" s="60" t="str">
        <f t="shared" si="2"/>
        <v>無</v>
      </c>
      <c r="Y6" s="62">
        <f>IF(Y8="-",NA(),Y8)</f>
        <v>121.3</v>
      </c>
      <c r="Z6" s="62">
        <f t="shared" ref="Z6:AH6" si="3">IF(Z8="-",NA(),Z8)</f>
        <v>118.8</v>
      </c>
      <c r="AA6" s="62">
        <f t="shared" si="3"/>
        <v>88.7</v>
      </c>
      <c r="AB6" s="62">
        <f t="shared" si="3"/>
        <v>95.9</v>
      </c>
      <c r="AC6" s="62">
        <f t="shared" si="3"/>
        <v>95.4</v>
      </c>
      <c r="AD6" s="62">
        <f t="shared" si="3"/>
        <v>84.2</v>
      </c>
      <c r="AE6" s="62">
        <f t="shared" si="3"/>
        <v>87.8</v>
      </c>
      <c r="AF6" s="62">
        <f t="shared" si="3"/>
        <v>89</v>
      </c>
      <c r="AG6" s="62">
        <f t="shared" si="3"/>
        <v>93</v>
      </c>
      <c r="AH6" s="62">
        <f t="shared" si="3"/>
        <v>89.8</v>
      </c>
      <c r="AI6" s="62" t="str">
        <f>IF(AI8="-","【-】","【"&amp;SUBSTITUTE(TEXT(AI8,"#,##0.0"),"-","△")&amp;"】")</f>
        <v>【92.5】</v>
      </c>
      <c r="AJ6" s="62">
        <f>IF(AJ8="-",NA(),AJ8)</f>
        <v>0</v>
      </c>
      <c r="AK6" s="62">
        <f t="shared" ref="AK6:AS6" si="4">IF(AK8="-",NA(),AK8)</f>
        <v>0</v>
      </c>
      <c r="AL6" s="62">
        <f t="shared" si="4"/>
        <v>0</v>
      </c>
      <c r="AM6" s="62">
        <f t="shared" si="4"/>
        <v>0</v>
      </c>
      <c r="AN6" s="62">
        <f t="shared" si="4"/>
        <v>0</v>
      </c>
      <c r="AO6" s="62">
        <f t="shared" si="4"/>
        <v>36.5</v>
      </c>
      <c r="AP6" s="62">
        <f t="shared" si="4"/>
        <v>34.1</v>
      </c>
      <c r="AQ6" s="62">
        <f t="shared" si="4"/>
        <v>41.2</v>
      </c>
      <c r="AR6" s="62">
        <f t="shared" si="4"/>
        <v>37.299999999999997</v>
      </c>
      <c r="AS6" s="62">
        <f t="shared" si="4"/>
        <v>38.9</v>
      </c>
      <c r="AT6" s="62" t="str">
        <f>IF(AT8="-","【-】","【"&amp;SUBSTITUTE(TEXT(AT8,"#,##0.0"),"-","△")&amp;"】")</f>
        <v>【32.4】</v>
      </c>
      <c r="AU6" s="57">
        <f>IF(AU8="-",NA(),AU8)</f>
        <v>0</v>
      </c>
      <c r="AV6" s="57">
        <f t="shared" ref="AV6:BD6" si="5">IF(AV8="-",NA(),AV8)</f>
        <v>0</v>
      </c>
      <c r="AW6" s="57">
        <f t="shared" si="5"/>
        <v>0</v>
      </c>
      <c r="AX6" s="57">
        <f t="shared" si="5"/>
        <v>0</v>
      </c>
      <c r="AY6" s="57">
        <f t="shared" si="5"/>
        <v>0</v>
      </c>
      <c r="AZ6" s="57">
        <f t="shared" si="5"/>
        <v>16675</v>
      </c>
      <c r="BA6" s="57">
        <f t="shared" si="5"/>
        <v>27599</v>
      </c>
      <c r="BB6" s="57">
        <f t="shared" si="5"/>
        <v>4581</v>
      </c>
      <c r="BC6" s="57">
        <f t="shared" si="5"/>
        <v>41279</v>
      </c>
      <c r="BD6" s="57">
        <f t="shared" si="5"/>
        <v>19759</v>
      </c>
      <c r="BE6" s="57" t="str">
        <f>IF(BE8="-","【-】","【"&amp;SUBSTITUTE(TEXT(BE8,"#,##0"),"-","△")&amp;"】")</f>
        <v>【7,439】</v>
      </c>
      <c r="BF6" s="62">
        <f>IF(BF8="-",NA(),BF8)</f>
        <v>62.8</v>
      </c>
      <c r="BG6" s="62">
        <f t="shared" ref="BG6:BO6" si="6">IF(BG8="-",NA(),BG8)</f>
        <v>56.6</v>
      </c>
      <c r="BH6" s="62">
        <f t="shared" si="6"/>
        <v>47.4</v>
      </c>
      <c r="BI6" s="62">
        <f t="shared" si="6"/>
        <v>53.3</v>
      </c>
      <c r="BJ6" s="62">
        <f t="shared" si="6"/>
        <v>51.6</v>
      </c>
      <c r="BK6" s="62">
        <f t="shared" si="6"/>
        <v>15.4</v>
      </c>
      <c r="BL6" s="62">
        <f t="shared" si="6"/>
        <v>14.9</v>
      </c>
      <c r="BM6" s="62">
        <f t="shared" si="6"/>
        <v>14.5</v>
      </c>
      <c r="BN6" s="62">
        <f t="shared" si="6"/>
        <v>16</v>
      </c>
      <c r="BO6" s="62">
        <f t="shared" si="6"/>
        <v>14.6</v>
      </c>
      <c r="BP6" s="62" t="str">
        <f>IF(BP8="-","【-】","【"&amp;SUBSTITUTE(TEXT(BP8,"#,##0.0"),"-","△")&amp;"】")</f>
        <v>【20.7】</v>
      </c>
      <c r="BQ6" s="62">
        <f>IF(BQ8="-",NA(),BQ8)</f>
        <v>38.6</v>
      </c>
      <c r="BR6" s="62">
        <f t="shared" ref="BR6:BZ6" si="7">IF(BR8="-",NA(),BR8)</f>
        <v>40.5</v>
      </c>
      <c r="BS6" s="62">
        <f t="shared" si="7"/>
        <v>33.4</v>
      </c>
      <c r="BT6" s="62">
        <f t="shared" si="7"/>
        <v>35.1</v>
      </c>
      <c r="BU6" s="62">
        <f t="shared" si="7"/>
        <v>37.4</v>
      </c>
      <c r="BV6" s="62">
        <f t="shared" si="7"/>
        <v>36.5</v>
      </c>
      <c r="BW6" s="62">
        <f t="shared" si="7"/>
        <v>36.9</v>
      </c>
      <c r="BX6" s="62">
        <f t="shared" si="7"/>
        <v>209.9</v>
      </c>
      <c r="BY6" s="62">
        <f t="shared" si="7"/>
        <v>39.200000000000003</v>
      </c>
      <c r="BZ6" s="62">
        <f t="shared" si="7"/>
        <v>43.1</v>
      </c>
      <c r="CA6" s="62" t="str">
        <f>IF(CA8="-","【-】","【"&amp;SUBSTITUTE(TEXT(CA8,"#,##0.0"),"-","△")&amp;"】")</f>
        <v>【38.3】</v>
      </c>
      <c r="CB6" s="62">
        <f>IF(CB8="-",NA(),CB8)</f>
        <v>31.3</v>
      </c>
      <c r="CC6" s="62">
        <f t="shared" ref="CC6:CK6" si="8">IF(CC8="-",NA(),CC8)</f>
        <v>27.8</v>
      </c>
      <c r="CD6" s="62">
        <f t="shared" si="8"/>
        <v>-31.3</v>
      </c>
      <c r="CE6" s="62">
        <f t="shared" si="8"/>
        <v>-17</v>
      </c>
      <c r="CF6" s="62">
        <f t="shared" si="8"/>
        <v>-21.1</v>
      </c>
      <c r="CG6" s="62">
        <f t="shared" si="8"/>
        <v>1.6</v>
      </c>
      <c r="CH6" s="62">
        <f t="shared" si="8"/>
        <v>-22</v>
      </c>
      <c r="CI6" s="62">
        <f t="shared" si="8"/>
        <v>-317</v>
      </c>
      <c r="CJ6" s="62">
        <f t="shared" si="8"/>
        <v>-21.5</v>
      </c>
      <c r="CK6" s="62">
        <f t="shared" si="8"/>
        <v>-25.8</v>
      </c>
      <c r="CL6" s="62" t="str">
        <f>IF(CL8="-","【-】","【"&amp;SUBSTITUTE(TEXT(CL8,"#,##0.0"),"-","△")&amp;"】")</f>
        <v>【△17.9】</v>
      </c>
      <c r="CM6" s="57">
        <f>IF(CM8="-",NA(),CM8)</f>
        <v>82772</v>
      </c>
      <c r="CN6" s="57">
        <f t="shared" ref="CN6:CV6" si="9">IF(CN8="-",NA(),CN8)</f>
        <v>71898</v>
      </c>
      <c r="CO6" s="57">
        <f t="shared" si="9"/>
        <v>-20354</v>
      </c>
      <c r="CP6" s="57">
        <f t="shared" si="9"/>
        <v>9176</v>
      </c>
      <c r="CQ6" s="57">
        <f t="shared" si="9"/>
        <v>5262</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f t="shared" ref="DI6:DJ6" si="10">DI8</f>
        <v>891425</v>
      </c>
      <c r="DJ6" s="58">
        <f t="shared" si="10"/>
        <v>21570</v>
      </c>
      <c r="DK6" s="62"/>
      <c r="DL6" s="62"/>
      <c r="DM6" s="62"/>
      <c r="DN6" s="62"/>
      <c r="DO6" s="62"/>
      <c r="DP6" s="62"/>
      <c r="DQ6" s="62"/>
      <c r="DR6" s="62"/>
      <c r="DS6" s="62"/>
      <c r="DT6" s="62"/>
      <c r="DU6" s="62" t="s">
        <v>123</v>
      </c>
      <c r="DV6" s="62">
        <f>IF(DV8="-",NA(),DV8)</f>
        <v>849.1</v>
      </c>
      <c r="DW6" s="62">
        <f t="shared" ref="DW6:EE6" si="11">IF(DW8="-",NA(),DW8)</f>
        <v>888.8</v>
      </c>
      <c r="DX6" s="62">
        <f t="shared" si="11"/>
        <v>932.7</v>
      </c>
      <c r="DY6" s="62">
        <f t="shared" si="11"/>
        <v>853</v>
      </c>
      <c r="DZ6" s="62">
        <f t="shared" si="11"/>
        <v>834.6</v>
      </c>
      <c r="EA6" s="62">
        <f t="shared" si="11"/>
        <v>40.299999999999997</v>
      </c>
      <c r="EB6" s="62">
        <f t="shared" si="11"/>
        <v>36.6</v>
      </c>
      <c r="EC6" s="62">
        <f t="shared" si="11"/>
        <v>36</v>
      </c>
      <c r="ED6" s="62">
        <f t="shared" si="11"/>
        <v>30</v>
      </c>
      <c r="EE6" s="62">
        <f t="shared" si="11"/>
        <v>49</v>
      </c>
      <c r="EF6" s="62" t="str">
        <f>IF(EF8="-","【-】","【"&amp;SUBSTITUTE(TEXT(EF8,"#,##0.0"),"-","△")&amp;"】")</f>
        <v>【38.7】</v>
      </c>
      <c r="EG6" s="63">
        <f>IF(EG8="-",NA(),EG8)</f>
        <v>2.2000000000000001E-3</v>
      </c>
      <c r="EH6" s="63">
        <f t="shared" ref="EH6:EP6" si="12">IF(EH8="-",NA(),EH8)</f>
        <v>2.0999999999999999E-3</v>
      </c>
      <c r="EI6" s="63">
        <f t="shared" si="12"/>
        <v>1.6000000000000001E-3</v>
      </c>
      <c r="EJ6" s="63">
        <f t="shared" si="12"/>
        <v>1.6999999999999999E-3</v>
      </c>
      <c r="EK6" s="63">
        <f t="shared" si="12"/>
        <v>1.6000000000000001E-3</v>
      </c>
      <c r="EL6" s="63">
        <f t="shared" si="12"/>
        <v>0.58320000000000005</v>
      </c>
      <c r="EM6" s="63">
        <f t="shared" si="12"/>
        <v>0.55189999999999995</v>
      </c>
      <c r="EN6" s="63">
        <f t="shared" si="12"/>
        <v>0.54620000000000002</v>
      </c>
      <c r="EO6" s="63">
        <f t="shared" si="12"/>
        <v>0.58840000000000003</v>
      </c>
      <c r="EP6" s="63">
        <f t="shared" si="12"/>
        <v>0.57699999999999996</v>
      </c>
    </row>
    <row r="7" spans="1:146" s="64" customFormat="1">
      <c r="A7" s="40" t="s">
        <v>124</v>
      </c>
      <c r="B7" s="55">
        <f t="shared" ref="B7:X7" si="13">B8</f>
        <v>2016</v>
      </c>
      <c r="C7" s="55">
        <f t="shared" si="13"/>
        <v>341002</v>
      </c>
      <c r="D7" s="55">
        <f t="shared" si="13"/>
        <v>47</v>
      </c>
      <c r="E7" s="55">
        <f t="shared" si="13"/>
        <v>11</v>
      </c>
      <c r="F7" s="55">
        <f t="shared" si="13"/>
        <v>1</v>
      </c>
      <c r="G7" s="55">
        <f t="shared" si="13"/>
        <v>2</v>
      </c>
      <c r="H7" s="55" t="str">
        <f t="shared" si="13"/>
        <v>広島県　広島市</v>
      </c>
      <c r="I7" s="55" t="str">
        <f t="shared" si="13"/>
        <v>湯来ロッジ</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4929</v>
      </c>
      <c r="R7" s="58">
        <f t="shared" si="13"/>
        <v>80</v>
      </c>
      <c r="S7" s="59">
        <f t="shared" si="13"/>
        <v>4691</v>
      </c>
      <c r="T7" s="60" t="str">
        <f t="shared" si="13"/>
        <v>利用料金制</v>
      </c>
      <c r="U7" s="56">
        <f t="shared" si="13"/>
        <v>23.6</v>
      </c>
      <c r="V7" s="60" t="str">
        <f t="shared" si="13"/>
        <v>有</v>
      </c>
      <c r="W7" s="61">
        <f t="shared" si="13"/>
        <v>87</v>
      </c>
      <c r="X7" s="60" t="str">
        <f t="shared" si="13"/>
        <v>無</v>
      </c>
      <c r="Y7" s="62">
        <f>Y8</f>
        <v>121.3</v>
      </c>
      <c r="Z7" s="62">
        <f t="shared" ref="Z7:AH7" si="14">Z8</f>
        <v>118.8</v>
      </c>
      <c r="AA7" s="62">
        <f t="shared" si="14"/>
        <v>88.7</v>
      </c>
      <c r="AB7" s="62">
        <f t="shared" si="14"/>
        <v>95.9</v>
      </c>
      <c r="AC7" s="62">
        <f t="shared" si="14"/>
        <v>95.4</v>
      </c>
      <c r="AD7" s="62">
        <f t="shared" si="14"/>
        <v>84.2</v>
      </c>
      <c r="AE7" s="62">
        <f t="shared" si="14"/>
        <v>87.8</v>
      </c>
      <c r="AF7" s="62">
        <f t="shared" si="14"/>
        <v>89</v>
      </c>
      <c r="AG7" s="62">
        <f t="shared" si="14"/>
        <v>93</v>
      </c>
      <c r="AH7" s="62">
        <f t="shared" si="14"/>
        <v>89.8</v>
      </c>
      <c r="AI7" s="62"/>
      <c r="AJ7" s="62">
        <f>AJ8</f>
        <v>0</v>
      </c>
      <c r="AK7" s="62">
        <f t="shared" ref="AK7:AS7" si="15">AK8</f>
        <v>0</v>
      </c>
      <c r="AL7" s="62">
        <f t="shared" si="15"/>
        <v>0</v>
      </c>
      <c r="AM7" s="62">
        <f t="shared" si="15"/>
        <v>0</v>
      </c>
      <c r="AN7" s="62">
        <f t="shared" si="15"/>
        <v>0</v>
      </c>
      <c r="AO7" s="62">
        <f t="shared" si="15"/>
        <v>36.5</v>
      </c>
      <c r="AP7" s="62">
        <f t="shared" si="15"/>
        <v>34.1</v>
      </c>
      <c r="AQ7" s="62">
        <f t="shared" si="15"/>
        <v>41.2</v>
      </c>
      <c r="AR7" s="62">
        <f t="shared" si="15"/>
        <v>37.299999999999997</v>
      </c>
      <c r="AS7" s="62">
        <f t="shared" si="15"/>
        <v>38.9</v>
      </c>
      <c r="AT7" s="62"/>
      <c r="AU7" s="57">
        <f>AU8</f>
        <v>0</v>
      </c>
      <c r="AV7" s="57">
        <f t="shared" ref="AV7:BD7" si="16">AV8</f>
        <v>0</v>
      </c>
      <c r="AW7" s="57">
        <f t="shared" si="16"/>
        <v>0</v>
      </c>
      <c r="AX7" s="57">
        <f t="shared" si="16"/>
        <v>0</v>
      </c>
      <c r="AY7" s="57">
        <f t="shared" si="16"/>
        <v>0</v>
      </c>
      <c r="AZ7" s="57">
        <f t="shared" si="16"/>
        <v>16675</v>
      </c>
      <c r="BA7" s="57">
        <f t="shared" si="16"/>
        <v>27599</v>
      </c>
      <c r="BB7" s="57">
        <f t="shared" si="16"/>
        <v>4581</v>
      </c>
      <c r="BC7" s="57">
        <f t="shared" si="16"/>
        <v>41279</v>
      </c>
      <c r="BD7" s="57">
        <f t="shared" si="16"/>
        <v>19759</v>
      </c>
      <c r="BE7" s="57"/>
      <c r="BF7" s="62">
        <f>BF8</f>
        <v>62.8</v>
      </c>
      <c r="BG7" s="62">
        <f t="shared" ref="BG7:BO7" si="17">BG8</f>
        <v>56.6</v>
      </c>
      <c r="BH7" s="62">
        <f t="shared" si="17"/>
        <v>47.4</v>
      </c>
      <c r="BI7" s="62">
        <f t="shared" si="17"/>
        <v>53.3</v>
      </c>
      <c r="BJ7" s="62">
        <f t="shared" si="17"/>
        <v>51.6</v>
      </c>
      <c r="BK7" s="62">
        <f t="shared" si="17"/>
        <v>15.4</v>
      </c>
      <c r="BL7" s="62">
        <f t="shared" si="17"/>
        <v>14.9</v>
      </c>
      <c r="BM7" s="62">
        <f t="shared" si="17"/>
        <v>14.5</v>
      </c>
      <c r="BN7" s="62">
        <f t="shared" si="17"/>
        <v>16</v>
      </c>
      <c r="BO7" s="62">
        <f t="shared" si="17"/>
        <v>14.6</v>
      </c>
      <c r="BP7" s="62"/>
      <c r="BQ7" s="62">
        <f>BQ8</f>
        <v>38.6</v>
      </c>
      <c r="BR7" s="62">
        <f t="shared" ref="BR7:BZ7" si="18">BR8</f>
        <v>40.5</v>
      </c>
      <c r="BS7" s="62">
        <f t="shared" si="18"/>
        <v>33.4</v>
      </c>
      <c r="BT7" s="62">
        <f t="shared" si="18"/>
        <v>35.1</v>
      </c>
      <c r="BU7" s="62">
        <f t="shared" si="18"/>
        <v>37.4</v>
      </c>
      <c r="BV7" s="62">
        <f t="shared" si="18"/>
        <v>36.5</v>
      </c>
      <c r="BW7" s="62">
        <f t="shared" si="18"/>
        <v>36.9</v>
      </c>
      <c r="BX7" s="62">
        <f t="shared" si="18"/>
        <v>209.9</v>
      </c>
      <c r="BY7" s="62">
        <f t="shared" si="18"/>
        <v>39.200000000000003</v>
      </c>
      <c r="BZ7" s="62">
        <f t="shared" si="18"/>
        <v>43.1</v>
      </c>
      <c r="CA7" s="62"/>
      <c r="CB7" s="62">
        <f>CB8</f>
        <v>31.3</v>
      </c>
      <c r="CC7" s="62">
        <f t="shared" ref="CC7:CK7" si="19">CC8</f>
        <v>27.8</v>
      </c>
      <c r="CD7" s="62">
        <f t="shared" si="19"/>
        <v>-31.3</v>
      </c>
      <c r="CE7" s="62">
        <f t="shared" si="19"/>
        <v>-17</v>
      </c>
      <c r="CF7" s="62">
        <f t="shared" si="19"/>
        <v>-21.1</v>
      </c>
      <c r="CG7" s="62">
        <f t="shared" si="19"/>
        <v>1.6</v>
      </c>
      <c r="CH7" s="62">
        <f t="shared" si="19"/>
        <v>-22</v>
      </c>
      <c r="CI7" s="62">
        <f t="shared" si="19"/>
        <v>-317</v>
      </c>
      <c r="CJ7" s="62">
        <f t="shared" si="19"/>
        <v>-21.5</v>
      </c>
      <c r="CK7" s="62">
        <f t="shared" si="19"/>
        <v>-25.8</v>
      </c>
      <c r="CL7" s="62"/>
      <c r="CM7" s="57">
        <f>CM8</f>
        <v>82772</v>
      </c>
      <c r="CN7" s="57">
        <f t="shared" ref="CN7:CV7" si="20">CN8</f>
        <v>71898</v>
      </c>
      <c r="CO7" s="57">
        <f t="shared" si="20"/>
        <v>-20354</v>
      </c>
      <c r="CP7" s="57">
        <f t="shared" si="20"/>
        <v>9176</v>
      </c>
      <c r="CQ7" s="57">
        <f t="shared" si="20"/>
        <v>5262</v>
      </c>
      <c r="CR7" s="57">
        <f t="shared" si="20"/>
        <v>-5593</v>
      </c>
      <c r="CS7" s="57">
        <f t="shared" si="20"/>
        <v>-7656</v>
      </c>
      <c r="CT7" s="57">
        <f t="shared" si="20"/>
        <v>-10899</v>
      </c>
      <c r="CU7" s="57">
        <f t="shared" si="20"/>
        <v>-10769</v>
      </c>
      <c r="CV7" s="57">
        <f t="shared" si="20"/>
        <v>-11424</v>
      </c>
      <c r="CW7" s="57"/>
      <c r="CX7" s="62" t="s">
        <v>125</v>
      </c>
      <c r="CY7" s="62" t="s">
        <v>125</v>
      </c>
      <c r="CZ7" s="62" t="s">
        <v>125</v>
      </c>
      <c r="DA7" s="62" t="s">
        <v>125</v>
      </c>
      <c r="DB7" s="62" t="s">
        <v>125</v>
      </c>
      <c r="DC7" s="62" t="s">
        <v>125</v>
      </c>
      <c r="DD7" s="62" t="s">
        <v>125</v>
      </c>
      <c r="DE7" s="62" t="s">
        <v>125</v>
      </c>
      <c r="DF7" s="62" t="s">
        <v>125</v>
      </c>
      <c r="DG7" s="62" t="s">
        <v>123</v>
      </c>
      <c r="DH7" s="62"/>
      <c r="DI7" s="58">
        <f>DI8</f>
        <v>891425</v>
      </c>
      <c r="DJ7" s="58">
        <f>DJ8</f>
        <v>21570</v>
      </c>
      <c r="DK7" s="62" t="s">
        <v>125</v>
      </c>
      <c r="DL7" s="62" t="s">
        <v>125</v>
      </c>
      <c r="DM7" s="62" t="s">
        <v>125</v>
      </c>
      <c r="DN7" s="62" t="s">
        <v>125</v>
      </c>
      <c r="DO7" s="62" t="s">
        <v>125</v>
      </c>
      <c r="DP7" s="62" t="s">
        <v>125</v>
      </c>
      <c r="DQ7" s="62" t="s">
        <v>125</v>
      </c>
      <c r="DR7" s="62" t="s">
        <v>125</v>
      </c>
      <c r="DS7" s="62" t="s">
        <v>125</v>
      </c>
      <c r="DT7" s="62" t="s">
        <v>123</v>
      </c>
      <c r="DU7" s="62"/>
      <c r="DV7" s="62">
        <f>DV8</f>
        <v>849.1</v>
      </c>
      <c r="DW7" s="62">
        <f t="shared" ref="DW7:EE7" si="21">DW8</f>
        <v>888.8</v>
      </c>
      <c r="DX7" s="62">
        <f t="shared" si="21"/>
        <v>932.7</v>
      </c>
      <c r="DY7" s="62">
        <f t="shared" si="21"/>
        <v>853</v>
      </c>
      <c r="DZ7" s="62">
        <f t="shared" si="21"/>
        <v>834.6</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c r="A8" s="40"/>
      <c r="B8" s="65">
        <v>2016</v>
      </c>
      <c r="C8" s="65">
        <v>341002</v>
      </c>
      <c r="D8" s="65">
        <v>47</v>
      </c>
      <c r="E8" s="65">
        <v>11</v>
      </c>
      <c r="F8" s="65">
        <v>1</v>
      </c>
      <c r="G8" s="65">
        <v>2</v>
      </c>
      <c r="H8" s="65" t="s">
        <v>126</v>
      </c>
      <c r="I8" s="65" t="s">
        <v>127</v>
      </c>
      <c r="J8" s="65" t="s">
        <v>128</v>
      </c>
      <c r="K8" s="65" t="s">
        <v>129</v>
      </c>
      <c r="L8" s="65" t="s">
        <v>130</v>
      </c>
      <c r="M8" s="65" t="s">
        <v>131</v>
      </c>
      <c r="N8" s="65"/>
      <c r="O8" s="66" t="s">
        <v>132</v>
      </c>
      <c r="P8" s="66" t="s">
        <v>132</v>
      </c>
      <c r="Q8" s="67">
        <v>4929</v>
      </c>
      <c r="R8" s="67">
        <v>80</v>
      </c>
      <c r="S8" s="68">
        <v>4691</v>
      </c>
      <c r="T8" s="69" t="s">
        <v>133</v>
      </c>
      <c r="U8" s="66">
        <v>23.6</v>
      </c>
      <c r="V8" s="69" t="s">
        <v>134</v>
      </c>
      <c r="W8" s="70">
        <v>87</v>
      </c>
      <c r="X8" s="69" t="s">
        <v>135</v>
      </c>
      <c r="Y8" s="71">
        <v>121.3</v>
      </c>
      <c r="Z8" s="71">
        <v>118.8</v>
      </c>
      <c r="AA8" s="71">
        <v>88.7</v>
      </c>
      <c r="AB8" s="71">
        <v>95.9</v>
      </c>
      <c r="AC8" s="71">
        <v>95.4</v>
      </c>
      <c r="AD8" s="71">
        <v>84.2</v>
      </c>
      <c r="AE8" s="71">
        <v>87.8</v>
      </c>
      <c r="AF8" s="71">
        <v>89</v>
      </c>
      <c r="AG8" s="71">
        <v>93</v>
      </c>
      <c r="AH8" s="71">
        <v>89.8</v>
      </c>
      <c r="AI8" s="71">
        <v>92.5</v>
      </c>
      <c r="AJ8" s="71">
        <v>0</v>
      </c>
      <c r="AK8" s="71">
        <v>0</v>
      </c>
      <c r="AL8" s="71">
        <v>0</v>
      </c>
      <c r="AM8" s="71">
        <v>0</v>
      </c>
      <c r="AN8" s="71">
        <v>0</v>
      </c>
      <c r="AO8" s="71">
        <v>36.5</v>
      </c>
      <c r="AP8" s="71">
        <v>34.1</v>
      </c>
      <c r="AQ8" s="71">
        <v>41.2</v>
      </c>
      <c r="AR8" s="71">
        <v>37.299999999999997</v>
      </c>
      <c r="AS8" s="71">
        <v>38.9</v>
      </c>
      <c r="AT8" s="71">
        <v>32.4</v>
      </c>
      <c r="AU8" s="72">
        <v>0</v>
      </c>
      <c r="AV8" s="72">
        <v>0</v>
      </c>
      <c r="AW8" s="72">
        <v>0</v>
      </c>
      <c r="AX8" s="72">
        <v>0</v>
      </c>
      <c r="AY8" s="72">
        <v>0</v>
      </c>
      <c r="AZ8" s="72">
        <v>16675</v>
      </c>
      <c r="BA8" s="72">
        <v>27599</v>
      </c>
      <c r="BB8" s="72">
        <v>4581</v>
      </c>
      <c r="BC8" s="72">
        <v>41279</v>
      </c>
      <c r="BD8" s="72">
        <v>19759</v>
      </c>
      <c r="BE8" s="72">
        <v>7439</v>
      </c>
      <c r="BF8" s="71">
        <v>62.8</v>
      </c>
      <c r="BG8" s="71">
        <v>56.6</v>
      </c>
      <c r="BH8" s="71">
        <v>47.4</v>
      </c>
      <c r="BI8" s="71">
        <v>53.3</v>
      </c>
      <c r="BJ8" s="71">
        <v>51.6</v>
      </c>
      <c r="BK8" s="71">
        <v>15.4</v>
      </c>
      <c r="BL8" s="71">
        <v>14.9</v>
      </c>
      <c r="BM8" s="71">
        <v>14.5</v>
      </c>
      <c r="BN8" s="71">
        <v>16</v>
      </c>
      <c r="BO8" s="71">
        <v>14.6</v>
      </c>
      <c r="BP8" s="71">
        <v>20.7</v>
      </c>
      <c r="BQ8" s="71">
        <v>38.6</v>
      </c>
      <c r="BR8" s="71">
        <v>40.5</v>
      </c>
      <c r="BS8" s="71">
        <v>33.4</v>
      </c>
      <c r="BT8" s="71">
        <v>35.1</v>
      </c>
      <c r="BU8" s="71">
        <v>37.4</v>
      </c>
      <c r="BV8" s="71">
        <v>36.5</v>
      </c>
      <c r="BW8" s="71">
        <v>36.9</v>
      </c>
      <c r="BX8" s="71">
        <v>209.9</v>
      </c>
      <c r="BY8" s="71">
        <v>39.200000000000003</v>
      </c>
      <c r="BZ8" s="71">
        <v>43.1</v>
      </c>
      <c r="CA8" s="71">
        <v>38.299999999999997</v>
      </c>
      <c r="CB8" s="71">
        <v>31.3</v>
      </c>
      <c r="CC8" s="71">
        <v>27.8</v>
      </c>
      <c r="CD8" s="71">
        <v>-31.3</v>
      </c>
      <c r="CE8" s="73">
        <v>-17</v>
      </c>
      <c r="CF8" s="73">
        <v>-21.1</v>
      </c>
      <c r="CG8" s="71">
        <v>1.6</v>
      </c>
      <c r="CH8" s="71">
        <v>-22</v>
      </c>
      <c r="CI8" s="71">
        <v>-317</v>
      </c>
      <c r="CJ8" s="71">
        <v>-21.5</v>
      </c>
      <c r="CK8" s="71">
        <v>-25.8</v>
      </c>
      <c r="CL8" s="71">
        <v>-17.899999999999999</v>
      </c>
      <c r="CM8" s="72">
        <v>82772</v>
      </c>
      <c r="CN8" s="72">
        <v>71898</v>
      </c>
      <c r="CO8" s="72">
        <v>-20354</v>
      </c>
      <c r="CP8" s="72">
        <v>9176</v>
      </c>
      <c r="CQ8" s="72">
        <v>5262</v>
      </c>
      <c r="CR8" s="72">
        <v>-5593</v>
      </c>
      <c r="CS8" s="72">
        <v>-7656</v>
      </c>
      <c r="CT8" s="72">
        <v>-10899</v>
      </c>
      <c r="CU8" s="72">
        <v>-10769</v>
      </c>
      <c r="CV8" s="72">
        <v>-11424</v>
      </c>
      <c r="CW8" s="72">
        <v>-8789</v>
      </c>
      <c r="CX8" s="71" t="s">
        <v>136</v>
      </c>
      <c r="CY8" s="71" t="s">
        <v>136</v>
      </c>
      <c r="CZ8" s="71" t="s">
        <v>136</v>
      </c>
      <c r="DA8" s="71" t="s">
        <v>136</v>
      </c>
      <c r="DB8" s="71" t="s">
        <v>136</v>
      </c>
      <c r="DC8" s="71" t="s">
        <v>136</v>
      </c>
      <c r="DD8" s="71" t="s">
        <v>136</v>
      </c>
      <c r="DE8" s="71" t="s">
        <v>136</v>
      </c>
      <c r="DF8" s="71" t="s">
        <v>136</v>
      </c>
      <c r="DG8" s="71" t="s">
        <v>136</v>
      </c>
      <c r="DH8" s="71" t="s">
        <v>136</v>
      </c>
      <c r="DI8" s="67">
        <v>891425</v>
      </c>
      <c r="DJ8" s="67">
        <v>21570</v>
      </c>
      <c r="DK8" s="71" t="s">
        <v>136</v>
      </c>
      <c r="DL8" s="71" t="s">
        <v>136</v>
      </c>
      <c r="DM8" s="71" t="s">
        <v>136</v>
      </c>
      <c r="DN8" s="71" t="s">
        <v>136</v>
      </c>
      <c r="DO8" s="71" t="s">
        <v>136</v>
      </c>
      <c r="DP8" s="71" t="s">
        <v>136</v>
      </c>
      <c r="DQ8" s="71" t="s">
        <v>136</v>
      </c>
      <c r="DR8" s="71" t="s">
        <v>136</v>
      </c>
      <c r="DS8" s="71" t="s">
        <v>136</v>
      </c>
      <c r="DT8" s="71" t="s">
        <v>136</v>
      </c>
      <c r="DU8" s="71" t="s">
        <v>136</v>
      </c>
      <c r="DV8" s="71">
        <v>849.1</v>
      </c>
      <c r="DW8" s="71">
        <v>888.8</v>
      </c>
      <c r="DX8" s="71">
        <v>932.7</v>
      </c>
      <c r="DY8" s="71">
        <v>853</v>
      </c>
      <c r="DZ8" s="71">
        <v>834.6</v>
      </c>
      <c r="EA8" s="71">
        <v>40.299999999999997</v>
      </c>
      <c r="EB8" s="71">
        <v>36.6</v>
      </c>
      <c r="EC8" s="71">
        <v>36</v>
      </c>
      <c r="ED8" s="71">
        <v>30</v>
      </c>
      <c r="EE8" s="71">
        <v>49</v>
      </c>
      <c r="EF8" s="71">
        <v>38.700000000000003</v>
      </c>
      <c r="EG8" s="74">
        <v>2.2000000000000001E-3</v>
      </c>
      <c r="EH8" s="75">
        <v>2.0999999999999999E-3</v>
      </c>
      <c r="EI8" s="75">
        <v>1.6000000000000001E-3</v>
      </c>
      <c r="EJ8" s="75">
        <v>1.6999999999999999E-3</v>
      </c>
      <c r="EK8" s="75">
        <v>1.6000000000000001E-3</v>
      </c>
      <c r="EL8" s="75">
        <v>0.58320000000000005</v>
      </c>
      <c r="EM8" s="75">
        <v>0.55189999999999995</v>
      </c>
      <c r="EN8" s="75">
        <v>0.54620000000000002</v>
      </c>
      <c r="EO8" s="75">
        <v>0.58840000000000003</v>
      </c>
      <c r="EP8" s="75">
        <v>0.57699999999999996</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2018-03-22T08:38:50Z</cp:lastPrinted>
  <dcterms:created xsi:type="dcterms:W3CDTF">2018-02-09T01:43:00Z</dcterms:created>
  <dcterms:modified xsi:type="dcterms:W3CDTF">2018-03-26T02:12:55Z</dcterms:modified>
</cp:coreProperties>
</file>