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ko1\04調査係\★経営比較分析表\★ H28決算（上水・下水・電気・バス・観光・駐車場）\H300313 ★公表に向けて（観光・駐車場）\01 事業係から提出\作業用\02政令市\34広島県広島市-\"/>
    </mc:Choice>
  </mc:AlternateContent>
  <workbookProtection workbookPassword="B319" lockStructure="1"/>
  <bookViews>
    <workbookView xWindow="240" yWindow="60" windowWidth="14940" windowHeight="7872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GQ53" i="4" s="1"/>
  <c r="BM7" i="5"/>
  <c r="BL7" i="5"/>
  <c r="FE53" i="4" s="1"/>
  <c r="BK7" i="5"/>
  <c r="BJ7" i="5"/>
  <c r="HJ52" i="4" s="1"/>
  <c r="BI7" i="5"/>
  <c r="BH7" i="5"/>
  <c r="FX52" i="4" s="1"/>
  <c r="BG7" i="5"/>
  <c r="BF7" i="5"/>
  <c r="EL52" i="4" s="1"/>
  <c r="BD7" i="5"/>
  <c r="BC7" i="5"/>
  <c r="BB7" i="5"/>
  <c r="BA7" i="5"/>
  <c r="AZ7" i="5"/>
  <c r="AY7" i="5"/>
  <c r="AX7" i="5"/>
  <c r="AW7" i="5"/>
  <c r="AV7" i="5"/>
  <c r="AU7" i="5"/>
  <c r="AS7" i="5"/>
  <c r="AR7" i="5"/>
  <c r="GQ32" i="4" s="1"/>
  <c r="AQ7" i="5"/>
  <c r="AP7" i="5"/>
  <c r="FE32" i="4" s="1"/>
  <c r="AO7" i="5"/>
  <c r="AN7" i="5"/>
  <c r="HJ31" i="4" s="1"/>
  <c r="AM7" i="5"/>
  <c r="AL7" i="5"/>
  <c r="FX31" i="4" s="1"/>
  <c r="AK7" i="5"/>
  <c r="AJ7" i="5"/>
  <c r="EL31" i="4" s="1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CF10" i="4" s="1"/>
  <c r="P7" i="5"/>
  <c r="O7" i="5"/>
  <c r="B10" i="4" s="1"/>
  <c r="N7" i="5"/>
  <c r="M7" i="5"/>
  <c r="DU8" i="4" s="1"/>
  <c r="L7" i="5"/>
  <c r="K7" i="5"/>
  <c r="AQ8" i="4" s="1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E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FX53" i="4"/>
  <c r="EL53" i="4"/>
  <c r="CS53" i="4"/>
  <c r="BZ53" i="4"/>
  <c r="BG53" i="4"/>
  <c r="AN53" i="4"/>
  <c r="U53" i="4"/>
  <c r="MA52" i="4"/>
  <c r="LH52" i="4"/>
  <c r="KO52" i="4"/>
  <c r="JV52" i="4"/>
  <c r="JC52" i="4"/>
  <c r="GQ52" i="4"/>
  <c r="FE52" i="4"/>
  <c r="CS52" i="4"/>
  <c r="BZ52" i="4"/>
  <c r="BG52" i="4"/>
  <c r="AN52" i="4"/>
  <c r="U52" i="4"/>
  <c r="MA32" i="4"/>
  <c r="LH32" i="4"/>
  <c r="KO32" i="4"/>
  <c r="JV32" i="4"/>
  <c r="JC32" i="4"/>
  <c r="HJ32" i="4"/>
  <c r="FX32" i="4"/>
  <c r="EL32" i="4"/>
  <c r="CS32" i="4"/>
  <c r="BZ32" i="4"/>
  <c r="BG32" i="4"/>
  <c r="AN32" i="4"/>
  <c r="U32" i="4"/>
  <c r="MA31" i="4"/>
  <c r="LH31" i="4"/>
  <c r="KO31" i="4"/>
  <c r="JV31" i="4"/>
  <c r="JC31" i="4"/>
  <c r="GQ31" i="4"/>
  <c r="FE31" i="4"/>
  <c r="CS31" i="4"/>
  <c r="BZ31" i="4"/>
  <c r="BG31" i="4"/>
  <c r="AN31" i="4"/>
  <c r="U31" i="4"/>
  <c r="LJ10" i="4"/>
  <c r="JQ10" i="4"/>
  <c r="HX10" i="4"/>
  <c r="DU10" i="4"/>
  <c r="AQ10" i="4"/>
  <c r="LJ8" i="4"/>
  <c r="JQ8" i="4"/>
  <c r="HX8" i="4"/>
  <c r="CF8" i="4"/>
  <c r="B8" i="4"/>
  <c r="MI76" i="4" l="1"/>
  <c r="HJ51" i="4"/>
  <c r="MA30" i="4"/>
  <c r="BZ76" i="4"/>
  <c r="MA51" i="4"/>
  <c r="IT76" i="4"/>
  <c r="CS51" i="4"/>
  <c r="HJ30" i="4"/>
  <c r="CS30" i="4"/>
  <c r="C11" i="5"/>
  <c r="D11" i="5"/>
  <c r="E11" i="5"/>
  <c r="B11" i="5"/>
  <c r="BK76" i="4" l="1"/>
  <c r="LH51" i="4"/>
  <c r="IE76" i="4"/>
  <c r="BZ51" i="4"/>
  <c r="GQ30" i="4"/>
  <c r="LT76" i="4"/>
  <c r="GQ51" i="4"/>
  <c r="LH30" i="4"/>
  <c r="BZ30" i="4"/>
  <c r="FX30" i="4"/>
  <c r="BG30" i="4"/>
  <c r="FX51" i="4"/>
  <c r="AV76" i="4"/>
  <c r="KO51" i="4"/>
  <c r="LE76" i="4"/>
  <c r="KO30" i="4"/>
  <c r="HP76" i="4"/>
  <c r="BG51" i="4"/>
  <c r="HA76" i="4"/>
  <c r="AN51" i="4"/>
  <c r="FE30" i="4"/>
  <c r="FE51" i="4"/>
  <c r="JV30" i="4"/>
  <c r="AN30" i="4"/>
  <c r="AG76" i="4"/>
  <c r="JV51" i="4"/>
  <c r="KP76" i="4"/>
  <c r="JC51" i="4"/>
  <c r="KA76" i="4"/>
  <c r="EL51" i="4"/>
  <c r="JC30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<sst xmlns="http://schemas.openxmlformats.org/spreadsheetml/2006/main" count="287" uniqueCount="135">
  <si>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</si>
  <si>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</si>
  <si>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</si>
  <si>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</si>
  <si>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</si>
  <si>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</si>
  <si>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</si>
  <si>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</si>
  <si>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</si>
  <si>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</si>
  <si>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</si>
  <si>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</si>
  <si>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</si>
  <si>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</si>
  <si>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</si>
  <si>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</si>
  <si>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</si>
  <si>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</si>
  <si>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</si>
  <si>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</si>
  <si>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</si>
  <si>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</si>
  <si>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</si>
  <si>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</si>
  <si>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</si>
  <si>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</si>
  <si>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</si>
  <si>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</si>
  <si>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</si>
  <si>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</si>
  <si>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</si>
  <si>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</si>
  <si>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</si>
  <si>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</si>
  <si>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</si>
  <si>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</si>
  <si>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</si>
  <si>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</si>
  <si>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</si>
  <si>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</si>
  <si>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</si>
  <si>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</si>
  <si>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</si>
  <si>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</si>
  <si>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</si>
  <si>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</si>
  <si>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</si>
  <si>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</si>
  <si>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</si>
  <si>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</si>
  <si>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</si>
  <si>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</si>
  <si>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</si>
  <si>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</si>
  <si>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</si>
  <si>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</si>
  <si>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</si>
  <si>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</si>
  <si>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</si>
  <si>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</si>
  <si>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</si>
  <si>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</si>
  <si>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</si>
  <si>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</si>
  <si>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</si>
  <si>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</si>
  <si>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</si>
  <si>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</si>
  <si>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</si>
  <si>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</si>
  <si>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</si>
  <si>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</si>
  <si>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</si>
  <si>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</si>
  <si>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</si>
  <si>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</si>
  <si>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</si>
  <si>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</si>
  <si>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</si>
  <si>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</si>
  <si>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</si>
  <si>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</si>
  <si>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</si>
  <si>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</si>
  <si>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</si>
  <si>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</si>
  <si>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</si>
  <si>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</si>
  <si>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</si>
  <si>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</si>
  <si>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</si>
  <si>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</si>
  <si>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</si>
  <si>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</si>
  <si>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</si>
  <si>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</si>
  <si>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</si>
  <si>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</si>
  <si>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</si>
  <si>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</si>
  <si>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</si>
  <si>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</si>
  <si>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</si>
  <si>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</si>
  <si>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</si>
  <si>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</si>
  <si>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</si>
  <si>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</si>
  <si>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</si>
  <si>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</si>
  <si>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</si>
  <si>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</si>
  <si>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</si>
  <si>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広島県　広島市</t>
  </si>
  <si>
    <t>大手町駐車場</t>
  </si>
  <si>
    <t>法非適用</t>
  </si>
  <si>
    <t>駐車場整備事業</t>
  </si>
  <si>
    <t>-</t>
  </si>
  <si>
    <t>Ａ３Ｂ２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</si>
  <si>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</si>
  <si>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</si>
  <si>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</si>
  <si>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</si>
  <si>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</si>
  <si>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</si>
  <si>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</si>
  <si>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</si>
  <si>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</si>
  <si>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</si>
  <si>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</si>
  <si>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①収益的収支比率
　類似施設平均値を大幅に上回っており、黒字で推移しています。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類似施設平均値を大幅に上回っており、安定した収益性を確保しています。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オオハバ</t>
    </rPh>
    <rPh sb="21" eb="23">
      <t>ウワマワ</t>
    </rPh>
    <rPh sb="28" eb="30">
      <t>クロジ</t>
    </rPh>
    <rPh sb="31" eb="33">
      <t>スイイ</t>
    </rPh>
    <rPh sb="41" eb="42">
      <t>タ</t>
    </rPh>
    <rPh sb="42" eb="44">
      <t>カイケイ</t>
    </rPh>
    <rPh sb="44" eb="47">
      <t>ホジョキン</t>
    </rPh>
    <rPh sb="47" eb="49">
      <t>ヒリツ</t>
    </rPh>
    <rPh sb="51" eb="52">
      <t>ホカ</t>
    </rPh>
    <rPh sb="52" eb="54">
      <t>カイケイ</t>
    </rPh>
    <rPh sb="57" eb="60">
      <t>ホジョキン</t>
    </rPh>
    <rPh sb="69" eb="71">
      <t>チュウシャ</t>
    </rPh>
    <rPh sb="71" eb="73">
      <t>ダイスウ</t>
    </rPh>
    <rPh sb="73" eb="75">
      <t>イチダイ</t>
    </rPh>
    <rPh sb="75" eb="76">
      <t>ア</t>
    </rPh>
    <rPh sb="79" eb="80">
      <t>ホカ</t>
    </rPh>
    <rPh sb="80" eb="82">
      <t>カイケイ</t>
    </rPh>
    <rPh sb="82" eb="85">
      <t>ホジョキン</t>
    </rPh>
    <rPh sb="85" eb="86">
      <t>ガク</t>
    </rPh>
    <rPh sb="88" eb="89">
      <t>ホカ</t>
    </rPh>
    <rPh sb="89" eb="91">
      <t>カイケイ</t>
    </rPh>
    <rPh sb="94" eb="97">
      <t>ホジョキン</t>
    </rPh>
    <rPh sb="106" eb="108">
      <t>ウリアゲ</t>
    </rPh>
    <rPh sb="108" eb="109">
      <t>タカ</t>
    </rPh>
    <rPh sb="112" eb="114">
      <t>ヒリツ</t>
    </rPh>
    <rPh sb="116" eb="118">
      <t>ルイジ</t>
    </rPh>
    <rPh sb="118" eb="120">
      <t>シセツ</t>
    </rPh>
    <rPh sb="120" eb="123">
      <t>ヘイキンチ</t>
    </rPh>
    <rPh sb="124" eb="126">
      <t>オオハバ</t>
    </rPh>
    <rPh sb="127" eb="129">
      <t>ウワマワ</t>
    </rPh>
    <rPh sb="134" eb="135">
      <t>タカ</t>
    </rPh>
    <rPh sb="136" eb="138">
      <t>エイギョウ</t>
    </rPh>
    <rPh sb="138" eb="141">
      <t>ソウリエキ</t>
    </rPh>
    <rPh sb="142" eb="144">
      <t>カクホ</t>
    </rPh>
    <rPh sb="160" eb="162">
      <t>ルイジ</t>
    </rPh>
    <rPh sb="162" eb="164">
      <t>シセツ</t>
    </rPh>
    <rPh sb="164" eb="167">
      <t>ヘイキンチ</t>
    </rPh>
    <rPh sb="168" eb="170">
      <t>オオハバ</t>
    </rPh>
    <rPh sb="171" eb="173">
      <t>ウワマワ</t>
    </rPh>
    <rPh sb="178" eb="180">
      <t>アンテイ</t>
    </rPh>
    <rPh sb="182" eb="185">
      <t>シュウエキセイ</t>
    </rPh>
    <rPh sb="186" eb="188">
      <t>カクホ</t>
    </rPh>
    <phoneticPr fontId="6"/>
  </si>
  <si>
    <t>⑪稼働率
　類似施設平均値を大きく上回っています。
　国道５４号と平和大通りが交差する利便性の良い位置に設置されており、今後も高い稼働率が見込まれます。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5">
      <t>オオ</t>
    </rPh>
    <rPh sb="17" eb="19">
      <t>ウワマワ</t>
    </rPh>
    <rPh sb="27" eb="29">
      <t>コクドウ</t>
    </rPh>
    <rPh sb="31" eb="32">
      <t>ゴウ</t>
    </rPh>
    <rPh sb="33" eb="35">
      <t>ヘイワ</t>
    </rPh>
    <rPh sb="35" eb="37">
      <t>オオドオ</t>
    </rPh>
    <rPh sb="39" eb="41">
      <t>コウサ</t>
    </rPh>
    <rPh sb="43" eb="46">
      <t>リベンセイ</t>
    </rPh>
    <rPh sb="47" eb="48">
      <t>ヨ</t>
    </rPh>
    <rPh sb="49" eb="51">
      <t>イチ</t>
    </rPh>
    <rPh sb="52" eb="54">
      <t>セッチ</t>
    </rPh>
    <rPh sb="60" eb="62">
      <t>コンゴ</t>
    </rPh>
    <rPh sb="63" eb="64">
      <t>タカ</t>
    </rPh>
    <rPh sb="65" eb="67">
      <t>カドウ</t>
    </rPh>
    <rPh sb="67" eb="68">
      <t>リツ</t>
    </rPh>
    <rPh sb="69" eb="71">
      <t>ミコ</t>
    </rPh>
    <phoneticPr fontId="6"/>
  </si>
  <si>
    <t>　収益性、稼働率共に非常に安定した駐車場です。引き続き、利用者の声を反映させながら運営を推進していきます。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ヒジョウ</t>
    </rPh>
    <rPh sb="13" eb="15">
      <t>アンテイ</t>
    </rPh>
    <rPh sb="17" eb="19">
      <t>チュウシャ</t>
    </rPh>
    <rPh sb="19" eb="20">
      <t>ジョウ</t>
    </rPh>
    <rPh sb="23" eb="24">
      <t>ヒ</t>
    </rPh>
    <rPh sb="25" eb="26">
      <t>ツヅ</t>
    </rPh>
    <rPh sb="28" eb="31">
      <t>リヨウシャ</t>
    </rPh>
    <rPh sb="32" eb="33">
      <t>コエ</t>
    </rPh>
    <rPh sb="34" eb="36">
      <t>ハンエイ</t>
    </rPh>
    <rPh sb="41" eb="43">
      <t>ウンエイ</t>
    </rPh>
    <rPh sb="44" eb="46">
      <t>スイシン</t>
    </rPh>
    <phoneticPr fontId="6"/>
  </si>
  <si>
    <t>⑦敷地の地価
　道路上に設置しています。
⑧設備投資見込額
　ありません。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phoneticPr fontId="6"/>
  </si>
  <si>
    <t>非設置</t>
    <rPh sb="0" eb="1">
      <t>ヒ</t>
    </rPh>
    <rPh sb="1" eb="3">
      <t>セッチ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</si>
</sst>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498.7</c:v>
                </c:pt>
                <c:pt idx="1">
                  <c:v>552.1</c:v>
                </c:pt>
                <c:pt idx="2">
                  <c:v>494.6</c:v>
                </c:pt>
                <c:pt idx="3">
                  <c:v>628.70000000000005</c:v>
                </c:pt>
                <c:pt idx="4">
                  <c:v>617.29999999999995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831312"/>
        <c:axId val="276934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356.8</c:v>
                </c:pt>
                <c:pt idx="1">
                  <c:v>366.4</c:v>
                </c:pt>
                <c:pt idx="2">
                  <c:v>317.5</c:v>
                </c:pt>
                <c:pt idx="3">
                  <c:v>467.9</c:v>
                </c:pt>
                <c:pt idx="4">
                  <c:v>385.1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831312"/>
        <c:axId val="276934944"/>
      </c:lineChart>
      <c:dateAx>
        <c:axId val="309831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6934944"/>
        <c:crosses val="autoZero"/>
        <c:auto val="1"/>
        <c:lblOffset val="100"/>
        <c:baseTimeUnit val="years"/>
      </c:dateAx>
      <c:valAx>
        <c:axId val="276934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98313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935728"/>
        <c:axId val="276936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44.3</c:v>
                </c:pt>
                <c:pt idx="1">
                  <c:v>76</c:v>
                </c:pt>
                <c:pt idx="2">
                  <c:v>59.3</c:v>
                </c:pt>
                <c:pt idx="3">
                  <c:v>88.6</c:v>
                </c:pt>
                <c:pt idx="4">
                  <c:v>72.2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935728"/>
        <c:axId val="276936120"/>
      </c:lineChart>
      <c:dateAx>
        <c:axId val="276935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6936120"/>
        <c:crosses val="autoZero"/>
        <c:auto val="1"/>
        <c:lblOffset val="100"/>
        <c:baseTimeUnit val="years"/>
      </c:dateAx>
      <c:valAx>
        <c:axId val="276936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76935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936904"/>
        <c:axId val="276937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936904"/>
        <c:axId val="276937296"/>
      </c:lineChart>
      <c:dateAx>
        <c:axId val="276936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6937296"/>
        <c:crosses val="autoZero"/>
        <c:auto val="1"/>
        <c:lblOffset val="100"/>
        <c:baseTimeUnit val="years"/>
      </c:dateAx>
      <c:valAx>
        <c:axId val="276937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76936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938080"/>
        <c:axId val="276938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938080"/>
        <c:axId val="276938472"/>
      </c:lineChart>
      <c:dateAx>
        <c:axId val="276938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6938472"/>
        <c:crosses val="autoZero"/>
        <c:auto val="1"/>
        <c:lblOffset val="100"/>
        <c:baseTimeUnit val="years"/>
      </c:dateAx>
      <c:valAx>
        <c:axId val="276938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76938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424968"/>
        <c:axId val="310425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9.5</c:v>
                </c:pt>
                <c:pt idx="4">
                  <c:v>9.9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424968"/>
        <c:axId val="310425360"/>
      </c:lineChart>
      <c:dateAx>
        <c:axId val="310424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0425360"/>
        <c:crosses val="autoZero"/>
        <c:auto val="1"/>
        <c:lblOffset val="100"/>
        <c:baseTimeUnit val="years"/>
      </c:dateAx>
      <c:valAx>
        <c:axId val="310425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0424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426144"/>
        <c:axId val="310426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19</c:v>
                </c:pt>
                <c:pt idx="1">
                  <c:v>55</c:v>
                </c:pt>
                <c:pt idx="2">
                  <c:v>60</c:v>
                </c:pt>
                <c:pt idx="3">
                  <c:v>60</c:v>
                </c:pt>
                <c:pt idx="4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426144"/>
        <c:axId val="310426536"/>
      </c:lineChart>
      <c:dateAx>
        <c:axId val="31042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0426536"/>
        <c:crosses val="autoZero"/>
        <c:auto val="1"/>
        <c:lblOffset val="100"/>
        <c:baseTimeUnit val="years"/>
      </c:dateAx>
      <c:valAx>
        <c:axId val="310426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10426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594.1</c:v>
                </c:pt>
                <c:pt idx="1">
                  <c:v>611.79999999999995</c:v>
                </c:pt>
                <c:pt idx="2">
                  <c:v>605.9</c:v>
                </c:pt>
                <c:pt idx="3">
                  <c:v>600</c:v>
                </c:pt>
                <c:pt idx="4">
                  <c:v>611.79999999999995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427320"/>
        <c:axId val="310427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182.5</c:v>
                </c:pt>
                <c:pt idx="1">
                  <c:v>181</c:v>
                </c:pt>
                <c:pt idx="2">
                  <c:v>182.1</c:v>
                </c:pt>
                <c:pt idx="3">
                  <c:v>184.8</c:v>
                </c:pt>
                <c:pt idx="4">
                  <c:v>182.5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427320"/>
        <c:axId val="310427712"/>
      </c:lineChart>
      <c:dateAx>
        <c:axId val="310427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0427712"/>
        <c:crosses val="autoZero"/>
        <c:auto val="1"/>
        <c:lblOffset val="100"/>
        <c:baseTimeUnit val="years"/>
      </c:dateAx>
      <c:valAx>
        <c:axId val="310427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04273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80</c:v>
                </c:pt>
                <c:pt idx="1">
                  <c:v>81.900000000000006</c:v>
                </c:pt>
                <c:pt idx="2">
                  <c:v>79.7</c:v>
                </c:pt>
                <c:pt idx="3">
                  <c:v>84.1</c:v>
                </c:pt>
                <c:pt idx="4">
                  <c:v>83.8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845864"/>
        <c:axId val="596846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38.799999999999997</c:v>
                </c:pt>
                <c:pt idx="1">
                  <c:v>37.6</c:v>
                </c:pt>
                <c:pt idx="2">
                  <c:v>37.700000000000003</c:v>
                </c:pt>
                <c:pt idx="3">
                  <c:v>38.5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845864"/>
        <c:axId val="596846256"/>
      </c:lineChart>
      <c:dateAx>
        <c:axId val="596845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6846256"/>
        <c:crosses val="autoZero"/>
        <c:auto val="1"/>
        <c:lblOffset val="100"/>
        <c:baseTimeUnit val="years"/>
      </c:dateAx>
      <c:valAx>
        <c:axId val="596846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6845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12300</c:v>
                </c:pt>
                <c:pt idx="1">
                  <c:v>13667</c:v>
                </c:pt>
                <c:pt idx="2">
                  <c:v>12419</c:v>
                </c:pt>
                <c:pt idx="3">
                  <c:v>13609</c:v>
                </c:pt>
                <c:pt idx="4">
                  <c:v>13948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847040"/>
        <c:axId val="596847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7659</c:v>
                </c:pt>
                <c:pt idx="1">
                  <c:v>6771</c:v>
                </c:pt>
                <c:pt idx="2">
                  <c:v>7055</c:v>
                </c:pt>
                <c:pt idx="3">
                  <c:v>8884</c:v>
                </c:pt>
                <c:pt idx="4">
                  <c:v>8279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847040"/>
        <c:axId val="596847432"/>
      </c:lineChart>
      <c:dateAx>
        <c:axId val="596847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6847432"/>
        <c:crosses val="autoZero"/>
        <c:auto val="1"/>
        <c:lblOffset val="100"/>
        <c:baseTimeUnit val="years"/>
      </c:dateAx>
      <c:valAx>
        <c:axId val="596847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96847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60" zoomScaleNormal="60" zoomScaleSheetLayoutView="70" workbookViewId="0"/>
  </sheetViews>
  <sheetFormatPr defaultColWidth="2.6640625" defaultRowHeight="13.2"/>
  <cols>
    <col min="1" max="1" width="2.6640625" style="3" customWidth="1"/>
    <col min="2" max="2" width="0.88671875" style="3" customWidth="1"/>
    <col min="3" max="244" width="0.6640625" style="3" customWidth="1"/>
    <col min="245" max="245" width="0.88671875" style="3" customWidth="1"/>
    <col min="246" max="366" width="0.6640625" style="3" customWidth="1"/>
    <col min="367" max="367" width="2.6640625" style="3"/>
    <col min="368" max="382" width="3.109375" style="3" customWidth="1"/>
    <col min="383" max="16384" width="2.6640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138" t="str">
        <f>データ!H6&amp;"　"&amp;データ!I6</f>
        <v>広島県広島市　大手町駐車場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2"/>
      <c r="AQ7" s="130" t="s">
        <v>2</v>
      </c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2"/>
      <c r="CF7" s="130" t="s">
        <v>3</v>
      </c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2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3" t="s">
        <v>5</v>
      </c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3" t="s">
        <v>6</v>
      </c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 t="s">
        <v>7</v>
      </c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 t="s">
        <v>8</v>
      </c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34" t="s">
        <v>134</v>
      </c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225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4"/>
      <c r="ND8" s="128" t="s">
        <v>10</v>
      </c>
      <c r="NE8" s="129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30" t="s">
        <v>13</v>
      </c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2"/>
      <c r="CF9" s="130" t="s">
        <v>14</v>
      </c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2"/>
      <c r="DU9" s="133" t="s">
        <v>15</v>
      </c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3" t="s">
        <v>16</v>
      </c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 t="s">
        <v>17</v>
      </c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 t="s">
        <v>18</v>
      </c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4"/>
      <c r="ND9" s="135" t="s">
        <v>19</v>
      </c>
      <c r="NE9" s="136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17" t="str">
        <f>データ!O7</f>
        <v>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tr">
        <f>データ!P7</f>
        <v>その他駐車場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 t="str">
        <f>データ!R7</f>
        <v>-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3">
        <f>データ!V7</f>
        <v>17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300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16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26" t="s">
        <v>23</v>
      </c>
      <c r="NE11" s="126"/>
      <c r="NF11" s="126"/>
      <c r="NG11" s="126"/>
      <c r="NH11" s="126"/>
      <c r="NI11" s="126"/>
      <c r="NJ11" s="126"/>
      <c r="NK11" s="126"/>
      <c r="NL11" s="126"/>
      <c r="NM11" s="126"/>
      <c r="NN11" s="126"/>
      <c r="NO11" s="126"/>
      <c r="NP11" s="126"/>
      <c r="NQ11" s="126"/>
      <c r="NR11" s="126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26"/>
      <c r="NE12" s="126"/>
      <c r="NF12" s="126"/>
      <c r="NG12" s="126"/>
      <c r="NH12" s="126"/>
      <c r="NI12" s="126"/>
      <c r="NJ12" s="126"/>
      <c r="NK12" s="126"/>
      <c r="NL12" s="126"/>
      <c r="NM12" s="126"/>
      <c r="NN12" s="126"/>
      <c r="NO12" s="126"/>
      <c r="NP12" s="126"/>
      <c r="NQ12" s="126"/>
      <c r="NR12" s="126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7"/>
      <c r="NE13" s="127"/>
      <c r="NF13" s="127"/>
      <c r="NG13" s="127"/>
      <c r="NH13" s="127"/>
      <c r="NI13" s="127"/>
      <c r="NJ13" s="127"/>
      <c r="NK13" s="127"/>
      <c r="NL13" s="127"/>
      <c r="NM13" s="127"/>
      <c r="NN13" s="127"/>
      <c r="NO13" s="127"/>
      <c r="NP13" s="127"/>
      <c r="NQ13" s="127"/>
      <c r="NR13" s="127"/>
    </row>
    <row r="14" spans="1:382" ht="13.5" customHeight="1">
      <c r="A14" s="19"/>
      <c r="B14" s="7"/>
      <c r="C14" s="8"/>
      <c r="D14" s="8"/>
      <c r="E14" s="8"/>
      <c r="F14" s="8"/>
      <c r="G14" s="8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92" t="s">
        <v>130</v>
      </c>
      <c r="NE15" s="93"/>
      <c r="NF15" s="93"/>
      <c r="NG15" s="93"/>
      <c r="NH15" s="93"/>
      <c r="NI15" s="93"/>
      <c r="NJ15" s="93"/>
      <c r="NK15" s="93"/>
      <c r="NL15" s="93"/>
      <c r="NM15" s="93"/>
      <c r="NN15" s="93"/>
      <c r="NO15" s="93"/>
      <c r="NP15" s="93"/>
      <c r="NQ15" s="93"/>
      <c r="NR15" s="94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92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94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92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4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92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4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92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94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92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94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92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94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92"/>
      <c r="NE22" s="93"/>
      <c r="NF22" s="93"/>
      <c r="NG22" s="93"/>
      <c r="NH22" s="93"/>
      <c r="NI22" s="93"/>
      <c r="NJ22" s="93"/>
      <c r="NK22" s="93"/>
      <c r="NL22" s="93"/>
      <c r="NM22" s="93"/>
      <c r="NN22" s="93"/>
      <c r="NO22" s="93"/>
      <c r="NP22" s="93"/>
      <c r="NQ22" s="93"/>
      <c r="NR22" s="94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92"/>
      <c r="NE23" s="93"/>
      <c r="NF23" s="93"/>
      <c r="NG23" s="93"/>
      <c r="NH23" s="93"/>
      <c r="NI23" s="93"/>
      <c r="NJ23" s="93"/>
      <c r="NK23" s="93"/>
      <c r="NL23" s="93"/>
      <c r="NM23" s="93"/>
      <c r="NN23" s="93"/>
      <c r="NO23" s="93"/>
      <c r="NP23" s="93"/>
      <c r="NQ23" s="93"/>
      <c r="NR23" s="94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92"/>
      <c r="NE24" s="93"/>
      <c r="NF24" s="93"/>
      <c r="NG24" s="93"/>
      <c r="NH24" s="93"/>
      <c r="NI24" s="93"/>
      <c r="NJ24" s="93"/>
      <c r="NK24" s="93"/>
      <c r="NL24" s="93"/>
      <c r="NM24" s="93"/>
      <c r="NN24" s="93"/>
      <c r="NO24" s="93"/>
      <c r="NP24" s="93"/>
      <c r="NQ24" s="93"/>
      <c r="NR24" s="94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92"/>
      <c r="NE25" s="93"/>
      <c r="NF25" s="93"/>
      <c r="NG25" s="93"/>
      <c r="NH25" s="93"/>
      <c r="NI25" s="93"/>
      <c r="NJ25" s="93"/>
      <c r="NK25" s="93"/>
      <c r="NL25" s="93"/>
      <c r="NM25" s="93"/>
      <c r="NN25" s="93"/>
      <c r="NO25" s="93"/>
      <c r="NP25" s="93"/>
      <c r="NQ25" s="93"/>
      <c r="NR25" s="94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92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4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92"/>
      <c r="NE27" s="93"/>
      <c r="NF27" s="93"/>
      <c r="NG27" s="93"/>
      <c r="NH27" s="93"/>
      <c r="NI27" s="93"/>
      <c r="NJ27" s="93"/>
      <c r="NK27" s="93"/>
      <c r="NL27" s="93"/>
      <c r="NM27" s="93"/>
      <c r="NN27" s="93"/>
      <c r="NO27" s="93"/>
      <c r="NP27" s="93"/>
      <c r="NQ27" s="93"/>
      <c r="NR27" s="94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92"/>
      <c r="NE28" s="93"/>
      <c r="NF28" s="93"/>
      <c r="NG28" s="93"/>
      <c r="NH28" s="93"/>
      <c r="NI28" s="93"/>
      <c r="NJ28" s="93"/>
      <c r="NK28" s="93"/>
      <c r="NL28" s="93"/>
      <c r="NM28" s="93"/>
      <c r="NN28" s="93"/>
      <c r="NO28" s="93"/>
      <c r="NP28" s="93"/>
      <c r="NQ28" s="93"/>
      <c r="NR28" s="94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92"/>
      <c r="NE29" s="93"/>
      <c r="NF29" s="93"/>
      <c r="NG29" s="93"/>
      <c r="NH29" s="93"/>
      <c r="NI29" s="93"/>
      <c r="NJ29" s="93"/>
      <c r="NK29" s="93"/>
      <c r="NL29" s="93"/>
      <c r="NM29" s="93"/>
      <c r="NN29" s="93"/>
      <c r="NO29" s="93"/>
      <c r="NP29" s="93"/>
      <c r="NQ29" s="93"/>
      <c r="NR29" s="94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5">
        <f>データ!$B$11</f>
        <v>40909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データ!$C$11</f>
        <v>41275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データ!$D$11</f>
        <v>41640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データ!$E$11</f>
        <v>42005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データ!$F$11</f>
        <v>42370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5">
        <f>データ!$B$11</f>
        <v>40909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データ!$C$11</f>
        <v>41275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データ!$D$11</f>
        <v>41640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データ!$E$11</f>
        <v>42005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データ!$F$11</f>
        <v>42370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5">
        <f>データ!$B$11</f>
        <v>40909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データ!$C$11</f>
        <v>41275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データ!$D$11</f>
        <v>41640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データ!$E$11</f>
        <v>42005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データ!$F$11</f>
        <v>42370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92"/>
      <c r="NE30" s="93"/>
      <c r="NF30" s="93"/>
      <c r="NG30" s="93"/>
      <c r="NH30" s="93"/>
      <c r="NI30" s="93"/>
      <c r="NJ30" s="93"/>
      <c r="NK30" s="93"/>
      <c r="NL30" s="93"/>
      <c r="NM30" s="93"/>
      <c r="NN30" s="93"/>
      <c r="NO30" s="93"/>
      <c r="NP30" s="93"/>
      <c r="NQ30" s="93"/>
      <c r="NR30" s="94"/>
    </row>
    <row r="31" spans="1:382" ht="13.5" customHeight="1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498.7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552.1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494.6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628.70000000000005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617.29999999999995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0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0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0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594.1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611.79999999999995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605.9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600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611.79999999999995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356.8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366.4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317.5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467.9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385.1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9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10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11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9.5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9.9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182.5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181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182.1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184.8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182.5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92" t="s">
        <v>133</v>
      </c>
      <c r="NE32" s="93"/>
      <c r="NF32" s="93"/>
      <c r="NG32" s="93"/>
      <c r="NH32" s="93"/>
      <c r="NI32" s="93"/>
      <c r="NJ32" s="93"/>
      <c r="NK32" s="93"/>
      <c r="NL32" s="93"/>
      <c r="NM32" s="93"/>
      <c r="NN32" s="93"/>
      <c r="NO32" s="93"/>
      <c r="NP32" s="93"/>
      <c r="NQ32" s="93"/>
      <c r="NR32" s="94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92"/>
      <c r="NE33" s="93"/>
      <c r="NF33" s="93"/>
      <c r="NG33" s="93"/>
      <c r="NH33" s="93"/>
      <c r="NI33" s="93"/>
      <c r="NJ33" s="93"/>
      <c r="NK33" s="93"/>
      <c r="NL33" s="93"/>
      <c r="NM33" s="93"/>
      <c r="NN33" s="93"/>
      <c r="NO33" s="93"/>
      <c r="NP33" s="93"/>
      <c r="NQ33" s="93"/>
      <c r="NR33" s="94"/>
    </row>
    <row r="34" spans="1:382" ht="13.5" customHeight="1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92"/>
      <c r="NE34" s="93"/>
      <c r="NF34" s="93"/>
      <c r="NG34" s="93"/>
      <c r="NH34" s="93"/>
      <c r="NI34" s="93"/>
      <c r="NJ34" s="93"/>
      <c r="NK34" s="93"/>
      <c r="NL34" s="93"/>
      <c r="NM34" s="93"/>
      <c r="NN34" s="93"/>
      <c r="NO34" s="93"/>
      <c r="NP34" s="93"/>
      <c r="NQ34" s="93"/>
      <c r="NR34" s="94"/>
    </row>
    <row r="35" spans="1:382" ht="13.5" customHeight="1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7"/>
      <c r="MX35" s="17"/>
      <c r="MY35" s="17"/>
      <c r="MZ35" s="17"/>
      <c r="NA35" s="17"/>
      <c r="NB35" s="18"/>
      <c r="NC35" s="2"/>
      <c r="ND35" s="92"/>
      <c r="NE35" s="93"/>
      <c r="NF35" s="93"/>
      <c r="NG35" s="93"/>
      <c r="NH35" s="93"/>
      <c r="NI35" s="93"/>
      <c r="NJ35" s="93"/>
      <c r="NK35" s="93"/>
      <c r="NL35" s="93"/>
      <c r="NM35" s="93"/>
      <c r="NN35" s="93"/>
      <c r="NO35" s="93"/>
      <c r="NP35" s="93"/>
      <c r="NQ35" s="93"/>
      <c r="NR35" s="94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92"/>
      <c r="NE36" s="93"/>
      <c r="NF36" s="93"/>
      <c r="NG36" s="93"/>
      <c r="NH36" s="93"/>
      <c r="NI36" s="93"/>
      <c r="NJ36" s="93"/>
      <c r="NK36" s="93"/>
      <c r="NL36" s="93"/>
      <c r="NM36" s="93"/>
      <c r="NN36" s="93"/>
      <c r="NO36" s="93"/>
      <c r="NP36" s="93"/>
      <c r="NQ36" s="93"/>
      <c r="NR36" s="94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92"/>
      <c r="NE37" s="93"/>
      <c r="NF37" s="93"/>
      <c r="NG37" s="93"/>
      <c r="NH37" s="93"/>
      <c r="NI37" s="93"/>
      <c r="NJ37" s="93"/>
      <c r="NK37" s="93"/>
      <c r="NL37" s="93"/>
      <c r="NM37" s="93"/>
      <c r="NN37" s="93"/>
      <c r="NO37" s="93"/>
      <c r="NP37" s="93"/>
      <c r="NQ37" s="93"/>
      <c r="NR37" s="94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92"/>
      <c r="NE38" s="93"/>
      <c r="NF38" s="93"/>
      <c r="NG38" s="93"/>
      <c r="NH38" s="93"/>
      <c r="NI38" s="93"/>
      <c r="NJ38" s="93"/>
      <c r="NK38" s="93"/>
      <c r="NL38" s="93"/>
      <c r="NM38" s="93"/>
      <c r="NN38" s="93"/>
      <c r="NO38" s="93"/>
      <c r="NP38" s="93"/>
      <c r="NQ38" s="93"/>
      <c r="NR38" s="94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92"/>
      <c r="NE39" s="93"/>
      <c r="NF39" s="93"/>
      <c r="NG39" s="93"/>
      <c r="NH39" s="93"/>
      <c r="NI39" s="93"/>
      <c r="NJ39" s="93"/>
      <c r="NK39" s="93"/>
      <c r="NL39" s="93"/>
      <c r="NM39" s="93"/>
      <c r="NN39" s="93"/>
      <c r="NO39" s="93"/>
      <c r="NP39" s="93"/>
      <c r="NQ39" s="93"/>
      <c r="NR39" s="94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92"/>
      <c r="NE40" s="93"/>
      <c r="NF40" s="93"/>
      <c r="NG40" s="93"/>
      <c r="NH40" s="93"/>
      <c r="NI40" s="93"/>
      <c r="NJ40" s="93"/>
      <c r="NK40" s="93"/>
      <c r="NL40" s="93"/>
      <c r="NM40" s="93"/>
      <c r="NN40" s="93"/>
      <c r="NO40" s="93"/>
      <c r="NP40" s="93"/>
      <c r="NQ40" s="93"/>
      <c r="NR40" s="94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92"/>
      <c r="NE41" s="93"/>
      <c r="NF41" s="93"/>
      <c r="NG41" s="93"/>
      <c r="NH41" s="93"/>
      <c r="NI41" s="93"/>
      <c r="NJ41" s="93"/>
      <c r="NK41" s="93"/>
      <c r="NL41" s="93"/>
      <c r="NM41" s="93"/>
      <c r="NN41" s="93"/>
      <c r="NO41" s="93"/>
      <c r="NP41" s="93"/>
      <c r="NQ41" s="93"/>
      <c r="NR41" s="94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92"/>
      <c r="NE42" s="93"/>
      <c r="NF42" s="93"/>
      <c r="NG42" s="93"/>
      <c r="NH42" s="93"/>
      <c r="NI42" s="93"/>
      <c r="NJ42" s="93"/>
      <c r="NK42" s="93"/>
      <c r="NL42" s="93"/>
      <c r="NM42" s="93"/>
      <c r="NN42" s="93"/>
      <c r="NO42" s="93"/>
      <c r="NP42" s="93"/>
      <c r="NQ42" s="93"/>
      <c r="NR42" s="94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92"/>
      <c r="NE43" s="93"/>
      <c r="NF43" s="93"/>
      <c r="NG43" s="93"/>
      <c r="NH43" s="93"/>
      <c r="NI43" s="93"/>
      <c r="NJ43" s="93"/>
      <c r="NK43" s="93"/>
      <c r="NL43" s="93"/>
      <c r="NM43" s="93"/>
      <c r="NN43" s="93"/>
      <c r="NO43" s="93"/>
      <c r="NP43" s="93"/>
      <c r="NQ43" s="93"/>
      <c r="NR43" s="94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92"/>
      <c r="NE44" s="93"/>
      <c r="NF44" s="93"/>
      <c r="NG44" s="93"/>
      <c r="NH44" s="93"/>
      <c r="NI44" s="93"/>
      <c r="NJ44" s="93"/>
      <c r="NK44" s="93"/>
      <c r="NL44" s="93"/>
      <c r="NM44" s="93"/>
      <c r="NN44" s="93"/>
      <c r="NO44" s="93"/>
      <c r="NP44" s="93"/>
      <c r="NQ44" s="93"/>
      <c r="NR44" s="94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92"/>
      <c r="NE45" s="93"/>
      <c r="NF45" s="93"/>
      <c r="NG45" s="93"/>
      <c r="NH45" s="93"/>
      <c r="NI45" s="93"/>
      <c r="NJ45" s="93"/>
      <c r="NK45" s="93"/>
      <c r="NL45" s="93"/>
      <c r="NM45" s="93"/>
      <c r="NN45" s="93"/>
      <c r="NO45" s="93"/>
      <c r="NP45" s="93"/>
      <c r="NQ45" s="93"/>
      <c r="NR45" s="94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92"/>
      <c r="NE46" s="93"/>
      <c r="NF46" s="93"/>
      <c r="NG46" s="93"/>
      <c r="NH46" s="93"/>
      <c r="NI46" s="93"/>
      <c r="NJ46" s="93"/>
      <c r="NK46" s="93"/>
      <c r="NL46" s="93"/>
      <c r="NM46" s="93"/>
      <c r="NN46" s="93"/>
      <c r="NO46" s="93"/>
      <c r="NP46" s="93"/>
      <c r="NQ46" s="93"/>
      <c r="NR46" s="94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92"/>
      <c r="NE47" s="93"/>
      <c r="NF47" s="93"/>
      <c r="NG47" s="93"/>
      <c r="NH47" s="93"/>
      <c r="NI47" s="93"/>
      <c r="NJ47" s="93"/>
      <c r="NK47" s="93"/>
      <c r="NL47" s="93"/>
      <c r="NM47" s="93"/>
      <c r="NN47" s="93"/>
      <c r="NO47" s="93"/>
      <c r="NP47" s="93"/>
      <c r="NQ47" s="93"/>
      <c r="NR47" s="94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92" t="s">
        <v>131</v>
      </c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4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92"/>
      <c r="NE50" s="93"/>
      <c r="NF50" s="93"/>
      <c r="NG50" s="93"/>
      <c r="NH50" s="93"/>
      <c r="NI50" s="93"/>
      <c r="NJ50" s="93"/>
      <c r="NK50" s="93"/>
      <c r="NL50" s="93"/>
      <c r="NM50" s="93"/>
      <c r="NN50" s="93"/>
      <c r="NO50" s="93"/>
      <c r="NP50" s="93"/>
      <c r="NQ50" s="93"/>
      <c r="NR50" s="94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5">
        <f>データ!$B$11</f>
        <v>40909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データ!$C$11</f>
        <v>41275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データ!$D$11</f>
        <v>41640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データ!$E$11</f>
        <v>42005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データ!$F$11</f>
        <v>42370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5">
        <f>データ!$B$11</f>
        <v>40909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データ!$C$11</f>
        <v>41275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データ!$D$11</f>
        <v>41640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データ!$E$11</f>
        <v>42005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データ!$F$11</f>
        <v>42370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5">
        <f>データ!$B$11</f>
        <v>40909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データ!$C$11</f>
        <v>41275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データ!$D$11</f>
        <v>41640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データ!$E$11</f>
        <v>42005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データ!$F$11</f>
        <v>42370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92"/>
      <c r="NE51" s="93"/>
      <c r="NF51" s="93"/>
      <c r="NG51" s="93"/>
      <c r="NH51" s="93"/>
      <c r="NI51" s="93"/>
      <c r="NJ51" s="93"/>
      <c r="NK51" s="93"/>
      <c r="NL51" s="93"/>
      <c r="NM51" s="93"/>
      <c r="NN51" s="93"/>
      <c r="NO51" s="93"/>
      <c r="NP51" s="93"/>
      <c r="NQ51" s="93"/>
      <c r="NR51" s="94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0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0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0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0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80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81.900000000000006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79.7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84.1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83.8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12300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13667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12419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13609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13948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92"/>
      <c r="NE52" s="93"/>
      <c r="NF52" s="93"/>
      <c r="NG52" s="93"/>
      <c r="NH52" s="93"/>
      <c r="NI52" s="93"/>
      <c r="NJ52" s="93"/>
      <c r="NK52" s="93"/>
      <c r="NL52" s="93"/>
      <c r="NM52" s="93"/>
      <c r="NN52" s="93"/>
      <c r="NO52" s="93"/>
      <c r="NP52" s="93"/>
      <c r="NQ52" s="93"/>
      <c r="NR52" s="94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19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55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60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60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55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38.799999999999997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37.6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37.700000000000003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38.5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37.6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7659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6771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7055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8884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8279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92"/>
      <c r="NE53" s="93"/>
      <c r="NF53" s="93"/>
      <c r="NG53" s="93"/>
      <c r="NH53" s="93"/>
      <c r="NI53" s="93"/>
      <c r="NJ53" s="93"/>
      <c r="NK53" s="93"/>
      <c r="NL53" s="93"/>
      <c r="NM53" s="93"/>
      <c r="NN53" s="93"/>
      <c r="NO53" s="93"/>
      <c r="NP53" s="93"/>
      <c r="NQ53" s="93"/>
      <c r="NR53" s="94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92"/>
      <c r="NE54" s="93"/>
      <c r="NF54" s="93"/>
      <c r="NG54" s="93"/>
      <c r="NH54" s="93"/>
      <c r="NI54" s="93"/>
      <c r="NJ54" s="93"/>
      <c r="NK54" s="93"/>
      <c r="NL54" s="93"/>
      <c r="NM54" s="93"/>
      <c r="NN54" s="93"/>
      <c r="NO54" s="93"/>
      <c r="NP54" s="93"/>
      <c r="NQ54" s="93"/>
      <c r="NR54" s="94"/>
    </row>
    <row r="55" spans="1:382" ht="13.5" customHeight="1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92"/>
      <c r="NE55" s="93"/>
      <c r="NF55" s="93"/>
      <c r="NG55" s="93"/>
      <c r="NH55" s="93"/>
      <c r="NI55" s="93"/>
      <c r="NJ55" s="93"/>
      <c r="NK55" s="93"/>
      <c r="NL55" s="93"/>
      <c r="NM55" s="93"/>
      <c r="NN55" s="93"/>
      <c r="NO55" s="93"/>
      <c r="NP55" s="93"/>
      <c r="NQ55" s="93"/>
      <c r="NR55" s="94"/>
    </row>
    <row r="56" spans="1:382" ht="13.5" customHeight="1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92"/>
      <c r="NE56" s="93"/>
      <c r="NF56" s="93"/>
      <c r="NG56" s="93"/>
      <c r="NH56" s="93"/>
      <c r="NI56" s="93"/>
      <c r="NJ56" s="93"/>
      <c r="NK56" s="93"/>
      <c r="NL56" s="93"/>
      <c r="NM56" s="93"/>
      <c r="NN56" s="93"/>
      <c r="NO56" s="93"/>
      <c r="NP56" s="93"/>
      <c r="NQ56" s="93"/>
      <c r="NR56" s="94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92"/>
      <c r="NE57" s="93"/>
      <c r="NF57" s="93"/>
      <c r="NG57" s="93"/>
      <c r="NH57" s="93"/>
      <c r="NI57" s="93"/>
      <c r="NJ57" s="93"/>
      <c r="NK57" s="93"/>
      <c r="NL57" s="93"/>
      <c r="NM57" s="93"/>
      <c r="NN57" s="93"/>
      <c r="NO57" s="93"/>
      <c r="NP57" s="93"/>
      <c r="NQ57" s="93"/>
      <c r="NR57" s="94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92"/>
      <c r="NE58" s="93"/>
      <c r="NF58" s="93"/>
      <c r="NG58" s="93"/>
      <c r="NH58" s="93"/>
      <c r="NI58" s="93"/>
      <c r="NJ58" s="93"/>
      <c r="NK58" s="93"/>
      <c r="NL58" s="93"/>
      <c r="NM58" s="93"/>
      <c r="NN58" s="93"/>
      <c r="NO58" s="93"/>
      <c r="NP58" s="93"/>
      <c r="NQ58" s="93"/>
      <c r="NR58" s="94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92"/>
      <c r="NE59" s="93"/>
      <c r="NF59" s="93"/>
      <c r="NG59" s="93"/>
      <c r="NH59" s="93"/>
      <c r="NI59" s="93"/>
      <c r="NJ59" s="93"/>
      <c r="NK59" s="93"/>
      <c r="NL59" s="93"/>
      <c r="NM59" s="93"/>
      <c r="NN59" s="93"/>
      <c r="NO59" s="93"/>
      <c r="NP59" s="93"/>
      <c r="NQ59" s="93"/>
      <c r="NR59" s="94"/>
    </row>
    <row r="60" spans="1:382" ht="13.5" customHeight="1">
      <c r="A60" s="24"/>
      <c r="B60" s="20"/>
      <c r="C60" s="21"/>
      <c r="D60" s="21"/>
      <c r="E60" s="21"/>
      <c r="F60" s="21"/>
      <c r="G60" s="21"/>
      <c r="H60" s="86" t="s">
        <v>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92"/>
      <c r="NE60" s="93"/>
      <c r="NF60" s="93"/>
      <c r="NG60" s="93"/>
      <c r="NH60" s="93"/>
      <c r="NI60" s="93"/>
      <c r="NJ60" s="93"/>
      <c r="NK60" s="93"/>
      <c r="NL60" s="93"/>
      <c r="NM60" s="93"/>
      <c r="NN60" s="93"/>
      <c r="NO60" s="93"/>
      <c r="NP60" s="93"/>
      <c r="NQ60" s="93"/>
      <c r="NR60" s="94"/>
    </row>
    <row r="61" spans="1:382" ht="13.5" customHeight="1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92"/>
      <c r="NE61" s="93"/>
      <c r="NF61" s="93"/>
      <c r="NG61" s="93"/>
      <c r="NH61" s="93"/>
      <c r="NI61" s="93"/>
      <c r="NJ61" s="93"/>
      <c r="NK61" s="93"/>
      <c r="NL61" s="93"/>
      <c r="NM61" s="93"/>
      <c r="NN61" s="93"/>
      <c r="NO61" s="93"/>
      <c r="NP61" s="93"/>
      <c r="NQ61" s="93"/>
      <c r="NR61" s="94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92"/>
      <c r="NE62" s="93"/>
      <c r="NF62" s="93"/>
      <c r="NG62" s="93"/>
      <c r="NH62" s="93"/>
      <c r="NI62" s="93"/>
      <c r="NJ62" s="93"/>
      <c r="NK62" s="93"/>
      <c r="NL62" s="93"/>
      <c r="NM62" s="93"/>
      <c r="NN62" s="93"/>
      <c r="NO62" s="93"/>
      <c r="NP62" s="93"/>
      <c r="NQ62" s="93"/>
      <c r="NR62" s="94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92"/>
      <c r="NE63" s="93"/>
      <c r="NF63" s="93"/>
      <c r="NG63" s="93"/>
      <c r="NH63" s="93"/>
      <c r="NI63" s="93"/>
      <c r="NJ63" s="93"/>
      <c r="NK63" s="93"/>
      <c r="NL63" s="93"/>
      <c r="NM63" s="93"/>
      <c r="NN63" s="93"/>
      <c r="NO63" s="93"/>
      <c r="NP63" s="93"/>
      <c r="NQ63" s="93"/>
      <c r="NR63" s="94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95"/>
      <c r="NE64" s="96"/>
      <c r="NF64" s="96"/>
      <c r="NG64" s="96"/>
      <c r="NH64" s="96"/>
      <c r="NI64" s="96"/>
      <c r="NJ64" s="96"/>
      <c r="NK64" s="96"/>
      <c r="NL64" s="96"/>
      <c r="NM64" s="96"/>
      <c r="NN64" s="96"/>
      <c r="NO64" s="96"/>
      <c r="NP64" s="96"/>
      <c r="NQ64" s="96"/>
      <c r="NR64" s="97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92" t="s">
        <v>132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94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データ!CM7</f>
        <v>0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92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4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92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94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92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94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92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94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92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94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92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94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92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94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92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94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92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94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>
        <f>データ!CN7</f>
        <v>0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データ!$B$11</f>
        <v>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データ!$B$11</f>
        <v>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92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94"/>
    </row>
    <row r="77" spans="1:382" ht="13.5" customHeight="1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0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0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0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0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0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92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4"/>
    </row>
    <row r="78" spans="1:382" ht="13.5" customHeight="1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44.3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76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59.3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88.6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72.2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92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4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92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94"/>
    </row>
    <row r="80" spans="1:382" ht="13.5" customHeight="1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92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94"/>
    </row>
    <row r="81" spans="1:382" ht="13.5" customHeight="1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92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4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ColWidth="9" defaultRowHeight="13.2"/>
  <cols>
    <col min="1" max="1" width="14.6640625" style="3" customWidth="1"/>
    <col min="2" max="90" width="11.88671875" style="3" customWidth="1"/>
    <col min="91" max="92" width="15.44140625" style="3" customWidth="1"/>
    <col min="93" max="125" width="11.88671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2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341002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4</v>
      </c>
      <c r="H6" s="61" t="str">
        <f>SUBSTITUTE(H8,"　","")</f>
        <v>広島県広島市</v>
      </c>
      <c r="I6" s="61" t="str">
        <f t="shared" si="1"/>
        <v>大手町駐車場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Ａ３Ｂ２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その他駐車場</v>
      </c>
      <c r="Q6" s="63" t="str">
        <f t="shared" si="1"/>
        <v>広場式</v>
      </c>
      <c r="R6" s="64" t="str">
        <f t="shared" si="1"/>
        <v>-</v>
      </c>
      <c r="S6" s="63" t="str">
        <f t="shared" si="1"/>
        <v>公共施設</v>
      </c>
      <c r="T6" s="63" t="str">
        <f t="shared" si="1"/>
        <v>無</v>
      </c>
      <c r="U6" s="64">
        <f t="shared" si="1"/>
        <v>225</v>
      </c>
      <c r="V6" s="64">
        <f t="shared" si="1"/>
        <v>17</v>
      </c>
      <c r="W6" s="64">
        <f t="shared" si="1"/>
        <v>300</v>
      </c>
      <c r="X6" s="63" t="str">
        <f t="shared" si="1"/>
        <v>利用料金制</v>
      </c>
      <c r="Y6" s="65">
        <f>IF(Y8="-",NA(),Y8)</f>
        <v>498.7</v>
      </c>
      <c r="Z6" s="65">
        <f t="shared" ref="Z6:AH6" si="2">IF(Z8="-",NA(),Z8)</f>
        <v>552.1</v>
      </c>
      <c r="AA6" s="65">
        <f t="shared" si="2"/>
        <v>494.6</v>
      </c>
      <c r="AB6" s="65">
        <f t="shared" si="2"/>
        <v>628.70000000000005</v>
      </c>
      <c r="AC6" s="65">
        <f t="shared" si="2"/>
        <v>617.29999999999995</v>
      </c>
      <c r="AD6" s="65">
        <f t="shared" si="2"/>
        <v>356.8</v>
      </c>
      <c r="AE6" s="65">
        <f t="shared" si="2"/>
        <v>366.4</v>
      </c>
      <c r="AF6" s="65">
        <f t="shared" si="2"/>
        <v>317.5</v>
      </c>
      <c r="AG6" s="65">
        <f t="shared" si="2"/>
        <v>467.9</v>
      </c>
      <c r="AH6" s="65">
        <f t="shared" si="2"/>
        <v>385.1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9</v>
      </c>
      <c r="AP6" s="65">
        <f t="shared" si="3"/>
        <v>10</v>
      </c>
      <c r="AQ6" s="65">
        <f t="shared" si="3"/>
        <v>11</v>
      </c>
      <c r="AR6" s="65">
        <f t="shared" si="3"/>
        <v>9.5</v>
      </c>
      <c r="AS6" s="65">
        <f t="shared" si="3"/>
        <v>9.9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19</v>
      </c>
      <c r="BA6" s="66">
        <f t="shared" si="4"/>
        <v>55</v>
      </c>
      <c r="BB6" s="66">
        <f t="shared" si="4"/>
        <v>60</v>
      </c>
      <c r="BC6" s="66">
        <f t="shared" si="4"/>
        <v>60</v>
      </c>
      <c r="BD6" s="66">
        <f t="shared" si="4"/>
        <v>55</v>
      </c>
      <c r="BE6" s="64" t="str">
        <f>IF(BE8="-","",IF(BE8="-","【-】","【"&amp;SUBSTITUTE(TEXT(BE8,"#,##0"),"-","△")&amp;"】"))</f>
        <v>【140】</v>
      </c>
      <c r="BF6" s="65">
        <f>IF(BF8="-",NA(),BF8)</f>
        <v>80</v>
      </c>
      <c r="BG6" s="65">
        <f t="shared" ref="BG6:BO6" si="5">IF(BG8="-",NA(),BG8)</f>
        <v>81.900000000000006</v>
      </c>
      <c r="BH6" s="65">
        <f t="shared" si="5"/>
        <v>79.7</v>
      </c>
      <c r="BI6" s="65">
        <f t="shared" si="5"/>
        <v>84.1</v>
      </c>
      <c r="BJ6" s="65">
        <f t="shared" si="5"/>
        <v>83.8</v>
      </c>
      <c r="BK6" s="65">
        <f t="shared" si="5"/>
        <v>38.799999999999997</v>
      </c>
      <c r="BL6" s="65">
        <f t="shared" si="5"/>
        <v>37.6</v>
      </c>
      <c r="BM6" s="65">
        <f t="shared" si="5"/>
        <v>37.700000000000003</v>
      </c>
      <c r="BN6" s="65">
        <f t="shared" si="5"/>
        <v>38.5</v>
      </c>
      <c r="BO6" s="65">
        <f t="shared" si="5"/>
        <v>37.6</v>
      </c>
      <c r="BP6" s="62" t="str">
        <f>IF(BP8="-","",IF(BP8="-","【-】","【"&amp;SUBSTITUTE(TEXT(BP8,"#,##0.0"),"-","△")&amp;"】"))</f>
        <v>【45.2】</v>
      </c>
      <c r="BQ6" s="66">
        <f>IF(BQ8="-",NA(),BQ8)</f>
        <v>12300</v>
      </c>
      <c r="BR6" s="66">
        <f t="shared" ref="BR6:BZ6" si="6">IF(BR8="-",NA(),BR8)</f>
        <v>13667</v>
      </c>
      <c r="BS6" s="66">
        <f t="shared" si="6"/>
        <v>12419</v>
      </c>
      <c r="BT6" s="66">
        <f t="shared" si="6"/>
        <v>13609</v>
      </c>
      <c r="BU6" s="66">
        <f t="shared" si="6"/>
        <v>13948</v>
      </c>
      <c r="BV6" s="66">
        <f t="shared" si="6"/>
        <v>7659</v>
      </c>
      <c r="BW6" s="66">
        <f t="shared" si="6"/>
        <v>6771</v>
      </c>
      <c r="BX6" s="66">
        <f t="shared" si="6"/>
        <v>7055</v>
      </c>
      <c r="BY6" s="66">
        <f t="shared" si="6"/>
        <v>8884</v>
      </c>
      <c r="BZ6" s="66">
        <f t="shared" si="6"/>
        <v>8279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0</v>
      </c>
      <c r="CN6" s="64">
        <f t="shared" si="7"/>
        <v>0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44.3</v>
      </c>
      <c r="DF6" s="65">
        <f t="shared" si="8"/>
        <v>76</v>
      </c>
      <c r="DG6" s="65">
        <f t="shared" si="8"/>
        <v>59.3</v>
      </c>
      <c r="DH6" s="65">
        <f t="shared" si="8"/>
        <v>88.6</v>
      </c>
      <c r="DI6" s="65">
        <f t="shared" si="8"/>
        <v>72.2</v>
      </c>
      <c r="DJ6" s="62" t="str">
        <f>IF(DJ8="-","",IF(DJ8="-","【-】","【"&amp;SUBSTITUTE(TEXT(DJ8,"#,##0.0"),"-","△")&amp;"】"))</f>
        <v>【122.6】</v>
      </c>
      <c r="DK6" s="65">
        <f>IF(DK8="-",NA(),DK8)</f>
        <v>594.1</v>
      </c>
      <c r="DL6" s="65">
        <f t="shared" ref="DL6:DT6" si="9">IF(DL8="-",NA(),DL8)</f>
        <v>611.79999999999995</v>
      </c>
      <c r="DM6" s="65">
        <f t="shared" si="9"/>
        <v>605.9</v>
      </c>
      <c r="DN6" s="65">
        <f t="shared" si="9"/>
        <v>600</v>
      </c>
      <c r="DO6" s="65">
        <f t="shared" si="9"/>
        <v>611.79999999999995</v>
      </c>
      <c r="DP6" s="65">
        <f t="shared" si="9"/>
        <v>182.5</v>
      </c>
      <c r="DQ6" s="65">
        <f t="shared" si="9"/>
        <v>181</v>
      </c>
      <c r="DR6" s="65">
        <f t="shared" si="9"/>
        <v>182.1</v>
      </c>
      <c r="DS6" s="65">
        <f t="shared" si="9"/>
        <v>184.8</v>
      </c>
      <c r="DT6" s="65">
        <f t="shared" si="9"/>
        <v>182.5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341002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4</v>
      </c>
      <c r="H7" s="61" t="str">
        <f t="shared" si="10"/>
        <v>広島県　広島市</v>
      </c>
      <c r="I7" s="61" t="str">
        <f t="shared" si="10"/>
        <v>大手町駐車場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Ａ３Ｂ２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その他駐車場</v>
      </c>
      <c r="Q7" s="63" t="str">
        <f t="shared" si="10"/>
        <v>広場式</v>
      </c>
      <c r="R7" s="64" t="str">
        <f t="shared" si="10"/>
        <v>-</v>
      </c>
      <c r="S7" s="63" t="str">
        <f t="shared" si="10"/>
        <v>公共施設</v>
      </c>
      <c r="T7" s="63" t="str">
        <f t="shared" si="10"/>
        <v>無</v>
      </c>
      <c r="U7" s="64">
        <f t="shared" si="10"/>
        <v>225</v>
      </c>
      <c r="V7" s="64">
        <f t="shared" si="10"/>
        <v>17</v>
      </c>
      <c r="W7" s="64">
        <f t="shared" si="10"/>
        <v>300</v>
      </c>
      <c r="X7" s="63" t="str">
        <f t="shared" si="10"/>
        <v>利用料金制</v>
      </c>
      <c r="Y7" s="65">
        <f>Y8</f>
        <v>498.7</v>
      </c>
      <c r="Z7" s="65">
        <f t="shared" ref="Z7:AH7" si="11">Z8</f>
        <v>552.1</v>
      </c>
      <c r="AA7" s="65">
        <f t="shared" si="11"/>
        <v>494.6</v>
      </c>
      <c r="AB7" s="65">
        <f t="shared" si="11"/>
        <v>628.70000000000005</v>
      </c>
      <c r="AC7" s="65">
        <f t="shared" si="11"/>
        <v>617.29999999999995</v>
      </c>
      <c r="AD7" s="65">
        <f t="shared" si="11"/>
        <v>356.8</v>
      </c>
      <c r="AE7" s="65">
        <f t="shared" si="11"/>
        <v>366.4</v>
      </c>
      <c r="AF7" s="65">
        <f t="shared" si="11"/>
        <v>317.5</v>
      </c>
      <c r="AG7" s="65">
        <f t="shared" si="11"/>
        <v>467.9</v>
      </c>
      <c r="AH7" s="65">
        <f t="shared" si="11"/>
        <v>385.1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9</v>
      </c>
      <c r="AP7" s="65">
        <f t="shared" si="12"/>
        <v>10</v>
      </c>
      <c r="AQ7" s="65">
        <f t="shared" si="12"/>
        <v>11</v>
      </c>
      <c r="AR7" s="65">
        <f t="shared" si="12"/>
        <v>9.5</v>
      </c>
      <c r="AS7" s="65">
        <f t="shared" si="12"/>
        <v>9.9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19</v>
      </c>
      <c r="BA7" s="66">
        <f t="shared" si="13"/>
        <v>55</v>
      </c>
      <c r="BB7" s="66">
        <f t="shared" si="13"/>
        <v>60</v>
      </c>
      <c r="BC7" s="66">
        <f t="shared" si="13"/>
        <v>60</v>
      </c>
      <c r="BD7" s="66">
        <f t="shared" si="13"/>
        <v>55</v>
      </c>
      <c r="BE7" s="64"/>
      <c r="BF7" s="65">
        <f>BF8</f>
        <v>80</v>
      </c>
      <c r="BG7" s="65">
        <f t="shared" ref="BG7:BO7" si="14">BG8</f>
        <v>81.900000000000006</v>
      </c>
      <c r="BH7" s="65">
        <f t="shared" si="14"/>
        <v>79.7</v>
      </c>
      <c r="BI7" s="65">
        <f t="shared" si="14"/>
        <v>84.1</v>
      </c>
      <c r="BJ7" s="65">
        <f t="shared" si="14"/>
        <v>83.8</v>
      </c>
      <c r="BK7" s="65">
        <f t="shared" si="14"/>
        <v>38.799999999999997</v>
      </c>
      <c r="BL7" s="65">
        <f t="shared" si="14"/>
        <v>37.6</v>
      </c>
      <c r="BM7" s="65">
        <f t="shared" si="14"/>
        <v>37.700000000000003</v>
      </c>
      <c r="BN7" s="65">
        <f t="shared" si="14"/>
        <v>38.5</v>
      </c>
      <c r="BO7" s="65">
        <f t="shared" si="14"/>
        <v>37.6</v>
      </c>
      <c r="BP7" s="62"/>
      <c r="BQ7" s="66">
        <f>BQ8</f>
        <v>12300</v>
      </c>
      <c r="BR7" s="66">
        <f t="shared" ref="BR7:BZ7" si="15">BR8</f>
        <v>13667</v>
      </c>
      <c r="BS7" s="66">
        <f t="shared" si="15"/>
        <v>12419</v>
      </c>
      <c r="BT7" s="66">
        <f t="shared" si="15"/>
        <v>13609</v>
      </c>
      <c r="BU7" s="66">
        <f t="shared" si="15"/>
        <v>13948</v>
      </c>
      <c r="BV7" s="66">
        <f t="shared" si="15"/>
        <v>7659</v>
      </c>
      <c r="BW7" s="66">
        <f t="shared" si="15"/>
        <v>6771</v>
      </c>
      <c r="BX7" s="66">
        <f t="shared" si="15"/>
        <v>7055</v>
      </c>
      <c r="BY7" s="66">
        <f t="shared" si="15"/>
        <v>8884</v>
      </c>
      <c r="BZ7" s="66">
        <f t="shared" si="15"/>
        <v>8279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0</v>
      </c>
      <c r="CN7" s="64">
        <f>CN8</f>
        <v>0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44.3</v>
      </c>
      <c r="DF7" s="65">
        <f t="shared" si="16"/>
        <v>76</v>
      </c>
      <c r="DG7" s="65">
        <f t="shared" si="16"/>
        <v>59.3</v>
      </c>
      <c r="DH7" s="65">
        <f t="shared" si="16"/>
        <v>88.6</v>
      </c>
      <c r="DI7" s="65">
        <f t="shared" si="16"/>
        <v>72.2</v>
      </c>
      <c r="DJ7" s="62"/>
      <c r="DK7" s="65">
        <f>DK8</f>
        <v>594.1</v>
      </c>
      <c r="DL7" s="65">
        <f t="shared" ref="DL7:DT7" si="17">DL8</f>
        <v>611.79999999999995</v>
      </c>
      <c r="DM7" s="65">
        <f t="shared" si="17"/>
        <v>605.9</v>
      </c>
      <c r="DN7" s="65">
        <f t="shared" si="17"/>
        <v>600</v>
      </c>
      <c r="DO7" s="65">
        <f t="shared" si="17"/>
        <v>611.79999999999995</v>
      </c>
      <c r="DP7" s="65">
        <f t="shared" si="17"/>
        <v>182.5</v>
      </c>
      <c r="DQ7" s="65">
        <f t="shared" si="17"/>
        <v>181</v>
      </c>
      <c r="DR7" s="65">
        <f t="shared" si="17"/>
        <v>182.1</v>
      </c>
      <c r="DS7" s="65">
        <f t="shared" si="17"/>
        <v>184.8</v>
      </c>
      <c r="DT7" s="65">
        <f t="shared" si="17"/>
        <v>182.5</v>
      </c>
      <c r="DU7" s="62"/>
    </row>
    <row r="8" spans="1:125" s="67" customFormat="1">
      <c r="A8" s="50"/>
      <c r="B8" s="68">
        <v>2016</v>
      </c>
      <c r="C8" s="68">
        <v>341002</v>
      </c>
      <c r="D8" s="68">
        <v>47</v>
      </c>
      <c r="E8" s="68">
        <v>14</v>
      </c>
      <c r="F8" s="68">
        <v>0</v>
      </c>
      <c r="G8" s="68">
        <v>4</v>
      </c>
      <c r="H8" s="68" t="s">
        <v>113</v>
      </c>
      <c r="I8" s="68" t="s">
        <v>114</v>
      </c>
      <c r="J8" s="68" t="s">
        <v>115</v>
      </c>
      <c r="K8" s="68" t="s">
        <v>116</v>
      </c>
      <c r="L8" s="68" t="s">
        <v>117</v>
      </c>
      <c r="M8" s="68" t="s">
        <v>118</v>
      </c>
      <c r="N8" s="68"/>
      <c r="O8" s="69" t="s">
        <v>119</v>
      </c>
      <c r="P8" s="70" t="s">
        <v>120</v>
      </c>
      <c r="Q8" s="70" t="s">
        <v>121</v>
      </c>
      <c r="R8" s="71" t="s">
        <v>117</v>
      </c>
      <c r="S8" s="70" t="s">
        <v>122</v>
      </c>
      <c r="T8" s="70" t="s">
        <v>123</v>
      </c>
      <c r="U8" s="71">
        <v>225</v>
      </c>
      <c r="V8" s="71">
        <v>17</v>
      </c>
      <c r="W8" s="71">
        <v>300</v>
      </c>
      <c r="X8" s="70" t="s">
        <v>124</v>
      </c>
      <c r="Y8" s="72">
        <v>498.7</v>
      </c>
      <c r="Z8" s="72">
        <v>552.1</v>
      </c>
      <c r="AA8" s="72">
        <v>494.6</v>
      </c>
      <c r="AB8" s="72">
        <v>628.70000000000005</v>
      </c>
      <c r="AC8" s="72">
        <v>617.29999999999995</v>
      </c>
      <c r="AD8" s="72">
        <v>356.8</v>
      </c>
      <c r="AE8" s="72">
        <v>366.4</v>
      </c>
      <c r="AF8" s="72">
        <v>317.5</v>
      </c>
      <c r="AG8" s="72">
        <v>467.9</v>
      </c>
      <c r="AH8" s="72">
        <v>385.1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9</v>
      </c>
      <c r="AP8" s="72">
        <v>10</v>
      </c>
      <c r="AQ8" s="72">
        <v>11</v>
      </c>
      <c r="AR8" s="72">
        <v>9.5</v>
      </c>
      <c r="AS8" s="72">
        <v>9.9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19</v>
      </c>
      <c r="BA8" s="73">
        <v>55</v>
      </c>
      <c r="BB8" s="73">
        <v>60</v>
      </c>
      <c r="BC8" s="73">
        <v>60</v>
      </c>
      <c r="BD8" s="73">
        <v>55</v>
      </c>
      <c r="BE8" s="73">
        <v>140</v>
      </c>
      <c r="BF8" s="72">
        <v>80</v>
      </c>
      <c r="BG8" s="72">
        <v>81.900000000000006</v>
      </c>
      <c r="BH8" s="72">
        <v>79.7</v>
      </c>
      <c r="BI8" s="72">
        <v>84.1</v>
      </c>
      <c r="BJ8" s="72">
        <v>83.8</v>
      </c>
      <c r="BK8" s="72">
        <v>38.799999999999997</v>
      </c>
      <c r="BL8" s="72">
        <v>37.6</v>
      </c>
      <c r="BM8" s="72">
        <v>37.700000000000003</v>
      </c>
      <c r="BN8" s="72">
        <v>38.5</v>
      </c>
      <c r="BO8" s="72">
        <v>37.6</v>
      </c>
      <c r="BP8" s="69">
        <v>45.2</v>
      </c>
      <c r="BQ8" s="73">
        <v>12300</v>
      </c>
      <c r="BR8" s="73">
        <v>13667</v>
      </c>
      <c r="BS8" s="73">
        <v>12419</v>
      </c>
      <c r="BT8" s="74">
        <v>13609</v>
      </c>
      <c r="BU8" s="74">
        <v>13948</v>
      </c>
      <c r="BV8" s="73">
        <v>7659</v>
      </c>
      <c r="BW8" s="73">
        <v>6771</v>
      </c>
      <c r="BX8" s="73">
        <v>7055</v>
      </c>
      <c r="BY8" s="73">
        <v>8884</v>
      </c>
      <c r="BZ8" s="73">
        <v>8279</v>
      </c>
      <c r="CA8" s="71">
        <v>19129</v>
      </c>
      <c r="CB8" s="72" t="s">
        <v>117</v>
      </c>
      <c r="CC8" s="72" t="s">
        <v>117</v>
      </c>
      <c r="CD8" s="72" t="s">
        <v>117</v>
      </c>
      <c r="CE8" s="72" t="s">
        <v>117</v>
      </c>
      <c r="CF8" s="72" t="s">
        <v>117</v>
      </c>
      <c r="CG8" s="72" t="s">
        <v>117</v>
      </c>
      <c r="CH8" s="72" t="s">
        <v>117</v>
      </c>
      <c r="CI8" s="72" t="s">
        <v>117</v>
      </c>
      <c r="CJ8" s="72" t="s">
        <v>117</v>
      </c>
      <c r="CK8" s="72" t="s">
        <v>117</v>
      </c>
      <c r="CL8" s="69" t="s">
        <v>117</v>
      </c>
      <c r="CM8" s="71">
        <v>0</v>
      </c>
      <c r="CN8" s="71">
        <v>0</v>
      </c>
      <c r="CO8" s="72" t="s">
        <v>117</v>
      </c>
      <c r="CP8" s="72" t="s">
        <v>117</v>
      </c>
      <c r="CQ8" s="72" t="s">
        <v>117</v>
      </c>
      <c r="CR8" s="72" t="s">
        <v>117</v>
      </c>
      <c r="CS8" s="72" t="s">
        <v>117</v>
      </c>
      <c r="CT8" s="72" t="s">
        <v>117</v>
      </c>
      <c r="CU8" s="72" t="s">
        <v>117</v>
      </c>
      <c r="CV8" s="72" t="s">
        <v>117</v>
      </c>
      <c r="CW8" s="72" t="s">
        <v>117</v>
      </c>
      <c r="CX8" s="72" t="s">
        <v>117</v>
      </c>
      <c r="CY8" s="69" t="s">
        <v>117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44.3</v>
      </c>
      <c r="DF8" s="72">
        <v>76</v>
      </c>
      <c r="DG8" s="72">
        <v>59.3</v>
      </c>
      <c r="DH8" s="72">
        <v>88.6</v>
      </c>
      <c r="DI8" s="72">
        <v>72.2</v>
      </c>
      <c r="DJ8" s="69">
        <v>122.6</v>
      </c>
      <c r="DK8" s="72">
        <v>594.1</v>
      </c>
      <c r="DL8" s="72">
        <v>611.79999999999995</v>
      </c>
      <c r="DM8" s="72">
        <v>605.9</v>
      </c>
      <c r="DN8" s="72">
        <v>600</v>
      </c>
      <c r="DO8" s="72">
        <v>611.79999999999995</v>
      </c>
      <c r="DP8" s="72">
        <v>182.5</v>
      </c>
      <c r="DQ8" s="72">
        <v>181</v>
      </c>
      <c r="DR8" s="72">
        <v>182.1</v>
      </c>
      <c r="DS8" s="72">
        <v>184.8</v>
      </c>
      <c r="DT8" s="72">
        <v>182.5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125</v>
      </c>
      <c r="C10" s="79" t="s">
        <v>126</v>
      </c>
      <c r="D10" s="79" t="s">
        <v>127</v>
      </c>
      <c r="E10" s="79" t="s">
        <v>128</v>
      </c>
      <c r="F10" s="79" t="s">
        <v>129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　</cp:lastModifiedBy>
  <dcterms:created xsi:type="dcterms:W3CDTF">2018-02-09T01:51:40Z</dcterms:created>
  <dcterms:modified xsi:type="dcterms:W3CDTF">2018-03-26T02:15:33Z</dcterms:modified>
  <cp:category/>
</cp:coreProperties>
</file>