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B10" i="4" s="1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E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AQ10" i="4"/>
  <c r="LJ8" i="4"/>
  <c r="JQ8" i="4"/>
  <c r="HX8" i="4"/>
  <c r="CF8" i="4"/>
  <c r="B8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IE76" i="4"/>
  <c r="BZ51" i="4"/>
  <c r="GQ30" i="4"/>
  <c r="LT76" i="4"/>
  <c r="GQ51" i="4"/>
  <c r="LH30" i="4"/>
  <c r="BZ30" i="4"/>
  <c r="FX30" i="4"/>
  <c r="BG30" i="4"/>
  <c r="FX51" i="4"/>
  <c r="AV76" i="4"/>
  <c r="KO51" i="4"/>
  <c r="LE76" i="4"/>
  <c r="KO30" i="4"/>
  <c r="HP76" i="4"/>
  <c r="BG51" i="4"/>
  <c r="HA76" i="4"/>
  <c r="AN51" i="4"/>
  <c r="FE30" i="4"/>
  <c r="FE51" i="4"/>
  <c r="JV30" i="4"/>
  <c r="AN30" i="4"/>
  <c r="AG76" i="4"/>
  <c r="JV51" i="4"/>
  <c r="KP76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<sst xmlns="http://schemas.openxmlformats.org/spreadsheetml/2006/main" count="287" uniqueCount="135">
  <si>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</si>
  <si>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</si>
  <si>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</si>
  <si>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</si>
  <si>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</si>
  <si>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</si>
  <si>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</si>
  <si>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</si>
  <si>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</si>
  <si>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</si>
  <si>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</si>
  <si>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</si>
  <si>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</si>
  <si>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</si>
  <si>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</si>
  <si>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</si>
  <si>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</si>
  <si>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</si>
  <si>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</si>
  <si>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</si>
  <si>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</si>
  <si>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</si>
  <si>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</si>
  <si>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</si>
  <si>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</si>
  <si>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</si>
  <si>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</si>
  <si>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</si>
  <si>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</si>
  <si>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</si>
  <si>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</si>
  <si>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</si>
  <si>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</si>
  <si>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</si>
  <si>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</si>
  <si>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</si>
  <si>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</si>
  <si>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</si>
  <si>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</si>
  <si>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</si>
  <si>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</si>
  <si>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</si>
  <si>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</si>
  <si>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</si>
  <si>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</si>
  <si>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</si>
  <si>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</si>
  <si>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</si>
  <si>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</si>
  <si>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</si>
  <si>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</si>
  <si>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</si>
  <si>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</si>
  <si>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</si>
  <si>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</si>
  <si>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</si>
  <si>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</si>
  <si>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</si>
  <si>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</si>
  <si>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</si>
  <si>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</si>
  <si>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</si>
  <si>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</si>
  <si>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</si>
  <si>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</si>
  <si>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</si>
  <si>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</si>
  <si>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</si>
  <si>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</si>
  <si>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</si>
  <si>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</si>
  <si>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</si>
  <si>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</si>
  <si>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</si>
  <si>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</si>
  <si>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</si>
  <si>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</si>
  <si>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</si>
  <si>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</si>
  <si>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</si>
  <si>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</si>
  <si>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</si>
  <si>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</si>
  <si>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</si>
  <si>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</si>
  <si>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</si>
  <si>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</si>
  <si>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</si>
  <si>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</si>
  <si>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</si>
  <si>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</si>
  <si>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</si>
  <si>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</si>
  <si>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</si>
  <si>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</si>
  <si>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</si>
  <si>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</si>
  <si>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</si>
  <si>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</si>
  <si>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</si>
  <si>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</si>
  <si>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</si>
  <si>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</si>
  <si>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</si>
  <si>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</si>
  <si>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</si>
  <si>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</si>
  <si>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</si>
  <si>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</si>
  <si>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</si>
  <si>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</si>
  <si>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</si>
  <si>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</si>
  <si>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広島県　広島市</t>
  </si>
  <si>
    <t>大手町駐車場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</si>
  <si>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</si>
  <si>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</si>
  <si>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</si>
  <si>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</si>
  <si>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</si>
  <si>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</si>
  <si>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</si>
  <si>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</si>
  <si>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</si>
  <si>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</si>
  <si>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</si>
  <si>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</si>
  <si>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</si>
  <si>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</si>
  <si>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</si>
  <si>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①収益的収支比率
　類似施設平均値を大幅に上回っており、黒字で推移しています。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80">
      <t>アンテイ</t>
    </rPh>
    <rPh sb="182" eb="185">
      <t>シュウエキセイ</t>
    </rPh>
    <rPh sb="186" eb="188">
      <t>カクホ</t>
    </rPh>
    <phoneticPr fontId="6"/>
  </si>
  <si>
    <t>⑪稼働率
　類似施設平均値を大きく上回っています。
　国道５４号と平和大通りが交差する利便性の良い位置に設置されており、今後も高い稼働率が見込まれます。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コクドウ</t>
    </rPh>
    <rPh sb="31" eb="32">
      <t>ゴウ</t>
    </rPh>
    <rPh sb="33" eb="35">
      <t>ヘイワ</t>
    </rPh>
    <rPh sb="35" eb="37">
      <t>オオドオ</t>
    </rPh>
    <rPh sb="39" eb="41">
      <t>コウサ</t>
    </rPh>
    <rPh sb="43" eb="46">
      <t>リベンセイ</t>
    </rPh>
    <rPh sb="47" eb="48">
      <t>ヨ</t>
    </rPh>
    <rPh sb="49" eb="51">
      <t>イチ</t>
    </rPh>
    <rPh sb="52" eb="54">
      <t>セッチ</t>
    </rPh>
    <rPh sb="60" eb="62">
      <t>コンゴ</t>
    </rPh>
    <rPh sb="63" eb="64">
      <t>タカ</t>
    </rPh>
    <rPh sb="65" eb="67">
      <t>カドウ</t>
    </rPh>
    <rPh sb="67" eb="68">
      <t>リツ</t>
    </rPh>
    <rPh sb="69" eb="71">
      <t>ミコ</t>
    </rPh>
    <phoneticPr fontId="6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</si>
  <si>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6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</si>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</sst>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498.7</c:v>
                </c:pt>
                <c:pt idx="1">
                  <c:v>552.1</c:v>
                </c:pt>
                <c:pt idx="2">
                  <c:v>494.6</c:v>
                </c:pt>
                <c:pt idx="3">
                  <c:v>628.70000000000005</c:v>
                </c:pt>
                <c:pt idx="4">
                  <c:v>617.29999999999995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831312"/>
        <c:axId val="27693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31312"/>
        <c:axId val="276934944"/>
      </c:lineChart>
      <c:dateAx>
        <c:axId val="30983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934944"/>
        <c:crosses val="autoZero"/>
        <c:auto val="1"/>
        <c:lblOffset val="100"/>
        <c:baseTimeUnit val="years"/>
      </c:dateAx>
      <c:valAx>
        <c:axId val="27693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9831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935728"/>
        <c:axId val="276936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935728"/>
        <c:axId val="276936120"/>
      </c:lineChart>
      <c:dateAx>
        <c:axId val="27693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936120"/>
        <c:crosses val="autoZero"/>
        <c:auto val="1"/>
        <c:lblOffset val="100"/>
        <c:baseTimeUnit val="years"/>
      </c:dateAx>
      <c:valAx>
        <c:axId val="276936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693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936904"/>
        <c:axId val="27693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936904"/>
        <c:axId val="276937296"/>
      </c:lineChart>
      <c:dateAx>
        <c:axId val="276936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937296"/>
        <c:crosses val="autoZero"/>
        <c:auto val="1"/>
        <c:lblOffset val="100"/>
        <c:baseTimeUnit val="years"/>
      </c:dateAx>
      <c:valAx>
        <c:axId val="27693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6936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938080"/>
        <c:axId val="276938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938080"/>
        <c:axId val="276938472"/>
      </c:lineChart>
      <c:dateAx>
        <c:axId val="27693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938472"/>
        <c:crosses val="autoZero"/>
        <c:auto val="1"/>
        <c:lblOffset val="100"/>
        <c:baseTimeUnit val="years"/>
      </c:dateAx>
      <c:valAx>
        <c:axId val="276938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6938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24968"/>
        <c:axId val="31042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24968"/>
        <c:axId val="310425360"/>
      </c:lineChart>
      <c:dateAx>
        <c:axId val="310424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25360"/>
        <c:crosses val="autoZero"/>
        <c:auto val="1"/>
        <c:lblOffset val="100"/>
        <c:baseTimeUnit val="years"/>
      </c:dateAx>
      <c:valAx>
        <c:axId val="31042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0424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26144"/>
        <c:axId val="310426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26144"/>
        <c:axId val="310426536"/>
      </c:lineChart>
      <c:dateAx>
        <c:axId val="3104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26536"/>
        <c:crosses val="autoZero"/>
        <c:auto val="1"/>
        <c:lblOffset val="100"/>
        <c:baseTimeUnit val="years"/>
      </c:dateAx>
      <c:valAx>
        <c:axId val="310426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04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594.1</c:v>
                </c:pt>
                <c:pt idx="1">
                  <c:v>611.79999999999995</c:v>
                </c:pt>
                <c:pt idx="2">
                  <c:v>605.9</c:v>
                </c:pt>
                <c:pt idx="3">
                  <c:v>600</c:v>
                </c:pt>
                <c:pt idx="4">
                  <c:v>611.79999999999995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27320"/>
        <c:axId val="31042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27320"/>
        <c:axId val="310427712"/>
      </c:lineChart>
      <c:dateAx>
        <c:axId val="310427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27712"/>
        <c:crosses val="autoZero"/>
        <c:auto val="1"/>
        <c:lblOffset val="100"/>
        <c:baseTimeUnit val="years"/>
      </c:dateAx>
      <c:valAx>
        <c:axId val="31042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0427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80</c:v>
                </c:pt>
                <c:pt idx="1">
                  <c:v>81.900000000000006</c:v>
                </c:pt>
                <c:pt idx="2">
                  <c:v>79.7</c:v>
                </c:pt>
                <c:pt idx="3">
                  <c:v>84.1</c:v>
                </c:pt>
                <c:pt idx="4">
                  <c:v>83.8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845864"/>
        <c:axId val="59684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45864"/>
        <c:axId val="596846256"/>
      </c:lineChart>
      <c:dateAx>
        <c:axId val="596845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846256"/>
        <c:crosses val="autoZero"/>
        <c:auto val="1"/>
        <c:lblOffset val="100"/>
        <c:baseTimeUnit val="years"/>
      </c:dateAx>
      <c:valAx>
        <c:axId val="59684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6845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12300</c:v>
                </c:pt>
                <c:pt idx="1">
                  <c:v>13667</c:v>
                </c:pt>
                <c:pt idx="2">
                  <c:v>12419</c:v>
                </c:pt>
                <c:pt idx="3">
                  <c:v>13609</c:v>
                </c:pt>
                <c:pt idx="4">
                  <c:v>13948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847040"/>
        <c:axId val="596847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47040"/>
        <c:axId val="596847432"/>
      </c:lineChart>
      <c:dateAx>
        <c:axId val="59684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847432"/>
        <c:crosses val="autoZero"/>
        <c:auto val="1"/>
        <c:lblOffset val="100"/>
        <c:baseTimeUnit val="years"/>
      </c:dateAx>
      <c:valAx>
        <c:axId val="596847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6847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広島県広島市　大手町駐車場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134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225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 t="str">
        <f>データ!R7</f>
        <v>-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130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498.7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552.1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494.6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628.70000000000005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617.29999999999995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594.1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611.79999999999995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605.9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600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611.79999999999995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131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80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81.900000000000006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79.7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84.1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83.8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12300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13667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12419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13609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13948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132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341002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4</v>
      </c>
      <c r="H6" s="61" t="str">
        <f>SUBSTITUTE(H8,"　","")</f>
        <v>広島県広島市</v>
      </c>
      <c r="I6" s="61" t="str">
        <f t="shared" si="1"/>
        <v>大手町駐車場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 t="str">
        <f t="shared" si="1"/>
        <v>-</v>
      </c>
      <c r="S6" s="63" t="str">
        <f t="shared" si="1"/>
        <v>公共施設</v>
      </c>
      <c r="T6" s="63" t="str">
        <f t="shared" si="1"/>
        <v>無</v>
      </c>
      <c r="U6" s="64">
        <f t="shared" si="1"/>
        <v>225</v>
      </c>
      <c r="V6" s="64">
        <f t="shared" si="1"/>
        <v>17</v>
      </c>
      <c r="W6" s="64">
        <f t="shared" si="1"/>
        <v>300</v>
      </c>
      <c r="X6" s="63" t="str">
        <f t="shared" si="1"/>
        <v>利用料金制</v>
      </c>
      <c r="Y6" s="65">
        <f>IF(Y8="-",NA(),Y8)</f>
        <v>498.7</v>
      </c>
      <c r="Z6" s="65">
        <f t="shared" ref="Z6:AH6" si="2">IF(Z8="-",NA(),Z8)</f>
        <v>552.1</v>
      </c>
      <c r="AA6" s="65">
        <f t="shared" si="2"/>
        <v>494.6</v>
      </c>
      <c r="AB6" s="65">
        <f t="shared" si="2"/>
        <v>628.70000000000005</v>
      </c>
      <c r="AC6" s="65">
        <f t="shared" si="2"/>
        <v>617.29999999999995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80</v>
      </c>
      <c r="BG6" s="65">
        <f t="shared" ref="BG6:BO6" si="5">IF(BG8="-",NA(),BG8)</f>
        <v>81.900000000000006</v>
      </c>
      <c r="BH6" s="65">
        <f t="shared" si="5"/>
        <v>79.7</v>
      </c>
      <c r="BI6" s="65">
        <f t="shared" si="5"/>
        <v>84.1</v>
      </c>
      <c r="BJ6" s="65">
        <f t="shared" si="5"/>
        <v>83.8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12300</v>
      </c>
      <c r="BR6" s="66">
        <f t="shared" ref="BR6:BZ6" si="6">IF(BR8="-",NA(),BR8)</f>
        <v>13667</v>
      </c>
      <c r="BS6" s="66">
        <f t="shared" si="6"/>
        <v>12419</v>
      </c>
      <c r="BT6" s="66">
        <f t="shared" si="6"/>
        <v>13609</v>
      </c>
      <c r="BU6" s="66">
        <f t="shared" si="6"/>
        <v>13948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594.1</v>
      </c>
      <c r="DL6" s="65">
        <f t="shared" ref="DL6:DT6" si="9">IF(DL8="-",NA(),DL8)</f>
        <v>611.79999999999995</v>
      </c>
      <c r="DM6" s="65">
        <f t="shared" si="9"/>
        <v>605.9</v>
      </c>
      <c r="DN6" s="65">
        <f t="shared" si="9"/>
        <v>600</v>
      </c>
      <c r="DO6" s="65">
        <f t="shared" si="9"/>
        <v>611.79999999999995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341002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4</v>
      </c>
      <c r="H7" s="61" t="str">
        <f t="shared" si="10"/>
        <v>広島県　広島市</v>
      </c>
      <c r="I7" s="61" t="str">
        <f t="shared" si="10"/>
        <v>大手町駐車場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 t="str">
        <f t="shared" si="10"/>
        <v>-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225</v>
      </c>
      <c r="V7" s="64">
        <f t="shared" si="10"/>
        <v>17</v>
      </c>
      <c r="W7" s="64">
        <f t="shared" si="10"/>
        <v>300</v>
      </c>
      <c r="X7" s="63" t="str">
        <f t="shared" si="10"/>
        <v>利用料金制</v>
      </c>
      <c r="Y7" s="65">
        <f>Y8</f>
        <v>498.7</v>
      </c>
      <c r="Z7" s="65">
        <f t="shared" ref="Z7:AH7" si="11">Z8</f>
        <v>552.1</v>
      </c>
      <c r="AA7" s="65">
        <f t="shared" si="11"/>
        <v>494.6</v>
      </c>
      <c r="AB7" s="65">
        <f t="shared" si="11"/>
        <v>628.70000000000005</v>
      </c>
      <c r="AC7" s="65">
        <f t="shared" si="11"/>
        <v>617.29999999999995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80</v>
      </c>
      <c r="BG7" s="65">
        <f t="shared" ref="BG7:BO7" si="14">BG8</f>
        <v>81.900000000000006</v>
      </c>
      <c r="BH7" s="65">
        <f t="shared" si="14"/>
        <v>79.7</v>
      </c>
      <c r="BI7" s="65">
        <f t="shared" si="14"/>
        <v>84.1</v>
      </c>
      <c r="BJ7" s="65">
        <f t="shared" si="14"/>
        <v>83.8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12300</v>
      </c>
      <c r="BR7" s="66">
        <f t="shared" ref="BR7:BZ7" si="15">BR8</f>
        <v>13667</v>
      </c>
      <c r="BS7" s="66">
        <f t="shared" si="15"/>
        <v>12419</v>
      </c>
      <c r="BT7" s="66">
        <f t="shared" si="15"/>
        <v>13609</v>
      </c>
      <c r="BU7" s="66">
        <f t="shared" si="15"/>
        <v>13948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594.1</v>
      </c>
      <c r="DL7" s="65">
        <f t="shared" ref="DL7:DT7" si="17">DL8</f>
        <v>611.79999999999995</v>
      </c>
      <c r="DM7" s="65">
        <f t="shared" si="17"/>
        <v>605.9</v>
      </c>
      <c r="DN7" s="65">
        <f t="shared" si="17"/>
        <v>600</v>
      </c>
      <c r="DO7" s="65">
        <f t="shared" si="17"/>
        <v>611.79999999999995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341002</v>
      </c>
      <c r="D8" s="68">
        <v>47</v>
      </c>
      <c r="E8" s="68">
        <v>14</v>
      </c>
      <c r="F8" s="68">
        <v>0</v>
      </c>
      <c r="G8" s="68">
        <v>4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 t="s">
        <v>117</v>
      </c>
      <c r="S8" s="70" t="s">
        <v>122</v>
      </c>
      <c r="T8" s="70" t="s">
        <v>123</v>
      </c>
      <c r="U8" s="71">
        <v>225</v>
      </c>
      <c r="V8" s="71">
        <v>17</v>
      </c>
      <c r="W8" s="71">
        <v>300</v>
      </c>
      <c r="X8" s="70" t="s">
        <v>124</v>
      </c>
      <c r="Y8" s="72">
        <v>498.7</v>
      </c>
      <c r="Z8" s="72">
        <v>552.1</v>
      </c>
      <c r="AA8" s="72">
        <v>494.6</v>
      </c>
      <c r="AB8" s="72">
        <v>628.70000000000005</v>
      </c>
      <c r="AC8" s="72">
        <v>617.29999999999995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80</v>
      </c>
      <c r="BG8" s="72">
        <v>81.900000000000006</v>
      </c>
      <c r="BH8" s="72">
        <v>79.7</v>
      </c>
      <c r="BI8" s="72">
        <v>84.1</v>
      </c>
      <c r="BJ8" s="72">
        <v>83.8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12300</v>
      </c>
      <c r="BR8" s="73">
        <v>13667</v>
      </c>
      <c r="BS8" s="73">
        <v>12419</v>
      </c>
      <c r="BT8" s="74">
        <v>13609</v>
      </c>
      <c r="BU8" s="74">
        <v>13948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594.1</v>
      </c>
      <c r="DL8" s="72">
        <v>611.79999999999995</v>
      </c>
      <c r="DM8" s="72">
        <v>605.9</v>
      </c>
      <c r="DN8" s="72">
        <v>600</v>
      </c>
      <c r="DO8" s="72">
        <v>611.79999999999995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dcterms:created xsi:type="dcterms:W3CDTF">2018-02-09T01:51:40Z</dcterms:created>
  <dcterms:modified xsi:type="dcterms:W3CDTF">2018-03-26T02:15:33Z</dcterms:modified>
  <cp:category/>
</cp:coreProperties>
</file>