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313 ★公表に向けて（観光・駐車場）\01 事業係から提出\作業用\02政令市\34広島県広島市-\"/>
    </mc:Choice>
  </mc:AlternateContent>
  <workbookProtection workbookPassword="B319" lockStructure="1"/>
  <bookViews>
    <workbookView xWindow="240" yWindow="60" windowWidth="14940" windowHeight="7872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IE76" i="4"/>
  <c r="BZ51" i="4"/>
  <c r="GQ30" i="4"/>
  <c r="LT76" i="4"/>
  <c r="GQ51" i="4"/>
  <c r="LH30" i="4"/>
  <c r="BZ30" i="4"/>
  <c r="HP76" i="4"/>
  <c r="BG30" i="4"/>
  <c r="AV76" i="4"/>
  <c r="KO51" i="4"/>
  <c r="LE76" i="4"/>
  <c r="FX51" i="4"/>
  <c r="KO30" i="4"/>
  <c r="BG51" i="4"/>
  <c r="FX30" i="4"/>
  <c r="KP76" i="4"/>
  <c r="FE51" i="4"/>
  <c r="HA76" i="4"/>
  <c r="AN51" i="4"/>
  <c r="FE30" i="4"/>
  <c r="AN30" i="4"/>
  <c r="AG76" i="4"/>
  <c r="JV30" i="4"/>
  <c r="JV51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<sst xmlns="http://schemas.openxmlformats.org/spreadsheetml/2006/main" count="286" uniqueCount="136">
  <si>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</si>
  <si>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</si>
  <si>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</si>
  <si>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</si>
  <si>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</si>
  <si>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</si>
  <si>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</si>
  <si>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</si>
  <si>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</si>
  <si>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</si>
  <si>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</si>
  <si>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</si>
  <si>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</si>
  <si>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</si>
  <si>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</si>
  <si>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</si>
  <si>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</si>
  <si>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</si>
  <si>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</si>
  <si>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</si>
  <si>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</si>
  <si>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</si>
  <si>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</si>
  <si>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</si>
  <si>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</si>
  <si>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</si>
  <si>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</si>
  <si>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</si>
  <si>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</si>
  <si>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</si>
  <si>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</si>
  <si>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</si>
  <si>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</si>
  <si>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</si>
  <si>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</si>
  <si>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</si>
  <si>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</si>
  <si>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</si>
  <si>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</si>
  <si>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</si>
  <si>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</si>
  <si>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</si>
  <si>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</si>
  <si>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</si>
  <si>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</si>
  <si>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</si>
  <si>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</si>
  <si>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</si>
  <si>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</si>
  <si>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</si>
  <si>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</si>
  <si>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</si>
  <si>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</si>
  <si>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</si>
  <si>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</si>
  <si>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</si>
  <si>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</si>
  <si>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</si>
  <si>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</si>
  <si>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</si>
  <si>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</si>
  <si>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</si>
  <si>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</si>
  <si>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</si>
  <si>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</si>
  <si>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</si>
  <si>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</si>
  <si>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</si>
  <si>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</si>
  <si>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</si>
  <si>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</si>
  <si>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</si>
  <si>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</si>
  <si>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</si>
  <si>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</si>
  <si>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</si>
  <si>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</si>
  <si>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</si>
  <si>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</si>
  <si>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</si>
  <si>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</si>
  <si>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</si>
  <si>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</si>
  <si>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</si>
  <si>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</si>
  <si>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</si>
  <si>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</si>
  <si>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</si>
  <si>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</si>
  <si>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</si>
  <si>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</si>
  <si>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</si>
  <si>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</si>
  <si>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</si>
  <si>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</si>
  <si>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</si>
  <si>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</si>
  <si>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</si>
  <si>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</si>
  <si>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</si>
  <si>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</si>
  <si>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</si>
  <si>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</si>
  <si>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</si>
  <si>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</si>
  <si>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</si>
  <si>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</si>
  <si>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</si>
  <si>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</si>
  <si>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</si>
  <si>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</si>
  <si>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</si>
  <si>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</si>
  <si>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</si>
  <si>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広島県　広島市</t>
  </si>
  <si>
    <t>富士見町駐車場</t>
  </si>
  <si>
    <t>法非適用</t>
  </si>
  <si>
    <t>駐車場整備事業</t>
  </si>
  <si>
    <t>-</t>
  </si>
  <si>
    <t>Ａ３Ｂ２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</si>
  <si>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</si>
  <si>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</si>
  <si>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</si>
  <si>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</si>
  <si>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</si>
  <si>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</si>
  <si>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</si>
  <si>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</si>
  <si>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</si>
  <si>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</si>
  <si>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</si>
  <si>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①収益的収支比率
　類似施設平均値を下回っているものの３４０％を超えており、黒字で推移しています。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32" eb="33">
      <t>コ</t>
    </rPh>
    <rPh sb="38" eb="40">
      <t>クロジ</t>
    </rPh>
    <rPh sb="41" eb="43">
      <t>スイイ</t>
    </rPh>
    <rPh sb="51" eb="52">
      <t>タ</t>
    </rPh>
    <rPh sb="52" eb="54">
      <t>カイケイ</t>
    </rPh>
    <rPh sb="54" eb="57">
      <t>ホジョキン</t>
    </rPh>
    <rPh sb="57" eb="59">
      <t>ヒリツ</t>
    </rPh>
    <rPh sb="61" eb="62">
      <t>ホカ</t>
    </rPh>
    <rPh sb="62" eb="64">
      <t>カイケイ</t>
    </rPh>
    <rPh sb="67" eb="70">
      <t>ホジョキン</t>
    </rPh>
    <rPh sb="79" eb="81">
      <t>チュウシャ</t>
    </rPh>
    <rPh sb="81" eb="83">
      <t>ダイスウ</t>
    </rPh>
    <rPh sb="83" eb="85">
      <t>イチダイ</t>
    </rPh>
    <rPh sb="85" eb="86">
      <t>ア</t>
    </rPh>
    <rPh sb="89" eb="90">
      <t>ホカ</t>
    </rPh>
    <rPh sb="90" eb="92">
      <t>カイケイ</t>
    </rPh>
    <rPh sb="92" eb="95">
      <t>ホジョキン</t>
    </rPh>
    <rPh sb="95" eb="96">
      <t>ガク</t>
    </rPh>
    <rPh sb="98" eb="99">
      <t>ホカ</t>
    </rPh>
    <rPh sb="99" eb="101">
      <t>カイケイ</t>
    </rPh>
    <rPh sb="104" eb="107">
      <t>ホジョキン</t>
    </rPh>
    <rPh sb="116" eb="118">
      <t>ウリアゲ</t>
    </rPh>
    <rPh sb="118" eb="119">
      <t>タカ</t>
    </rPh>
    <rPh sb="122" eb="124">
      <t>ヒリツ</t>
    </rPh>
    <rPh sb="126" eb="128">
      <t>ルイジ</t>
    </rPh>
    <rPh sb="128" eb="130">
      <t>シセツ</t>
    </rPh>
    <rPh sb="130" eb="133">
      <t>ヘイキンチ</t>
    </rPh>
    <rPh sb="134" eb="136">
      <t>オオハバ</t>
    </rPh>
    <rPh sb="137" eb="139">
      <t>ウワマワ</t>
    </rPh>
    <rPh sb="144" eb="146">
      <t>エイギョウ</t>
    </rPh>
    <rPh sb="146" eb="149">
      <t>ソウリエキ</t>
    </rPh>
    <rPh sb="150" eb="152">
      <t>カクホ</t>
    </rPh>
    <rPh sb="168" eb="170">
      <t>ルイジ</t>
    </rPh>
    <rPh sb="170" eb="172">
      <t>シセツ</t>
    </rPh>
    <rPh sb="172" eb="175">
      <t>ヘイキンチ</t>
    </rPh>
    <rPh sb="176" eb="178">
      <t>オオハバ</t>
    </rPh>
    <rPh sb="179" eb="181">
      <t>ウワマワ</t>
    </rPh>
    <rPh sb="186" eb="188">
      <t>アンテイ</t>
    </rPh>
    <rPh sb="190" eb="193">
      <t>シュウエキセイ</t>
    </rPh>
    <rPh sb="194" eb="196">
      <t>カクホ</t>
    </rPh>
    <phoneticPr fontId="6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</si>
  <si>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6"/>
  </si>
  <si>
    <t>⑪稼働率
　類似施設平均値を大きく上回っています。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5">
      <t>オオ</t>
    </rPh>
    <rPh sb="17" eb="19">
      <t>ウワマワ</t>
    </rPh>
    <rPh sb="27" eb="29">
      <t>ヘイワ</t>
    </rPh>
    <rPh sb="29" eb="31">
      <t>オオドオ</t>
    </rPh>
    <rPh sb="32" eb="33">
      <t>ゾ</t>
    </rPh>
    <rPh sb="35" eb="38">
      <t>リベンセイ</t>
    </rPh>
    <rPh sb="39" eb="40">
      <t>ヨ</t>
    </rPh>
    <rPh sb="41" eb="43">
      <t>イチ</t>
    </rPh>
    <rPh sb="44" eb="46">
      <t>セッチ</t>
    </rPh>
    <rPh sb="52" eb="54">
      <t>コンゴ</t>
    </rPh>
    <rPh sb="55" eb="56">
      <t>タカ</t>
    </rPh>
    <rPh sb="57" eb="59">
      <t>カドウ</t>
    </rPh>
    <rPh sb="59" eb="60">
      <t>リツ</t>
    </rPh>
    <rPh sb="61" eb="63">
      <t>ミコ</t>
    </rPh>
    <phoneticPr fontId="6"/>
  </si>
  <si>
    <t>　収益性、稼働率共に非常に安定した駐車場です。引き続き、利用者の声を反映させながら運営を推進していきます。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ヒジョウ</t>
    </rPh>
    <rPh sb="13" eb="15">
      <t>アンテイ</t>
    </rPh>
    <rPh sb="17" eb="19">
      <t>チュウシャ</t>
    </rPh>
    <rPh sb="19" eb="20">
      <t>ジョウ</t>
    </rPh>
    <rPh sb="23" eb="24">
      <t>ヒ</t>
    </rPh>
    <rPh sb="25" eb="26">
      <t>ツヅ</t>
    </rPh>
    <rPh sb="28" eb="31">
      <t>リヨウシャ</t>
    </rPh>
    <rPh sb="32" eb="33">
      <t>コエ</t>
    </rPh>
    <rPh sb="34" eb="36">
      <t>ハンエイ</t>
    </rPh>
    <rPh sb="41" eb="43">
      <t>ウンエイ</t>
    </rPh>
    <rPh sb="44" eb="46">
      <t>スイシン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</si>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</sst>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316.8</c:v>
                </c:pt>
                <c:pt idx="1">
                  <c:v>288.3</c:v>
                </c:pt>
                <c:pt idx="2">
                  <c:v>284.7</c:v>
                </c:pt>
                <c:pt idx="3">
                  <c:v>360.8</c:v>
                </c:pt>
                <c:pt idx="4">
                  <c:v>348.8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343088"/>
        <c:axId val="656343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343088"/>
        <c:axId val="656343480"/>
      </c:lineChart>
      <c:dateAx>
        <c:axId val="65634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6343480"/>
        <c:crosses val="autoZero"/>
        <c:auto val="1"/>
        <c:lblOffset val="100"/>
        <c:baseTimeUnit val="years"/>
      </c:dateAx>
      <c:valAx>
        <c:axId val="656343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6343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344264"/>
        <c:axId val="65634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344264"/>
        <c:axId val="656344656"/>
      </c:lineChart>
      <c:dateAx>
        <c:axId val="656344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6344656"/>
        <c:crosses val="autoZero"/>
        <c:auto val="1"/>
        <c:lblOffset val="100"/>
        <c:baseTimeUnit val="years"/>
      </c:dateAx>
      <c:valAx>
        <c:axId val="65634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6344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345440"/>
        <c:axId val="656345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345440"/>
        <c:axId val="656345832"/>
      </c:lineChart>
      <c:dateAx>
        <c:axId val="65634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6345832"/>
        <c:crosses val="autoZero"/>
        <c:auto val="1"/>
        <c:lblOffset val="100"/>
        <c:baseTimeUnit val="years"/>
      </c:dateAx>
      <c:valAx>
        <c:axId val="656345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6345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237064"/>
        <c:axId val="31823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237064"/>
        <c:axId val="318237456"/>
      </c:lineChart>
      <c:dateAx>
        <c:axId val="318237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237456"/>
        <c:crosses val="autoZero"/>
        <c:auto val="1"/>
        <c:lblOffset val="100"/>
        <c:baseTimeUnit val="years"/>
      </c:dateAx>
      <c:valAx>
        <c:axId val="31823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8237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238240"/>
        <c:axId val="318238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238240"/>
        <c:axId val="318238632"/>
      </c:lineChart>
      <c:dateAx>
        <c:axId val="31823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238632"/>
        <c:crosses val="autoZero"/>
        <c:auto val="1"/>
        <c:lblOffset val="100"/>
        <c:baseTimeUnit val="years"/>
      </c:dateAx>
      <c:valAx>
        <c:axId val="318238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8238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239416"/>
        <c:axId val="31823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239416"/>
        <c:axId val="318239808"/>
      </c:lineChart>
      <c:dateAx>
        <c:axId val="318239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239808"/>
        <c:crosses val="autoZero"/>
        <c:auto val="1"/>
        <c:lblOffset val="100"/>
        <c:baseTimeUnit val="years"/>
      </c:dateAx>
      <c:valAx>
        <c:axId val="31823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8239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280.3</c:v>
                </c:pt>
                <c:pt idx="1">
                  <c:v>273.8</c:v>
                </c:pt>
                <c:pt idx="2">
                  <c:v>277.7</c:v>
                </c:pt>
                <c:pt idx="3">
                  <c:v>283</c:v>
                </c:pt>
                <c:pt idx="4">
                  <c:v>281.89999999999998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731360"/>
        <c:axId val="654731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731360"/>
        <c:axId val="654731752"/>
      </c:lineChart>
      <c:dateAx>
        <c:axId val="65473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4731752"/>
        <c:crosses val="autoZero"/>
        <c:auto val="1"/>
        <c:lblOffset val="100"/>
        <c:baseTimeUnit val="years"/>
      </c:dateAx>
      <c:valAx>
        <c:axId val="654731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4731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68.400000000000006</c:v>
                </c:pt>
                <c:pt idx="1">
                  <c:v>65.3</c:v>
                </c:pt>
                <c:pt idx="2">
                  <c:v>64.8</c:v>
                </c:pt>
                <c:pt idx="3">
                  <c:v>72.3</c:v>
                </c:pt>
                <c:pt idx="4">
                  <c:v>71.3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732536"/>
        <c:axId val="65473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732536"/>
        <c:axId val="654732928"/>
      </c:lineChart>
      <c:dateAx>
        <c:axId val="654732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4732928"/>
        <c:crosses val="autoZero"/>
        <c:auto val="1"/>
        <c:lblOffset val="100"/>
        <c:baseTimeUnit val="years"/>
      </c:dateAx>
      <c:valAx>
        <c:axId val="65473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4732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48003</c:v>
                </c:pt>
                <c:pt idx="1">
                  <c:v>42725</c:v>
                </c:pt>
                <c:pt idx="2">
                  <c:v>32041</c:v>
                </c:pt>
                <c:pt idx="3">
                  <c:v>37114</c:v>
                </c:pt>
                <c:pt idx="4">
                  <c:v>37094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733712"/>
        <c:axId val="654734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733712"/>
        <c:axId val="654734104"/>
      </c:lineChart>
      <c:dateAx>
        <c:axId val="65473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4734104"/>
        <c:crosses val="autoZero"/>
        <c:auto val="1"/>
        <c:lblOffset val="100"/>
        <c:baseTimeUnit val="years"/>
      </c:dateAx>
      <c:valAx>
        <c:axId val="654734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54733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60" zoomScaleNormal="60" zoomScaleSheetLayoutView="70" workbookViewId="0"/>
  </sheetViews>
  <sheetFormatPr defaultColWidth="2.6640625" defaultRowHeight="13.2"/>
  <cols>
    <col min="1" max="1" width="2.6640625" style="3" customWidth="1"/>
    <col min="2" max="2" width="0.88671875" style="3" customWidth="1"/>
    <col min="3" max="244" width="0.6640625" style="3" customWidth="1"/>
    <col min="245" max="245" width="0.88671875" style="3" customWidth="1"/>
    <col min="246" max="366" width="0.6640625" style="3" customWidth="1"/>
    <col min="367" max="367" width="2.6640625" style="3"/>
    <col min="368" max="382" width="3.109375" style="3" customWidth="1"/>
    <col min="383" max="16384" width="2.6640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広島県広島市　富士見町駐車場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135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公共施設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885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その他駐車場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46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94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200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利用料金制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131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316.8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288.3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284.7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360.8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348.8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280.3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273.8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277.7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283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281.89999999999998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356.8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366.4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317.5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467.9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385.1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10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11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9.5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9.9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182.5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181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182.1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184.8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182.5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132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133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68.400000000000006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65.3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64.8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72.3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71.3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48003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42725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32041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37114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37094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60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60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55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38.799999999999997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37.6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37.700000000000003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38.5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37.6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7659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6771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7055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8884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8279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134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89479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44.3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76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59.3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88.6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72.2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2"/>
  <cols>
    <col min="1" max="1" width="14.6640625" style="3" customWidth="1"/>
    <col min="2" max="90" width="11.88671875" style="3" customWidth="1"/>
    <col min="91" max="92" width="15.44140625" style="3" customWidth="1"/>
    <col min="93" max="125" width="11.88671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2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341002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7</v>
      </c>
      <c r="H6" s="61" t="str">
        <f>SUBSTITUTE(H8,"　","")</f>
        <v>広島県広島市</v>
      </c>
      <c r="I6" s="61" t="str">
        <f t="shared" si="1"/>
        <v>富士見町駐車場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46</v>
      </c>
      <c r="S6" s="63" t="str">
        <f t="shared" si="1"/>
        <v>公共施設</v>
      </c>
      <c r="T6" s="63" t="str">
        <f t="shared" si="1"/>
        <v>無</v>
      </c>
      <c r="U6" s="64">
        <f t="shared" si="1"/>
        <v>885</v>
      </c>
      <c r="V6" s="64">
        <f t="shared" si="1"/>
        <v>94</v>
      </c>
      <c r="W6" s="64">
        <f t="shared" si="1"/>
        <v>200</v>
      </c>
      <c r="X6" s="63" t="str">
        <f t="shared" si="1"/>
        <v>利用料金制</v>
      </c>
      <c r="Y6" s="65">
        <f>IF(Y8="-",NA(),Y8)</f>
        <v>316.8</v>
      </c>
      <c r="Z6" s="65">
        <f t="shared" ref="Z6:AH6" si="2">IF(Z8="-",NA(),Z8)</f>
        <v>288.3</v>
      </c>
      <c r="AA6" s="65">
        <f t="shared" si="2"/>
        <v>284.7</v>
      </c>
      <c r="AB6" s="65">
        <f t="shared" si="2"/>
        <v>360.8</v>
      </c>
      <c r="AC6" s="65">
        <f t="shared" si="2"/>
        <v>348.8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68.400000000000006</v>
      </c>
      <c r="BG6" s="65">
        <f t="shared" ref="BG6:BO6" si="5">IF(BG8="-",NA(),BG8)</f>
        <v>65.3</v>
      </c>
      <c r="BH6" s="65">
        <f t="shared" si="5"/>
        <v>64.8</v>
      </c>
      <c r="BI6" s="65">
        <f t="shared" si="5"/>
        <v>72.3</v>
      </c>
      <c r="BJ6" s="65">
        <f t="shared" si="5"/>
        <v>71.3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48003</v>
      </c>
      <c r="BR6" s="66">
        <f t="shared" ref="BR6:BZ6" si="6">IF(BR8="-",NA(),BR8)</f>
        <v>42725</v>
      </c>
      <c r="BS6" s="66">
        <f t="shared" si="6"/>
        <v>32041</v>
      </c>
      <c r="BT6" s="66">
        <f t="shared" si="6"/>
        <v>37114</v>
      </c>
      <c r="BU6" s="66">
        <f t="shared" si="6"/>
        <v>37094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89479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280.3</v>
      </c>
      <c r="DL6" s="65">
        <f t="shared" ref="DL6:DT6" si="9">IF(DL8="-",NA(),DL8)</f>
        <v>273.8</v>
      </c>
      <c r="DM6" s="65">
        <f t="shared" si="9"/>
        <v>277.7</v>
      </c>
      <c r="DN6" s="65">
        <f t="shared" si="9"/>
        <v>283</v>
      </c>
      <c r="DO6" s="65">
        <f t="shared" si="9"/>
        <v>281.89999999999998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341002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7</v>
      </c>
      <c r="H7" s="61" t="str">
        <f t="shared" si="10"/>
        <v>広島県　広島市</v>
      </c>
      <c r="I7" s="61" t="str">
        <f t="shared" si="10"/>
        <v>富士見町駐車場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46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885</v>
      </c>
      <c r="V7" s="64">
        <f t="shared" si="10"/>
        <v>94</v>
      </c>
      <c r="W7" s="64">
        <f t="shared" si="10"/>
        <v>200</v>
      </c>
      <c r="X7" s="63" t="str">
        <f t="shared" si="10"/>
        <v>利用料金制</v>
      </c>
      <c r="Y7" s="65">
        <f>Y8</f>
        <v>316.8</v>
      </c>
      <c r="Z7" s="65">
        <f t="shared" ref="Z7:AH7" si="11">Z8</f>
        <v>288.3</v>
      </c>
      <c r="AA7" s="65">
        <f t="shared" si="11"/>
        <v>284.7</v>
      </c>
      <c r="AB7" s="65">
        <f t="shared" si="11"/>
        <v>360.8</v>
      </c>
      <c r="AC7" s="65">
        <f t="shared" si="11"/>
        <v>348.8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68.400000000000006</v>
      </c>
      <c r="BG7" s="65">
        <f t="shared" ref="BG7:BO7" si="14">BG8</f>
        <v>65.3</v>
      </c>
      <c r="BH7" s="65">
        <f t="shared" si="14"/>
        <v>64.8</v>
      </c>
      <c r="BI7" s="65">
        <f t="shared" si="14"/>
        <v>72.3</v>
      </c>
      <c r="BJ7" s="65">
        <f t="shared" si="14"/>
        <v>71.3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48003</v>
      </c>
      <c r="BR7" s="66">
        <f t="shared" ref="BR7:BZ7" si="15">BR8</f>
        <v>42725</v>
      </c>
      <c r="BS7" s="66">
        <f t="shared" si="15"/>
        <v>32041</v>
      </c>
      <c r="BT7" s="66">
        <f t="shared" si="15"/>
        <v>37114</v>
      </c>
      <c r="BU7" s="66">
        <f t="shared" si="15"/>
        <v>37094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89479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113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280.3</v>
      </c>
      <c r="DL7" s="65">
        <f t="shared" ref="DL7:DT7" si="17">DL8</f>
        <v>273.8</v>
      </c>
      <c r="DM7" s="65">
        <f t="shared" si="17"/>
        <v>277.7</v>
      </c>
      <c r="DN7" s="65">
        <f t="shared" si="17"/>
        <v>283</v>
      </c>
      <c r="DO7" s="65">
        <f t="shared" si="17"/>
        <v>281.89999999999998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>
      <c r="A8" s="50"/>
      <c r="B8" s="68">
        <v>2016</v>
      </c>
      <c r="C8" s="68">
        <v>341002</v>
      </c>
      <c r="D8" s="68">
        <v>47</v>
      </c>
      <c r="E8" s="68">
        <v>14</v>
      </c>
      <c r="F8" s="68">
        <v>0</v>
      </c>
      <c r="G8" s="68">
        <v>7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46</v>
      </c>
      <c r="S8" s="70" t="s">
        <v>123</v>
      </c>
      <c r="T8" s="70" t="s">
        <v>124</v>
      </c>
      <c r="U8" s="71">
        <v>885</v>
      </c>
      <c r="V8" s="71">
        <v>94</v>
      </c>
      <c r="W8" s="71">
        <v>200</v>
      </c>
      <c r="X8" s="70" t="s">
        <v>125</v>
      </c>
      <c r="Y8" s="72">
        <v>316.8</v>
      </c>
      <c r="Z8" s="72">
        <v>288.3</v>
      </c>
      <c r="AA8" s="72">
        <v>284.7</v>
      </c>
      <c r="AB8" s="72">
        <v>360.8</v>
      </c>
      <c r="AC8" s="72">
        <v>348.8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68.400000000000006</v>
      </c>
      <c r="BG8" s="72">
        <v>65.3</v>
      </c>
      <c r="BH8" s="72">
        <v>64.8</v>
      </c>
      <c r="BI8" s="72">
        <v>72.3</v>
      </c>
      <c r="BJ8" s="72">
        <v>71.3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48003</v>
      </c>
      <c r="BR8" s="73">
        <v>42725</v>
      </c>
      <c r="BS8" s="73">
        <v>32041</v>
      </c>
      <c r="BT8" s="74">
        <v>37114</v>
      </c>
      <c r="BU8" s="74">
        <v>37094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0</v>
      </c>
      <c r="CN8" s="71">
        <v>89479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280.3</v>
      </c>
      <c r="DL8" s="72">
        <v>273.8</v>
      </c>
      <c r="DM8" s="72">
        <v>277.7</v>
      </c>
      <c r="DN8" s="72">
        <v>283</v>
      </c>
      <c r="DO8" s="72">
        <v>281.89999999999998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dcterms:created xsi:type="dcterms:W3CDTF">2018-02-09T01:51:42Z</dcterms:created>
  <dcterms:modified xsi:type="dcterms:W3CDTF">2018-03-26T02:15:58Z</dcterms:modified>
  <cp:category/>
</cp:coreProperties>
</file>