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34広島県広島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MI76" i="4" l="1"/>
  <c r="HJ51" i="4"/>
  <c r="MA30" i="4"/>
  <c r="CS51" i="4"/>
  <c r="HJ30" i="4"/>
  <c r="MA51" i="4"/>
  <c r="IT76" i="4"/>
  <c r="CS30" i="4"/>
  <c r="BZ76" i="4"/>
  <c r="C11" i="5"/>
  <c r="D11" i="5"/>
  <c r="E11" i="5"/>
  <c r="B11" i="5"/>
  <c r="BK76" i="4" l="1"/>
  <c r="LH51" i="4"/>
  <c r="GQ51" i="4"/>
  <c r="GQ30" i="4"/>
  <c r="BZ30" i="4"/>
  <c r="LT76" i="4"/>
  <c r="LH30" i="4"/>
  <c r="IE76" i="4"/>
  <c r="BZ51" i="4"/>
  <c r="BG51" i="4"/>
  <c r="BG30" i="4"/>
  <c r="AV76" i="4"/>
  <c r="KO51" i="4"/>
  <c r="FX51" i="4"/>
  <c r="HP76" i="4"/>
  <c r="FX30" i="4"/>
  <c r="LE76" i="4"/>
  <c r="KO30" i="4"/>
  <c r="JV30" i="4"/>
  <c r="HA76" i="4"/>
  <c r="AN51" i="4"/>
  <c r="FE30" i="4"/>
  <c r="AG76" i="4"/>
  <c r="JV51" i="4"/>
  <c r="FE51" i="4"/>
  <c r="AN30" i="4"/>
  <c r="KP76" i="4"/>
  <c r="KA76" i="4"/>
  <c r="EL51" i="4"/>
  <c r="JC30" i="4"/>
  <c r="U51" i="4"/>
  <c r="U30" i="4"/>
  <c r="R76" i="4"/>
  <c r="GL76" i="4"/>
  <c r="EL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<sst xmlns="http://schemas.openxmlformats.org/spreadsheetml/2006/main" count="286" uniqueCount="135">
  <si>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</si>
  <si>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</si>
  <si>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</si>
  <si>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</si>
  <si>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</si>
  <si>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</si>
  <si>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</si>
  <si>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</si>
  <si>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</si>
  <si>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</si>
  <si>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</si>
  <si>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</si>
  <si>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</si>
  <si>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</si>
  <si>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</si>
  <si>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</si>
  <si>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</si>
  <si>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</si>
  <si>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</si>
  <si>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</si>
  <si>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</si>
  <si>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</si>
  <si>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</si>
  <si>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</si>
  <si>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</si>
  <si>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</si>
  <si>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</si>
  <si>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</si>
  <si>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</si>
  <si>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</si>
  <si>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</si>
  <si>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</si>
  <si>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</si>
  <si>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</si>
  <si>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</si>
  <si>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</si>
  <si>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</si>
  <si>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</si>
  <si>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</si>
  <si>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</si>
  <si>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</si>
  <si>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</si>
  <si>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</si>
  <si>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</si>
  <si>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</si>
  <si>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</si>
  <si>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</si>
  <si>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</si>
  <si>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</si>
  <si>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</si>
  <si>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</si>
  <si>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</si>
  <si>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</si>
  <si>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</si>
  <si>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</si>
  <si>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</si>
  <si>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</si>
  <si>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</si>
  <si>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</si>
  <si>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</si>
  <si>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</si>
  <si>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</si>
  <si>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</si>
  <si>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</si>
  <si>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</si>
  <si>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</si>
  <si>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</si>
  <si>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</si>
  <si>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</si>
  <si>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</si>
  <si>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</si>
  <si>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</si>
  <si>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</si>
  <si>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</si>
  <si>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</si>
  <si>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</si>
  <si>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</si>
  <si>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</si>
  <si>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</si>
  <si>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</si>
  <si>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</si>
  <si>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</si>
  <si>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</si>
  <si>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</si>
  <si>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</si>
  <si>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</si>
  <si>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</si>
  <si>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</si>
  <si>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</si>
  <si>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</si>
  <si>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</si>
  <si>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</si>
  <si>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</si>
  <si>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</si>
  <si>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</si>
  <si>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</si>
  <si>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</si>
  <si>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</si>
  <si>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</si>
  <si>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</si>
  <si>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</si>
  <si>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</si>
  <si>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</si>
  <si>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</si>
  <si>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</si>
  <si>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</si>
  <si>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</si>
  <si>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</si>
  <si>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</si>
  <si>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</si>
  <si>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</si>
  <si>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</si>
  <si>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</si>
  <si>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広島県　広島市</t>
  </si>
  <si>
    <t>西広島駅南駐車場</t>
  </si>
  <si>
    <t>法非適用</t>
  </si>
  <si>
    <t>駐車場整備事業</t>
  </si>
  <si>
    <t>-</t>
  </si>
  <si>
    <t>Ａ３Ｂ１</t>
  </si>
  <si>
    <t>該当数値なし</t>
  </si>
  <si>
    <t>届出駐車場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</si>
  <si>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</si>
  <si>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</si>
  <si>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</si>
  <si>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</si>
  <si>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</si>
  <si>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</si>
  <si>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</si>
  <si>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</si>
  <si>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</si>
  <si>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
　敷地取得時に起債した公債費の償還中であり、類似施設平均値を大幅に下回っています。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類似施設平均値を大幅に上回っており、安定した収益性を確保しています。
　　</t>
    <rPh sb="1" eb="4">
      <t>シュウエキテキ</t>
    </rPh>
    <rPh sb="4" eb="6">
      <t>シュウシ</t>
    </rPh>
    <rPh sb="6" eb="8">
      <t>ヒリツ</t>
    </rPh>
    <rPh sb="10" eb="12">
      <t>シキチ</t>
    </rPh>
    <rPh sb="12" eb="14">
      <t>シュトク</t>
    </rPh>
    <rPh sb="14" eb="15">
      <t>ジ</t>
    </rPh>
    <rPh sb="16" eb="18">
      <t>キサイ</t>
    </rPh>
    <rPh sb="20" eb="23">
      <t>コウサイヒ</t>
    </rPh>
    <rPh sb="24" eb="26">
      <t>ショウカン</t>
    </rPh>
    <rPh sb="31" eb="33">
      <t>ルイジ</t>
    </rPh>
    <rPh sb="33" eb="35">
      <t>シセツ</t>
    </rPh>
    <rPh sb="35" eb="38">
      <t>ヘイキンチ</t>
    </rPh>
    <rPh sb="39" eb="41">
      <t>オオハバ</t>
    </rPh>
    <rPh sb="42" eb="44">
      <t>シタマワ</t>
    </rPh>
    <rPh sb="52" eb="53">
      <t>タ</t>
    </rPh>
    <rPh sb="53" eb="55">
      <t>カイケイ</t>
    </rPh>
    <rPh sb="55" eb="58">
      <t>ホジョキン</t>
    </rPh>
    <rPh sb="58" eb="60">
      <t>ヒリツ</t>
    </rPh>
    <rPh sb="62" eb="63">
      <t>ホカ</t>
    </rPh>
    <rPh sb="63" eb="65">
      <t>カイケイ</t>
    </rPh>
    <rPh sb="68" eb="71">
      <t>ホジョキン</t>
    </rPh>
    <rPh sb="80" eb="82">
      <t>チュウシャ</t>
    </rPh>
    <rPh sb="82" eb="84">
      <t>ダイスウ</t>
    </rPh>
    <rPh sb="84" eb="86">
      <t>イチダイ</t>
    </rPh>
    <rPh sb="86" eb="87">
      <t>ア</t>
    </rPh>
    <rPh sb="90" eb="91">
      <t>ホカ</t>
    </rPh>
    <rPh sb="91" eb="93">
      <t>カイケイ</t>
    </rPh>
    <rPh sb="93" eb="96">
      <t>ホジョキン</t>
    </rPh>
    <rPh sb="96" eb="97">
      <t>ガク</t>
    </rPh>
    <rPh sb="99" eb="100">
      <t>ホカ</t>
    </rPh>
    <rPh sb="100" eb="102">
      <t>カイケイ</t>
    </rPh>
    <rPh sb="105" eb="108">
      <t>ホジョキン</t>
    </rPh>
    <rPh sb="117" eb="119">
      <t>ウリアゲ</t>
    </rPh>
    <rPh sb="119" eb="120">
      <t>タカ</t>
    </rPh>
    <rPh sb="123" eb="125">
      <t>ヒリツ</t>
    </rPh>
    <rPh sb="127" eb="129">
      <t>ルイジ</t>
    </rPh>
    <rPh sb="129" eb="131">
      <t>シセツ</t>
    </rPh>
    <rPh sb="131" eb="134">
      <t>ヘイキンチ</t>
    </rPh>
    <rPh sb="142" eb="144">
      <t>エイギョウ</t>
    </rPh>
    <rPh sb="144" eb="147">
      <t>ソウリエキ</t>
    </rPh>
    <rPh sb="148" eb="150">
      <t>カクホ</t>
    </rPh>
    <rPh sb="166" eb="168">
      <t>ルイジ</t>
    </rPh>
    <rPh sb="168" eb="170">
      <t>シセツ</t>
    </rPh>
    <rPh sb="170" eb="173">
      <t>ヘイキンチ</t>
    </rPh>
    <rPh sb="174" eb="176">
      <t>オオハバ</t>
    </rPh>
    <rPh sb="177" eb="179">
      <t>ウワマワ</t>
    </rPh>
    <rPh sb="184" eb="186">
      <t>アンテイ</t>
    </rPh>
    <rPh sb="188" eb="191">
      <t>シュウエキセイ</t>
    </rPh>
    <rPh sb="192" eb="194">
      <t>カクホ</t>
    </rPh>
    <phoneticPr fontId="6"/>
  </si>
  <si>
    <t>⑪稼働率
　類似施設平均値を上回っています。
　平成２７年度の事前精算機の設置など利便性の向上により稼働率が上がっています。
　</t>
    <rPh sb="1" eb="3">
      <t>カドウ</t>
    </rPh>
    <rPh sb="3" eb="4">
      <t>リツ</t>
    </rPh>
    <rPh sb="6" eb="8">
      <t>ルイジ</t>
    </rPh>
    <rPh sb="8" eb="10">
      <t>シセツ</t>
    </rPh>
    <rPh sb="10" eb="13">
      <t>ヘイキンチ</t>
    </rPh>
    <rPh sb="14" eb="16">
      <t>ウワマワ</t>
    </rPh>
    <rPh sb="24" eb="26">
      <t>ヘイセイ</t>
    </rPh>
    <rPh sb="28" eb="30">
      <t>ネンド</t>
    </rPh>
    <rPh sb="31" eb="33">
      <t>ジゼン</t>
    </rPh>
    <rPh sb="33" eb="35">
      <t>セイサン</t>
    </rPh>
    <rPh sb="35" eb="36">
      <t>キ</t>
    </rPh>
    <rPh sb="37" eb="39">
      <t>セッチ</t>
    </rPh>
    <rPh sb="41" eb="44">
      <t>リベンセイ</t>
    </rPh>
    <rPh sb="45" eb="47">
      <t>コウジョウ</t>
    </rPh>
    <rPh sb="50" eb="52">
      <t>カドウ</t>
    </rPh>
    <rPh sb="52" eb="53">
      <t>リツ</t>
    </rPh>
    <rPh sb="54" eb="55">
      <t>ア</t>
    </rPh>
    <phoneticPr fontId="6"/>
  </si>
  <si>
    <t>　営業総利益、稼働率共に非常に安定した駐車場です。公債の償還が完了すれば、さらに高い収益が見込まれます。引き続き、利用者の声を反映させながら運営を推進していきます。</t>
    <rPh sb="1" eb="3">
      <t>エイギョウ</t>
    </rPh>
    <rPh sb="3" eb="6">
      <t>ソウリエキ</t>
    </rPh>
    <rPh sb="7" eb="9">
      <t>カドウ</t>
    </rPh>
    <rPh sb="9" eb="10">
      <t>リツ</t>
    </rPh>
    <rPh sb="10" eb="11">
      <t>トモ</t>
    </rPh>
    <rPh sb="12" eb="14">
      <t>ヒジョウ</t>
    </rPh>
    <rPh sb="15" eb="17">
      <t>アンテイ</t>
    </rPh>
    <rPh sb="19" eb="21">
      <t>チュウシャ</t>
    </rPh>
    <rPh sb="21" eb="22">
      <t>ジョウ</t>
    </rPh>
    <rPh sb="25" eb="27">
      <t>コウサイ</t>
    </rPh>
    <rPh sb="28" eb="30">
      <t>ショウカン</t>
    </rPh>
    <rPh sb="31" eb="33">
      <t>カンリョウ</t>
    </rPh>
    <rPh sb="40" eb="41">
      <t>タカ</t>
    </rPh>
    <rPh sb="42" eb="44">
      <t>シュウエキ</t>
    </rPh>
    <rPh sb="45" eb="47">
      <t>ミコ</t>
    </rPh>
    <rPh sb="52" eb="53">
      <t>ヒ</t>
    </rPh>
    <rPh sb="54" eb="55">
      <t>ツヅ</t>
    </rPh>
    <rPh sb="57" eb="60">
      <t>リヨウシャ</t>
    </rPh>
    <rPh sb="61" eb="62">
      <t>コエ</t>
    </rPh>
    <rPh sb="63" eb="65">
      <t>ハンエイ</t>
    </rPh>
    <rPh sb="70" eb="72">
      <t>ウンエイ</t>
    </rPh>
    <rPh sb="73" eb="75">
      <t>スイシン</t>
    </rPh>
    <phoneticPr fontId="6"/>
  </si>
  <si>
    <r>
      <t>⑦敷地の地価(固定資産税評価相当額）
　</t>
    </r>
    <r>
      <rPr>
        <sz val="11"/>
        <rFont val="ＭＳ ゴシック"/>
        <family val="3"/>
        <charset val="128"/>
      </rPr>
      <t>JR駅前に位置しており、高い資産価値を有しています。</t>
    </r>
    <r>
      <rPr>
        <sz val="11"/>
        <color theme="1"/>
        <rFont val="ＭＳ ゴシック"/>
        <family val="3"/>
        <charset val="128"/>
      </rPr>
      <t xml:space="preserve">
⑧設備投資見込額
　ありません。
⑩企業債残高対料金収入比率
　類似施設平均値を大幅に上回っています。敷地取得時に起債した公債費の残高が年々下がるため、比率も年々低下し、平成３７年度には償還が完了の予定です。</t>
    </r>
    <rPh sb="1" eb="3">
      <t>シキチ</t>
    </rPh>
    <rPh sb="4" eb="6">
      <t>チカ</t>
    </rPh>
    <rPh sb="7" eb="9">
      <t>コテイ</t>
    </rPh>
    <rPh sb="9" eb="11">
      <t>シサン</t>
    </rPh>
    <rPh sb="11" eb="12">
      <t>ゼイ</t>
    </rPh>
    <rPh sb="22" eb="24">
      <t>エキマエ</t>
    </rPh>
    <rPh sb="25" eb="27">
      <t>イチ</t>
    </rPh>
    <rPh sb="32" eb="33">
      <t>タカ</t>
    </rPh>
    <rPh sb="34" eb="36">
      <t>シサン</t>
    </rPh>
    <rPh sb="36" eb="38">
      <t>カチ</t>
    </rPh>
    <rPh sb="39" eb="40">
      <t>ユウ</t>
    </rPh>
    <rPh sb="98" eb="100">
      <t>シキチ</t>
    </rPh>
    <rPh sb="100" eb="102">
      <t>シュトク</t>
    </rPh>
    <rPh sb="102" eb="103">
      <t>ジ</t>
    </rPh>
    <rPh sb="104" eb="106">
      <t>キサイ</t>
    </rPh>
    <rPh sb="108" eb="110">
      <t>コウサイ</t>
    </rPh>
    <rPh sb="110" eb="111">
      <t>ヒ</t>
    </rPh>
    <rPh sb="112" eb="114">
      <t>ザンダカ</t>
    </rPh>
    <rPh sb="115" eb="117">
      <t>ネンネン</t>
    </rPh>
    <rPh sb="117" eb="118">
      <t>サ</t>
    </rPh>
    <rPh sb="123" eb="125">
      <t>ヒリツ</t>
    </rPh>
    <rPh sb="126" eb="128">
      <t>ネンネン</t>
    </rPh>
    <rPh sb="128" eb="130">
      <t>テイカ</t>
    </rPh>
    <rPh sb="132" eb="134">
      <t>ヘイセイ</t>
    </rPh>
    <rPh sb="136" eb="138">
      <t>ネンド</t>
    </rPh>
    <rPh sb="140" eb="142">
      <t>ショウカン</t>
    </rPh>
    <rPh sb="143" eb="145">
      <t>カンリョウ</t>
    </rPh>
    <rPh sb="146" eb="148">
      <t>ヨテイ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</si>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</sst>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27.1</c:v>
                </c:pt>
                <c:pt idx="1">
                  <c:v>27.1</c:v>
                </c:pt>
                <c:pt idx="2">
                  <c:v>27.7</c:v>
                </c:pt>
                <c:pt idx="3">
                  <c:v>28.8</c:v>
                </c:pt>
                <c:pt idx="4">
                  <c:v>30.1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5343456"/>
        <c:axId val="27534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5343456"/>
        <c:axId val="275343848"/>
      </c:lineChart>
      <c:dateAx>
        <c:axId val="275343456"/>
        <c:scaling>
          <c:orientation val="minMax"/>
        </c:scaling>
        <c:delete val="1"/>
        <c:axPos val="b"/>
        <c:numFmt formatCode="ge" sourceLinked="1"/>
        <c:majorTickMark val="none"/>
        <c:minorTickMark val="none"/>
        <c:tickLblPos val="none"/>
        <c:crossAx val="275343848"/>
        <c:crosses val="autoZero"/>
        <c:auto val="1"/>
        <c:lblOffset val="100"/>
        <c:baseTimeUnit val="years"/>
      </c:dateAx>
      <c:valAx>
        <c:axId val="27534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34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3977.7</c:v>
                </c:pt>
                <c:pt idx="1">
                  <c:v>3702.5</c:v>
                </c:pt>
                <c:pt idx="2">
                  <c:v>3369.6</c:v>
                </c:pt>
                <c:pt idx="3">
                  <c:v>2784.6</c:v>
                </c:pt>
                <c:pt idx="4">
                  <c:v>2421.5</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5344632"/>
        <c:axId val="2753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5344632"/>
        <c:axId val="275345024"/>
      </c:lineChart>
      <c:dateAx>
        <c:axId val="275344632"/>
        <c:scaling>
          <c:orientation val="minMax"/>
        </c:scaling>
        <c:delete val="1"/>
        <c:axPos val="b"/>
        <c:numFmt formatCode="ge" sourceLinked="1"/>
        <c:majorTickMark val="none"/>
        <c:minorTickMark val="none"/>
        <c:tickLblPos val="none"/>
        <c:crossAx val="275345024"/>
        <c:crosses val="autoZero"/>
        <c:auto val="1"/>
        <c:lblOffset val="100"/>
        <c:baseTimeUnit val="years"/>
      </c:dateAx>
      <c:valAx>
        <c:axId val="2753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34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5345808"/>
        <c:axId val="27534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5345808"/>
        <c:axId val="275346200"/>
      </c:lineChart>
      <c:dateAx>
        <c:axId val="275345808"/>
        <c:scaling>
          <c:orientation val="minMax"/>
        </c:scaling>
        <c:delete val="1"/>
        <c:axPos val="b"/>
        <c:numFmt formatCode="ge" sourceLinked="1"/>
        <c:majorTickMark val="none"/>
        <c:minorTickMark val="none"/>
        <c:tickLblPos val="none"/>
        <c:crossAx val="275346200"/>
        <c:crosses val="autoZero"/>
        <c:auto val="1"/>
        <c:lblOffset val="100"/>
        <c:baseTimeUnit val="years"/>
      </c:dateAx>
      <c:valAx>
        <c:axId val="275346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34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5346984"/>
        <c:axId val="3194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5346984"/>
        <c:axId val="319450144"/>
      </c:lineChart>
      <c:dateAx>
        <c:axId val="275346984"/>
        <c:scaling>
          <c:orientation val="minMax"/>
        </c:scaling>
        <c:delete val="1"/>
        <c:axPos val="b"/>
        <c:numFmt formatCode="ge" sourceLinked="1"/>
        <c:majorTickMark val="none"/>
        <c:minorTickMark val="none"/>
        <c:tickLblPos val="none"/>
        <c:crossAx val="319450144"/>
        <c:crosses val="autoZero"/>
        <c:auto val="1"/>
        <c:lblOffset val="100"/>
        <c:baseTimeUnit val="years"/>
      </c:dateAx>
      <c:valAx>
        <c:axId val="3194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34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9450928"/>
        <c:axId val="3194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9450928"/>
        <c:axId val="319451320"/>
      </c:lineChart>
      <c:dateAx>
        <c:axId val="319450928"/>
        <c:scaling>
          <c:orientation val="minMax"/>
        </c:scaling>
        <c:delete val="1"/>
        <c:axPos val="b"/>
        <c:numFmt formatCode="ge" sourceLinked="1"/>
        <c:majorTickMark val="none"/>
        <c:minorTickMark val="none"/>
        <c:tickLblPos val="none"/>
        <c:crossAx val="319451320"/>
        <c:crosses val="autoZero"/>
        <c:auto val="1"/>
        <c:lblOffset val="100"/>
        <c:baseTimeUnit val="years"/>
      </c:dateAx>
      <c:valAx>
        <c:axId val="31945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9452104"/>
        <c:axId val="3194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9452104"/>
        <c:axId val="319452496"/>
      </c:lineChart>
      <c:dateAx>
        <c:axId val="319452104"/>
        <c:scaling>
          <c:orientation val="minMax"/>
        </c:scaling>
        <c:delete val="1"/>
        <c:axPos val="b"/>
        <c:numFmt formatCode="ge" sourceLinked="1"/>
        <c:majorTickMark val="none"/>
        <c:minorTickMark val="none"/>
        <c:tickLblPos val="none"/>
        <c:crossAx val="319452496"/>
        <c:crosses val="autoZero"/>
        <c:auto val="1"/>
        <c:lblOffset val="100"/>
        <c:baseTimeUnit val="years"/>
      </c:dateAx>
      <c:valAx>
        <c:axId val="31945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45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282.5</c:v>
                </c:pt>
                <c:pt idx="1">
                  <c:v>286.3</c:v>
                </c:pt>
                <c:pt idx="2">
                  <c:v>280</c:v>
                </c:pt>
                <c:pt idx="3">
                  <c:v>323.8</c:v>
                </c:pt>
                <c:pt idx="4">
                  <c:v>335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9453280"/>
        <c:axId val="31945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9453280"/>
        <c:axId val="319453672"/>
      </c:lineChart>
      <c:dateAx>
        <c:axId val="319453280"/>
        <c:scaling>
          <c:orientation val="minMax"/>
        </c:scaling>
        <c:delete val="1"/>
        <c:axPos val="b"/>
        <c:numFmt formatCode="ge" sourceLinked="1"/>
        <c:majorTickMark val="none"/>
        <c:minorTickMark val="none"/>
        <c:tickLblPos val="none"/>
        <c:crossAx val="319453672"/>
        <c:crosses val="autoZero"/>
        <c:auto val="1"/>
        <c:lblOffset val="100"/>
        <c:baseTimeUnit val="years"/>
      </c:dateAx>
      <c:valAx>
        <c:axId val="31945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76.099999999999994</c:v>
                </c:pt>
                <c:pt idx="1">
                  <c:v>75.599999999999994</c:v>
                </c:pt>
                <c:pt idx="2">
                  <c:v>76</c:v>
                </c:pt>
                <c:pt idx="3">
                  <c:v>58</c:v>
                </c:pt>
                <c:pt idx="4">
                  <c:v>60.6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54764520"/>
        <c:axId val="65476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54764520"/>
        <c:axId val="654764912"/>
      </c:lineChart>
      <c:dateAx>
        <c:axId val="654764520"/>
        <c:scaling>
          <c:orientation val="minMax"/>
        </c:scaling>
        <c:delete val="1"/>
        <c:axPos val="b"/>
        <c:numFmt formatCode="ge" sourceLinked="1"/>
        <c:majorTickMark val="none"/>
        <c:minorTickMark val="none"/>
        <c:tickLblPos val="none"/>
        <c:crossAx val="654764912"/>
        <c:crosses val="autoZero"/>
        <c:auto val="1"/>
        <c:lblOffset val="100"/>
        <c:baseTimeUnit val="years"/>
      </c:dateAx>
      <c:valAx>
        <c:axId val="65476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76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17598</c:v>
                </c:pt>
                <c:pt idx="1">
                  <c:v>17487</c:v>
                </c:pt>
                <c:pt idx="2">
                  <c:v>17880</c:v>
                </c:pt>
                <c:pt idx="3">
                  <c:v>15133</c:v>
                </c:pt>
                <c:pt idx="4">
                  <c:v>16501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4765696"/>
        <c:axId val="65476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4765696"/>
        <c:axId val="654766088"/>
      </c:lineChart>
      <c:dateAx>
        <c:axId val="654765696"/>
        <c:scaling>
          <c:orientation val="minMax"/>
        </c:scaling>
        <c:delete val="1"/>
        <c:axPos val="b"/>
        <c:numFmt formatCode="ge" sourceLinked="1"/>
        <c:majorTickMark val="none"/>
        <c:minorTickMark val="none"/>
        <c:tickLblPos val="none"/>
        <c:crossAx val="654766088"/>
        <c:crosses val="autoZero"/>
        <c:auto val="1"/>
        <c:lblOffset val="100"/>
        <c:baseTimeUnit val="years"/>
      </c:dateAx>
      <c:valAx>
        <c:axId val="654766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47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広島県広島市　西広島駅南駐車場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2368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80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27.1</v>
      </c>
      <c r="V31" s="111"/>
      <c r="W31" s="111"/>
      <c r="X31" s="111"/>
      <c r="Y31" s="111"/>
      <c r="Z31" s="111"/>
      <c r="AA31" s="111"/>
      <c r="AB31" s="111"/>
      <c r="AC31" s="111"/>
      <c r="AD31" s="111"/>
      <c r="AE31" s="111"/>
      <c r="AF31" s="111"/>
      <c r="AG31" s="111"/>
      <c r="AH31" s="111"/>
      <c r="AI31" s="111"/>
      <c r="AJ31" s="111"/>
      <c r="AK31" s="111"/>
      <c r="AL31" s="111"/>
      <c r="AM31" s="111"/>
      <c r="AN31" s="111">
        <f>データ!Z7</f>
        <v>27.1</v>
      </c>
      <c r="AO31" s="111"/>
      <c r="AP31" s="111"/>
      <c r="AQ31" s="111"/>
      <c r="AR31" s="111"/>
      <c r="AS31" s="111"/>
      <c r="AT31" s="111"/>
      <c r="AU31" s="111"/>
      <c r="AV31" s="111"/>
      <c r="AW31" s="111"/>
      <c r="AX31" s="111"/>
      <c r="AY31" s="111"/>
      <c r="AZ31" s="111"/>
      <c r="BA31" s="111"/>
      <c r="BB31" s="111"/>
      <c r="BC31" s="111"/>
      <c r="BD31" s="111"/>
      <c r="BE31" s="111"/>
      <c r="BF31" s="111"/>
      <c r="BG31" s="111">
        <f>データ!AA7</f>
        <v>27.7</v>
      </c>
      <c r="BH31" s="111"/>
      <c r="BI31" s="111"/>
      <c r="BJ31" s="111"/>
      <c r="BK31" s="111"/>
      <c r="BL31" s="111"/>
      <c r="BM31" s="111"/>
      <c r="BN31" s="111"/>
      <c r="BO31" s="111"/>
      <c r="BP31" s="111"/>
      <c r="BQ31" s="111"/>
      <c r="BR31" s="111"/>
      <c r="BS31" s="111"/>
      <c r="BT31" s="111"/>
      <c r="BU31" s="111"/>
      <c r="BV31" s="111"/>
      <c r="BW31" s="111"/>
      <c r="BX31" s="111"/>
      <c r="BY31" s="111"/>
      <c r="BZ31" s="111">
        <f>データ!AB7</f>
        <v>28.8</v>
      </c>
      <c r="CA31" s="111"/>
      <c r="CB31" s="111"/>
      <c r="CC31" s="111"/>
      <c r="CD31" s="111"/>
      <c r="CE31" s="111"/>
      <c r="CF31" s="111"/>
      <c r="CG31" s="111"/>
      <c r="CH31" s="111"/>
      <c r="CI31" s="111"/>
      <c r="CJ31" s="111"/>
      <c r="CK31" s="111"/>
      <c r="CL31" s="111"/>
      <c r="CM31" s="111"/>
      <c r="CN31" s="111"/>
      <c r="CO31" s="111"/>
      <c r="CP31" s="111"/>
      <c r="CQ31" s="111"/>
      <c r="CR31" s="111"/>
      <c r="CS31" s="111">
        <f>データ!AC7</f>
        <v>30.1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282.5</v>
      </c>
      <c r="JD31" s="82"/>
      <c r="JE31" s="82"/>
      <c r="JF31" s="82"/>
      <c r="JG31" s="82"/>
      <c r="JH31" s="82"/>
      <c r="JI31" s="82"/>
      <c r="JJ31" s="82"/>
      <c r="JK31" s="82"/>
      <c r="JL31" s="82"/>
      <c r="JM31" s="82"/>
      <c r="JN31" s="82"/>
      <c r="JO31" s="82"/>
      <c r="JP31" s="82"/>
      <c r="JQ31" s="82"/>
      <c r="JR31" s="82"/>
      <c r="JS31" s="82"/>
      <c r="JT31" s="82"/>
      <c r="JU31" s="83"/>
      <c r="JV31" s="81">
        <f>データ!DL7</f>
        <v>286.3</v>
      </c>
      <c r="JW31" s="82"/>
      <c r="JX31" s="82"/>
      <c r="JY31" s="82"/>
      <c r="JZ31" s="82"/>
      <c r="KA31" s="82"/>
      <c r="KB31" s="82"/>
      <c r="KC31" s="82"/>
      <c r="KD31" s="82"/>
      <c r="KE31" s="82"/>
      <c r="KF31" s="82"/>
      <c r="KG31" s="82"/>
      <c r="KH31" s="82"/>
      <c r="KI31" s="82"/>
      <c r="KJ31" s="82"/>
      <c r="KK31" s="82"/>
      <c r="KL31" s="82"/>
      <c r="KM31" s="82"/>
      <c r="KN31" s="83"/>
      <c r="KO31" s="81">
        <f>データ!DM7</f>
        <v>280</v>
      </c>
      <c r="KP31" s="82"/>
      <c r="KQ31" s="82"/>
      <c r="KR31" s="82"/>
      <c r="KS31" s="82"/>
      <c r="KT31" s="82"/>
      <c r="KU31" s="82"/>
      <c r="KV31" s="82"/>
      <c r="KW31" s="82"/>
      <c r="KX31" s="82"/>
      <c r="KY31" s="82"/>
      <c r="KZ31" s="82"/>
      <c r="LA31" s="82"/>
      <c r="LB31" s="82"/>
      <c r="LC31" s="82"/>
      <c r="LD31" s="82"/>
      <c r="LE31" s="82"/>
      <c r="LF31" s="82"/>
      <c r="LG31" s="83"/>
      <c r="LH31" s="81">
        <f>データ!DN7</f>
        <v>323.8</v>
      </c>
      <c r="LI31" s="82"/>
      <c r="LJ31" s="82"/>
      <c r="LK31" s="82"/>
      <c r="LL31" s="82"/>
      <c r="LM31" s="82"/>
      <c r="LN31" s="82"/>
      <c r="LO31" s="82"/>
      <c r="LP31" s="82"/>
      <c r="LQ31" s="82"/>
      <c r="LR31" s="82"/>
      <c r="LS31" s="82"/>
      <c r="LT31" s="82"/>
      <c r="LU31" s="82"/>
      <c r="LV31" s="82"/>
      <c r="LW31" s="82"/>
      <c r="LX31" s="82"/>
      <c r="LY31" s="82"/>
      <c r="LZ31" s="83"/>
      <c r="MA31" s="81">
        <f>データ!DO7</f>
        <v>335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76.099999999999994</v>
      </c>
      <c r="EM52" s="111"/>
      <c r="EN52" s="111"/>
      <c r="EO52" s="111"/>
      <c r="EP52" s="111"/>
      <c r="EQ52" s="111"/>
      <c r="ER52" s="111"/>
      <c r="ES52" s="111"/>
      <c r="ET52" s="111"/>
      <c r="EU52" s="111"/>
      <c r="EV52" s="111"/>
      <c r="EW52" s="111"/>
      <c r="EX52" s="111"/>
      <c r="EY52" s="111"/>
      <c r="EZ52" s="111"/>
      <c r="FA52" s="111"/>
      <c r="FB52" s="111"/>
      <c r="FC52" s="111"/>
      <c r="FD52" s="111"/>
      <c r="FE52" s="111">
        <f>データ!BG7</f>
        <v>75.599999999999994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76</v>
      </c>
      <c r="FY52" s="111"/>
      <c r="FZ52" s="111"/>
      <c r="GA52" s="111"/>
      <c r="GB52" s="111"/>
      <c r="GC52" s="111"/>
      <c r="GD52" s="111"/>
      <c r="GE52" s="111"/>
      <c r="GF52" s="111"/>
      <c r="GG52" s="111"/>
      <c r="GH52" s="111"/>
      <c r="GI52" s="111"/>
      <c r="GJ52" s="111"/>
      <c r="GK52" s="111"/>
      <c r="GL52" s="111"/>
      <c r="GM52" s="111"/>
      <c r="GN52" s="111"/>
      <c r="GO52" s="111"/>
      <c r="GP52" s="111"/>
      <c r="GQ52" s="111">
        <f>データ!BI7</f>
        <v>58</v>
      </c>
      <c r="GR52" s="111"/>
      <c r="GS52" s="111"/>
      <c r="GT52" s="111"/>
      <c r="GU52" s="111"/>
      <c r="GV52" s="111"/>
      <c r="GW52" s="111"/>
      <c r="GX52" s="111"/>
      <c r="GY52" s="111"/>
      <c r="GZ52" s="111"/>
      <c r="HA52" s="111"/>
      <c r="HB52" s="111"/>
      <c r="HC52" s="111"/>
      <c r="HD52" s="111"/>
      <c r="HE52" s="111"/>
      <c r="HF52" s="111"/>
      <c r="HG52" s="111"/>
      <c r="HH52" s="111"/>
      <c r="HI52" s="111"/>
      <c r="HJ52" s="111">
        <f>データ!BJ7</f>
        <v>60.6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17598</v>
      </c>
      <c r="JD52" s="110"/>
      <c r="JE52" s="110"/>
      <c r="JF52" s="110"/>
      <c r="JG52" s="110"/>
      <c r="JH52" s="110"/>
      <c r="JI52" s="110"/>
      <c r="JJ52" s="110"/>
      <c r="JK52" s="110"/>
      <c r="JL52" s="110"/>
      <c r="JM52" s="110"/>
      <c r="JN52" s="110"/>
      <c r="JO52" s="110"/>
      <c r="JP52" s="110"/>
      <c r="JQ52" s="110"/>
      <c r="JR52" s="110"/>
      <c r="JS52" s="110"/>
      <c r="JT52" s="110"/>
      <c r="JU52" s="110"/>
      <c r="JV52" s="110">
        <f>データ!BR7</f>
        <v>17487</v>
      </c>
      <c r="JW52" s="110"/>
      <c r="JX52" s="110"/>
      <c r="JY52" s="110"/>
      <c r="JZ52" s="110"/>
      <c r="KA52" s="110"/>
      <c r="KB52" s="110"/>
      <c r="KC52" s="110"/>
      <c r="KD52" s="110"/>
      <c r="KE52" s="110"/>
      <c r="KF52" s="110"/>
      <c r="KG52" s="110"/>
      <c r="KH52" s="110"/>
      <c r="KI52" s="110"/>
      <c r="KJ52" s="110"/>
      <c r="KK52" s="110"/>
      <c r="KL52" s="110"/>
      <c r="KM52" s="110"/>
      <c r="KN52" s="110"/>
      <c r="KO52" s="110">
        <f>データ!BS7</f>
        <v>17880</v>
      </c>
      <c r="KP52" s="110"/>
      <c r="KQ52" s="110"/>
      <c r="KR52" s="110"/>
      <c r="KS52" s="110"/>
      <c r="KT52" s="110"/>
      <c r="KU52" s="110"/>
      <c r="KV52" s="110"/>
      <c r="KW52" s="110"/>
      <c r="KX52" s="110"/>
      <c r="KY52" s="110"/>
      <c r="KZ52" s="110"/>
      <c r="LA52" s="110"/>
      <c r="LB52" s="110"/>
      <c r="LC52" s="110"/>
      <c r="LD52" s="110"/>
      <c r="LE52" s="110"/>
      <c r="LF52" s="110"/>
      <c r="LG52" s="110"/>
      <c r="LH52" s="110">
        <f>データ!BT7</f>
        <v>15133</v>
      </c>
      <c r="LI52" s="110"/>
      <c r="LJ52" s="110"/>
      <c r="LK52" s="110"/>
      <c r="LL52" s="110"/>
      <c r="LM52" s="110"/>
      <c r="LN52" s="110"/>
      <c r="LO52" s="110"/>
      <c r="LP52" s="110"/>
      <c r="LQ52" s="110"/>
      <c r="LR52" s="110"/>
      <c r="LS52" s="110"/>
      <c r="LT52" s="110"/>
      <c r="LU52" s="110"/>
      <c r="LV52" s="110"/>
      <c r="LW52" s="110"/>
      <c r="LX52" s="110"/>
      <c r="LY52" s="110"/>
      <c r="LZ52" s="110"/>
      <c r="MA52" s="110">
        <f>データ!BU7</f>
        <v>16501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245221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3977.7</v>
      </c>
      <c r="KB77" s="82"/>
      <c r="KC77" s="82"/>
      <c r="KD77" s="82"/>
      <c r="KE77" s="82"/>
      <c r="KF77" s="82"/>
      <c r="KG77" s="82"/>
      <c r="KH77" s="82"/>
      <c r="KI77" s="82"/>
      <c r="KJ77" s="82"/>
      <c r="KK77" s="82"/>
      <c r="KL77" s="82"/>
      <c r="KM77" s="82"/>
      <c r="KN77" s="82"/>
      <c r="KO77" s="83"/>
      <c r="KP77" s="81">
        <f>データ!DA7</f>
        <v>3702.5</v>
      </c>
      <c r="KQ77" s="82"/>
      <c r="KR77" s="82"/>
      <c r="KS77" s="82"/>
      <c r="KT77" s="82"/>
      <c r="KU77" s="82"/>
      <c r="KV77" s="82"/>
      <c r="KW77" s="82"/>
      <c r="KX77" s="82"/>
      <c r="KY77" s="82"/>
      <c r="KZ77" s="82"/>
      <c r="LA77" s="82"/>
      <c r="LB77" s="82"/>
      <c r="LC77" s="82"/>
      <c r="LD77" s="83"/>
      <c r="LE77" s="81">
        <f>データ!DB7</f>
        <v>3369.6</v>
      </c>
      <c r="LF77" s="82"/>
      <c r="LG77" s="82"/>
      <c r="LH77" s="82"/>
      <c r="LI77" s="82"/>
      <c r="LJ77" s="82"/>
      <c r="LK77" s="82"/>
      <c r="LL77" s="82"/>
      <c r="LM77" s="82"/>
      <c r="LN77" s="82"/>
      <c r="LO77" s="82"/>
      <c r="LP77" s="82"/>
      <c r="LQ77" s="82"/>
      <c r="LR77" s="82"/>
      <c r="LS77" s="83"/>
      <c r="LT77" s="81">
        <f>データ!DC7</f>
        <v>2784.6</v>
      </c>
      <c r="LU77" s="82"/>
      <c r="LV77" s="82"/>
      <c r="LW77" s="82"/>
      <c r="LX77" s="82"/>
      <c r="LY77" s="82"/>
      <c r="LZ77" s="82"/>
      <c r="MA77" s="82"/>
      <c r="MB77" s="82"/>
      <c r="MC77" s="82"/>
      <c r="MD77" s="82"/>
      <c r="ME77" s="82"/>
      <c r="MF77" s="82"/>
      <c r="MG77" s="82"/>
      <c r="MH77" s="83"/>
      <c r="MI77" s="81">
        <f>データ!DD7</f>
        <v>2421.5</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341002</v>
      </c>
      <c r="D6" s="61">
        <f t="shared" si="1"/>
        <v>47</v>
      </c>
      <c r="E6" s="61">
        <f t="shared" si="1"/>
        <v>14</v>
      </c>
      <c r="F6" s="61">
        <f t="shared" si="1"/>
        <v>0</v>
      </c>
      <c r="G6" s="61">
        <f t="shared" si="1"/>
        <v>8</v>
      </c>
      <c r="H6" s="61" t="str">
        <f>SUBSTITUTE(H8,"　","")</f>
        <v>広島県広島市</v>
      </c>
      <c r="I6" s="61" t="str">
        <f t="shared" si="1"/>
        <v>西広島駅南駐車場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19</v>
      </c>
      <c r="S6" s="63" t="str">
        <f t="shared" si="1"/>
        <v>駅</v>
      </c>
      <c r="T6" s="63" t="str">
        <f t="shared" si="1"/>
        <v>無</v>
      </c>
      <c r="U6" s="64">
        <f t="shared" si="1"/>
        <v>2368</v>
      </c>
      <c r="V6" s="64">
        <f t="shared" si="1"/>
        <v>80</v>
      </c>
      <c r="W6" s="64">
        <f t="shared" si="1"/>
        <v>200</v>
      </c>
      <c r="X6" s="63" t="str">
        <f t="shared" si="1"/>
        <v>利用料金制</v>
      </c>
      <c r="Y6" s="65">
        <f>IF(Y8="-",NA(),Y8)</f>
        <v>27.1</v>
      </c>
      <c r="Z6" s="65">
        <f t="shared" ref="Z6:AH6" si="2">IF(Z8="-",NA(),Z8)</f>
        <v>27.1</v>
      </c>
      <c r="AA6" s="65">
        <f t="shared" si="2"/>
        <v>27.7</v>
      </c>
      <c r="AB6" s="65">
        <f t="shared" si="2"/>
        <v>28.8</v>
      </c>
      <c r="AC6" s="65">
        <f t="shared" si="2"/>
        <v>30.1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76.099999999999994</v>
      </c>
      <c r="BG6" s="65">
        <f t="shared" ref="BG6:BO6" si="5">IF(BG8="-",NA(),BG8)</f>
        <v>75.599999999999994</v>
      </c>
      <c r="BH6" s="65">
        <f t="shared" si="5"/>
        <v>76</v>
      </c>
      <c r="BI6" s="65">
        <f t="shared" si="5"/>
        <v>58</v>
      </c>
      <c r="BJ6" s="65">
        <f t="shared" si="5"/>
        <v>60.6</v>
      </c>
      <c r="BK6" s="65">
        <f t="shared" si="5"/>
        <v>51.9</v>
      </c>
      <c r="BL6" s="65">
        <f t="shared" si="5"/>
        <v>59.2</v>
      </c>
      <c r="BM6" s="65">
        <f t="shared" si="5"/>
        <v>64.5</v>
      </c>
      <c r="BN6" s="65">
        <f t="shared" si="5"/>
        <v>60</v>
      </c>
      <c r="BO6" s="65">
        <f t="shared" si="5"/>
        <v>52.8</v>
      </c>
      <c r="BP6" s="62" t="str">
        <f>IF(BP8="-","",IF(BP8="-","【-】","【"&amp;SUBSTITUTE(TEXT(BP8,"#,##0.0"),"-","△")&amp;"】"))</f>
        <v>【45.2】</v>
      </c>
      <c r="BQ6" s="66">
        <f>IF(BQ8="-",NA(),BQ8)</f>
        <v>17598</v>
      </c>
      <c r="BR6" s="66">
        <f t="shared" ref="BR6:BZ6" si="6">IF(BR8="-",NA(),BR8)</f>
        <v>17487</v>
      </c>
      <c r="BS6" s="66">
        <f t="shared" si="6"/>
        <v>17880</v>
      </c>
      <c r="BT6" s="66">
        <f t="shared" si="6"/>
        <v>15133</v>
      </c>
      <c r="BU6" s="66">
        <f t="shared" si="6"/>
        <v>16501</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245221</v>
      </c>
      <c r="CN6" s="64">
        <f t="shared" si="7"/>
        <v>0</v>
      </c>
      <c r="CO6" s="65"/>
      <c r="CP6" s="65"/>
      <c r="CQ6" s="65"/>
      <c r="CR6" s="65"/>
      <c r="CS6" s="65"/>
      <c r="CT6" s="65"/>
      <c r="CU6" s="65"/>
      <c r="CV6" s="65"/>
      <c r="CW6" s="65"/>
      <c r="CX6" s="65"/>
      <c r="CY6" s="62" t="s">
        <v>110</v>
      </c>
      <c r="CZ6" s="65">
        <f>IF(CZ8="-",NA(),CZ8)</f>
        <v>3977.7</v>
      </c>
      <c r="DA6" s="65">
        <f t="shared" ref="DA6:DI6" si="8">IF(DA8="-",NA(),DA8)</f>
        <v>3702.5</v>
      </c>
      <c r="DB6" s="65">
        <f t="shared" si="8"/>
        <v>3369.6</v>
      </c>
      <c r="DC6" s="65">
        <f t="shared" si="8"/>
        <v>2784.6</v>
      </c>
      <c r="DD6" s="65">
        <f t="shared" si="8"/>
        <v>2421.5</v>
      </c>
      <c r="DE6" s="65">
        <f t="shared" si="8"/>
        <v>123.1</v>
      </c>
      <c r="DF6" s="65">
        <f t="shared" si="8"/>
        <v>92.3</v>
      </c>
      <c r="DG6" s="65">
        <f t="shared" si="8"/>
        <v>85.4</v>
      </c>
      <c r="DH6" s="65">
        <f t="shared" si="8"/>
        <v>76.3</v>
      </c>
      <c r="DI6" s="65">
        <f t="shared" si="8"/>
        <v>64.099999999999994</v>
      </c>
      <c r="DJ6" s="62" t="str">
        <f>IF(DJ8="-","",IF(DJ8="-","【-】","【"&amp;SUBSTITUTE(TEXT(DJ8,"#,##0.0"),"-","△")&amp;"】"))</f>
        <v>【122.6】</v>
      </c>
      <c r="DK6" s="65">
        <f>IF(DK8="-",NA(),DK8)</f>
        <v>282.5</v>
      </c>
      <c r="DL6" s="65">
        <f t="shared" ref="DL6:DT6" si="9">IF(DL8="-",NA(),DL8)</f>
        <v>286.3</v>
      </c>
      <c r="DM6" s="65">
        <f t="shared" si="9"/>
        <v>280</v>
      </c>
      <c r="DN6" s="65">
        <f t="shared" si="9"/>
        <v>323.8</v>
      </c>
      <c r="DO6" s="65">
        <f t="shared" si="9"/>
        <v>335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341002</v>
      </c>
      <c r="D7" s="61">
        <f t="shared" si="10"/>
        <v>47</v>
      </c>
      <c r="E7" s="61">
        <f t="shared" si="10"/>
        <v>14</v>
      </c>
      <c r="F7" s="61">
        <f t="shared" si="10"/>
        <v>0</v>
      </c>
      <c r="G7" s="61">
        <f t="shared" si="10"/>
        <v>8</v>
      </c>
      <c r="H7" s="61" t="str">
        <f t="shared" si="10"/>
        <v>広島県　広島市</v>
      </c>
      <c r="I7" s="61" t="str">
        <f t="shared" si="10"/>
        <v>西広島駅南駐車場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19</v>
      </c>
      <c r="S7" s="63" t="str">
        <f t="shared" si="10"/>
        <v>駅</v>
      </c>
      <c r="T7" s="63" t="str">
        <f t="shared" si="10"/>
        <v>無</v>
      </c>
      <c r="U7" s="64">
        <f t="shared" si="10"/>
        <v>2368</v>
      </c>
      <c r="V7" s="64">
        <f t="shared" si="10"/>
        <v>80</v>
      </c>
      <c r="W7" s="64">
        <f t="shared" si="10"/>
        <v>200</v>
      </c>
      <c r="X7" s="63" t="str">
        <f t="shared" si="10"/>
        <v>利用料金制</v>
      </c>
      <c r="Y7" s="65">
        <f>Y8</f>
        <v>27.1</v>
      </c>
      <c r="Z7" s="65">
        <f t="shared" ref="Z7:AH7" si="11">Z8</f>
        <v>27.1</v>
      </c>
      <c r="AA7" s="65">
        <f t="shared" si="11"/>
        <v>27.7</v>
      </c>
      <c r="AB7" s="65">
        <f t="shared" si="11"/>
        <v>28.8</v>
      </c>
      <c r="AC7" s="65">
        <f t="shared" si="11"/>
        <v>30.1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76.099999999999994</v>
      </c>
      <c r="BG7" s="65">
        <f t="shared" ref="BG7:BO7" si="14">BG8</f>
        <v>75.599999999999994</v>
      </c>
      <c r="BH7" s="65">
        <f t="shared" si="14"/>
        <v>76</v>
      </c>
      <c r="BI7" s="65">
        <f t="shared" si="14"/>
        <v>58</v>
      </c>
      <c r="BJ7" s="65">
        <f t="shared" si="14"/>
        <v>60.6</v>
      </c>
      <c r="BK7" s="65">
        <f t="shared" si="14"/>
        <v>51.9</v>
      </c>
      <c r="BL7" s="65">
        <f t="shared" si="14"/>
        <v>59.2</v>
      </c>
      <c r="BM7" s="65">
        <f t="shared" si="14"/>
        <v>64.5</v>
      </c>
      <c r="BN7" s="65">
        <f t="shared" si="14"/>
        <v>60</v>
      </c>
      <c r="BO7" s="65">
        <f t="shared" si="14"/>
        <v>52.8</v>
      </c>
      <c r="BP7" s="62"/>
      <c r="BQ7" s="66">
        <f>BQ8</f>
        <v>17598</v>
      </c>
      <c r="BR7" s="66">
        <f t="shared" ref="BR7:BZ7" si="15">BR8</f>
        <v>17487</v>
      </c>
      <c r="BS7" s="66">
        <f t="shared" si="15"/>
        <v>17880</v>
      </c>
      <c r="BT7" s="66">
        <f t="shared" si="15"/>
        <v>15133</v>
      </c>
      <c r="BU7" s="66">
        <f t="shared" si="15"/>
        <v>16501</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245221</v>
      </c>
      <c r="CN7" s="64">
        <f>CN8</f>
        <v>0</v>
      </c>
      <c r="CO7" s="65" t="s">
        <v>112</v>
      </c>
      <c r="CP7" s="65" t="s">
        <v>112</v>
      </c>
      <c r="CQ7" s="65" t="s">
        <v>112</v>
      </c>
      <c r="CR7" s="65" t="s">
        <v>112</v>
      </c>
      <c r="CS7" s="65" t="s">
        <v>112</v>
      </c>
      <c r="CT7" s="65" t="s">
        <v>112</v>
      </c>
      <c r="CU7" s="65" t="s">
        <v>112</v>
      </c>
      <c r="CV7" s="65" t="s">
        <v>112</v>
      </c>
      <c r="CW7" s="65" t="s">
        <v>112</v>
      </c>
      <c r="CX7" s="65" t="s">
        <v>110</v>
      </c>
      <c r="CY7" s="62"/>
      <c r="CZ7" s="65">
        <f>CZ8</f>
        <v>3977.7</v>
      </c>
      <c r="DA7" s="65">
        <f t="shared" ref="DA7:DI7" si="16">DA8</f>
        <v>3702.5</v>
      </c>
      <c r="DB7" s="65">
        <f t="shared" si="16"/>
        <v>3369.6</v>
      </c>
      <c r="DC7" s="65">
        <f t="shared" si="16"/>
        <v>2784.6</v>
      </c>
      <c r="DD7" s="65">
        <f t="shared" si="16"/>
        <v>2421.5</v>
      </c>
      <c r="DE7" s="65">
        <f t="shared" si="16"/>
        <v>123.1</v>
      </c>
      <c r="DF7" s="65">
        <f t="shared" si="16"/>
        <v>92.3</v>
      </c>
      <c r="DG7" s="65">
        <f t="shared" si="16"/>
        <v>85.4</v>
      </c>
      <c r="DH7" s="65">
        <f t="shared" si="16"/>
        <v>76.3</v>
      </c>
      <c r="DI7" s="65">
        <f t="shared" si="16"/>
        <v>64.099999999999994</v>
      </c>
      <c r="DJ7" s="62"/>
      <c r="DK7" s="65">
        <f>DK8</f>
        <v>282.5</v>
      </c>
      <c r="DL7" s="65">
        <f t="shared" ref="DL7:DT7" si="17">DL8</f>
        <v>286.3</v>
      </c>
      <c r="DM7" s="65">
        <f t="shared" si="17"/>
        <v>280</v>
      </c>
      <c r="DN7" s="65">
        <f t="shared" si="17"/>
        <v>323.8</v>
      </c>
      <c r="DO7" s="65">
        <f t="shared" si="17"/>
        <v>335</v>
      </c>
      <c r="DP7" s="65">
        <f t="shared" si="17"/>
        <v>230</v>
      </c>
      <c r="DQ7" s="65">
        <f t="shared" si="17"/>
        <v>244.3</v>
      </c>
      <c r="DR7" s="65">
        <f t="shared" si="17"/>
        <v>238.1</v>
      </c>
      <c r="DS7" s="65">
        <f t="shared" si="17"/>
        <v>261.8</v>
      </c>
      <c r="DT7" s="65">
        <f t="shared" si="17"/>
        <v>268.7</v>
      </c>
      <c r="DU7" s="62"/>
    </row>
    <row r="8" spans="1:125" s="67" customFormat="1">
      <c r="A8" s="50"/>
      <c r="B8" s="68">
        <v>2016</v>
      </c>
      <c r="C8" s="68">
        <v>341002</v>
      </c>
      <c r="D8" s="68">
        <v>47</v>
      </c>
      <c r="E8" s="68">
        <v>14</v>
      </c>
      <c r="F8" s="68">
        <v>0</v>
      </c>
      <c r="G8" s="68">
        <v>8</v>
      </c>
      <c r="H8" s="68" t="s">
        <v>113</v>
      </c>
      <c r="I8" s="68" t="s">
        <v>114</v>
      </c>
      <c r="J8" s="68" t="s">
        <v>115</v>
      </c>
      <c r="K8" s="68" t="s">
        <v>116</v>
      </c>
      <c r="L8" s="68" t="s">
        <v>117</v>
      </c>
      <c r="M8" s="68" t="s">
        <v>118</v>
      </c>
      <c r="N8" s="68"/>
      <c r="O8" s="69" t="s">
        <v>119</v>
      </c>
      <c r="P8" s="70" t="s">
        <v>120</v>
      </c>
      <c r="Q8" s="70" t="s">
        <v>121</v>
      </c>
      <c r="R8" s="71">
        <v>19</v>
      </c>
      <c r="S8" s="70" t="s">
        <v>122</v>
      </c>
      <c r="T8" s="70" t="s">
        <v>123</v>
      </c>
      <c r="U8" s="71">
        <v>2368</v>
      </c>
      <c r="V8" s="71">
        <v>80</v>
      </c>
      <c r="W8" s="71">
        <v>200</v>
      </c>
      <c r="X8" s="70" t="s">
        <v>124</v>
      </c>
      <c r="Y8" s="72">
        <v>27.1</v>
      </c>
      <c r="Z8" s="72">
        <v>27.1</v>
      </c>
      <c r="AA8" s="72">
        <v>27.7</v>
      </c>
      <c r="AB8" s="72">
        <v>28.8</v>
      </c>
      <c r="AC8" s="72">
        <v>30.1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76.099999999999994</v>
      </c>
      <c r="BG8" s="72">
        <v>75.599999999999994</v>
      </c>
      <c r="BH8" s="72">
        <v>76</v>
      </c>
      <c r="BI8" s="72">
        <v>58</v>
      </c>
      <c r="BJ8" s="72">
        <v>60.6</v>
      </c>
      <c r="BK8" s="72">
        <v>51.9</v>
      </c>
      <c r="BL8" s="72">
        <v>59.2</v>
      </c>
      <c r="BM8" s="72">
        <v>64.5</v>
      </c>
      <c r="BN8" s="72">
        <v>60</v>
      </c>
      <c r="BO8" s="72">
        <v>52.8</v>
      </c>
      <c r="BP8" s="69">
        <v>45.2</v>
      </c>
      <c r="BQ8" s="73">
        <v>17598</v>
      </c>
      <c r="BR8" s="73">
        <v>17487</v>
      </c>
      <c r="BS8" s="73">
        <v>17880</v>
      </c>
      <c r="BT8" s="74">
        <v>15133</v>
      </c>
      <c r="BU8" s="74">
        <v>16501</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245221</v>
      </c>
      <c r="CN8" s="71">
        <v>0</v>
      </c>
      <c r="CO8" s="72" t="s">
        <v>117</v>
      </c>
      <c r="CP8" s="72" t="s">
        <v>117</v>
      </c>
      <c r="CQ8" s="72" t="s">
        <v>117</v>
      </c>
      <c r="CR8" s="72" t="s">
        <v>117</v>
      </c>
      <c r="CS8" s="72" t="s">
        <v>117</v>
      </c>
      <c r="CT8" s="72" t="s">
        <v>117</v>
      </c>
      <c r="CU8" s="72" t="s">
        <v>117</v>
      </c>
      <c r="CV8" s="72" t="s">
        <v>117</v>
      </c>
      <c r="CW8" s="72" t="s">
        <v>117</v>
      </c>
      <c r="CX8" s="72" t="s">
        <v>117</v>
      </c>
      <c r="CY8" s="69" t="s">
        <v>117</v>
      </c>
      <c r="CZ8" s="72">
        <v>3977.7</v>
      </c>
      <c r="DA8" s="72">
        <v>3702.5</v>
      </c>
      <c r="DB8" s="72">
        <v>3369.6</v>
      </c>
      <c r="DC8" s="72">
        <v>2784.6</v>
      </c>
      <c r="DD8" s="72">
        <v>2421.5</v>
      </c>
      <c r="DE8" s="72">
        <v>123.1</v>
      </c>
      <c r="DF8" s="72">
        <v>92.3</v>
      </c>
      <c r="DG8" s="72">
        <v>85.4</v>
      </c>
      <c r="DH8" s="72">
        <v>76.3</v>
      </c>
      <c r="DI8" s="72">
        <v>64.099999999999994</v>
      </c>
      <c r="DJ8" s="69">
        <v>122.6</v>
      </c>
      <c r="DK8" s="72">
        <v>282.5</v>
      </c>
      <c r="DL8" s="72">
        <v>286.3</v>
      </c>
      <c r="DM8" s="72">
        <v>280</v>
      </c>
      <c r="DN8" s="72">
        <v>323.8</v>
      </c>
      <c r="DO8" s="72">
        <v>335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2018-03-15T10:35:57Z</cp:lastPrinted>
  <dcterms:created xsi:type="dcterms:W3CDTF">2018-02-09T01:51:43Z</dcterms:created>
  <dcterms:modified xsi:type="dcterms:W3CDTF">2018-03-26T02:16:15Z</dcterms:modified>
  <cp:category/>
</cp:coreProperties>
</file>