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34広島県広島市-\"/>
    </mc:Choice>
  </mc:AlternateContent>
  <workbookProtection workbookPassword="B319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LJ8" i="4" s="1"/>
  <c r="T7" i="5"/>
  <c r="S7" i="5"/>
  <c r="HX8" i="4" s="1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AQ10" i="4"/>
  <c r="B10" i="4"/>
  <c r="JQ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IE76" i="4"/>
  <c r="LT76" i="4"/>
  <c r="GQ51" i="4"/>
  <c r="LH30" i="4"/>
  <c r="BZ51" i="4"/>
  <c r="GQ30" i="4"/>
  <c r="BZ30" i="4"/>
  <c r="BG51" i="4"/>
  <c r="BG30" i="4"/>
  <c r="FX51" i="4"/>
  <c r="FX30" i="4"/>
  <c r="AV76" i="4"/>
  <c r="KO51" i="4"/>
  <c r="HP76" i="4"/>
  <c r="LE76" i="4"/>
  <c r="KO30" i="4"/>
  <c r="JV30" i="4"/>
  <c r="HA76" i="4"/>
  <c r="AN51" i="4"/>
  <c r="FE30" i="4"/>
  <c r="AN30" i="4"/>
  <c r="KP76" i="4"/>
  <c r="FE51" i="4"/>
  <c r="AG76" i="4"/>
  <c r="JV51" i="4"/>
  <c r="KA76" i="4"/>
  <c r="EL51" i="4"/>
  <c r="JC30" i="4"/>
  <c r="JC51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<sst xmlns="http://schemas.openxmlformats.org/spreadsheetml/2006/main" count="286" uniqueCount="135">
  <si>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</si>
  <si>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</si>
  <si>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</si>
  <si>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</si>
  <si>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</si>
  <si>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</si>
  <si>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</si>
  <si>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</si>
  <si>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</si>
  <si>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</si>
  <si>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</si>
  <si>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</si>
  <si>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</si>
  <si>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</si>
  <si>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</si>
  <si>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</si>
  <si>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</si>
  <si>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</si>
  <si>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</si>
  <si>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</si>
  <si>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</si>
  <si>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</si>
  <si>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</si>
  <si>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</si>
  <si>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</si>
  <si>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</si>
  <si>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</si>
  <si>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</si>
  <si>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</si>
  <si>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</si>
  <si>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</si>
  <si>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</si>
  <si>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</si>
  <si>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</si>
  <si>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</si>
  <si>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</si>
  <si>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</si>
  <si>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</si>
  <si>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</si>
  <si>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</si>
  <si>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</si>
  <si>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</si>
  <si>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</si>
  <si>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</si>
  <si>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</si>
  <si>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</si>
  <si>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</si>
  <si>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</si>
  <si>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</si>
  <si>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</si>
  <si>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</si>
  <si>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</si>
  <si>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</si>
  <si>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</si>
  <si>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</si>
  <si>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</si>
  <si>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</si>
  <si>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</si>
  <si>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</si>
  <si>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</si>
  <si>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</si>
  <si>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</si>
  <si>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</si>
  <si>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</si>
  <si>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</si>
  <si>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</si>
  <si>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</si>
  <si>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</si>
  <si>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</si>
  <si>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</si>
  <si>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</si>
  <si>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</si>
  <si>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</si>
  <si>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</si>
  <si>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</si>
  <si>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</si>
  <si>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</si>
  <si>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</si>
  <si>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</si>
  <si>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</si>
  <si>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</si>
  <si>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</si>
  <si>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</si>
  <si>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</si>
  <si>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</si>
  <si>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</si>
  <si>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</si>
  <si>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</si>
  <si>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</si>
  <si>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</si>
  <si>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</si>
  <si>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</si>
  <si>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</si>
  <si>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</si>
  <si>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</si>
  <si>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</si>
  <si>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</si>
  <si>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</si>
  <si>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</si>
  <si>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</si>
  <si>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</si>
  <si>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</si>
  <si>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</si>
  <si>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</si>
  <si>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</si>
  <si>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</si>
  <si>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</si>
  <si>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</si>
  <si>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</si>
  <si>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</si>
  <si>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</si>
  <si>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</si>
  <si>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</si>
  <si>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広島県　広島市</t>
  </si>
  <si>
    <t>舟入町駐車場</t>
  </si>
  <si>
    <t>法非適用</t>
  </si>
  <si>
    <t>駐車場整備事業</t>
  </si>
  <si>
    <t>-</t>
  </si>
  <si>
    <t>Ａ３Ｂ２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</si>
  <si>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</si>
  <si>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</si>
  <si>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</si>
  <si>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</si>
  <si>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</si>
  <si>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</si>
  <si>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</si>
  <si>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</si>
  <si>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</si>
  <si>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</si>
  <si>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</si>
  <si>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⑪稼働率
　類似施設平均値を上回っており、２１０％を超える稼働率があります。稼働率は上昇傾向にあります。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6" eb="27">
      <t>コ</t>
    </rPh>
    <rPh sb="29" eb="31">
      <t>カドウ</t>
    </rPh>
    <rPh sb="31" eb="32">
      <t>リツ</t>
    </rPh>
    <rPh sb="38" eb="40">
      <t>カドウ</t>
    </rPh>
    <rPh sb="40" eb="41">
      <t>リツ</t>
    </rPh>
    <rPh sb="42" eb="44">
      <t>ジョウショウ</t>
    </rPh>
    <rPh sb="44" eb="46">
      <t>ケイコウ</t>
    </rPh>
    <phoneticPr fontId="6"/>
  </si>
  <si>
    <t>①収益的収支比率
　類似施設平均値を大幅に下回っているものの１６０％を超えており、黒字を確保しています。
②他会計補助金比率
　他会計からの補助金はありません。
③駐車台数一台当たりの他会計補助金額
　他会計からの補助金はありません。
④売上高GOP比率
　類似施設平均値に近く、営業総利益を確保しています。
⑤EBITDA
　類似施設平均値を下回っていますが、上昇傾向にあります。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35" eb="36">
      <t>コ</t>
    </rPh>
    <rPh sb="41" eb="43">
      <t>クロジ</t>
    </rPh>
    <rPh sb="44" eb="46">
      <t>カクホ</t>
    </rPh>
    <rPh sb="54" eb="55">
      <t>タ</t>
    </rPh>
    <rPh sb="55" eb="57">
      <t>カイケイ</t>
    </rPh>
    <rPh sb="57" eb="60">
      <t>ホジョキン</t>
    </rPh>
    <rPh sb="60" eb="62">
      <t>ヒリツ</t>
    </rPh>
    <rPh sb="64" eb="65">
      <t>ホカ</t>
    </rPh>
    <rPh sb="65" eb="67">
      <t>カイケイ</t>
    </rPh>
    <rPh sb="70" eb="73">
      <t>ホジョキン</t>
    </rPh>
    <rPh sb="82" eb="84">
      <t>チュウシャ</t>
    </rPh>
    <rPh sb="84" eb="86">
      <t>ダイスウ</t>
    </rPh>
    <rPh sb="86" eb="88">
      <t>イチダイ</t>
    </rPh>
    <rPh sb="88" eb="89">
      <t>ア</t>
    </rPh>
    <rPh sb="92" eb="93">
      <t>ホカ</t>
    </rPh>
    <rPh sb="93" eb="95">
      <t>カイケイ</t>
    </rPh>
    <rPh sb="95" eb="98">
      <t>ホジョキン</t>
    </rPh>
    <rPh sb="98" eb="99">
      <t>ガク</t>
    </rPh>
    <rPh sb="101" eb="102">
      <t>ホカ</t>
    </rPh>
    <rPh sb="102" eb="104">
      <t>カイケイ</t>
    </rPh>
    <rPh sb="107" eb="110">
      <t>ホジョキン</t>
    </rPh>
    <rPh sb="119" eb="121">
      <t>ウリアゲ</t>
    </rPh>
    <rPh sb="121" eb="122">
      <t>タカ</t>
    </rPh>
    <rPh sb="125" eb="127">
      <t>ヒリツ</t>
    </rPh>
    <rPh sb="129" eb="131">
      <t>ルイジ</t>
    </rPh>
    <rPh sb="131" eb="133">
      <t>シセツ</t>
    </rPh>
    <rPh sb="133" eb="136">
      <t>ヘイキンチ</t>
    </rPh>
    <rPh sb="137" eb="138">
      <t>チカ</t>
    </rPh>
    <rPh sb="140" eb="142">
      <t>エイギョウ</t>
    </rPh>
    <rPh sb="142" eb="145">
      <t>ソウリエキ</t>
    </rPh>
    <rPh sb="146" eb="148">
      <t>カクホ</t>
    </rPh>
    <rPh sb="164" eb="166">
      <t>ルイジ</t>
    </rPh>
    <rPh sb="166" eb="168">
      <t>シセツ</t>
    </rPh>
    <rPh sb="168" eb="171">
      <t>ヘイキンチ</t>
    </rPh>
    <rPh sb="181" eb="183">
      <t>ジョウショウ</t>
    </rPh>
    <rPh sb="183" eb="185">
      <t>ケイコウ</t>
    </rPh>
    <phoneticPr fontId="6"/>
  </si>
  <si>
    <t>　収益性、稼働率共に上昇傾向となっています。引き続き、利用者の声を反映させながら安定した運営を推進していきます。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ジョウショウ</t>
    </rPh>
    <rPh sb="12" eb="14">
      <t>ケイコウ</t>
    </rPh>
    <rPh sb="22" eb="23">
      <t>ヒ</t>
    </rPh>
    <rPh sb="24" eb="25">
      <t>ツヅ</t>
    </rPh>
    <rPh sb="27" eb="30">
      <t>リヨウシャ</t>
    </rPh>
    <rPh sb="31" eb="32">
      <t>コエ</t>
    </rPh>
    <rPh sb="33" eb="35">
      <t>ハンエイ</t>
    </rPh>
    <rPh sb="40" eb="42">
      <t>アンテイ</t>
    </rPh>
    <rPh sb="44" eb="46">
      <t>ウンエイ</t>
    </rPh>
    <rPh sb="47" eb="49">
      <t>スイシン</t>
    </rPh>
    <phoneticPr fontId="6"/>
  </si>
  <si>
    <t>⑦敷地の地価
　道路上に設置しています。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</si>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</sst>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95.5</c:v>
                </c:pt>
                <c:pt idx="1">
                  <c:v>87.5</c:v>
                </c:pt>
                <c:pt idx="2">
                  <c:v>86.5</c:v>
                </c:pt>
                <c:pt idx="3">
                  <c:v>131.4</c:v>
                </c:pt>
                <c:pt idx="4">
                  <c:v>163.30000000000001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8279968"/>
        <c:axId val="598280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279968"/>
        <c:axId val="598280360"/>
      </c:lineChart>
      <c:dateAx>
        <c:axId val="59827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8280360"/>
        <c:crosses val="autoZero"/>
        <c:auto val="1"/>
        <c:lblOffset val="100"/>
        <c:baseTimeUnit val="years"/>
      </c:dateAx>
      <c:valAx>
        <c:axId val="598280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8279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8281144"/>
        <c:axId val="59828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281144"/>
        <c:axId val="598281536"/>
      </c:lineChart>
      <c:dateAx>
        <c:axId val="598281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8281536"/>
        <c:crosses val="autoZero"/>
        <c:auto val="1"/>
        <c:lblOffset val="100"/>
        <c:baseTimeUnit val="years"/>
      </c:dateAx>
      <c:valAx>
        <c:axId val="59828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8281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286184"/>
        <c:axId val="65728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286184"/>
        <c:axId val="657286576"/>
      </c:lineChart>
      <c:dateAx>
        <c:axId val="657286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286576"/>
        <c:crosses val="autoZero"/>
        <c:auto val="1"/>
        <c:lblOffset val="100"/>
        <c:baseTimeUnit val="years"/>
      </c:dateAx>
      <c:valAx>
        <c:axId val="65728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7286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287360"/>
        <c:axId val="657287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287360"/>
        <c:axId val="657287752"/>
      </c:lineChart>
      <c:dateAx>
        <c:axId val="65728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287752"/>
        <c:crosses val="autoZero"/>
        <c:auto val="1"/>
        <c:lblOffset val="100"/>
        <c:baseTimeUnit val="years"/>
      </c:dateAx>
      <c:valAx>
        <c:axId val="657287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728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288536"/>
        <c:axId val="65728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288536"/>
        <c:axId val="657288928"/>
      </c:lineChart>
      <c:dateAx>
        <c:axId val="657288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288928"/>
        <c:crosses val="autoZero"/>
        <c:auto val="1"/>
        <c:lblOffset val="100"/>
        <c:baseTimeUnit val="years"/>
      </c:dateAx>
      <c:valAx>
        <c:axId val="65728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7288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289712"/>
        <c:axId val="27371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289712"/>
        <c:axId val="273710800"/>
      </c:lineChart>
      <c:dateAx>
        <c:axId val="65728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710800"/>
        <c:crosses val="autoZero"/>
        <c:auto val="1"/>
        <c:lblOffset val="100"/>
        <c:baseTimeUnit val="years"/>
      </c:dateAx>
      <c:valAx>
        <c:axId val="27371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57289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142.6</c:v>
                </c:pt>
                <c:pt idx="1">
                  <c:v>132.80000000000001</c:v>
                </c:pt>
                <c:pt idx="2">
                  <c:v>145.9</c:v>
                </c:pt>
                <c:pt idx="3">
                  <c:v>176.4</c:v>
                </c:pt>
                <c:pt idx="4">
                  <c:v>210.9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711584"/>
        <c:axId val="273711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11584"/>
        <c:axId val="273711976"/>
      </c:lineChart>
      <c:dateAx>
        <c:axId val="27371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711976"/>
        <c:crosses val="autoZero"/>
        <c:auto val="1"/>
        <c:lblOffset val="100"/>
        <c:baseTimeUnit val="years"/>
      </c:dateAx>
      <c:valAx>
        <c:axId val="273711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3711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-4.7</c:v>
                </c:pt>
                <c:pt idx="1">
                  <c:v>-14.3</c:v>
                </c:pt>
                <c:pt idx="2">
                  <c:v>-16.899999999999999</c:v>
                </c:pt>
                <c:pt idx="3">
                  <c:v>23.9</c:v>
                </c:pt>
                <c:pt idx="4">
                  <c:v>38.799999999999997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712760"/>
        <c:axId val="27371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12760"/>
        <c:axId val="273713152"/>
      </c:lineChart>
      <c:dateAx>
        <c:axId val="273712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713152"/>
        <c:crosses val="autoZero"/>
        <c:auto val="1"/>
        <c:lblOffset val="100"/>
        <c:baseTimeUnit val="years"/>
      </c:dateAx>
      <c:valAx>
        <c:axId val="27371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3712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-500</c:v>
                </c:pt>
                <c:pt idx="1">
                  <c:v>-1355</c:v>
                </c:pt>
                <c:pt idx="2">
                  <c:v>-1639</c:v>
                </c:pt>
                <c:pt idx="3">
                  <c:v>2613</c:v>
                </c:pt>
                <c:pt idx="4">
                  <c:v>5523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713936"/>
        <c:axId val="273714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13936"/>
        <c:axId val="273714328"/>
      </c:lineChart>
      <c:dateAx>
        <c:axId val="27371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714328"/>
        <c:crosses val="autoZero"/>
        <c:auto val="1"/>
        <c:lblOffset val="100"/>
        <c:baseTimeUnit val="years"/>
      </c:dateAx>
      <c:valAx>
        <c:axId val="273714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73713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広島県広島市　舟入町駐車場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134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694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その他駐車場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41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55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131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95.5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87.5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86.5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131.4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163.30000000000001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142.6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132.80000000000001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145.9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176.4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210.9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356.8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366.4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317.5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467.9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385.1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9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10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11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9.5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9.9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182.5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181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182.1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184.8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182.5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133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5"/>
      <c r="NE47" s="96"/>
      <c r="NF47" s="96"/>
      <c r="NG47" s="96"/>
      <c r="NH47" s="96"/>
      <c r="NI47" s="96"/>
      <c r="NJ47" s="96"/>
      <c r="NK47" s="96"/>
      <c r="NL47" s="96"/>
      <c r="NM47" s="96"/>
      <c r="NN47" s="96"/>
      <c r="NO47" s="96"/>
      <c r="NP47" s="96"/>
      <c r="NQ47" s="96"/>
      <c r="NR47" s="97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130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-4.7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-14.3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-16.899999999999999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23.9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38.799999999999997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-500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-1355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-1639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2613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5523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19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55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60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60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55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38.799999999999997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37.6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37.700000000000003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38.5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37.6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7659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6771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7055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8884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8279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132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28237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44.3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76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59.3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88.6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72.2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341002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13</v>
      </c>
      <c r="H6" s="61" t="str">
        <f>SUBSTITUTE(H8,"　","")</f>
        <v>広島県広島市</v>
      </c>
      <c r="I6" s="61" t="str">
        <f t="shared" si="1"/>
        <v>舟入町駐車場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41</v>
      </c>
      <c r="S6" s="63" t="str">
        <f t="shared" si="1"/>
        <v>公共施設</v>
      </c>
      <c r="T6" s="63" t="str">
        <f t="shared" si="1"/>
        <v>無</v>
      </c>
      <c r="U6" s="64">
        <f t="shared" si="1"/>
        <v>694</v>
      </c>
      <c r="V6" s="64">
        <f t="shared" si="1"/>
        <v>55</v>
      </c>
      <c r="W6" s="64">
        <f t="shared" si="1"/>
        <v>200</v>
      </c>
      <c r="X6" s="63" t="str">
        <f t="shared" si="1"/>
        <v>利用料金制</v>
      </c>
      <c r="Y6" s="65">
        <f>IF(Y8="-",NA(),Y8)</f>
        <v>95.5</v>
      </c>
      <c r="Z6" s="65">
        <f t="shared" ref="Z6:AH6" si="2">IF(Z8="-",NA(),Z8)</f>
        <v>87.5</v>
      </c>
      <c r="AA6" s="65">
        <f t="shared" si="2"/>
        <v>86.5</v>
      </c>
      <c r="AB6" s="65">
        <f t="shared" si="2"/>
        <v>131.4</v>
      </c>
      <c r="AC6" s="65">
        <f t="shared" si="2"/>
        <v>163.30000000000001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-4.7</v>
      </c>
      <c r="BG6" s="65">
        <f t="shared" ref="BG6:BO6" si="5">IF(BG8="-",NA(),BG8)</f>
        <v>-14.3</v>
      </c>
      <c r="BH6" s="65">
        <f t="shared" si="5"/>
        <v>-16.899999999999999</v>
      </c>
      <c r="BI6" s="65">
        <f t="shared" si="5"/>
        <v>23.9</v>
      </c>
      <c r="BJ6" s="65">
        <f t="shared" si="5"/>
        <v>38.799999999999997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-500</v>
      </c>
      <c r="BR6" s="66">
        <f t="shared" ref="BR6:BZ6" si="6">IF(BR8="-",NA(),BR8)</f>
        <v>-1355</v>
      </c>
      <c r="BS6" s="66">
        <f t="shared" si="6"/>
        <v>-1639</v>
      </c>
      <c r="BT6" s="66">
        <f t="shared" si="6"/>
        <v>2613</v>
      </c>
      <c r="BU6" s="66">
        <f t="shared" si="6"/>
        <v>5523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28237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142.6</v>
      </c>
      <c r="DL6" s="65">
        <f t="shared" ref="DL6:DT6" si="9">IF(DL8="-",NA(),DL8)</f>
        <v>132.80000000000001</v>
      </c>
      <c r="DM6" s="65">
        <f t="shared" si="9"/>
        <v>145.9</v>
      </c>
      <c r="DN6" s="65">
        <f t="shared" si="9"/>
        <v>176.4</v>
      </c>
      <c r="DO6" s="65">
        <f t="shared" si="9"/>
        <v>210.9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341002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13</v>
      </c>
      <c r="H7" s="61" t="str">
        <f t="shared" si="10"/>
        <v>広島県　広島市</v>
      </c>
      <c r="I7" s="61" t="str">
        <f t="shared" si="10"/>
        <v>舟入町駐車場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41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694</v>
      </c>
      <c r="V7" s="64">
        <f t="shared" si="10"/>
        <v>55</v>
      </c>
      <c r="W7" s="64">
        <f t="shared" si="10"/>
        <v>200</v>
      </c>
      <c r="X7" s="63" t="str">
        <f t="shared" si="10"/>
        <v>利用料金制</v>
      </c>
      <c r="Y7" s="65">
        <f>Y8</f>
        <v>95.5</v>
      </c>
      <c r="Z7" s="65">
        <f t="shared" ref="Z7:AH7" si="11">Z8</f>
        <v>87.5</v>
      </c>
      <c r="AA7" s="65">
        <f t="shared" si="11"/>
        <v>86.5</v>
      </c>
      <c r="AB7" s="65">
        <f t="shared" si="11"/>
        <v>131.4</v>
      </c>
      <c r="AC7" s="65">
        <f t="shared" si="11"/>
        <v>163.30000000000001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-4.7</v>
      </c>
      <c r="BG7" s="65">
        <f t="shared" ref="BG7:BO7" si="14">BG8</f>
        <v>-14.3</v>
      </c>
      <c r="BH7" s="65">
        <f t="shared" si="14"/>
        <v>-16.899999999999999</v>
      </c>
      <c r="BI7" s="65">
        <f t="shared" si="14"/>
        <v>23.9</v>
      </c>
      <c r="BJ7" s="65">
        <f t="shared" si="14"/>
        <v>38.799999999999997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-500</v>
      </c>
      <c r="BR7" s="66">
        <f t="shared" ref="BR7:BZ7" si="15">BR8</f>
        <v>-1355</v>
      </c>
      <c r="BS7" s="66">
        <f t="shared" si="15"/>
        <v>-1639</v>
      </c>
      <c r="BT7" s="66">
        <f t="shared" si="15"/>
        <v>2613</v>
      </c>
      <c r="BU7" s="66">
        <f t="shared" si="15"/>
        <v>5523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28237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142.6</v>
      </c>
      <c r="DL7" s="65">
        <f t="shared" ref="DL7:DT7" si="17">DL8</f>
        <v>132.80000000000001</v>
      </c>
      <c r="DM7" s="65">
        <f t="shared" si="17"/>
        <v>145.9</v>
      </c>
      <c r="DN7" s="65">
        <f t="shared" si="17"/>
        <v>176.4</v>
      </c>
      <c r="DO7" s="65">
        <f t="shared" si="17"/>
        <v>210.9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341002</v>
      </c>
      <c r="D8" s="68">
        <v>47</v>
      </c>
      <c r="E8" s="68">
        <v>14</v>
      </c>
      <c r="F8" s="68">
        <v>0</v>
      </c>
      <c r="G8" s="68">
        <v>13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41</v>
      </c>
      <c r="S8" s="70" t="s">
        <v>122</v>
      </c>
      <c r="T8" s="70" t="s">
        <v>123</v>
      </c>
      <c r="U8" s="71">
        <v>694</v>
      </c>
      <c r="V8" s="71">
        <v>55</v>
      </c>
      <c r="W8" s="71">
        <v>200</v>
      </c>
      <c r="X8" s="70" t="s">
        <v>124</v>
      </c>
      <c r="Y8" s="72">
        <v>95.5</v>
      </c>
      <c r="Z8" s="72">
        <v>87.5</v>
      </c>
      <c r="AA8" s="72">
        <v>86.5</v>
      </c>
      <c r="AB8" s="72">
        <v>131.4</v>
      </c>
      <c r="AC8" s="72">
        <v>163.30000000000001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-4.7</v>
      </c>
      <c r="BG8" s="72">
        <v>-14.3</v>
      </c>
      <c r="BH8" s="72">
        <v>-16.899999999999999</v>
      </c>
      <c r="BI8" s="72">
        <v>23.9</v>
      </c>
      <c r="BJ8" s="72">
        <v>38.799999999999997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-500</v>
      </c>
      <c r="BR8" s="73">
        <v>-1355</v>
      </c>
      <c r="BS8" s="73">
        <v>-1639</v>
      </c>
      <c r="BT8" s="74">
        <v>2613</v>
      </c>
      <c r="BU8" s="74">
        <v>5523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28237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142.6</v>
      </c>
      <c r="DL8" s="72">
        <v>132.80000000000001</v>
      </c>
      <c r="DM8" s="72">
        <v>145.9</v>
      </c>
      <c r="DN8" s="72">
        <v>176.4</v>
      </c>
      <c r="DO8" s="72">
        <v>210.9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2018-03-16T06:12:09Z</cp:lastPrinted>
  <dcterms:created xsi:type="dcterms:W3CDTF">2018-02-09T01:51:47Z</dcterms:created>
  <dcterms:modified xsi:type="dcterms:W3CDTF">2018-03-26T02:16:52Z</dcterms:modified>
  <cp:category/>
</cp:coreProperties>
</file>