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KP76" i="4"/>
  <c r="HA76" i="4"/>
  <c r="AN51" i="4"/>
  <c r="FE30" i="4"/>
  <c r="FE51" i="4"/>
  <c r="AN30" i="4"/>
  <c r="JV51" i="4"/>
  <c r="AG76" i="4"/>
  <c r="JV30" i="4"/>
  <c r="HP76" i="4"/>
  <c r="BG51" i="4"/>
  <c r="BG30" i="4"/>
  <c r="FX51" i="4"/>
  <c r="AV76" i="4"/>
  <c r="KO51" i="4"/>
  <c r="FX30" i="4"/>
  <c r="LE76" i="4"/>
  <c r="KO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<sst xmlns="http://schemas.openxmlformats.org/spreadsheetml/2006/main" count="286" uniqueCount="135">
  <si>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</si>
  <si>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</si>
  <si>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</si>
  <si>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</si>
  <si>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</si>
  <si>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</si>
  <si>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</si>
  <si>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</si>
  <si>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</si>
  <si>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</si>
  <si>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</si>
  <si>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</si>
  <si>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</si>
  <si>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</si>
  <si>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</si>
  <si>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</si>
  <si>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</si>
  <si>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</si>
  <si>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</si>
  <si>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</si>
  <si>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</si>
  <si>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</si>
  <si>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</si>
  <si>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</si>
  <si>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</si>
  <si>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</si>
  <si>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</si>
  <si>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</si>
  <si>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</si>
  <si>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</si>
  <si>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</si>
  <si>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</si>
  <si>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</si>
  <si>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</si>
  <si>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</si>
  <si>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</si>
  <si>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</si>
  <si>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</si>
  <si>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</si>
  <si>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</si>
  <si>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</si>
  <si>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</si>
  <si>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</si>
  <si>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</si>
  <si>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</si>
  <si>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</si>
  <si>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</si>
  <si>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</si>
  <si>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</si>
  <si>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</si>
  <si>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</si>
  <si>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</si>
  <si>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</si>
  <si>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</si>
  <si>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</si>
  <si>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</si>
  <si>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</si>
  <si>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</si>
  <si>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</si>
  <si>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</si>
  <si>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</si>
  <si>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</si>
  <si>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</si>
  <si>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</si>
  <si>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</si>
  <si>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</si>
  <si>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</si>
  <si>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</si>
  <si>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</si>
  <si>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</si>
  <si>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</si>
  <si>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</si>
  <si>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</si>
  <si>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</si>
  <si>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</si>
  <si>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</si>
  <si>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</si>
  <si>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</si>
  <si>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</si>
  <si>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</si>
  <si>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</si>
  <si>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</si>
  <si>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</si>
  <si>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</si>
  <si>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</si>
  <si>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</si>
  <si>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</si>
  <si>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</si>
  <si>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</si>
  <si>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</si>
  <si>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</si>
  <si>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</si>
  <si>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</si>
  <si>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</si>
  <si>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</si>
  <si>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</si>
  <si>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</si>
  <si>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</si>
  <si>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</si>
  <si>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</si>
  <si>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</si>
  <si>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</si>
  <si>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</si>
  <si>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</si>
  <si>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</si>
  <si>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</si>
  <si>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</si>
  <si>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</si>
  <si>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</si>
  <si>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</si>
  <si>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</si>
  <si>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</si>
  <si>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</si>
  <si>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</si>
  <si>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鶴見町駐車場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</si>
  <si>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</si>
  <si>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</si>
  <si>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</si>
  <si>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</si>
  <si>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</si>
  <si>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</si>
  <si>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</si>
  <si>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</si>
  <si>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</si>
  <si>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</si>
  <si>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</si>
  <si>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</si>
  <si>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</si>
  <si>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</si>
  <si>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</si>
  <si>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類似施設平均値と近い値となっており、営業総利益を確保しています。
⑤EBITDA
　類似施設平均値を上回っており、収益性を確保しています。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5">
      <t>チカ</t>
    </rPh>
    <rPh sb="126" eb="127">
      <t>アタイ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66" eb="167">
      <t>ウエ</t>
    </rPh>
    <rPh sb="173" eb="176">
      <t>シュウエキセイ</t>
    </rPh>
    <rPh sb="177" eb="179">
      <t>カクホ</t>
    </rPh>
    <phoneticPr fontId="6"/>
  </si>
  <si>
    <t>⑪稼働率
　類似施設平均値を下回っているものの、２４０％程度の稼働率を維持しています。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8" eb="30">
      <t>テイド</t>
    </rPh>
    <rPh sb="31" eb="33">
      <t>カドウ</t>
    </rPh>
    <rPh sb="33" eb="34">
      <t>リツ</t>
    </rPh>
    <rPh sb="35" eb="37">
      <t>イジ</t>
    </rPh>
    <phoneticPr fontId="6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</si>
  <si>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6"/>
  </si>
  <si>
    <t>⑦敷地の地価
　道路上に設置しています。
⑧設備投資見込額
　今後、老朽化した機器の改修工事のため設備投資を行う見込みです。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rPh sb="78" eb="80">
      <t>ルイジ</t>
    </rPh>
    <rPh sb="80" eb="82">
      <t>シセツ</t>
    </rPh>
    <rPh sb="82" eb="85">
      <t>ヘイキンチ</t>
    </rPh>
    <rPh sb="86" eb="88">
      <t>ウワマワ</t>
    </rPh>
    <rPh sb="94" eb="97">
      <t>コウサイヒ</t>
    </rPh>
    <rPh sb="98" eb="100">
      <t>ショウカン</t>
    </rPh>
    <rPh sb="101" eb="102">
      <t>トモナ</t>
    </rPh>
    <rPh sb="103" eb="105">
      <t>テイカ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</si>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</sst>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175.5</c:v>
                </c:pt>
                <c:pt idx="1">
                  <c:v>166.1</c:v>
                </c:pt>
                <c:pt idx="2">
                  <c:v>215.3</c:v>
                </c:pt>
                <c:pt idx="3">
                  <c:v>278.7</c:v>
                </c:pt>
                <c:pt idx="4">
                  <c:v>218.6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57240"/>
        <c:axId val="30985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57240"/>
        <c:axId val="309857632"/>
      </c:lineChart>
      <c:dateAx>
        <c:axId val="309857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857632"/>
        <c:crosses val="autoZero"/>
        <c:auto val="1"/>
        <c:lblOffset val="100"/>
        <c:baseTimeUnit val="years"/>
      </c:dateAx>
      <c:valAx>
        <c:axId val="30985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857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58416"/>
        <c:axId val="30985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58416"/>
        <c:axId val="309858808"/>
      </c:lineChart>
      <c:dateAx>
        <c:axId val="30985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858808"/>
        <c:crosses val="autoZero"/>
        <c:auto val="1"/>
        <c:lblOffset val="100"/>
        <c:baseTimeUnit val="years"/>
      </c:dateAx>
      <c:valAx>
        <c:axId val="30985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858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59592"/>
        <c:axId val="30985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59592"/>
        <c:axId val="309859984"/>
      </c:lineChart>
      <c:dateAx>
        <c:axId val="30985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859984"/>
        <c:crosses val="autoZero"/>
        <c:auto val="1"/>
        <c:lblOffset val="100"/>
        <c:baseTimeUnit val="years"/>
      </c:dateAx>
      <c:valAx>
        <c:axId val="30985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85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89536"/>
        <c:axId val="59208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89536"/>
        <c:axId val="592089928"/>
      </c:lineChart>
      <c:dateAx>
        <c:axId val="5920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2089928"/>
        <c:crosses val="autoZero"/>
        <c:auto val="1"/>
        <c:lblOffset val="100"/>
        <c:baseTimeUnit val="years"/>
      </c:dateAx>
      <c:valAx>
        <c:axId val="59208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208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90712"/>
        <c:axId val="5920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0712"/>
        <c:axId val="592091104"/>
      </c:lineChart>
      <c:dateAx>
        <c:axId val="59209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2091104"/>
        <c:crosses val="autoZero"/>
        <c:auto val="1"/>
        <c:lblOffset val="100"/>
        <c:baseTimeUnit val="years"/>
      </c:dateAx>
      <c:valAx>
        <c:axId val="5920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2090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91888"/>
        <c:axId val="59209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1888"/>
        <c:axId val="592092280"/>
      </c:lineChart>
      <c:dateAx>
        <c:axId val="59209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2092280"/>
        <c:crosses val="autoZero"/>
        <c:auto val="1"/>
        <c:lblOffset val="100"/>
        <c:baseTimeUnit val="years"/>
      </c:dateAx>
      <c:valAx>
        <c:axId val="59209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209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234.5</c:v>
                </c:pt>
                <c:pt idx="1">
                  <c:v>216.4</c:v>
                </c:pt>
                <c:pt idx="2">
                  <c:v>247.3</c:v>
                </c:pt>
                <c:pt idx="3">
                  <c:v>252.7</c:v>
                </c:pt>
                <c:pt idx="4">
                  <c:v>243.6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1272"/>
        <c:axId val="59491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1272"/>
        <c:axId val="594911664"/>
      </c:lineChart>
      <c:dateAx>
        <c:axId val="59491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1664"/>
        <c:crosses val="autoZero"/>
        <c:auto val="1"/>
        <c:lblOffset val="100"/>
        <c:baseTimeUnit val="years"/>
      </c:dateAx>
      <c:valAx>
        <c:axId val="59491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1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39.799999999999997</c:v>
                </c:pt>
                <c:pt idx="2">
                  <c:v>53.3</c:v>
                </c:pt>
                <c:pt idx="3">
                  <c:v>64.099999999999994</c:v>
                </c:pt>
                <c:pt idx="4">
                  <c:v>54.3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2448"/>
        <c:axId val="594912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2448"/>
        <c:axId val="594912840"/>
      </c:lineChart>
      <c:dateAx>
        <c:axId val="59491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2840"/>
        <c:crosses val="autoZero"/>
        <c:auto val="1"/>
        <c:lblOffset val="100"/>
        <c:baseTimeUnit val="years"/>
      </c:dateAx>
      <c:valAx>
        <c:axId val="594912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7531</c:v>
                </c:pt>
                <c:pt idx="1">
                  <c:v>6463</c:v>
                </c:pt>
                <c:pt idx="2">
                  <c:v>11665</c:v>
                </c:pt>
                <c:pt idx="3">
                  <c:v>14880</c:v>
                </c:pt>
                <c:pt idx="4">
                  <c:v>10346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3624"/>
        <c:axId val="59491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3624"/>
        <c:axId val="594914016"/>
      </c:lineChart>
      <c:dateAx>
        <c:axId val="59491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4016"/>
        <c:crosses val="autoZero"/>
        <c:auto val="1"/>
        <c:lblOffset val="100"/>
        <c:baseTimeUnit val="years"/>
      </c:dateAx>
      <c:valAx>
        <c:axId val="59491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3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鶴見町駐車場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134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736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55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130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175.5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166.1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215.3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278.7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218.6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234.5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216.4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247.3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252.7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243.6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131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43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39.799999999999997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53.3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64.099999999999994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54.3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7531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6463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11665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14880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10346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34128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87.6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19</v>
      </c>
      <c r="H6" s="61" t="str">
        <f>SUBSTITUTE(H8,"　","")</f>
        <v>広島県広島市</v>
      </c>
      <c r="I6" s="61" t="str">
        <f t="shared" si="1"/>
        <v>鶴見町駐車場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30</v>
      </c>
      <c r="S6" s="63" t="str">
        <f t="shared" si="1"/>
        <v>商業施設</v>
      </c>
      <c r="T6" s="63" t="str">
        <f t="shared" si="1"/>
        <v>無</v>
      </c>
      <c r="U6" s="64">
        <f t="shared" si="1"/>
        <v>736</v>
      </c>
      <c r="V6" s="64">
        <f t="shared" si="1"/>
        <v>55</v>
      </c>
      <c r="W6" s="64">
        <f t="shared" si="1"/>
        <v>200</v>
      </c>
      <c r="X6" s="63" t="str">
        <f t="shared" si="1"/>
        <v>利用料金制</v>
      </c>
      <c r="Y6" s="65">
        <f>IF(Y8="-",NA(),Y8)</f>
        <v>175.5</v>
      </c>
      <c r="Z6" s="65">
        <f t="shared" ref="Z6:AH6" si="2">IF(Z8="-",NA(),Z8)</f>
        <v>166.1</v>
      </c>
      <c r="AA6" s="65">
        <f t="shared" si="2"/>
        <v>215.3</v>
      </c>
      <c r="AB6" s="65">
        <f t="shared" si="2"/>
        <v>278.7</v>
      </c>
      <c r="AC6" s="65">
        <f t="shared" si="2"/>
        <v>218.6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43</v>
      </c>
      <c r="BG6" s="65">
        <f t="shared" ref="BG6:BO6" si="5">IF(BG8="-",NA(),BG8)</f>
        <v>39.799999999999997</v>
      </c>
      <c r="BH6" s="65">
        <f t="shared" si="5"/>
        <v>53.3</v>
      </c>
      <c r="BI6" s="65">
        <f t="shared" si="5"/>
        <v>64.099999999999994</v>
      </c>
      <c r="BJ6" s="65">
        <f t="shared" si="5"/>
        <v>54.3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7531</v>
      </c>
      <c r="BR6" s="66">
        <f t="shared" ref="BR6:BZ6" si="6">IF(BR8="-",NA(),BR8)</f>
        <v>6463</v>
      </c>
      <c r="BS6" s="66">
        <f t="shared" si="6"/>
        <v>11665</v>
      </c>
      <c r="BT6" s="66">
        <f t="shared" si="6"/>
        <v>14880</v>
      </c>
      <c r="BU6" s="66">
        <f t="shared" si="6"/>
        <v>10346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34128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87.6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234.5</v>
      </c>
      <c r="DL6" s="65">
        <f t="shared" ref="DL6:DT6" si="9">IF(DL8="-",NA(),DL8)</f>
        <v>216.4</v>
      </c>
      <c r="DM6" s="65">
        <f t="shared" si="9"/>
        <v>247.3</v>
      </c>
      <c r="DN6" s="65">
        <f t="shared" si="9"/>
        <v>252.7</v>
      </c>
      <c r="DO6" s="65">
        <f t="shared" si="9"/>
        <v>243.6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19</v>
      </c>
      <c r="H7" s="61" t="str">
        <f t="shared" si="10"/>
        <v>広島県　広島市</v>
      </c>
      <c r="I7" s="61" t="str">
        <f t="shared" si="10"/>
        <v>鶴見町駐車場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30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736</v>
      </c>
      <c r="V7" s="64">
        <f t="shared" si="10"/>
        <v>55</v>
      </c>
      <c r="W7" s="64">
        <f t="shared" si="10"/>
        <v>200</v>
      </c>
      <c r="X7" s="63" t="str">
        <f t="shared" si="10"/>
        <v>利用料金制</v>
      </c>
      <c r="Y7" s="65">
        <f>Y8</f>
        <v>175.5</v>
      </c>
      <c r="Z7" s="65">
        <f t="shared" ref="Z7:AH7" si="11">Z8</f>
        <v>166.1</v>
      </c>
      <c r="AA7" s="65">
        <f t="shared" si="11"/>
        <v>215.3</v>
      </c>
      <c r="AB7" s="65">
        <f t="shared" si="11"/>
        <v>278.7</v>
      </c>
      <c r="AC7" s="65">
        <f t="shared" si="11"/>
        <v>218.6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43</v>
      </c>
      <c r="BG7" s="65">
        <f t="shared" ref="BG7:BO7" si="14">BG8</f>
        <v>39.799999999999997</v>
      </c>
      <c r="BH7" s="65">
        <f t="shared" si="14"/>
        <v>53.3</v>
      </c>
      <c r="BI7" s="65">
        <f t="shared" si="14"/>
        <v>64.099999999999994</v>
      </c>
      <c r="BJ7" s="65">
        <f t="shared" si="14"/>
        <v>54.3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7531</v>
      </c>
      <c r="BR7" s="66">
        <f t="shared" ref="BR7:BZ7" si="15">BR8</f>
        <v>6463</v>
      </c>
      <c r="BS7" s="66">
        <f t="shared" si="15"/>
        <v>11665</v>
      </c>
      <c r="BT7" s="66">
        <f t="shared" si="15"/>
        <v>14880</v>
      </c>
      <c r="BU7" s="66">
        <f t="shared" si="15"/>
        <v>10346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34128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87.6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234.5</v>
      </c>
      <c r="DL7" s="65">
        <f t="shared" ref="DL7:DT7" si="17">DL8</f>
        <v>216.4</v>
      </c>
      <c r="DM7" s="65">
        <f t="shared" si="17"/>
        <v>247.3</v>
      </c>
      <c r="DN7" s="65">
        <f t="shared" si="17"/>
        <v>252.7</v>
      </c>
      <c r="DO7" s="65">
        <f t="shared" si="17"/>
        <v>243.6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19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30</v>
      </c>
      <c r="S8" s="70" t="s">
        <v>122</v>
      </c>
      <c r="T8" s="70" t="s">
        <v>123</v>
      </c>
      <c r="U8" s="71">
        <v>736</v>
      </c>
      <c r="V8" s="71">
        <v>55</v>
      </c>
      <c r="W8" s="71">
        <v>200</v>
      </c>
      <c r="X8" s="70" t="s">
        <v>124</v>
      </c>
      <c r="Y8" s="72">
        <v>175.5</v>
      </c>
      <c r="Z8" s="72">
        <v>166.1</v>
      </c>
      <c r="AA8" s="72">
        <v>215.3</v>
      </c>
      <c r="AB8" s="72">
        <v>278.7</v>
      </c>
      <c r="AC8" s="72">
        <v>218.6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43</v>
      </c>
      <c r="BG8" s="72">
        <v>39.799999999999997</v>
      </c>
      <c r="BH8" s="72">
        <v>53.3</v>
      </c>
      <c r="BI8" s="72">
        <v>64.099999999999994</v>
      </c>
      <c r="BJ8" s="72">
        <v>54.3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7531</v>
      </c>
      <c r="BR8" s="73">
        <v>6463</v>
      </c>
      <c r="BS8" s="73">
        <v>11665</v>
      </c>
      <c r="BT8" s="74">
        <v>14880</v>
      </c>
      <c r="BU8" s="74">
        <v>10346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34128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87.6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234.5</v>
      </c>
      <c r="DL8" s="72">
        <v>216.4</v>
      </c>
      <c r="DM8" s="72">
        <v>247.3</v>
      </c>
      <c r="DN8" s="72">
        <v>252.7</v>
      </c>
      <c r="DO8" s="72">
        <v>243.6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2018-03-15T12:22:52Z</cp:lastPrinted>
  <dcterms:created xsi:type="dcterms:W3CDTF">2018-02-09T01:51:51Z</dcterms:created>
  <dcterms:modified xsi:type="dcterms:W3CDTF">2018-03-26T02:17:52Z</dcterms:modified>
  <cp:category/>
</cp:coreProperties>
</file>