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HP76" i="4"/>
  <c r="BG30" i="4"/>
  <c r="LE76" i="4"/>
  <c r="FX51" i="4"/>
  <c r="AV76" i="4"/>
  <c r="KO51" i="4"/>
  <c r="BG51" i="4"/>
  <c r="KO30" i="4"/>
  <c r="FX30" i="4"/>
  <c r="KP76" i="4"/>
  <c r="HA76" i="4"/>
  <c r="AN51" i="4"/>
  <c r="FE30" i="4"/>
  <c r="AG76" i="4"/>
  <c r="AN30" i="4"/>
  <c r="JV51" i="4"/>
  <c r="JV30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<sst xmlns="http://schemas.openxmlformats.org/spreadsheetml/2006/main" count="286" uniqueCount="135">
  <si>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</si>
  <si>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</si>
  <si>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</si>
  <si>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</si>
  <si>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</si>
  <si>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</si>
  <si>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</si>
  <si>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</si>
  <si>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</si>
  <si>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</si>
  <si>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</si>
  <si>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</si>
  <si>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</si>
  <si>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</si>
  <si>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</si>
  <si>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</si>
  <si>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</si>
  <si>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</si>
  <si>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</si>
  <si>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</si>
  <si>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</si>
  <si>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</si>
  <si>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</si>
  <si>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</si>
  <si>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</si>
  <si>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</si>
  <si>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</si>
  <si>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</si>
  <si>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</si>
  <si>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</si>
  <si>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</si>
  <si>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</si>
  <si>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</si>
  <si>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</si>
  <si>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</si>
  <si>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</si>
  <si>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</si>
  <si>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</si>
  <si>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</si>
  <si>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</si>
  <si>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</si>
  <si>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</si>
  <si>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</si>
  <si>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</si>
  <si>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</si>
  <si>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</si>
  <si>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</si>
  <si>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</si>
  <si>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</si>
  <si>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</si>
  <si>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</si>
  <si>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</si>
  <si>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</si>
  <si>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</si>
  <si>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</si>
  <si>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</si>
  <si>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</si>
  <si>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</si>
  <si>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</si>
  <si>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</si>
  <si>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</si>
  <si>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</si>
  <si>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</si>
  <si>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</si>
  <si>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</si>
  <si>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</si>
  <si>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</si>
  <si>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</si>
  <si>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</si>
  <si>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</si>
  <si>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</si>
  <si>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</si>
  <si>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</si>
  <si>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</si>
  <si>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</si>
  <si>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</si>
  <si>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</si>
  <si>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</si>
  <si>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</si>
  <si>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</si>
  <si>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</si>
  <si>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</si>
  <si>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</si>
  <si>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</si>
  <si>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</si>
  <si>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</si>
  <si>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</si>
  <si>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</si>
  <si>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</si>
  <si>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</si>
  <si>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</si>
  <si>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</si>
  <si>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</si>
  <si>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</si>
  <si>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</si>
  <si>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</si>
  <si>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</si>
  <si>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</si>
  <si>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</si>
  <si>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</si>
  <si>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</si>
  <si>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</si>
  <si>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</si>
  <si>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</si>
  <si>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</si>
  <si>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</si>
  <si>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</si>
  <si>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</si>
  <si>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</si>
  <si>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</si>
  <si>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</si>
  <si>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</si>
  <si>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</si>
  <si>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</si>
  <si>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東観音町駐車場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</si>
  <si>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</si>
  <si>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</si>
  <si>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</si>
  <si>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</si>
  <si>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</si>
  <si>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</si>
  <si>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</si>
  <si>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</si>
  <si>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</si>
  <si>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</si>
  <si>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</si>
  <si>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</si>
  <si>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</si>
  <si>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</si>
  <si>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</si>
  <si>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類似施設平均値を大幅に下回っており、赤字で推移しています。
②他会計補助金比率
　他会計からの補助金はありません。
③駐車台数一台当たりの他会計補助金額
　他会計からの補助金はありません。
④売上高GOP比率
　類似施設平均値を大幅に下回っていますが、改善傾向にあります。
⑤EBITDA
　類似施設平均値を大幅に下回っていますが、改善傾向にあります。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28" eb="30">
      <t>アカジ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シタマワ</t>
    </rPh>
    <rPh sb="136" eb="138">
      <t>カイゼン</t>
    </rPh>
    <rPh sb="138" eb="140">
      <t>ケイコウ</t>
    </rPh>
    <rPh sb="156" eb="158">
      <t>ルイジ</t>
    </rPh>
    <rPh sb="158" eb="160">
      <t>シセツ</t>
    </rPh>
    <rPh sb="160" eb="163">
      <t>ヘイキンチ</t>
    </rPh>
    <rPh sb="164" eb="166">
      <t>オオハバ</t>
    </rPh>
    <rPh sb="176" eb="178">
      <t>カイゼン</t>
    </rPh>
    <rPh sb="178" eb="180">
      <t>ケイコウ</t>
    </rPh>
    <phoneticPr fontId="6"/>
  </si>
  <si>
    <t>⑪稼働率
　類似施設平均値を下回っていますが、改善傾向にあります。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3" eb="25">
      <t>カイゼン</t>
    </rPh>
    <rPh sb="25" eb="27">
      <t>ケイコウ</t>
    </rPh>
    <phoneticPr fontId="6"/>
  </si>
  <si>
    <t>　収益性、稼働率共に類似施設平均値を大きく下回っています。
　一部を駐輪場に転用するなど今後のあり方を検討しながら、当面は、利用者の声を反映させながら運営を推進していきます。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ルイジ</t>
    </rPh>
    <rPh sb="12" eb="14">
      <t>シセツ</t>
    </rPh>
    <rPh sb="14" eb="17">
      <t>ヘイキンチ</t>
    </rPh>
    <rPh sb="18" eb="19">
      <t>オオ</t>
    </rPh>
    <rPh sb="21" eb="23">
      <t>シタマワ</t>
    </rPh>
    <rPh sb="31" eb="33">
      <t>イチブ</t>
    </rPh>
    <rPh sb="34" eb="36">
      <t>チュウリン</t>
    </rPh>
    <rPh sb="36" eb="37">
      <t>ジョウ</t>
    </rPh>
    <rPh sb="38" eb="40">
      <t>テンヨウ</t>
    </rPh>
    <rPh sb="44" eb="46">
      <t>コンゴ</t>
    </rPh>
    <rPh sb="49" eb="50">
      <t>カタ</t>
    </rPh>
    <rPh sb="51" eb="53">
      <t>ケントウ</t>
    </rPh>
    <rPh sb="58" eb="60">
      <t>トウメン</t>
    </rPh>
    <rPh sb="62" eb="65">
      <t>リヨウシャ</t>
    </rPh>
    <rPh sb="66" eb="67">
      <t>コエ</t>
    </rPh>
    <rPh sb="68" eb="70">
      <t>ハンエイ</t>
    </rPh>
    <rPh sb="75" eb="77">
      <t>ウンエイ</t>
    </rPh>
    <rPh sb="78" eb="80">
      <t>スイシン</t>
    </rPh>
    <phoneticPr fontId="6"/>
  </si>
  <si>
    <t>⑦敷地の地価
　道路に設置しています。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1" eb="13">
      <t>セッチ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</si>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</sst>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47.4</c:v>
                </c:pt>
                <c:pt idx="1">
                  <c:v>51.3</c:v>
                </c:pt>
                <c:pt idx="2">
                  <c:v>61.1</c:v>
                </c:pt>
                <c:pt idx="3">
                  <c:v>71.5</c:v>
                </c:pt>
                <c:pt idx="4">
                  <c:v>86.1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640624"/>
        <c:axId val="594911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640624"/>
        <c:axId val="594911272"/>
      </c:lineChart>
      <c:dateAx>
        <c:axId val="59064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1272"/>
        <c:crosses val="autoZero"/>
        <c:auto val="1"/>
        <c:lblOffset val="100"/>
        <c:baseTimeUnit val="years"/>
      </c:dateAx>
      <c:valAx>
        <c:axId val="594911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64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2056"/>
        <c:axId val="59491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2056"/>
        <c:axId val="594912448"/>
      </c:lineChart>
      <c:dateAx>
        <c:axId val="594912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2448"/>
        <c:crosses val="autoZero"/>
        <c:auto val="1"/>
        <c:lblOffset val="100"/>
        <c:baseTimeUnit val="years"/>
      </c:dateAx>
      <c:valAx>
        <c:axId val="59491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2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3232"/>
        <c:axId val="594913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3232"/>
        <c:axId val="594913624"/>
      </c:lineChart>
      <c:dateAx>
        <c:axId val="59491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3624"/>
        <c:crosses val="autoZero"/>
        <c:auto val="1"/>
        <c:lblOffset val="100"/>
        <c:baseTimeUnit val="years"/>
      </c:dateAx>
      <c:valAx>
        <c:axId val="594913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3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4408"/>
        <c:axId val="59491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4408"/>
        <c:axId val="594914800"/>
      </c:lineChart>
      <c:dateAx>
        <c:axId val="594914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4800"/>
        <c:crosses val="autoZero"/>
        <c:auto val="1"/>
        <c:lblOffset val="100"/>
        <c:baseTimeUnit val="years"/>
      </c:dateAx>
      <c:valAx>
        <c:axId val="59491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4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85224"/>
        <c:axId val="32208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85224"/>
        <c:axId val="322085616"/>
      </c:lineChart>
      <c:dateAx>
        <c:axId val="322085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085616"/>
        <c:crosses val="autoZero"/>
        <c:auto val="1"/>
        <c:lblOffset val="100"/>
        <c:baseTimeUnit val="years"/>
      </c:dateAx>
      <c:valAx>
        <c:axId val="32208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2085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86400"/>
        <c:axId val="32208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86400"/>
        <c:axId val="322086792"/>
      </c:lineChart>
      <c:dateAx>
        <c:axId val="32208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086792"/>
        <c:crosses val="autoZero"/>
        <c:auto val="1"/>
        <c:lblOffset val="100"/>
        <c:baseTimeUnit val="years"/>
      </c:dateAx>
      <c:valAx>
        <c:axId val="32208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2086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61.1</c:v>
                </c:pt>
                <c:pt idx="1">
                  <c:v>83.3</c:v>
                </c:pt>
                <c:pt idx="2">
                  <c:v>100</c:v>
                </c:pt>
                <c:pt idx="3">
                  <c:v>108.3</c:v>
                </c:pt>
                <c:pt idx="4">
                  <c:v>127.8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87576"/>
        <c:axId val="32208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87576"/>
        <c:axId val="322087968"/>
      </c:lineChart>
      <c:dateAx>
        <c:axId val="322087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087968"/>
        <c:crosses val="autoZero"/>
        <c:auto val="1"/>
        <c:lblOffset val="100"/>
        <c:baseTimeUnit val="years"/>
      </c:dateAx>
      <c:valAx>
        <c:axId val="32208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2087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-110.8</c:v>
                </c:pt>
                <c:pt idx="1">
                  <c:v>-94.9</c:v>
                </c:pt>
                <c:pt idx="2">
                  <c:v>-66.400000000000006</c:v>
                </c:pt>
                <c:pt idx="3">
                  <c:v>-39.799999999999997</c:v>
                </c:pt>
                <c:pt idx="4">
                  <c:v>-16.100000000000001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34344"/>
        <c:axId val="65763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634344"/>
        <c:axId val="657634736"/>
      </c:lineChart>
      <c:dateAx>
        <c:axId val="65763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634736"/>
        <c:crosses val="autoZero"/>
        <c:auto val="1"/>
        <c:lblOffset val="100"/>
        <c:baseTimeUnit val="years"/>
      </c:dateAx>
      <c:valAx>
        <c:axId val="65763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634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-3434</c:v>
                </c:pt>
                <c:pt idx="1">
                  <c:v>-3117</c:v>
                </c:pt>
                <c:pt idx="2">
                  <c:v>-2666</c:v>
                </c:pt>
                <c:pt idx="3">
                  <c:v>-1552</c:v>
                </c:pt>
                <c:pt idx="4">
                  <c:v>-793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35520"/>
        <c:axId val="65763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635520"/>
        <c:axId val="657635912"/>
      </c:lineChart>
      <c:dateAx>
        <c:axId val="65763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635912"/>
        <c:crosses val="autoZero"/>
        <c:auto val="1"/>
        <c:lblOffset val="100"/>
        <c:baseTimeUnit val="years"/>
      </c:dateAx>
      <c:valAx>
        <c:axId val="65763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635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広島県広島市　東観音町駐車場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504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30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36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200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130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47.4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51.3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61.1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71.5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86.1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61.1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83.3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100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108.3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127.8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131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-110.8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-94.9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-66.400000000000006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-39.799999999999997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-16.100000000000001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-3434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-3117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-2666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-1552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-793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132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46496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20</v>
      </c>
      <c r="H6" s="61" t="str">
        <f>SUBSTITUTE(H8,"　","")</f>
        <v>広島県広島市</v>
      </c>
      <c r="I6" s="61" t="str">
        <f t="shared" si="1"/>
        <v>東観音町駐車場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30</v>
      </c>
      <c r="S6" s="63" t="str">
        <f t="shared" si="1"/>
        <v>公共施設</v>
      </c>
      <c r="T6" s="63" t="str">
        <f t="shared" si="1"/>
        <v>無</v>
      </c>
      <c r="U6" s="64">
        <f t="shared" si="1"/>
        <v>504</v>
      </c>
      <c r="V6" s="64">
        <f t="shared" si="1"/>
        <v>36</v>
      </c>
      <c r="W6" s="64">
        <f t="shared" si="1"/>
        <v>200</v>
      </c>
      <c r="X6" s="63" t="str">
        <f t="shared" si="1"/>
        <v>利用料金制</v>
      </c>
      <c r="Y6" s="65">
        <f>IF(Y8="-",NA(),Y8)</f>
        <v>47.4</v>
      </c>
      <c r="Z6" s="65">
        <f t="shared" ref="Z6:AH6" si="2">IF(Z8="-",NA(),Z8)</f>
        <v>51.3</v>
      </c>
      <c r="AA6" s="65">
        <f t="shared" si="2"/>
        <v>61.1</v>
      </c>
      <c r="AB6" s="65">
        <f t="shared" si="2"/>
        <v>71.5</v>
      </c>
      <c r="AC6" s="65">
        <f t="shared" si="2"/>
        <v>86.1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-110.8</v>
      </c>
      <c r="BG6" s="65">
        <f t="shared" ref="BG6:BO6" si="5">IF(BG8="-",NA(),BG8)</f>
        <v>-94.9</v>
      </c>
      <c r="BH6" s="65">
        <f t="shared" si="5"/>
        <v>-66.400000000000006</v>
      </c>
      <c r="BI6" s="65">
        <f t="shared" si="5"/>
        <v>-39.799999999999997</v>
      </c>
      <c r="BJ6" s="65">
        <f t="shared" si="5"/>
        <v>-16.100000000000001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-3434</v>
      </c>
      <c r="BR6" s="66">
        <f t="shared" ref="BR6:BZ6" si="6">IF(BR8="-",NA(),BR8)</f>
        <v>-3117</v>
      </c>
      <c r="BS6" s="66">
        <f t="shared" si="6"/>
        <v>-2666</v>
      </c>
      <c r="BT6" s="66">
        <f t="shared" si="6"/>
        <v>-1552</v>
      </c>
      <c r="BU6" s="66">
        <f t="shared" si="6"/>
        <v>-793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46496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61.1</v>
      </c>
      <c r="DL6" s="65">
        <f t="shared" ref="DL6:DT6" si="9">IF(DL8="-",NA(),DL8)</f>
        <v>83.3</v>
      </c>
      <c r="DM6" s="65">
        <f t="shared" si="9"/>
        <v>100</v>
      </c>
      <c r="DN6" s="65">
        <f t="shared" si="9"/>
        <v>108.3</v>
      </c>
      <c r="DO6" s="65">
        <f t="shared" si="9"/>
        <v>127.8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20</v>
      </c>
      <c r="H7" s="61" t="str">
        <f t="shared" si="10"/>
        <v>広島県　広島市</v>
      </c>
      <c r="I7" s="61" t="str">
        <f t="shared" si="10"/>
        <v>東観音町駐車場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30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504</v>
      </c>
      <c r="V7" s="64">
        <f t="shared" si="10"/>
        <v>36</v>
      </c>
      <c r="W7" s="64">
        <f t="shared" si="10"/>
        <v>200</v>
      </c>
      <c r="X7" s="63" t="str">
        <f t="shared" si="10"/>
        <v>利用料金制</v>
      </c>
      <c r="Y7" s="65">
        <f>Y8</f>
        <v>47.4</v>
      </c>
      <c r="Z7" s="65">
        <f t="shared" ref="Z7:AH7" si="11">Z8</f>
        <v>51.3</v>
      </c>
      <c r="AA7" s="65">
        <f t="shared" si="11"/>
        <v>61.1</v>
      </c>
      <c r="AB7" s="65">
        <f t="shared" si="11"/>
        <v>71.5</v>
      </c>
      <c r="AC7" s="65">
        <f t="shared" si="11"/>
        <v>86.1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-110.8</v>
      </c>
      <c r="BG7" s="65">
        <f t="shared" ref="BG7:BO7" si="14">BG8</f>
        <v>-94.9</v>
      </c>
      <c r="BH7" s="65">
        <f t="shared" si="14"/>
        <v>-66.400000000000006</v>
      </c>
      <c r="BI7" s="65">
        <f t="shared" si="14"/>
        <v>-39.799999999999997</v>
      </c>
      <c r="BJ7" s="65">
        <f t="shared" si="14"/>
        <v>-16.100000000000001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-3434</v>
      </c>
      <c r="BR7" s="66">
        <f t="shared" ref="BR7:BZ7" si="15">BR8</f>
        <v>-3117</v>
      </c>
      <c r="BS7" s="66">
        <f t="shared" si="15"/>
        <v>-2666</v>
      </c>
      <c r="BT7" s="66">
        <f t="shared" si="15"/>
        <v>-1552</v>
      </c>
      <c r="BU7" s="66">
        <f t="shared" si="15"/>
        <v>-793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46496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61.1</v>
      </c>
      <c r="DL7" s="65">
        <f t="shared" ref="DL7:DT7" si="17">DL8</f>
        <v>83.3</v>
      </c>
      <c r="DM7" s="65">
        <f t="shared" si="17"/>
        <v>100</v>
      </c>
      <c r="DN7" s="65">
        <f t="shared" si="17"/>
        <v>108.3</v>
      </c>
      <c r="DO7" s="65">
        <f t="shared" si="17"/>
        <v>127.8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20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30</v>
      </c>
      <c r="S8" s="70" t="s">
        <v>122</v>
      </c>
      <c r="T8" s="70" t="s">
        <v>123</v>
      </c>
      <c r="U8" s="71">
        <v>504</v>
      </c>
      <c r="V8" s="71">
        <v>36</v>
      </c>
      <c r="W8" s="71">
        <v>200</v>
      </c>
      <c r="X8" s="70" t="s">
        <v>124</v>
      </c>
      <c r="Y8" s="72">
        <v>47.4</v>
      </c>
      <c r="Z8" s="72">
        <v>51.3</v>
      </c>
      <c r="AA8" s="72">
        <v>61.1</v>
      </c>
      <c r="AB8" s="72">
        <v>71.5</v>
      </c>
      <c r="AC8" s="72">
        <v>86.1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-110.8</v>
      </c>
      <c r="BG8" s="72">
        <v>-94.9</v>
      </c>
      <c r="BH8" s="72">
        <v>-66.400000000000006</v>
      </c>
      <c r="BI8" s="72">
        <v>-39.799999999999997</v>
      </c>
      <c r="BJ8" s="72">
        <v>-16.100000000000001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-3434</v>
      </c>
      <c r="BR8" s="73">
        <v>-3117</v>
      </c>
      <c r="BS8" s="73">
        <v>-2666</v>
      </c>
      <c r="BT8" s="74">
        <v>-1552</v>
      </c>
      <c r="BU8" s="74">
        <v>-793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46496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61.1</v>
      </c>
      <c r="DL8" s="72">
        <v>83.3</v>
      </c>
      <c r="DM8" s="72">
        <v>100</v>
      </c>
      <c r="DN8" s="72">
        <v>108.3</v>
      </c>
      <c r="DO8" s="72">
        <v>127.8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2018-03-16T00:46:37Z</cp:lastPrinted>
  <dcterms:created xsi:type="dcterms:W3CDTF">2018-02-09T01:51:52Z</dcterms:created>
  <dcterms:modified xsi:type="dcterms:W3CDTF">2018-03-26T02:18:01Z</dcterms:modified>
  <cp:category/>
</cp:coreProperties>
</file>