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34広島県広島市-\"/>
    </mc:Choice>
  </mc:AlternateContent>
  <workbookProtection workbookPassword="B319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MA32" i="4" s="1"/>
  <c r="DS7" i="5"/>
  <c r="DR7" i="5"/>
  <c r="KO32" i="4" s="1"/>
  <c r="DQ7" i="5"/>
  <c r="DP7" i="5"/>
  <c r="JC32" i="4" s="1"/>
  <c r="DO7" i="5"/>
  <c r="DN7" i="5"/>
  <c r="LH31" i="4" s="1"/>
  <c r="DM7" i="5"/>
  <c r="DL7" i="5"/>
  <c r="JV31" i="4" s="1"/>
  <c r="DK7" i="5"/>
  <c r="DI7" i="5"/>
  <c r="MI78" i="4" s="1"/>
  <c r="DH7" i="5"/>
  <c r="DG7" i="5"/>
  <c r="LE78" i="4" s="1"/>
  <c r="DF7" i="5"/>
  <c r="DE7" i="5"/>
  <c r="KA78" i="4" s="1"/>
  <c r="DD7" i="5"/>
  <c r="DC7" i="5"/>
  <c r="LT77" i="4" s="1"/>
  <c r="DB7" i="5"/>
  <c r="DA7" i="5"/>
  <c r="KP77" i="4" s="1"/>
  <c r="CZ7" i="5"/>
  <c r="CN7" i="5"/>
  <c r="CV76" i="4" s="1"/>
  <c r="CM7" i="5"/>
  <c r="BZ7" i="5"/>
  <c r="MA53" i="4" s="1"/>
  <c r="BY7" i="5"/>
  <c r="BX7" i="5"/>
  <c r="KO53" i="4" s="1"/>
  <c r="BW7" i="5"/>
  <c r="BV7" i="5"/>
  <c r="JC53" i="4" s="1"/>
  <c r="BU7" i="5"/>
  <c r="BT7" i="5"/>
  <c r="LH52" i="4" s="1"/>
  <c r="BS7" i="5"/>
  <c r="BR7" i="5"/>
  <c r="JV52" i="4" s="1"/>
  <c r="BQ7" i="5"/>
  <c r="BO7" i="5"/>
  <c r="BN7" i="5"/>
  <c r="BM7" i="5"/>
  <c r="BL7" i="5"/>
  <c r="BK7" i="5"/>
  <c r="BJ7" i="5"/>
  <c r="BI7" i="5"/>
  <c r="BH7" i="5"/>
  <c r="BG7" i="5"/>
  <c r="BF7" i="5"/>
  <c r="BD7" i="5"/>
  <c r="CS53" i="4" s="1"/>
  <c r="BC7" i="5"/>
  <c r="BB7" i="5"/>
  <c r="BG53" i="4" s="1"/>
  <c r="BA7" i="5"/>
  <c r="AZ7" i="5"/>
  <c r="U53" i="4" s="1"/>
  <c r="AY7" i="5"/>
  <c r="AX7" i="5"/>
  <c r="BZ52" i="4" s="1"/>
  <c r="AW7" i="5"/>
  <c r="AV7" i="5"/>
  <c r="AN52" i="4" s="1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BG32" i="4" s="1"/>
  <c r="AE7" i="5"/>
  <c r="AD7" i="5"/>
  <c r="U32" i="4" s="1"/>
  <c r="AC7" i="5"/>
  <c r="AB7" i="5"/>
  <c r="BZ31" i="4" s="1"/>
  <c r="AA7" i="5"/>
  <c r="Z7" i="5"/>
  <c r="AN31" i="4" s="1"/>
  <c r="Y7" i="5"/>
  <c r="X7" i="5"/>
  <c r="LJ10" i="4" s="1"/>
  <c r="W7" i="5"/>
  <c r="V7" i="5"/>
  <c r="HX10" i="4" s="1"/>
  <c r="U7" i="5"/>
  <c r="T7" i="5"/>
  <c r="JQ8" i="4" s="1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LT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LH53" i="4"/>
  <c r="JV53" i="4"/>
  <c r="HJ53" i="4"/>
  <c r="GQ53" i="4"/>
  <c r="FX53" i="4"/>
  <c r="FE53" i="4"/>
  <c r="EL53" i="4"/>
  <c r="BZ53" i="4"/>
  <c r="AN53" i="4"/>
  <c r="MA52" i="4"/>
  <c r="KO52" i="4"/>
  <c r="JC52" i="4"/>
  <c r="HJ52" i="4"/>
  <c r="GQ52" i="4"/>
  <c r="FX52" i="4"/>
  <c r="FE52" i="4"/>
  <c r="EL52" i="4"/>
  <c r="CS52" i="4"/>
  <c r="BG52" i="4"/>
  <c r="U52" i="4"/>
  <c r="LH32" i="4"/>
  <c r="JV32" i="4"/>
  <c r="HJ32" i="4"/>
  <c r="GQ32" i="4"/>
  <c r="FX32" i="4"/>
  <c r="FE32" i="4"/>
  <c r="EL32" i="4"/>
  <c r="BZ32" i="4"/>
  <c r="AN32" i="4"/>
  <c r="MA31" i="4"/>
  <c r="KO31" i="4"/>
  <c r="JC31" i="4"/>
  <c r="HJ31" i="4"/>
  <c r="GQ31" i="4"/>
  <c r="FX31" i="4"/>
  <c r="FE31" i="4"/>
  <c r="EL31" i="4"/>
  <c r="CS31" i="4"/>
  <c r="BG31" i="4"/>
  <c r="U31" i="4"/>
  <c r="JQ10" i="4"/>
  <c r="DU10" i="4"/>
  <c r="CF10" i="4"/>
  <c r="AQ10" i="4"/>
  <c r="B10" i="4"/>
  <c r="LJ8" i="4"/>
  <c r="HX8" i="4"/>
  <c r="DU8" i="4"/>
  <c r="CF8" i="4"/>
  <c r="AQ8" i="4"/>
  <c r="B8" i="4"/>
  <c r="BZ76" i="4" l="1"/>
  <c r="MA51" i="4"/>
  <c r="MI76" i="4"/>
  <c r="HJ51" i="4"/>
  <c r="MA30" i="4"/>
  <c r="CS30" i="4"/>
  <c r="IT76" i="4"/>
  <c r="CS51" i="4"/>
  <c r="HJ30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HP76" i="4"/>
  <c r="FX30" i="4"/>
  <c r="BG30" i="4"/>
  <c r="LE76" i="4"/>
  <c r="AV76" i="4"/>
  <c r="KO51" i="4"/>
  <c r="FX51" i="4"/>
  <c r="KO30" i="4"/>
  <c r="BG51" i="4"/>
  <c r="KP76" i="4"/>
  <c r="HA76" i="4"/>
  <c r="AN51" i="4"/>
  <c r="FE30" i="4"/>
  <c r="AG76" i="4"/>
  <c r="JV30" i="4"/>
  <c r="AN30" i="4"/>
  <c r="JV51" i="4"/>
  <c r="FE51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<sst xmlns="http://schemas.openxmlformats.org/spreadsheetml/2006/main" count="286" uniqueCount="136">
  <si>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</si>
  <si>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</si>
  <si>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</si>
  <si>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</si>
  <si>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</si>
  <si>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</si>
  <si>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</si>
  <si>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</si>
  <si>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</si>
  <si>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</si>
  <si>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</si>
  <si>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</si>
  <si>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</si>
  <si>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</si>
  <si>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</si>
  <si>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</si>
  <si>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</si>
  <si>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</si>
  <si>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</si>
  <si>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</si>
  <si>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</si>
  <si>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</si>
  <si>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</si>
  <si>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</si>
  <si>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</si>
  <si>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</si>
  <si>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</si>
  <si>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</si>
  <si>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</si>
  <si>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</si>
  <si>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</si>
  <si>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</si>
  <si>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</si>
  <si>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</si>
  <si>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</si>
  <si>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</si>
  <si>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</si>
  <si>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</si>
  <si>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</si>
  <si>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</si>
  <si>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</si>
  <si>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</si>
  <si>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</si>
  <si>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</si>
  <si>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</si>
  <si>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</si>
  <si>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</si>
  <si>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</si>
  <si>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</si>
  <si>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</si>
  <si>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</si>
  <si>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</si>
  <si>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</si>
  <si>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</si>
  <si>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</si>
  <si>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</si>
  <si>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</si>
  <si>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</si>
  <si>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</si>
  <si>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</si>
  <si>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</si>
  <si>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</si>
  <si>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</si>
  <si>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</si>
  <si>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</si>
  <si>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</si>
  <si>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</si>
  <si>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</si>
  <si>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</si>
  <si>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</si>
  <si>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</si>
  <si>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</si>
  <si>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</si>
  <si>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</si>
  <si>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</si>
  <si>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</si>
  <si>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</si>
  <si>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</si>
  <si>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</si>
  <si>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</si>
  <si>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</si>
  <si>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</si>
  <si>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</si>
  <si>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</si>
  <si>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</si>
  <si>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</si>
  <si>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</si>
  <si>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</si>
  <si>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</si>
  <si>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</si>
  <si>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</si>
  <si>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</si>
  <si>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</si>
  <si>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</si>
  <si>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</si>
  <si>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</si>
  <si>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</si>
  <si>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</si>
  <si>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</si>
  <si>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</si>
  <si>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</si>
  <si>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</si>
  <si>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</si>
  <si>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</si>
  <si>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</si>
  <si>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</si>
  <si>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</si>
  <si>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</si>
  <si>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</si>
  <si>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</si>
  <si>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</si>
  <si>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</si>
  <si>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</si>
  <si>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</si>
  <si>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広島県　広島市</t>
  </si>
  <si>
    <t>西新天地駐車場</t>
  </si>
  <si>
    <t>法非適用</t>
  </si>
  <si>
    <t>駐車場整備事業</t>
  </si>
  <si>
    <t>-</t>
  </si>
  <si>
    <t>Ａ２Ｂ１</t>
  </si>
  <si>
    <t>該当数値なし</t>
  </si>
  <si>
    <t>届出駐車場</t>
  </si>
  <si>
    <t>地下式</t>
  </si>
  <si>
    <t>商業施設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</si>
  <si>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</si>
  <si>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</si>
  <si>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</si>
  <si>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</si>
  <si>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</si>
  <si>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</si>
  <si>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</si>
  <si>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営業総利益、稼働率共に非常に安定した駐車場です。公債の償還が完了すれば、さらに高い収益が見込まれます。引き続き、利用者の声を反映させながら運営を推進していきます。</t>
    <rPh sb="1" eb="3">
      <t>エイギョウ</t>
    </rPh>
    <rPh sb="3" eb="6">
      <t>ソウリエキ</t>
    </rPh>
    <rPh sb="7" eb="9">
      <t>カドウ</t>
    </rPh>
    <rPh sb="9" eb="10">
      <t>リツ</t>
    </rPh>
    <rPh sb="10" eb="11">
      <t>トモ</t>
    </rPh>
    <rPh sb="12" eb="14">
      <t>ヒジョウ</t>
    </rPh>
    <rPh sb="15" eb="17">
      <t>アンテイ</t>
    </rPh>
    <rPh sb="19" eb="21">
      <t>チュウシャ</t>
    </rPh>
    <rPh sb="21" eb="22">
      <t>ジョウ</t>
    </rPh>
    <rPh sb="25" eb="27">
      <t>コウサイ</t>
    </rPh>
    <rPh sb="28" eb="30">
      <t>ショウカン</t>
    </rPh>
    <rPh sb="31" eb="33">
      <t>カンリョウ</t>
    </rPh>
    <rPh sb="40" eb="41">
      <t>タカ</t>
    </rPh>
    <rPh sb="42" eb="44">
      <t>シュウエキ</t>
    </rPh>
    <rPh sb="45" eb="47">
      <t>ミコ</t>
    </rPh>
    <rPh sb="52" eb="53">
      <t>ヒ</t>
    </rPh>
    <rPh sb="54" eb="55">
      <t>ツヅ</t>
    </rPh>
    <rPh sb="57" eb="60">
      <t>リヨウシャ</t>
    </rPh>
    <rPh sb="61" eb="62">
      <t>コエ</t>
    </rPh>
    <rPh sb="63" eb="65">
      <t>ハンエイ</t>
    </rPh>
    <rPh sb="70" eb="72">
      <t>ウンエイ</t>
    </rPh>
    <rPh sb="73" eb="75">
      <t>スイシン</t>
    </rPh>
    <phoneticPr fontId="6"/>
  </si>
  <si>
    <t>①収益的収支比率
　類似施設平均値を上回っており、黒字で推移しています。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類似施設平均値を大幅に上回っており、営業総利益を確保しています。
⑤EBITDA
　類似施設平均値を上回っており、安定した収益性を確保しています。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ウワマワ</t>
    </rPh>
    <rPh sb="25" eb="27">
      <t>クロジ</t>
    </rPh>
    <rPh sb="28" eb="30">
      <t>スイイ</t>
    </rPh>
    <rPh sb="38" eb="39">
      <t>タ</t>
    </rPh>
    <rPh sb="39" eb="41">
      <t>カイケイ</t>
    </rPh>
    <rPh sb="41" eb="44">
      <t>ホジョキン</t>
    </rPh>
    <rPh sb="44" eb="46">
      <t>ヒリツ</t>
    </rPh>
    <rPh sb="48" eb="49">
      <t>ホカ</t>
    </rPh>
    <rPh sb="49" eb="51">
      <t>カイケイ</t>
    </rPh>
    <rPh sb="54" eb="57">
      <t>ホジョキン</t>
    </rPh>
    <rPh sb="66" eb="68">
      <t>チュウシャ</t>
    </rPh>
    <rPh sb="68" eb="70">
      <t>ダイスウ</t>
    </rPh>
    <rPh sb="70" eb="72">
      <t>イチダイ</t>
    </rPh>
    <rPh sb="72" eb="73">
      <t>ア</t>
    </rPh>
    <rPh sb="76" eb="77">
      <t>ホカ</t>
    </rPh>
    <rPh sb="77" eb="79">
      <t>カイケイ</t>
    </rPh>
    <rPh sb="79" eb="82">
      <t>ホジョキン</t>
    </rPh>
    <rPh sb="82" eb="83">
      <t>ガク</t>
    </rPh>
    <rPh sb="85" eb="86">
      <t>ホカ</t>
    </rPh>
    <rPh sb="86" eb="88">
      <t>カイケイ</t>
    </rPh>
    <rPh sb="91" eb="94">
      <t>ホジョキン</t>
    </rPh>
    <rPh sb="103" eb="105">
      <t>ウリアゲ</t>
    </rPh>
    <rPh sb="105" eb="106">
      <t>タカ</t>
    </rPh>
    <rPh sb="109" eb="111">
      <t>ヒリツ</t>
    </rPh>
    <rPh sb="113" eb="115">
      <t>ルイジ</t>
    </rPh>
    <rPh sb="115" eb="117">
      <t>シセツ</t>
    </rPh>
    <rPh sb="117" eb="120">
      <t>ヘイキンチ</t>
    </rPh>
    <rPh sb="121" eb="123">
      <t>オオハバ</t>
    </rPh>
    <rPh sb="131" eb="133">
      <t>エイギョウ</t>
    </rPh>
    <rPh sb="133" eb="136">
      <t>ソウリエキ</t>
    </rPh>
    <rPh sb="137" eb="139">
      <t>カクホ</t>
    </rPh>
    <rPh sb="155" eb="157">
      <t>ルイジ</t>
    </rPh>
    <rPh sb="157" eb="159">
      <t>シセツ</t>
    </rPh>
    <rPh sb="159" eb="162">
      <t>ヘイキンチ</t>
    </rPh>
    <rPh sb="163" eb="165">
      <t>ウワマワ</t>
    </rPh>
    <rPh sb="170" eb="172">
      <t>アンテイ</t>
    </rPh>
    <rPh sb="174" eb="177">
      <t>シュウエキセイ</t>
    </rPh>
    <rPh sb="178" eb="180">
      <t>カクホ</t>
    </rPh>
    <phoneticPr fontId="6"/>
  </si>
  <si>
    <t>　類似施設平均値を大きく上回っており、３６０％以上の高い稼動率を維持しています。</t>
    <rPh sb="1" eb="3">
      <t>ルイジ</t>
    </rPh>
    <rPh sb="3" eb="5">
      <t>シセツ</t>
    </rPh>
    <rPh sb="5" eb="8">
      <t>ヘイキンチ</t>
    </rPh>
    <rPh sb="9" eb="10">
      <t>オオ</t>
    </rPh>
    <rPh sb="12" eb="14">
      <t>ウワマワ</t>
    </rPh>
    <rPh sb="23" eb="25">
      <t>イジョウ</t>
    </rPh>
    <rPh sb="26" eb="27">
      <t>タカ</t>
    </rPh>
    <rPh sb="28" eb="30">
      <t>カドウ</t>
    </rPh>
    <rPh sb="30" eb="31">
      <t>リツ</t>
    </rPh>
    <rPh sb="32" eb="34">
      <t>イジ</t>
    </rPh>
    <phoneticPr fontId="6"/>
  </si>
  <si>
    <t>⑦敷地の地価
　道路付属物の駐車場です。
⑧設備投資見込額
　今後、老朽化した機器の改修工事のため設備投資を行う見込みです。
⑩企業債残高対料金収入比率
　類似施設平均値を下回っています。駐車場整備時に起債した公債費の残高が年々下がるため、比率も年々低下し、平成３５年度には償還が完了の予定です。</t>
    <rPh sb="1" eb="3">
      <t>シキチ</t>
    </rPh>
    <rPh sb="4" eb="6">
      <t>チカ</t>
    </rPh>
    <rPh sb="8" eb="10">
      <t>ドウロ</t>
    </rPh>
    <rPh sb="10" eb="12">
      <t>フゾク</t>
    </rPh>
    <rPh sb="12" eb="13">
      <t>ブツ</t>
    </rPh>
    <rPh sb="14" eb="16">
      <t>チュウシャ</t>
    </rPh>
    <rPh sb="16" eb="17">
      <t>ジョウ</t>
    </rPh>
    <rPh sb="86" eb="87">
      <t>シタ</t>
    </rPh>
    <rPh sb="94" eb="96">
      <t>チュウシャ</t>
    </rPh>
    <rPh sb="96" eb="97">
      <t>ジョウ</t>
    </rPh>
    <rPh sb="97" eb="99">
      <t>セイビ</t>
    </rPh>
    <rPh sb="99" eb="100">
      <t>ジ</t>
    </rPh>
    <rPh sb="101" eb="103">
      <t>キサイ</t>
    </rPh>
    <rPh sb="105" eb="107">
      <t>コウサイ</t>
    </rPh>
    <rPh sb="107" eb="108">
      <t>ヒ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</si>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</sst>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103.1</c:v>
                </c:pt>
                <c:pt idx="1">
                  <c:v>121.6</c:v>
                </c:pt>
                <c:pt idx="2">
                  <c:v>233.4</c:v>
                </c:pt>
                <c:pt idx="3">
                  <c:v>294.7</c:v>
                </c:pt>
                <c:pt idx="4">
                  <c:v>256.89999999999998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610416"/>
        <c:axId val="599610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138.69999999999999</c:v>
                </c:pt>
                <c:pt idx="1">
                  <c:v>110.6</c:v>
                </c:pt>
                <c:pt idx="2">
                  <c:v>118.2</c:v>
                </c:pt>
                <c:pt idx="3">
                  <c:v>120.9</c:v>
                </c:pt>
                <c:pt idx="4">
                  <c:v>205.8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610416"/>
        <c:axId val="599610808"/>
      </c:lineChart>
      <c:dateAx>
        <c:axId val="59961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610808"/>
        <c:crosses val="autoZero"/>
        <c:auto val="1"/>
        <c:lblOffset val="100"/>
        <c:baseTimeUnit val="years"/>
      </c:dateAx>
      <c:valAx>
        <c:axId val="599610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610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58.1</c:v>
                </c:pt>
                <c:pt idx="1">
                  <c:v>16.3</c:v>
                </c:pt>
                <c:pt idx="2">
                  <c:v>16.5</c:v>
                </c:pt>
                <c:pt idx="3">
                  <c:v>13.4</c:v>
                </c:pt>
                <c:pt idx="4">
                  <c:v>11.6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611592"/>
        <c:axId val="59925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543</c:v>
                </c:pt>
                <c:pt idx="1">
                  <c:v>421.1</c:v>
                </c:pt>
                <c:pt idx="2">
                  <c:v>339.7</c:v>
                </c:pt>
                <c:pt idx="3">
                  <c:v>269.89999999999998</c:v>
                </c:pt>
                <c:pt idx="4">
                  <c:v>196.2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611592"/>
        <c:axId val="599255776"/>
      </c:lineChart>
      <c:dateAx>
        <c:axId val="599611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255776"/>
        <c:crosses val="autoZero"/>
        <c:auto val="1"/>
        <c:lblOffset val="100"/>
        <c:baseTimeUnit val="years"/>
      </c:dateAx>
      <c:valAx>
        <c:axId val="59925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611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256560"/>
        <c:axId val="599256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256560"/>
        <c:axId val="599256952"/>
      </c:lineChart>
      <c:dateAx>
        <c:axId val="59925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256952"/>
        <c:crosses val="autoZero"/>
        <c:auto val="1"/>
        <c:lblOffset val="100"/>
        <c:baseTimeUnit val="years"/>
      </c:dateAx>
      <c:valAx>
        <c:axId val="599256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256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257736"/>
        <c:axId val="59925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257736"/>
        <c:axId val="599258128"/>
      </c:lineChart>
      <c:dateAx>
        <c:axId val="599257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258128"/>
        <c:crosses val="autoZero"/>
        <c:auto val="1"/>
        <c:lblOffset val="100"/>
        <c:baseTimeUnit val="years"/>
      </c:dateAx>
      <c:valAx>
        <c:axId val="59925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257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258912"/>
        <c:axId val="599259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30.1</c:v>
                </c:pt>
                <c:pt idx="2">
                  <c:v>26.5</c:v>
                </c:pt>
                <c:pt idx="3">
                  <c:v>25.2</c:v>
                </c:pt>
                <c:pt idx="4">
                  <c:v>28.8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258912"/>
        <c:axId val="599259304"/>
      </c:lineChart>
      <c:dateAx>
        <c:axId val="59925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259304"/>
        <c:crosses val="autoZero"/>
        <c:auto val="1"/>
        <c:lblOffset val="100"/>
        <c:baseTimeUnit val="years"/>
      </c:dateAx>
      <c:valAx>
        <c:axId val="599259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258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173936"/>
        <c:axId val="657174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650</c:v>
                </c:pt>
                <c:pt idx="1">
                  <c:v>650</c:v>
                </c:pt>
                <c:pt idx="2">
                  <c:v>543</c:v>
                </c:pt>
                <c:pt idx="3">
                  <c:v>454</c:v>
                </c:pt>
                <c:pt idx="4">
                  <c:v>384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173936"/>
        <c:axId val="657174328"/>
      </c:lineChart>
      <c:dateAx>
        <c:axId val="65717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174328"/>
        <c:crosses val="autoZero"/>
        <c:auto val="1"/>
        <c:lblOffset val="100"/>
        <c:baseTimeUnit val="years"/>
      </c:dateAx>
      <c:valAx>
        <c:axId val="657174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57173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385.3</c:v>
                </c:pt>
                <c:pt idx="1">
                  <c:v>381.1</c:v>
                </c:pt>
                <c:pt idx="2">
                  <c:v>372.6</c:v>
                </c:pt>
                <c:pt idx="3">
                  <c:v>362.1</c:v>
                </c:pt>
                <c:pt idx="4">
                  <c:v>363.2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175112"/>
        <c:axId val="65717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195.5</c:v>
                </c:pt>
                <c:pt idx="1">
                  <c:v>199.1</c:v>
                </c:pt>
                <c:pt idx="2">
                  <c:v>191.4</c:v>
                </c:pt>
                <c:pt idx="3">
                  <c:v>194.7</c:v>
                </c:pt>
                <c:pt idx="4">
                  <c:v>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175112"/>
        <c:axId val="657175504"/>
      </c:lineChart>
      <c:dateAx>
        <c:axId val="657175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175504"/>
        <c:crosses val="autoZero"/>
        <c:auto val="1"/>
        <c:lblOffset val="100"/>
        <c:baseTimeUnit val="years"/>
      </c:dateAx>
      <c:valAx>
        <c:axId val="65717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7175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47.5</c:v>
                </c:pt>
                <c:pt idx="1">
                  <c:v>60.5</c:v>
                </c:pt>
                <c:pt idx="2">
                  <c:v>58.5</c:v>
                </c:pt>
                <c:pt idx="3">
                  <c:v>67.900000000000006</c:v>
                </c:pt>
                <c:pt idx="4">
                  <c:v>62.9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176288"/>
        <c:axId val="657176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24.4</c:v>
                </c:pt>
                <c:pt idx="1">
                  <c:v>24.4</c:v>
                </c:pt>
                <c:pt idx="2">
                  <c:v>24.2</c:v>
                </c:pt>
                <c:pt idx="3">
                  <c:v>25.5</c:v>
                </c:pt>
                <c:pt idx="4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176288"/>
        <c:axId val="657176680"/>
      </c:lineChart>
      <c:dateAx>
        <c:axId val="65717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176680"/>
        <c:crosses val="autoZero"/>
        <c:auto val="1"/>
        <c:lblOffset val="100"/>
        <c:baseTimeUnit val="years"/>
      </c:dateAx>
      <c:valAx>
        <c:axId val="657176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7176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47811</c:v>
                </c:pt>
                <c:pt idx="1">
                  <c:v>60372</c:v>
                </c:pt>
                <c:pt idx="2">
                  <c:v>52338</c:v>
                </c:pt>
                <c:pt idx="3">
                  <c:v>64516</c:v>
                </c:pt>
                <c:pt idx="4">
                  <c:v>59966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40024"/>
        <c:axId val="17294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40082</c:v>
                </c:pt>
                <c:pt idx="1">
                  <c:v>40365</c:v>
                </c:pt>
                <c:pt idx="2">
                  <c:v>48967</c:v>
                </c:pt>
                <c:pt idx="3">
                  <c:v>46827</c:v>
                </c:pt>
                <c:pt idx="4">
                  <c:v>47288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40024"/>
        <c:axId val="172940416"/>
      </c:lineChart>
      <c:dateAx>
        <c:axId val="172940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940416"/>
        <c:crosses val="autoZero"/>
        <c:auto val="1"/>
        <c:lblOffset val="100"/>
        <c:baseTimeUnit val="years"/>
      </c:dateAx>
      <c:valAx>
        <c:axId val="17294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72940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広島県広島市　西新天地駐車場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135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4477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届出駐車場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95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340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132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103.1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121.6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233.4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294.7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256.89999999999998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385.3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381.1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372.6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362.1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363.2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138.69999999999999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110.6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118.2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120.9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205.8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27.8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30.1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26.5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25.2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28.8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195.5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199.1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191.4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194.7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193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134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133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47.5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60.5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58.5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67.900000000000006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62.9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47811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60372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52338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64516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59966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650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650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543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454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384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24.4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24.4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24.2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25.5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22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40082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40365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48967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46827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47288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131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55776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58.1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16.3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16.5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13.4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11.6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543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421.1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339.7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269.89999999999998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196.2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341002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21</v>
      </c>
      <c r="H6" s="61" t="str">
        <f>SUBSTITUTE(H8,"　","")</f>
        <v>広島県広島市</v>
      </c>
      <c r="I6" s="61" t="str">
        <f t="shared" si="1"/>
        <v>西新天地駐車場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地下式</v>
      </c>
      <c r="R6" s="64">
        <f t="shared" si="1"/>
        <v>23</v>
      </c>
      <c r="S6" s="63" t="str">
        <f t="shared" si="1"/>
        <v>商業施設</v>
      </c>
      <c r="T6" s="63" t="str">
        <f t="shared" si="1"/>
        <v>無</v>
      </c>
      <c r="U6" s="64">
        <f t="shared" si="1"/>
        <v>4477</v>
      </c>
      <c r="V6" s="64">
        <f t="shared" si="1"/>
        <v>95</v>
      </c>
      <c r="W6" s="64">
        <f t="shared" si="1"/>
        <v>340</v>
      </c>
      <c r="X6" s="63" t="str">
        <f t="shared" si="1"/>
        <v>利用料金制</v>
      </c>
      <c r="Y6" s="65">
        <f>IF(Y8="-",NA(),Y8)</f>
        <v>103.1</v>
      </c>
      <c r="Z6" s="65">
        <f t="shared" ref="Z6:AH6" si="2">IF(Z8="-",NA(),Z8)</f>
        <v>121.6</v>
      </c>
      <c r="AA6" s="65">
        <f t="shared" si="2"/>
        <v>233.4</v>
      </c>
      <c r="AB6" s="65">
        <f t="shared" si="2"/>
        <v>294.7</v>
      </c>
      <c r="AC6" s="65">
        <f t="shared" si="2"/>
        <v>256.89999999999998</v>
      </c>
      <c r="AD6" s="65">
        <f t="shared" si="2"/>
        <v>138.69999999999999</v>
      </c>
      <c r="AE6" s="65">
        <f t="shared" si="2"/>
        <v>110.6</v>
      </c>
      <c r="AF6" s="65">
        <f t="shared" si="2"/>
        <v>118.2</v>
      </c>
      <c r="AG6" s="65">
        <f t="shared" si="2"/>
        <v>120.9</v>
      </c>
      <c r="AH6" s="65">
        <f t="shared" si="2"/>
        <v>205.8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27.8</v>
      </c>
      <c r="AP6" s="65">
        <f t="shared" si="3"/>
        <v>30.1</v>
      </c>
      <c r="AQ6" s="65">
        <f t="shared" si="3"/>
        <v>26.5</v>
      </c>
      <c r="AR6" s="65">
        <f t="shared" si="3"/>
        <v>25.2</v>
      </c>
      <c r="AS6" s="65">
        <f t="shared" si="3"/>
        <v>28.8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650</v>
      </c>
      <c r="BA6" s="66">
        <f t="shared" si="4"/>
        <v>650</v>
      </c>
      <c r="BB6" s="66">
        <f t="shared" si="4"/>
        <v>543</v>
      </c>
      <c r="BC6" s="66">
        <f t="shared" si="4"/>
        <v>454</v>
      </c>
      <c r="BD6" s="66">
        <f t="shared" si="4"/>
        <v>384</v>
      </c>
      <c r="BE6" s="64" t="str">
        <f>IF(BE8="-","",IF(BE8="-","【-】","【"&amp;SUBSTITUTE(TEXT(BE8,"#,##0"),"-","△")&amp;"】"))</f>
        <v>【140】</v>
      </c>
      <c r="BF6" s="65">
        <f>IF(BF8="-",NA(),BF8)</f>
        <v>47.5</v>
      </c>
      <c r="BG6" s="65">
        <f t="shared" ref="BG6:BO6" si="5">IF(BG8="-",NA(),BG8)</f>
        <v>60.5</v>
      </c>
      <c r="BH6" s="65">
        <f t="shared" si="5"/>
        <v>58.5</v>
      </c>
      <c r="BI6" s="65">
        <f t="shared" si="5"/>
        <v>67.900000000000006</v>
      </c>
      <c r="BJ6" s="65">
        <f t="shared" si="5"/>
        <v>62.9</v>
      </c>
      <c r="BK6" s="65">
        <f t="shared" si="5"/>
        <v>24.4</v>
      </c>
      <c r="BL6" s="65">
        <f t="shared" si="5"/>
        <v>24.4</v>
      </c>
      <c r="BM6" s="65">
        <f t="shared" si="5"/>
        <v>24.2</v>
      </c>
      <c r="BN6" s="65">
        <f t="shared" si="5"/>
        <v>25.5</v>
      </c>
      <c r="BO6" s="65">
        <f t="shared" si="5"/>
        <v>22</v>
      </c>
      <c r="BP6" s="62" t="str">
        <f>IF(BP8="-","",IF(BP8="-","【-】","【"&amp;SUBSTITUTE(TEXT(BP8,"#,##0.0"),"-","△")&amp;"】"))</f>
        <v>【45.2】</v>
      </c>
      <c r="BQ6" s="66">
        <f>IF(BQ8="-",NA(),BQ8)</f>
        <v>47811</v>
      </c>
      <c r="BR6" s="66">
        <f t="shared" ref="BR6:BZ6" si="6">IF(BR8="-",NA(),BR8)</f>
        <v>60372</v>
      </c>
      <c r="BS6" s="66">
        <f t="shared" si="6"/>
        <v>52338</v>
      </c>
      <c r="BT6" s="66">
        <f t="shared" si="6"/>
        <v>64516</v>
      </c>
      <c r="BU6" s="66">
        <f t="shared" si="6"/>
        <v>59966</v>
      </c>
      <c r="BV6" s="66">
        <f t="shared" si="6"/>
        <v>40082</v>
      </c>
      <c r="BW6" s="66">
        <f t="shared" si="6"/>
        <v>40365</v>
      </c>
      <c r="BX6" s="66">
        <f t="shared" si="6"/>
        <v>48967</v>
      </c>
      <c r="BY6" s="66">
        <f t="shared" si="6"/>
        <v>46827</v>
      </c>
      <c r="BZ6" s="66">
        <f t="shared" si="6"/>
        <v>47288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55776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58.1</v>
      </c>
      <c r="DA6" s="65">
        <f t="shared" ref="DA6:DI6" si="8">IF(DA8="-",NA(),DA8)</f>
        <v>16.3</v>
      </c>
      <c r="DB6" s="65">
        <f t="shared" si="8"/>
        <v>16.5</v>
      </c>
      <c r="DC6" s="65">
        <f t="shared" si="8"/>
        <v>13.4</v>
      </c>
      <c r="DD6" s="65">
        <f t="shared" si="8"/>
        <v>11.6</v>
      </c>
      <c r="DE6" s="65">
        <f t="shared" si="8"/>
        <v>543</v>
      </c>
      <c r="DF6" s="65">
        <f t="shared" si="8"/>
        <v>421.1</v>
      </c>
      <c r="DG6" s="65">
        <f t="shared" si="8"/>
        <v>339.7</v>
      </c>
      <c r="DH6" s="65">
        <f t="shared" si="8"/>
        <v>269.89999999999998</v>
      </c>
      <c r="DI6" s="65">
        <f t="shared" si="8"/>
        <v>196.2</v>
      </c>
      <c r="DJ6" s="62" t="str">
        <f>IF(DJ8="-","",IF(DJ8="-","【-】","【"&amp;SUBSTITUTE(TEXT(DJ8,"#,##0.0"),"-","△")&amp;"】"))</f>
        <v>【122.6】</v>
      </c>
      <c r="DK6" s="65">
        <f>IF(DK8="-",NA(),DK8)</f>
        <v>385.3</v>
      </c>
      <c r="DL6" s="65">
        <f t="shared" ref="DL6:DT6" si="9">IF(DL8="-",NA(),DL8)</f>
        <v>381.1</v>
      </c>
      <c r="DM6" s="65">
        <f t="shared" si="9"/>
        <v>372.6</v>
      </c>
      <c r="DN6" s="65">
        <f t="shared" si="9"/>
        <v>362.1</v>
      </c>
      <c r="DO6" s="65">
        <f t="shared" si="9"/>
        <v>363.2</v>
      </c>
      <c r="DP6" s="65">
        <f t="shared" si="9"/>
        <v>195.5</v>
      </c>
      <c r="DQ6" s="65">
        <f t="shared" si="9"/>
        <v>199.1</v>
      </c>
      <c r="DR6" s="65">
        <f t="shared" si="9"/>
        <v>191.4</v>
      </c>
      <c r="DS6" s="65">
        <f t="shared" si="9"/>
        <v>194.7</v>
      </c>
      <c r="DT6" s="65">
        <f t="shared" si="9"/>
        <v>193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341002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21</v>
      </c>
      <c r="H7" s="61" t="str">
        <f t="shared" si="10"/>
        <v>広島県　広島市</v>
      </c>
      <c r="I7" s="61" t="str">
        <f t="shared" si="10"/>
        <v>西新天地駐車場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地下式</v>
      </c>
      <c r="R7" s="64">
        <f t="shared" si="10"/>
        <v>23</v>
      </c>
      <c r="S7" s="63" t="str">
        <f t="shared" si="10"/>
        <v>商業施設</v>
      </c>
      <c r="T7" s="63" t="str">
        <f t="shared" si="10"/>
        <v>無</v>
      </c>
      <c r="U7" s="64">
        <f t="shared" si="10"/>
        <v>4477</v>
      </c>
      <c r="V7" s="64">
        <f t="shared" si="10"/>
        <v>95</v>
      </c>
      <c r="W7" s="64">
        <f t="shared" si="10"/>
        <v>340</v>
      </c>
      <c r="X7" s="63" t="str">
        <f t="shared" si="10"/>
        <v>利用料金制</v>
      </c>
      <c r="Y7" s="65">
        <f>Y8</f>
        <v>103.1</v>
      </c>
      <c r="Z7" s="65">
        <f t="shared" ref="Z7:AH7" si="11">Z8</f>
        <v>121.6</v>
      </c>
      <c r="AA7" s="65">
        <f t="shared" si="11"/>
        <v>233.4</v>
      </c>
      <c r="AB7" s="65">
        <f t="shared" si="11"/>
        <v>294.7</v>
      </c>
      <c r="AC7" s="65">
        <f t="shared" si="11"/>
        <v>256.89999999999998</v>
      </c>
      <c r="AD7" s="65">
        <f t="shared" si="11"/>
        <v>138.69999999999999</v>
      </c>
      <c r="AE7" s="65">
        <f t="shared" si="11"/>
        <v>110.6</v>
      </c>
      <c r="AF7" s="65">
        <f t="shared" si="11"/>
        <v>118.2</v>
      </c>
      <c r="AG7" s="65">
        <f t="shared" si="11"/>
        <v>120.9</v>
      </c>
      <c r="AH7" s="65">
        <f t="shared" si="11"/>
        <v>205.8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27.8</v>
      </c>
      <c r="AP7" s="65">
        <f t="shared" si="12"/>
        <v>30.1</v>
      </c>
      <c r="AQ7" s="65">
        <f t="shared" si="12"/>
        <v>26.5</v>
      </c>
      <c r="AR7" s="65">
        <f t="shared" si="12"/>
        <v>25.2</v>
      </c>
      <c r="AS7" s="65">
        <f t="shared" si="12"/>
        <v>28.8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650</v>
      </c>
      <c r="BA7" s="66">
        <f t="shared" si="13"/>
        <v>650</v>
      </c>
      <c r="BB7" s="66">
        <f t="shared" si="13"/>
        <v>543</v>
      </c>
      <c r="BC7" s="66">
        <f t="shared" si="13"/>
        <v>454</v>
      </c>
      <c r="BD7" s="66">
        <f t="shared" si="13"/>
        <v>384</v>
      </c>
      <c r="BE7" s="64"/>
      <c r="BF7" s="65">
        <f>BF8</f>
        <v>47.5</v>
      </c>
      <c r="BG7" s="65">
        <f t="shared" ref="BG7:BO7" si="14">BG8</f>
        <v>60.5</v>
      </c>
      <c r="BH7" s="65">
        <f t="shared" si="14"/>
        <v>58.5</v>
      </c>
      <c r="BI7" s="65">
        <f t="shared" si="14"/>
        <v>67.900000000000006</v>
      </c>
      <c r="BJ7" s="65">
        <f t="shared" si="14"/>
        <v>62.9</v>
      </c>
      <c r="BK7" s="65">
        <f t="shared" si="14"/>
        <v>24.4</v>
      </c>
      <c r="BL7" s="65">
        <f t="shared" si="14"/>
        <v>24.4</v>
      </c>
      <c r="BM7" s="65">
        <f t="shared" si="14"/>
        <v>24.2</v>
      </c>
      <c r="BN7" s="65">
        <f t="shared" si="14"/>
        <v>25.5</v>
      </c>
      <c r="BO7" s="65">
        <f t="shared" si="14"/>
        <v>22</v>
      </c>
      <c r="BP7" s="62"/>
      <c r="BQ7" s="66">
        <f>BQ8</f>
        <v>47811</v>
      </c>
      <c r="BR7" s="66">
        <f t="shared" ref="BR7:BZ7" si="15">BR8</f>
        <v>60372</v>
      </c>
      <c r="BS7" s="66">
        <f t="shared" si="15"/>
        <v>52338</v>
      </c>
      <c r="BT7" s="66">
        <f t="shared" si="15"/>
        <v>64516</v>
      </c>
      <c r="BU7" s="66">
        <f t="shared" si="15"/>
        <v>59966</v>
      </c>
      <c r="BV7" s="66">
        <f t="shared" si="15"/>
        <v>40082</v>
      </c>
      <c r="BW7" s="66">
        <f t="shared" si="15"/>
        <v>40365</v>
      </c>
      <c r="BX7" s="66">
        <f t="shared" si="15"/>
        <v>48967</v>
      </c>
      <c r="BY7" s="66">
        <f t="shared" si="15"/>
        <v>46827</v>
      </c>
      <c r="BZ7" s="66">
        <f t="shared" si="15"/>
        <v>47288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113</v>
      </c>
      <c r="CL7" s="62"/>
      <c r="CM7" s="64">
        <f>CM8</f>
        <v>0</v>
      </c>
      <c r="CN7" s="64">
        <f>CN8</f>
        <v>55776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58.1</v>
      </c>
      <c r="DA7" s="65">
        <f t="shared" ref="DA7:DI7" si="16">DA8</f>
        <v>16.3</v>
      </c>
      <c r="DB7" s="65">
        <f t="shared" si="16"/>
        <v>16.5</v>
      </c>
      <c r="DC7" s="65">
        <f t="shared" si="16"/>
        <v>13.4</v>
      </c>
      <c r="DD7" s="65">
        <f t="shared" si="16"/>
        <v>11.6</v>
      </c>
      <c r="DE7" s="65">
        <f t="shared" si="16"/>
        <v>543</v>
      </c>
      <c r="DF7" s="65">
        <f t="shared" si="16"/>
        <v>421.1</v>
      </c>
      <c r="DG7" s="65">
        <f t="shared" si="16"/>
        <v>339.7</v>
      </c>
      <c r="DH7" s="65">
        <f t="shared" si="16"/>
        <v>269.89999999999998</v>
      </c>
      <c r="DI7" s="65">
        <f t="shared" si="16"/>
        <v>196.2</v>
      </c>
      <c r="DJ7" s="62"/>
      <c r="DK7" s="65">
        <f>DK8</f>
        <v>385.3</v>
      </c>
      <c r="DL7" s="65">
        <f t="shared" ref="DL7:DT7" si="17">DL8</f>
        <v>381.1</v>
      </c>
      <c r="DM7" s="65">
        <f t="shared" si="17"/>
        <v>372.6</v>
      </c>
      <c r="DN7" s="65">
        <f t="shared" si="17"/>
        <v>362.1</v>
      </c>
      <c r="DO7" s="65">
        <f t="shared" si="17"/>
        <v>363.2</v>
      </c>
      <c r="DP7" s="65">
        <f t="shared" si="17"/>
        <v>195.5</v>
      </c>
      <c r="DQ7" s="65">
        <f t="shared" si="17"/>
        <v>199.1</v>
      </c>
      <c r="DR7" s="65">
        <f t="shared" si="17"/>
        <v>191.4</v>
      </c>
      <c r="DS7" s="65">
        <f t="shared" si="17"/>
        <v>194.7</v>
      </c>
      <c r="DT7" s="65">
        <f t="shared" si="17"/>
        <v>193</v>
      </c>
      <c r="DU7" s="62"/>
    </row>
    <row r="8" spans="1:125" s="67" customFormat="1">
      <c r="A8" s="50"/>
      <c r="B8" s="68">
        <v>2016</v>
      </c>
      <c r="C8" s="68">
        <v>341002</v>
      </c>
      <c r="D8" s="68">
        <v>47</v>
      </c>
      <c r="E8" s="68">
        <v>14</v>
      </c>
      <c r="F8" s="68">
        <v>0</v>
      </c>
      <c r="G8" s="68">
        <v>21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23</v>
      </c>
      <c r="S8" s="70" t="s">
        <v>123</v>
      </c>
      <c r="T8" s="70" t="s">
        <v>124</v>
      </c>
      <c r="U8" s="71">
        <v>4477</v>
      </c>
      <c r="V8" s="71">
        <v>95</v>
      </c>
      <c r="W8" s="71">
        <v>340</v>
      </c>
      <c r="X8" s="70" t="s">
        <v>125</v>
      </c>
      <c r="Y8" s="72">
        <v>103.1</v>
      </c>
      <c r="Z8" s="72">
        <v>121.6</v>
      </c>
      <c r="AA8" s="72">
        <v>233.4</v>
      </c>
      <c r="AB8" s="72">
        <v>294.7</v>
      </c>
      <c r="AC8" s="72">
        <v>256.89999999999998</v>
      </c>
      <c r="AD8" s="72">
        <v>138.69999999999999</v>
      </c>
      <c r="AE8" s="72">
        <v>110.6</v>
      </c>
      <c r="AF8" s="72">
        <v>118.2</v>
      </c>
      <c r="AG8" s="72">
        <v>120.9</v>
      </c>
      <c r="AH8" s="72">
        <v>205.8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27.8</v>
      </c>
      <c r="AP8" s="72">
        <v>30.1</v>
      </c>
      <c r="AQ8" s="72">
        <v>26.5</v>
      </c>
      <c r="AR8" s="72">
        <v>25.2</v>
      </c>
      <c r="AS8" s="72">
        <v>28.8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650</v>
      </c>
      <c r="BA8" s="73">
        <v>650</v>
      </c>
      <c r="BB8" s="73">
        <v>543</v>
      </c>
      <c r="BC8" s="73">
        <v>454</v>
      </c>
      <c r="BD8" s="73">
        <v>384</v>
      </c>
      <c r="BE8" s="73">
        <v>140</v>
      </c>
      <c r="BF8" s="72">
        <v>47.5</v>
      </c>
      <c r="BG8" s="72">
        <v>60.5</v>
      </c>
      <c r="BH8" s="72">
        <v>58.5</v>
      </c>
      <c r="BI8" s="72">
        <v>67.900000000000006</v>
      </c>
      <c r="BJ8" s="72">
        <v>62.9</v>
      </c>
      <c r="BK8" s="72">
        <v>24.4</v>
      </c>
      <c r="BL8" s="72">
        <v>24.4</v>
      </c>
      <c r="BM8" s="72">
        <v>24.2</v>
      </c>
      <c r="BN8" s="72">
        <v>25.5</v>
      </c>
      <c r="BO8" s="72">
        <v>22</v>
      </c>
      <c r="BP8" s="69">
        <v>45.2</v>
      </c>
      <c r="BQ8" s="73">
        <v>47811</v>
      </c>
      <c r="BR8" s="73">
        <v>60372</v>
      </c>
      <c r="BS8" s="73">
        <v>52338</v>
      </c>
      <c r="BT8" s="74">
        <v>64516</v>
      </c>
      <c r="BU8" s="74">
        <v>59966</v>
      </c>
      <c r="BV8" s="73">
        <v>40082</v>
      </c>
      <c r="BW8" s="73">
        <v>40365</v>
      </c>
      <c r="BX8" s="73">
        <v>48967</v>
      </c>
      <c r="BY8" s="73">
        <v>46827</v>
      </c>
      <c r="BZ8" s="73">
        <v>47288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0</v>
      </c>
      <c r="CN8" s="71">
        <v>55776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58.1</v>
      </c>
      <c r="DA8" s="72">
        <v>16.3</v>
      </c>
      <c r="DB8" s="72">
        <v>16.5</v>
      </c>
      <c r="DC8" s="72">
        <v>13.4</v>
      </c>
      <c r="DD8" s="72">
        <v>11.6</v>
      </c>
      <c r="DE8" s="72">
        <v>543</v>
      </c>
      <c r="DF8" s="72">
        <v>421.1</v>
      </c>
      <c r="DG8" s="72">
        <v>339.7</v>
      </c>
      <c r="DH8" s="72">
        <v>269.89999999999998</v>
      </c>
      <c r="DI8" s="72">
        <v>196.2</v>
      </c>
      <c r="DJ8" s="69">
        <v>122.6</v>
      </c>
      <c r="DK8" s="72">
        <v>385.3</v>
      </c>
      <c r="DL8" s="72">
        <v>381.1</v>
      </c>
      <c r="DM8" s="72">
        <v>372.6</v>
      </c>
      <c r="DN8" s="72">
        <v>362.1</v>
      </c>
      <c r="DO8" s="72">
        <v>363.2</v>
      </c>
      <c r="DP8" s="72">
        <v>195.5</v>
      </c>
      <c r="DQ8" s="72">
        <v>199.1</v>
      </c>
      <c r="DR8" s="72">
        <v>191.4</v>
      </c>
      <c r="DS8" s="72">
        <v>194.7</v>
      </c>
      <c r="DT8" s="72">
        <v>193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2018-03-16T00:55:21Z</cp:lastPrinted>
  <dcterms:created xsi:type="dcterms:W3CDTF">2018-02-09T01:51:53Z</dcterms:created>
  <dcterms:modified xsi:type="dcterms:W3CDTF">2018-03-26T02:18:13Z</dcterms:modified>
  <cp:category/>
</cp:coreProperties>
</file>