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313 ★公表に向けて（観光・駐車場）\01 事業係から提出\作業用\02政令市\34広島県広島市-\"/>
    </mc:Choice>
  </mc:AlternateContent>
  <workbookProtection workbookPassword="B319" lockStructure="1"/>
  <bookViews>
    <workbookView xWindow="240" yWindow="60" windowWidth="14940" windowHeight="7872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GQ53" i="4" s="1"/>
  <c r="BM7" i="5"/>
  <c r="BL7" i="5"/>
  <c r="FE53" i="4" s="1"/>
  <c r="BK7" i="5"/>
  <c r="BJ7" i="5"/>
  <c r="HJ52" i="4" s="1"/>
  <c r="BI7" i="5"/>
  <c r="BH7" i="5"/>
  <c r="FX52" i="4" s="1"/>
  <c r="BG7" i="5"/>
  <c r="BF7" i="5"/>
  <c r="EL52" i="4" s="1"/>
  <c r="BD7" i="5"/>
  <c r="BC7" i="5"/>
  <c r="BB7" i="5"/>
  <c r="BA7" i="5"/>
  <c r="AZ7" i="5"/>
  <c r="AY7" i="5"/>
  <c r="AX7" i="5"/>
  <c r="AW7" i="5"/>
  <c r="AV7" i="5"/>
  <c r="AU7" i="5"/>
  <c r="AS7" i="5"/>
  <c r="AR7" i="5"/>
  <c r="GQ32" i="4" s="1"/>
  <c r="AQ7" i="5"/>
  <c r="AP7" i="5"/>
  <c r="FE32" i="4" s="1"/>
  <c r="AO7" i="5"/>
  <c r="AN7" i="5"/>
  <c r="HJ31" i="4" s="1"/>
  <c r="AM7" i="5"/>
  <c r="AL7" i="5"/>
  <c r="FX31" i="4" s="1"/>
  <c r="AK7" i="5"/>
  <c r="AJ7" i="5"/>
  <c r="EL31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CF10" i="4" s="1"/>
  <c r="P7" i="5"/>
  <c r="O7" i="5"/>
  <c r="B10" i="4" s="1"/>
  <c r="N7" i="5"/>
  <c r="M7" i="5"/>
  <c r="DU8" i="4" s="1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E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GQ52" i="4"/>
  <c r="FE52" i="4"/>
  <c r="CS52" i="4"/>
  <c r="BZ52" i="4"/>
  <c r="BG52" i="4"/>
  <c r="AN52" i="4"/>
  <c r="U52" i="4"/>
  <c r="MA32" i="4"/>
  <c r="LH32" i="4"/>
  <c r="KO32" i="4"/>
  <c r="JV32" i="4"/>
  <c r="JC32" i="4"/>
  <c r="HJ32" i="4"/>
  <c r="FX32" i="4"/>
  <c r="EL32" i="4"/>
  <c r="CS32" i="4"/>
  <c r="BZ32" i="4"/>
  <c r="BG32" i="4"/>
  <c r="AN32" i="4"/>
  <c r="U32" i="4"/>
  <c r="MA31" i="4"/>
  <c r="LH31" i="4"/>
  <c r="KO31" i="4"/>
  <c r="JV31" i="4"/>
  <c r="JC31" i="4"/>
  <c r="GQ31" i="4"/>
  <c r="FE31" i="4"/>
  <c r="CS31" i="4"/>
  <c r="BZ31" i="4"/>
  <c r="BG31" i="4"/>
  <c r="AN31" i="4"/>
  <c r="U31" i="4"/>
  <c r="LJ10" i="4"/>
  <c r="JQ10" i="4"/>
  <c r="HX10" i="4"/>
  <c r="DU10" i="4"/>
  <c r="AQ10" i="4"/>
  <c r="LJ8" i="4"/>
  <c r="JQ8" i="4"/>
  <c r="HX8" i="4"/>
  <c r="CF8" i="4"/>
  <c r="B8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Z30" i="4" l="1"/>
  <c r="BK76" i="4"/>
  <c r="LH51" i="4"/>
  <c r="BZ51" i="4"/>
  <c r="LT76" i="4"/>
  <c r="GQ51" i="4"/>
  <c r="LH30" i="4"/>
  <c r="IE76" i="4"/>
  <c r="GQ30" i="4"/>
  <c r="HA76" i="4"/>
  <c r="AN51" i="4"/>
  <c r="FE30" i="4"/>
  <c r="FE51" i="4"/>
  <c r="AN30" i="4"/>
  <c r="AG76" i="4"/>
  <c r="KP76" i="4"/>
  <c r="JV51" i="4"/>
  <c r="JV30" i="4"/>
  <c r="HP76" i="4"/>
  <c r="BG51" i="4"/>
  <c r="BG30" i="4"/>
  <c r="KO30" i="4"/>
  <c r="AV76" i="4"/>
  <c r="KO51" i="4"/>
  <c r="LE76" i="4"/>
  <c r="FX51" i="4"/>
  <c r="FX30" i="4"/>
  <c r="KA76" i="4"/>
  <c r="EL51" i="4"/>
  <c r="JC30" i="4"/>
  <c r="R76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<sst xmlns="http://schemas.openxmlformats.org/spreadsheetml/2006/main" count="286" uniqueCount="136">
  <si>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</si>
  <si>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</si>
  <si>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</si>
  <si>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</si>
  <si>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</si>
  <si>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</si>
  <si>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</si>
  <si>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</si>
  <si>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</si>
  <si>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</si>
  <si>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</si>
  <si>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</si>
  <si>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</si>
  <si>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</si>
  <si>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</si>
  <si>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</si>
  <si>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</si>
  <si>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</si>
  <si>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</si>
  <si>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</si>
  <si>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</si>
  <si>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</si>
  <si>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</si>
  <si>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</si>
  <si>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</si>
  <si>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</si>
  <si>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</si>
  <si>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</si>
  <si>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</si>
  <si>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</si>
  <si>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</si>
  <si>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</si>
  <si>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</si>
  <si>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</si>
  <si>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</si>
  <si>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</si>
  <si>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</si>
  <si>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</si>
  <si>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</si>
  <si>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</si>
  <si>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</si>
  <si>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</si>
  <si>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</si>
  <si>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</si>
  <si>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</si>
  <si>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</si>
  <si>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</si>
  <si>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</si>
  <si>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</si>
  <si>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</si>
  <si>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</si>
  <si>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</si>
  <si>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</si>
  <si>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</si>
  <si>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</si>
  <si>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</si>
  <si>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</si>
  <si>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</si>
  <si>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</si>
  <si>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</si>
  <si>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</si>
  <si>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</si>
  <si>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</si>
  <si>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</si>
  <si>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</si>
  <si>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</si>
  <si>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</si>
  <si>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</si>
  <si>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</si>
  <si>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</si>
  <si>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</si>
  <si>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</si>
  <si>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</si>
  <si>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</si>
  <si>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</si>
  <si>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</si>
  <si>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</si>
  <si>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</si>
  <si>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</si>
  <si>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</si>
  <si>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</si>
  <si>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</si>
  <si>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</si>
  <si>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</si>
  <si>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</si>
  <si>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</si>
  <si>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</si>
  <si>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</si>
  <si>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</si>
  <si>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</si>
  <si>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</si>
  <si>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</si>
  <si>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</si>
  <si>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</si>
  <si>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</si>
  <si>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</si>
  <si>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</si>
  <si>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</si>
  <si>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</si>
  <si>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</si>
  <si>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</si>
  <si>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</si>
  <si>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</si>
  <si>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</si>
  <si>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</si>
  <si>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</si>
  <si>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</si>
  <si>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</si>
  <si>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</si>
  <si>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</si>
  <si>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</si>
  <si>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</si>
  <si>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</si>
  <si>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</si>
  <si>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広島県　広島市</t>
  </si>
  <si>
    <t>福島町駐車場</t>
  </si>
  <si>
    <t>法非適用</t>
  </si>
  <si>
    <t>駐車場整備事業</t>
  </si>
  <si>
    <t>-</t>
  </si>
  <si>
    <t>Ａ３Ｂ２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</si>
  <si>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</si>
  <si>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</si>
  <si>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</si>
  <si>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</si>
  <si>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</si>
  <si>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</si>
  <si>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</si>
  <si>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</si>
  <si>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</si>
  <si>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</si>
  <si>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</si>
  <si>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⑦敷地の地価
　道路上に設置しています。
⑧設備投資見込額
　ありません。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phoneticPr fontId="6"/>
  </si>
  <si>
    <t>　収益性、稼働率共に安定した駐車場です。引き続き、利用者の声を反映させながら運営を推進していきます。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アンテイ</t>
    </rPh>
    <rPh sb="14" eb="16">
      <t>チュウシャ</t>
    </rPh>
    <rPh sb="16" eb="17">
      <t>ジョウ</t>
    </rPh>
    <rPh sb="20" eb="21">
      <t>ヒ</t>
    </rPh>
    <rPh sb="22" eb="23">
      <t>ツヅ</t>
    </rPh>
    <rPh sb="25" eb="28">
      <t>リヨウシャ</t>
    </rPh>
    <rPh sb="29" eb="30">
      <t>コエ</t>
    </rPh>
    <rPh sb="31" eb="33">
      <t>ハンエイ</t>
    </rPh>
    <rPh sb="38" eb="40">
      <t>ウンエイ</t>
    </rPh>
    <rPh sb="41" eb="43">
      <t>スイシン</t>
    </rPh>
    <phoneticPr fontId="6"/>
  </si>
  <si>
    <t>①収益的収支比率
　類似施設平均値を下回っているものの２６０％を超えており、黒字で推移しています。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類似施設平均値を大幅に上回っており、営業総利益を確保しています。
⑤EBITDA
　類似施設平均値を下回っていますが、収益性を確保しています。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シタマワ</t>
    </rPh>
    <rPh sb="32" eb="33">
      <t>コ</t>
    </rPh>
    <rPh sb="38" eb="40">
      <t>クロジ</t>
    </rPh>
    <rPh sb="41" eb="43">
      <t>スイイ</t>
    </rPh>
    <rPh sb="51" eb="52">
      <t>タ</t>
    </rPh>
    <rPh sb="52" eb="54">
      <t>カイケイ</t>
    </rPh>
    <rPh sb="54" eb="57">
      <t>ホジョキン</t>
    </rPh>
    <rPh sb="57" eb="59">
      <t>ヒリツ</t>
    </rPh>
    <rPh sb="61" eb="62">
      <t>ホカ</t>
    </rPh>
    <rPh sb="62" eb="64">
      <t>カイケイ</t>
    </rPh>
    <rPh sb="67" eb="70">
      <t>ホジョキン</t>
    </rPh>
    <rPh sb="79" eb="81">
      <t>チュウシャ</t>
    </rPh>
    <rPh sb="81" eb="83">
      <t>ダイスウ</t>
    </rPh>
    <rPh sb="83" eb="85">
      <t>イチダイ</t>
    </rPh>
    <rPh sb="85" eb="86">
      <t>ア</t>
    </rPh>
    <rPh sb="89" eb="90">
      <t>ホカ</t>
    </rPh>
    <rPh sb="90" eb="92">
      <t>カイケイ</t>
    </rPh>
    <rPh sb="92" eb="95">
      <t>ホジョキン</t>
    </rPh>
    <rPh sb="95" eb="96">
      <t>ガク</t>
    </rPh>
    <rPh sb="98" eb="99">
      <t>ホカ</t>
    </rPh>
    <rPh sb="99" eb="101">
      <t>カイケイ</t>
    </rPh>
    <rPh sb="104" eb="107">
      <t>ホジョキン</t>
    </rPh>
    <rPh sb="116" eb="118">
      <t>ウリアゲ</t>
    </rPh>
    <rPh sb="118" eb="119">
      <t>タカ</t>
    </rPh>
    <rPh sb="122" eb="124">
      <t>ヒリツ</t>
    </rPh>
    <rPh sb="126" eb="128">
      <t>ルイジ</t>
    </rPh>
    <rPh sb="128" eb="130">
      <t>シセツ</t>
    </rPh>
    <rPh sb="130" eb="133">
      <t>ヘイキンチ</t>
    </rPh>
    <rPh sb="134" eb="136">
      <t>オオハバ</t>
    </rPh>
    <rPh sb="137" eb="139">
      <t>ウワマワ</t>
    </rPh>
    <rPh sb="144" eb="146">
      <t>エイギョウ</t>
    </rPh>
    <rPh sb="146" eb="149">
      <t>ソウリエキ</t>
    </rPh>
    <rPh sb="150" eb="152">
      <t>カクホ</t>
    </rPh>
    <rPh sb="168" eb="170">
      <t>ルイジ</t>
    </rPh>
    <rPh sb="170" eb="172">
      <t>シセツ</t>
    </rPh>
    <rPh sb="172" eb="175">
      <t>ヘイキンチ</t>
    </rPh>
    <rPh sb="176" eb="178">
      <t>シタマワ</t>
    </rPh>
    <rPh sb="185" eb="188">
      <t>シュウエキセイ</t>
    </rPh>
    <rPh sb="189" eb="191">
      <t>カクホ</t>
    </rPh>
    <phoneticPr fontId="6"/>
  </si>
  <si>
    <t>⑪稼働率
　類似施設平均値を上回っており、２７０％を超える稼働率があります。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ウワマワ</t>
    </rPh>
    <rPh sb="26" eb="27">
      <t>コ</t>
    </rPh>
    <rPh sb="29" eb="31">
      <t>カドウ</t>
    </rPh>
    <rPh sb="31" eb="32">
      <t>リツ</t>
    </rPh>
    <phoneticPr fontId="6"/>
  </si>
  <si>
    <t>非設置</t>
    <rPh sb="0" eb="1">
      <t>ヒ</t>
    </rPh>
    <rPh sb="1" eb="3">
      <t>セッチ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</si>
</sst>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225.4</c:v>
                </c:pt>
                <c:pt idx="1">
                  <c:v>232.2</c:v>
                </c:pt>
                <c:pt idx="2">
                  <c:v>301</c:v>
                </c:pt>
                <c:pt idx="3">
                  <c:v>337.1</c:v>
                </c:pt>
                <c:pt idx="4">
                  <c:v>266.60000000000002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751720"/>
        <c:axId val="321752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356.8</c:v>
                </c:pt>
                <c:pt idx="1">
                  <c:v>366.4</c:v>
                </c:pt>
                <c:pt idx="2">
                  <c:v>317.5</c:v>
                </c:pt>
                <c:pt idx="3">
                  <c:v>467.9</c:v>
                </c:pt>
                <c:pt idx="4">
                  <c:v>385.1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51720"/>
        <c:axId val="321752112"/>
      </c:lineChart>
      <c:dateAx>
        <c:axId val="321751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752112"/>
        <c:crosses val="autoZero"/>
        <c:auto val="1"/>
        <c:lblOffset val="100"/>
        <c:baseTimeUnit val="years"/>
      </c:dateAx>
      <c:valAx>
        <c:axId val="321752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17517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752896"/>
        <c:axId val="321753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44.3</c:v>
                </c:pt>
                <c:pt idx="1">
                  <c:v>76</c:v>
                </c:pt>
                <c:pt idx="2">
                  <c:v>59.3</c:v>
                </c:pt>
                <c:pt idx="3">
                  <c:v>88.6</c:v>
                </c:pt>
                <c:pt idx="4">
                  <c:v>72.2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52896"/>
        <c:axId val="321753288"/>
      </c:lineChart>
      <c:dateAx>
        <c:axId val="321752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753288"/>
        <c:crosses val="autoZero"/>
        <c:auto val="1"/>
        <c:lblOffset val="100"/>
        <c:baseTimeUnit val="years"/>
      </c:dateAx>
      <c:valAx>
        <c:axId val="321753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17528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754072"/>
        <c:axId val="321754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54072"/>
        <c:axId val="321754464"/>
      </c:lineChart>
      <c:dateAx>
        <c:axId val="321754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754464"/>
        <c:crosses val="autoZero"/>
        <c:auto val="1"/>
        <c:lblOffset val="100"/>
        <c:baseTimeUnit val="years"/>
      </c:dateAx>
      <c:valAx>
        <c:axId val="321754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17540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199512"/>
        <c:axId val="601199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199512"/>
        <c:axId val="601199904"/>
      </c:lineChart>
      <c:dateAx>
        <c:axId val="601199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1199904"/>
        <c:crosses val="autoZero"/>
        <c:auto val="1"/>
        <c:lblOffset val="100"/>
        <c:baseTimeUnit val="years"/>
      </c:dateAx>
      <c:valAx>
        <c:axId val="601199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01199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200688"/>
        <c:axId val="601201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9.5</c:v>
                </c:pt>
                <c:pt idx="4">
                  <c:v>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200688"/>
        <c:axId val="601201080"/>
      </c:lineChart>
      <c:dateAx>
        <c:axId val="601200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1201080"/>
        <c:crosses val="autoZero"/>
        <c:auto val="1"/>
        <c:lblOffset val="100"/>
        <c:baseTimeUnit val="years"/>
      </c:dateAx>
      <c:valAx>
        <c:axId val="601201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01200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201864"/>
        <c:axId val="60120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19</c:v>
                </c:pt>
                <c:pt idx="1">
                  <c:v>55</c:v>
                </c:pt>
                <c:pt idx="2">
                  <c:v>60</c:v>
                </c:pt>
                <c:pt idx="3">
                  <c:v>60</c:v>
                </c:pt>
                <c:pt idx="4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201864"/>
        <c:axId val="601202256"/>
      </c:lineChart>
      <c:dateAx>
        <c:axId val="601201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1202256"/>
        <c:crosses val="autoZero"/>
        <c:auto val="1"/>
        <c:lblOffset val="100"/>
        <c:baseTimeUnit val="years"/>
      </c:dateAx>
      <c:valAx>
        <c:axId val="60120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01201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314.3</c:v>
                </c:pt>
                <c:pt idx="1">
                  <c:v>323.8</c:v>
                </c:pt>
                <c:pt idx="2">
                  <c:v>342.9</c:v>
                </c:pt>
                <c:pt idx="3">
                  <c:v>304.8</c:v>
                </c:pt>
                <c:pt idx="4">
                  <c:v>276.2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198440"/>
        <c:axId val="595198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181</c:v>
                </c:pt>
                <c:pt idx="2">
                  <c:v>182.1</c:v>
                </c:pt>
                <c:pt idx="3">
                  <c:v>184.8</c:v>
                </c:pt>
                <c:pt idx="4">
                  <c:v>182.5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198440"/>
        <c:axId val="595198832"/>
      </c:lineChart>
      <c:dateAx>
        <c:axId val="595198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5198832"/>
        <c:crosses val="autoZero"/>
        <c:auto val="1"/>
        <c:lblOffset val="100"/>
        <c:baseTimeUnit val="years"/>
      </c:dateAx>
      <c:valAx>
        <c:axId val="595198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5198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55.6</c:v>
                </c:pt>
                <c:pt idx="1">
                  <c:v>56.9</c:v>
                </c:pt>
                <c:pt idx="2">
                  <c:v>66.7</c:v>
                </c:pt>
                <c:pt idx="3">
                  <c:v>70.3</c:v>
                </c:pt>
                <c:pt idx="4">
                  <c:v>62.5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199616"/>
        <c:axId val="595200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38.799999999999997</c:v>
                </c:pt>
                <c:pt idx="1">
                  <c:v>37.6</c:v>
                </c:pt>
                <c:pt idx="2">
                  <c:v>37.700000000000003</c:v>
                </c:pt>
                <c:pt idx="3">
                  <c:v>38.5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199616"/>
        <c:axId val="595200008"/>
      </c:lineChart>
      <c:dateAx>
        <c:axId val="595199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5200008"/>
        <c:crosses val="autoZero"/>
        <c:auto val="1"/>
        <c:lblOffset val="100"/>
        <c:baseTimeUnit val="years"/>
      </c:dateAx>
      <c:valAx>
        <c:axId val="595200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5199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4777</c:v>
                </c:pt>
                <c:pt idx="1">
                  <c:v>4936</c:v>
                </c:pt>
                <c:pt idx="2">
                  <c:v>7795</c:v>
                </c:pt>
                <c:pt idx="3">
                  <c:v>7539</c:v>
                </c:pt>
                <c:pt idx="4">
                  <c:v>5549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200792"/>
        <c:axId val="59520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7659</c:v>
                </c:pt>
                <c:pt idx="1">
                  <c:v>6771</c:v>
                </c:pt>
                <c:pt idx="2">
                  <c:v>7055</c:v>
                </c:pt>
                <c:pt idx="3">
                  <c:v>8884</c:v>
                </c:pt>
                <c:pt idx="4">
                  <c:v>8279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200792"/>
        <c:axId val="595201184"/>
      </c:lineChart>
      <c:dateAx>
        <c:axId val="595200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5201184"/>
        <c:crosses val="autoZero"/>
        <c:auto val="1"/>
        <c:lblOffset val="100"/>
        <c:baseTimeUnit val="years"/>
      </c:dateAx>
      <c:valAx>
        <c:axId val="59520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952007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60" zoomScaleNormal="60" zoomScaleSheetLayoutView="70" workbookViewId="0"/>
  </sheetViews>
  <sheetFormatPr defaultColWidth="2.6640625" defaultRowHeight="13.2"/>
  <cols>
    <col min="1" max="1" width="2.6640625" style="3" customWidth="1"/>
    <col min="2" max="2" width="0.88671875" style="3" customWidth="1"/>
    <col min="3" max="244" width="0.6640625" style="3" customWidth="1"/>
    <col min="245" max="245" width="0.88671875" style="3" customWidth="1"/>
    <col min="246" max="366" width="0.6640625" style="3" customWidth="1"/>
    <col min="367" max="367" width="2.6640625" style="3"/>
    <col min="368" max="382" width="3.109375" style="3" customWidth="1"/>
    <col min="383" max="16384" width="2.6640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38" t="str">
        <f>データ!H6&amp;"　"&amp;データ!I6</f>
        <v>広島県広島市　福島町駐車場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135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304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その他駐車場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23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21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300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133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225.4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232.2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301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337.1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266.60000000000002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314.3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323.8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342.9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304.8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276.2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356.8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366.4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317.5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467.9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385.1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9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10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11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9.5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9.9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182.5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181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182.1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184.8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182.5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131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2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4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134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55.6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56.9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66.7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70.3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62.5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4777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4936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7795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7539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5549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19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55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60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60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55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38.799999999999997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37.6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37.700000000000003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38.5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37.6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7659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6771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7055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8884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8279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132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0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0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0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0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0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44.3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76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59.3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88.6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72.2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2"/>
  <cols>
    <col min="1" max="1" width="14.6640625" style="3" customWidth="1"/>
    <col min="2" max="90" width="11.88671875" style="3" customWidth="1"/>
    <col min="91" max="92" width="15.44140625" style="3" customWidth="1"/>
    <col min="93" max="125" width="11.88671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2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341002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22</v>
      </c>
      <c r="H6" s="61" t="str">
        <f>SUBSTITUTE(H8,"　","")</f>
        <v>広島県広島市</v>
      </c>
      <c r="I6" s="61" t="str">
        <f t="shared" si="1"/>
        <v>福島町駐車場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広場式</v>
      </c>
      <c r="R6" s="64">
        <f t="shared" si="1"/>
        <v>23</v>
      </c>
      <c r="S6" s="63" t="str">
        <f t="shared" si="1"/>
        <v>公共施設</v>
      </c>
      <c r="T6" s="63" t="str">
        <f t="shared" si="1"/>
        <v>無</v>
      </c>
      <c r="U6" s="64">
        <f t="shared" si="1"/>
        <v>304</v>
      </c>
      <c r="V6" s="64">
        <f t="shared" si="1"/>
        <v>21</v>
      </c>
      <c r="W6" s="64">
        <f t="shared" si="1"/>
        <v>300</v>
      </c>
      <c r="X6" s="63" t="str">
        <f t="shared" si="1"/>
        <v>利用料金制</v>
      </c>
      <c r="Y6" s="65">
        <f>IF(Y8="-",NA(),Y8)</f>
        <v>225.4</v>
      </c>
      <c r="Z6" s="65">
        <f t="shared" ref="Z6:AH6" si="2">IF(Z8="-",NA(),Z8)</f>
        <v>232.2</v>
      </c>
      <c r="AA6" s="65">
        <f t="shared" si="2"/>
        <v>301</v>
      </c>
      <c r="AB6" s="65">
        <f t="shared" si="2"/>
        <v>337.1</v>
      </c>
      <c r="AC6" s="65">
        <f t="shared" si="2"/>
        <v>266.60000000000002</v>
      </c>
      <c r="AD6" s="65">
        <f t="shared" si="2"/>
        <v>356.8</v>
      </c>
      <c r="AE6" s="65">
        <f t="shared" si="2"/>
        <v>366.4</v>
      </c>
      <c r="AF6" s="65">
        <f t="shared" si="2"/>
        <v>317.5</v>
      </c>
      <c r="AG6" s="65">
        <f t="shared" si="2"/>
        <v>467.9</v>
      </c>
      <c r="AH6" s="65">
        <f t="shared" si="2"/>
        <v>385.1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9</v>
      </c>
      <c r="AP6" s="65">
        <f t="shared" si="3"/>
        <v>10</v>
      </c>
      <c r="AQ6" s="65">
        <f t="shared" si="3"/>
        <v>11</v>
      </c>
      <c r="AR6" s="65">
        <f t="shared" si="3"/>
        <v>9.5</v>
      </c>
      <c r="AS6" s="65">
        <f t="shared" si="3"/>
        <v>9.9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19</v>
      </c>
      <c r="BA6" s="66">
        <f t="shared" si="4"/>
        <v>55</v>
      </c>
      <c r="BB6" s="66">
        <f t="shared" si="4"/>
        <v>60</v>
      </c>
      <c r="BC6" s="66">
        <f t="shared" si="4"/>
        <v>60</v>
      </c>
      <c r="BD6" s="66">
        <f t="shared" si="4"/>
        <v>55</v>
      </c>
      <c r="BE6" s="64" t="str">
        <f>IF(BE8="-","",IF(BE8="-","【-】","【"&amp;SUBSTITUTE(TEXT(BE8,"#,##0"),"-","△")&amp;"】"))</f>
        <v>【140】</v>
      </c>
      <c r="BF6" s="65">
        <f>IF(BF8="-",NA(),BF8)</f>
        <v>55.6</v>
      </c>
      <c r="BG6" s="65">
        <f t="shared" ref="BG6:BO6" si="5">IF(BG8="-",NA(),BG8)</f>
        <v>56.9</v>
      </c>
      <c r="BH6" s="65">
        <f t="shared" si="5"/>
        <v>66.7</v>
      </c>
      <c r="BI6" s="65">
        <f t="shared" si="5"/>
        <v>70.3</v>
      </c>
      <c r="BJ6" s="65">
        <f t="shared" si="5"/>
        <v>62.5</v>
      </c>
      <c r="BK6" s="65">
        <f t="shared" si="5"/>
        <v>38.799999999999997</v>
      </c>
      <c r="BL6" s="65">
        <f t="shared" si="5"/>
        <v>37.6</v>
      </c>
      <c r="BM6" s="65">
        <f t="shared" si="5"/>
        <v>37.700000000000003</v>
      </c>
      <c r="BN6" s="65">
        <f t="shared" si="5"/>
        <v>38.5</v>
      </c>
      <c r="BO6" s="65">
        <f t="shared" si="5"/>
        <v>37.6</v>
      </c>
      <c r="BP6" s="62" t="str">
        <f>IF(BP8="-","",IF(BP8="-","【-】","【"&amp;SUBSTITUTE(TEXT(BP8,"#,##0.0"),"-","△")&amp;"】"))</f>
        <v>【45.2】</v>
      </c>
      <c r="BQ6" s="66">
        <f>IF(BQ8="-",NA(),BQ8)</f>
        <v>4777</v>
      </c>
      <c r="BR6" s="66">
        <f t="shared" ref="BR6:BZ6" si="6">IF(BR8="-",NA(),BR8)</f>
        <v>4936</v>
      </c>
      <c r="BS6" s="66">
        <f t="shared" si="6"/>
        <v>7795</v>
      </c>
      <c r="BT6" s="66">
        <f t="shared" si="6"/>
        <v>7539</v>
      </c>
      <c r="BU6" s="66">
        <f t="shared" si="6"/>
        <v>5549</v>
      </c>
      <c r="BV6" s="66">
        <f t="shared" si="6"/>
        <v>7659</v>
      </c>
      <c r="BW6" s="66">
        <f t="shared" si="6"/>
        <v>6771</v>
      </c>
      <c r="BX6" s="66">
        <f t="shared" si="6"/>
        <v>7055</v>
      </c>
      <c r="BY6" s="66">
        <f t="shared" si="6"/>
        <v>8884</v>
      </c>
      <c r="BZ6" s="66">
        <f t="shared" si="6"/>
        <v>8279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111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44.3</v>
      </c>
      <c r="DF6" s="65">
        <f t="shared" si="8"/>
        <v>76</v>
      </c>
      <c r="DG6" s="65">
        <f t="shared" si="8"/>
        <v>59.3</v>
      </c>
      <c r="DH6" s="65">
        <f t="shared" si="8"/>
        <v>88.6</v>
      </c>
      <c r="DI6" s="65">
        <f t="shared" si="8"/>
        <v>72.2</v>
      </c>
      <c r="DJ6" s="62" t="str">
        <f>IF(DJ8="-","",IF(DJ8="-","【-】","【"&amp;SUBSTITUTE(TEXT(DJ8,"#,##0.0"),"-","△")&amp;"】"))</f>
        <v>【122.6】</v>
      </c>
      <c r="DK6" s="65">
        <f>IF(DK8="-",NA(),DK8)</f>
        <v>314.3</v>
      </c>
      <c r="DL6" s="65">
        <f t="shared" ref="DL6:DT6" si="9">IF(DL8="-",NA(),DL8)</f>
        <v>323.8</v>
      </c>
      <c r="DM6" s="65">
        <f t="shared" si="9"/>
        <v>342.9</v>
      </c>
      <c r="DN6" s="65">
        <f t="shared" si="9"/>
        <v>304.8</v>
      </c>
      <c r="DO6" s="65">
        <f t="shared" si="9"/>
        <v>276.2</v>
      </c>
      <c r="DP6" s="65">
        <f t="shared" si="9"/>
        <v>182.5</v>
      </c>
      <c r="DQ6" s="65">
        <f t="shared" si="9"/>
        <v>181</v>
      </c>
      <c r="DR6" s="65">
        <f t="shared" si="9"/>
        <v>182.1</v>
      </c>
      <c r="DS6" s="65">
        <f t="shared" si="9"/>
        <v>184.8</v>
      </c>
      <c r="DT6" s="65">
        <f t="shared" si="9"/>
        <v>182.5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112</v>
      </c>
      <c r="B7" s="61">
        <f t="shared" ref="B7:X7" si="10">B8</f>
        <v>2016</v>
      </c>
      <c r="C7" s="61">
        <f t="shared" si="10"/>
        <v>341002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22</v>
      </c>
      <c r="H7" s="61" t="str">
        <f t="shared" si="10"/>
        <v>広島県　広島市</v>
      </c>
      <c r="I7" s="61" t="str">
        <f t="shared" si="10"/>
        <v>福島町駐車場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広場式</v>
      </c>
      <c r="R7" s="64">
        <f t="shared" si="10"/>
        <v>23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304</v>
      </c>
      <c r="V7" s="64">
        <f t="shared" si="10"/>
        <v>21</v>
      </c>
      <c r="W7" s="64">
        <f t="shared" si="10"/>
        <v>300</v>
      </c>
      <c r="X7" s="63" t="str">
        <f t="shared" si="10"/>
        <v>利用料金制</v>
      </c>
      <c r="Y7" s="65">
        <f>Y8</f>
        <v>225.4</v>
      </c>
      <c r="Z7" s="65">
        <f t="shared" ref="Z7:AH7" si="11">Z8</f>
        <v>232.2</v>
      </c>
      <c r="AA7" s="65">
        <f t="shared" si="11"/>
        <v>301</v>
      </c>
      <c r="AB7" s="65">
        <f t="shared" si="11"/>
        <v>337.1</v>
      </c>
      <c r="AC7" s="65">
        <f t="shared" si="11"/>
        <v>266.60000000000002</v>
      </c>
      <c r="AD7" s="65">
        <f t="shared" si="11"/>
        <v>356.8</v>
      </c>
      <c r="AE7" s="65">
        <f t="shared" si="11"/>
        <v>366.4</v>
      </c>
      <c r="AF7" s="65">
        <f t="shared" si="11"/>
        <v>317.5</v>
      </c>
      <c r="AG7" s="65">
        <f t="shared" si="11"/>
        <v>467.9</v>
      </c>
      <c r="AH7" s="65">
        <f t="shared" si="11"/>
        <v>385.1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9</v>
      </c>
      <c r="AP7" s="65">
        <f t="shared" si="12"/>
        <v>10</v>
      </c>
      <c r="AQ7" s="65">
        <f t="shared" si="12"/>
        <v>11</v>
      </c>
      <c r="AR7" s="65">
        <f t="shared" si="12"/>
        <v>9.5</v>
      </c>
      <c r="AS7" s="65">
        <f t="shared" si="12"/>
        <v>9.9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19</v>
      </c>
      <c r="BA7" s="66">
        <f t="shared" si="13"/>
        <v>55</v>
      </c>
      <c r="BB7" s="66">
        <f t="shared" si="13"/>
        <v>60</v>
      </c>
      <c r="BC7" s="66">
        <f t="shared" si="13"/>
        <v>60</v>
      </c>
      <c r="BD7" s="66">
        <f t="shared" si="13"/>
        <v>55</v>
      </c>
      <c r="BE7" s="64"/>
      <c r="BF7" s="65">
        <f>BF8</f>
        <v>55.6</v>
      </c>
      <c r="BG7" s="65">
        <f t="shared" ref="BG7:BO7" si="14">BG8</f>
        <v>56.9</v>
      </c>
      <c r="BH7" s="65">
        <f t="shared" si="14"/>
        <v>66.7</v>
      </c>
      <c r="BI7" s="65">
        <f t="shared" si="14"/>
        <v>70.3</v>
      </c>
      <c r="BJ7" s="65">
        <f t="shared" si="14"/>
        <v>62.5</v>
      </c>
      <c r="BK7" s="65">
        <f t="shared" si="14"/>
        <v>38.799999999999997</v>
      </c>
      <c r="BL7" s="65">
        <f t="shared" si="14"/>
        <v>37.6</v>
      </c>
      <c r="BM7" s="65">
        <f t="shared" si="14"/>
        <v>37.700000000000003</v>
      </c>
      <c r="BN7" s="65">
        <f t="shared" si="14"/>
        <v>38.5</v>
      </c>
      <c r="BO7" s="65">
        <f t="shared" si="14"/>
        <v>37.6</v>
      </c>
      <c r="BP7" s="62"/>
      <c r="BQ7" s="66">
        <f>BQ8</f>
        <v>4777</v>
      </c>
      <c r="BR7" s="66">
        <f t="shared" ref="BR7:BZ7" si="15">BR8</f>
        <v>4936</v>
      </c>
      <c r="BS7" s="66">
        <f t="shared" si="15"/>
        <v>7795</v>
      </c>
      <c r="BT7" s="66">
        <f t="shared" si="15"/>
        <v>7539</v>
      </c>
      <c r="BU7" s="66">
        <f t="shared" si="15"/>
        <v>5549</v>
      </c>
      <c r="BV7" s="66">
        <f t="shared" si="15"/>
        <v>7659</v>
      </c>
      <c r="BW7" s="66">
        <f t="shared" si="15"/>
        <v>6771</v>
      </c>
      <c r="BX7" s="66">
        <f t="shared" si="15"/>
        <v>7055</v>
      </c>
      <c r="BY7" s="66">
        <f t="shared" si="15"/>
        <v>8884</v>
      </c>
      <c r="BZ7" s="66">
        <f t="shared" si="15"/>
        <v>8279</v>
      </c>
      <c r="CA7" s="64"/>
      <c r="CB7" s="65" t="s">
        <v>113</v>
      </c>
      <c r="CC7" s="65" t="s">
        <v>113</v>
      </c>
      <c r="CD7" s="65" t="s">
        <v>113</v>
      </c>
      <c r="CE7" s="65" t="s">
        <v>113</v>
      </c>
      <c r="CF7" s="65" t="s">
        <v>113</v>
      </c>
      <c r="CG7" s="65" t="s">
        <v>113</v>
      </c>
      <c r="CH7" s="65" t="s">
        <v>113</v>
      </c>
      <c r="CI7" s="65" t="s">
        <v>113</v>
      </c>
      <c r="CJ7" s="65" t="s">
        <v>113</v>
      </c>
      <c r="CK7" s="65" t="s">
        <v>111</v>
      </c>
      <c r="CL7" s="62"/>
      <c r="CM7" s="64">
        <f>CM8</f>
        <v>0</v>
      </c>
      <c r="CN7" s="64">
        <f>CN8</f>
        <v>0</v>
      </c>
      <c r="CO7" s="65" t="s">
        <v>113</v>
      </c>
      <c r="CP7" s="65" t="s">
        <v>113</v>
      </c>
      <c r="CQ7" s="65" t="s">
        <v>113</v>
      </c>
      <c r="CR7" s="65" t="s">
        <v>113</v>
      </c>
      <c r="CS7" s="65" t="s">
        <v>113</v>
      </c>
      <c r="CT7" s="65" t="s">
        <v>113</v>
      </c>
      <c r="CU7" s="65" t="s">
        <v>113</v>
      </c>
      <c r="CV7" s="65" t="s">
        <v>113</v>
      </c>
      <c r="CW7" s="65" t="s">
        <v>113</v>
      </c>
      <c r="CX7" s="65" t="s">
        <v>111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44.3</v>
      </c>
      <c r="DF7" s="65">
        <f t="shared" si="16"/>
        <v>76</v>
      </c>
      <c r="DG7" s="65">
        <f t="shared" si="16"/>
        <v>59.3</v>
      </c>
      <c r="DH7" s="65">
        <f t="shared" si="16"/>
        <v>88.6</v>
      </c>
      <c r="DI7" s="65">
        <f t="shared" si="16"/>
        <v>72.2</v>
      </c>
      <c r="DJ7" s="62"/>
      <c r="DK7" s="65">
        <f>DK8</f>
        <v>314.3</v>
      </c>
      <c r="DL7" s="65">
        <f t="shared" ref="DL7:DT7" si="17">DL8</f>
        <v>323.8</v>
      </c>
      <c r="DM7" s="65">
        <f t="shared" si="17"/>
        <v>342.9</v>
      </c>
      <c r="DN7" s="65">
        <f t="shared" si="17"/>
        <v>304.8</v>
      </c>
      <c r="DO7" s="65">
        <f t="shared" si="17"/>
        <v>276.2</v>
      </c>
      <c r="DP7" s="65">
        <f t="shared" si="17"/>
        <v>182.5</v>
      </c>
      <c r="DQ7" s="65">
        <f t="shared" si="17"/>
        <v>181</v>
      </c>
      <c r="DR7" s="65">
        <f t="shared" si="17"/>
        <v>182.1</v>
      </c>
      <c r="DS7" s="65">
        <f t="shared" si="17"/>
        <v>184.8</v>
      </c>
      <c r="DT7" s="65">
        <f t="shared" si="17"/>
        <v>182.5</v>
      </c>
      <c r="DU7" s="62"/>
    </row>
    <row r="8" spans="1:125" s="67" customFormat="1">
      <c r="A8" s="50"/>
      <c r="B8" s="68">
        <v>2016</v>
      </c>
      <c r="C8" s="68">
        <v>341002</v>
      </c>
      <c r="D8" s="68">
        <v>47</v>
      </c>
      <c r="E8" s="68">
        <v>14</v>
      </c>
      <c r="F8" s="68">
        <v>0</v>
      </c>
      <c r="G8" s="68">
        <v>22</v>
      </c>
      <c r="H8" s="68" t="s">
        <v>114</v>
      </c>
      <c r="I8" s="68" t="s">
        <v>115</v>
      </c>
      <c r="J8" s="68" t="s">
        <v>116</v>
      </c>
      <c r="K8" s="68" t="s">
        <v>117</v>
      </c>
      <c r="L8" s="68" t="s">
        <v>118</v>
      </c>
      <c r="M8" s="68" t="s">
        <v>119</v>
      </c>
      <c r="N8" s="68"/>
      <c r="O8" s="69" t="s">
        <v>120</v>
      </c>
      <c r="P8" s="70" t="s">
        <v>121</v>
      </c>
      <c r="Q8" s="70" t="s">
        <v>122</v>
      </c>
      <c r="R8" s="71">
        <v>23</v>
      </c>
      <c r="S8" s="70" t="s">
        <v>123</v>
      </c>
      <c r="T8" s="70" t="s">
        <v>124</v>
      </c>
      <c r="U8" s="71">
        <v>304</v>
      </c>
      <c r="V8" s="71">
        <v>21</v>
      </c>
      <c r="W8" s="71">
        <v>300</v>
      </c>
      <c r="X8" s="70" t="s">
        <v>125</v>
      </c>
      <c r="Y8" s="72">
        <v>225.4</v>
      </c>
      <c r="Z8" s="72">
        <v>232.2</v>
      </c>
      <c r="AA8" s="72">
        <v>301</v>
      </c>
      <c r="AB8" s="72">
        <v>337.1</v>
      </c>
      <c r="AC8" s="72">
        <v>266.60000000000002</v>
      </c>
      <c r="AD8" s="72">
        <v>356.8</v>
      </c>
      <c r="AE8" s="72">
        <v>366.4</v>
      </c>
      <c r="AF8" s="72">
        <v>317.5</v>
      </c>
      <c r="AG8" s="72">
        <v>467.9</v>
      </c>
      <c r="AH8" s="72">
        <v>385.1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9</v>
      </c>
      <c r="AP8" s="72">
        <v>10</v>
      </c>
      <c r="AQ8" s="72">
        <v>11</v>
      </c>
      <c r="AR8" s="72">
        <v>9.5</v>
      </c>
      <c r="AS8" s="72">
        <v>9.9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19</v>
      </c>
      <c r="BA8" s="73">
        <v>55</v>
      </c>
      <c r="BB8" s="73">
        <v>60</v>
      </c>
      <c r="BC8" s="73">
        <v>60</v>
      </c>
      <c r="BD8" s="73">
        <v>55</v>
      </c>
      <c r="BE8" s="73">
        <v>140</v>
      </c>
      <c r="BF8" s="72">
        <v>55.6</v>
      </c>
      <c r="BG8" s="72">
        <v>56.9</v>
      </c>
      <c r="BH8" s="72">
        <v>66.7</v>
      </c>
      <c r="BI8" s="72">
        <v>70.3</v>
      </c>
      <c r="BJ8" s="72">
        <v>62.5</v>
      </c>
      <c r="BK8" s="72">
        <v>38.799999999999997</v>
      </c>
      <c r="BL8" s="72">
        <v>37.6</v>
      </c>
      <c r="BM8" s="72">
        <v>37.700000000000003</v>
      </c>
      <c r="BN8" s="72">
        <v>38.5</v>
      </c>
      <c r="BO8" s="72">
        <v>37.6</v>
      </c>
      <c r="BP8" s="69">
        <v>45.2</v>
      </c>
      <c r="BQ8" s="73">
        <v>4777</v>
      </c>
      <c r="BR8" s="73">
        <v>4936</v>
      </c>
      <c r="BS8" s="73">
        <v>7795</v>
      </c>
      <c r="BT8" s="74">
        <v>7539</v>
      </c>
      <c r="BU8" s="74">
        <v>5549</v>
      </c>
      <c r="BV8" s="73">
        <v>7659</v>
      </c>
      <c r="BW8" s="73">
        <v>6771</v>
      </c>
      <c r="BX8" s="73">
        <v>7055</v>
      </c>
      <c r="BY8" s="73">
        <v>8884</v>
      </c>
      <c r="BZ8" s="73">
        <v>8279</v>
      </c>
      <c r="CA8" s="71">
        <v>19129</v>
      </c>
      <c r="CB8" s="72" t="s">
        <v>118</v>
      </c>
      <c r="CC8" s="72" t="s">
        <v>118</v>
      </c>
      <c r="CD8" s="72" t="s">
        <v>118</v>
      </c>
      <c r="CE8" s="72" t="s">
        <v>118</v>
      </c>
      <c r="CF8" s="72" t="s">
        <v>118</v>
      </c>
      <c r="CG8" s="72" t="s">
        <v>118</v>
      </c>
      <c r="CH8" s="72" t="s">
        <v>118</v>
      </c>
      <c r="CI8" s="72" t="s">
        <v>118</v>
      </c>
      <c r="CJ8" s="72" t="s">
        <v>118</v>
      </c>
      <c r="CK8" s="72" t="s">
        <v>118</v>
      </c>
      <c r="CL8" s="69" t="s">
        <v>118</v>
      </c>
      <c r="CM8" s="71">
        <v>0</v>
      </c>
      <c r="CN8" s="71">
        <v>0</v>
      </c>
      <c r="CO8" s="72" t="s">
        <v>118</v>
      </c>
      <c r="CP8" s="72" t="s">
        <v>118</v>
      </c>
      <c r="CQ8" s="72" t="s">
        <v>118</v>
      </c>
      <c r="CR8" s="72" t="s">
        <v>118</v>
      </c>
      <c r="CS8" s="72" t="s">
        <v>118</v>
      </c>
      <c r="CT8" s="72" t="s">
        <v>118</v>
      </c>
      <c r="CU8" s="72" t="s">
        <v>118</v>
      </c>
      <c r="CV8" s="72" t="s">
        <v>118</v>
      </c>
      <c r="CW8" s="72" t="s">
        <v>118</v>
      </c>
      <c r="CX8" s="72" t="s">
        <v>118</v>
      </c>
      <c r="CY8" s="69" t="s">
        <v>118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44.3</v>
      </c>
      <c r="DF8" s="72">
        <v>76</v>
      </c>
      <c r="DG8" s="72">
        <v>59.3</v>
      </c>
      <c r="DH8" s="72">
        <v>88.6</v>
      </c>
      <c r="DI8" s="72">
        <v>72.2</v>
      </c>
      <c r="DJ8" s="69">
        <v>122.6</v>
      </c>
      <c r="DK8" s="72">
        <v>314.3</v>
      </c>
      <c r="DL8" s="72">
        <v>323.8</v>
      </c>
      <c r="DM8" s="72">
        <v>342.9</v>
      </c>
      <c r="DN8" s="72">
        <v>304.8</v>
      </c>
      <c r="DO8" s="72">
        <v>276.2</v>
      </c>
      <c r="DP8" s="72">
        <v>182.5</v>
      </c>
      <c r="DQ8" s="72">
        <v>181</v>
      </c>
      <c r="DR8" s="72">
        <v>182.1</v>
      </c>
      <c r="DS8" s="72">
        <v>184.8</v>
      </c>
      <c r="DT8" s="72">
        <v>182.5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126</v>
      </c>
      <c r="C10" s="79" t="s">
        <v>127</v>
      </c>
      <c r="D10" s="79" t="s">
        <v>128</v>
      </c>
      <c r="E10" s="79" t="s">
        <v>129</v>
      </c>
      <c r="F10" s="79" t="s">
        <v>130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　</cp:lastModifiedBy>
  <dcterms:created xsi:type="dcterms:W3CDTF">2018-02-09T01:51:54Z</dcterms:created>
  <dcterms:modified xsi:type="dcterms:W3CDTF">2018-03-26T02:18:22Z</dcterms:modified>
  <cp:category/>
</cp:coreProperties>
</file>