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40福岡県福岡市-\"/>
    </mc:Choice>
  </mc:AlternateContent>
  <workbookProtection workbookPassword="B319" lockStructure="1"/>
  <bookViews>
    <workbookView xWindow="240" yWindow="108" windowWidth="14940" windowHeight="7836"/>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MA31" i="4" s="1"/>
  <c r="DN7" i="5"/>
  <c r="DM7" i="5"/>
  <c r="KO31" i="4" s="1"/>
  <c r="DL7" i="5"/>
  <c r="DK7" i="5"/>
  <c r="JC31" i="4" s="1"/>
  <c r="DI7" i="5"/>
  <c r="MI78" i="4" s="1"/>
  <c r="DH7" i="5"/>
  <c r="DG7" i="5"/>
  <c r="DF7" i="5"/>
  <c r="DE7" i="5"/>
  <c r="KA78" i="4" s="1"/>
  <c r="DD7" i="5"/>
  <c r="DC7" i="5"/>
  <c r="DB7" i="5"/>
  <c r="LE77" i="4" s="1"/>
  <c r="DA7" i="5"/>
  <c r="CZ7" i="5"/>
  <c r="CN7" i="5"/>
  <c r="CM7" i="5"/>
  <c r="CV67" i="4" s="1"/>
  <c r="BZ7" i="5"/>
  <c r="MA53" i="4" s="1"/>
  <c r="BY7" i="5"/>
  <c r="BX7" i="5"/>
  <c r="BW7" i="5"/>
  <c r="BV7" i="5"/>
  <c r="JC53" i="4" s="1"/>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AX7" i="5"/>
  <c r="AW7" i="5"/>
  <c r="BG52" i="4" s="1"/>
  <c r="AV7" i="5"/>
  <c r="AN52" i="4" s="1"/>
  <c r="AU7" i="5"/>
  <c r="AS7" i="5"/>
  <c r="AR7" i="5"/>
  <c r="AQ7" i="5"/>
  <c r="AP7" i="5"/>
  <c r="AO7" i="5"/>
  <c r="AN7" i="5"/>
  <c r="AM7" i="5"/>
  <c r="AL7" i="5"/>
  <c r="AK7" i="5"/>
  <c r="AJ7" i="5"/>
  <c r="AH7" i="5"/>
  <c r="CS32" i="4" s="1"/>
  <c r="AG7" i="5"/>
  <c r="AF7" i="5"/>
  <c r="AE7" i="5"/>
  <c r="AD7" i="5"/>
  <c r="U32" i="4" s="1"/>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LT78" i="4"/>
  <c r="LE78" i="4"/>
  <c r="KP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LH53" i="4"/>
  <c r="KO53" i="4"/>
  <c r="JV53" i="4"/>
  <c r="HJ53" i="4"/>
  <c r="GQ53" i="4"/>
  <c r="FX53" i="4"/>
  <c r="FE53" i="4"/>
  <c r="EL53" i="4"/>
  <c r="CS53" i="4"/>
  <c r="BG53" i="4"/>
  <c r="U53" i="4"/>
  <c r="LH52" i="4"/>
  <c r="JV52" i="4"/>
  <c r="HJ52" i="4"/>
  <c r="GQ52" i="4"/>
  <c r="FX52" i="4"/>
  <c r="FE52" i="4"/>
  <c r="EL52" i="4"/>
  <c r="CS52" i="4"/>
  <c r="BZ52" i="4"/>
  <c r="U52" i="4"/>
  <c r="MA32" i="4"/>
  <c r="LH32" i="4"/>
  <c r="JC32" i="4"/>
  <c r="HJ32" i="4"/>
  <c r="GQ32" i="4"/>
  <c r="FX32" i="4"/>
  <c r="FE32" i="4"/>
  <c r="EL32" i="4"/>
  <c r="BZ32" i="4"/>
  <c r="BG32" i="4"/>
  <c r="AN32" i="4"/>
  <c r="LH31" i="4"/>
  <c r="JV31" i="4"/>
  <c r="HJ31" i="4"/>
  <c r="GQ31" i="4"/>
  <c r="FX31" i="4"/>
  <c r="FE31" i="4"/>
  <c r="EL31" i="4"/>
  <c r="BZ31" i="4"/>
  <c r="AN31" i="4"/>
  <c r="LJ10" i="4"/>
  <c r="HX10" i="4"/>
  <c r="DU10" i="4"/>
  <c r="CF10" i="4"/>
  <c r="AQ10" i="4"/>
  <c r="B10" i="4"/>
  <c r="JQ8" i="4"/>
  <c r="DU8" i="4"/>
  <c r="CF8" i="4"/>
  <c r="AQ8" i="4"/>
  <c r="B8" i="4"/>
  <c r="B6" i="4" l="1"/>
  <c r="BZ76" i="4"/>
  <c r="MA51" i="4"/>
  <c r="MI76" i="4"/>
  <c r="HJ51" i="4"/>
  <c r="MA30" i="4"/>
  <c r="CS30" i="4"/>
  <c r="IT76" i="4"/>
  <c r="CS51" i="4"/>
  <c r="HJ30" i="4"/>
  <c r="C11" i="5"/>
  <c r="D11" i="5"/>
  <c r="E11" i="5"/>
  <c r="B11" i="5"/>
  <c r="BK76" i="4" l="1"/>
  <c r="LH51" i="4"/>
  <c r="BZ30" i="4"/>
  <c r="LT76" i="4"/>
  <c r="GQ51" i="4"/>
  <c r="LH30" i="4"/>
  <c r="GQ30" i="4"/>
  <c r="IE76" i="4"/>
  <c r="BZ51" i="4"/>
  <c r="HP76" i="4"/>
  <c r="BG51" i="4"/>
  <c r="FX30" i="4"/>
  <c r="BG30" i="4"/>
  <c r="FX51" i="4"/>
  <c r="AV76" i="4"/>
  <c r="KO51" i="4"/>
  <c r="LE76" i="4"/>
  <c r="KO30" i="4"/>
  <c r="KP76" i="4"/>
  <c r="FE51" i="4"/>
  <c r="HA76" i="4"/>
  <c r="AN51" i="4"/>
  <c r="FE30" i="4"/>
  <c r="AN30" i="4"/>
  <c r="AG76" i="4"/>
  <c r="JV51" i="4"/>
  <c r="JV30" i="4"/>
  <c r="R76" i="4"/>
  <c r="JC51" i="4"/>
  <c r="KA76" i="4"/>
  <c r="EL51" i="4"/>
  <c r="JC30" i="4"/>
  <c r="GL76" i="4"/>
  <c r="U51" i="4"/>
  <c r="EL30" i="4"/>
  <c r="U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<sst xmlns="http://schemas.openxmlformats.org/spreadsheetml/2006/main" count="286" uniqueCount="137">
  <si>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</si>
  <si>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</si>
  <si>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</si>
  <si>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</si>
  <si>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</si>
  <si>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</si>
  <si>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</si>
  <si>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</si>
  <si>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</si>
  <si>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</si>
  <si>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</si>
  <si>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</si>
  <si>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</si>
  <si>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</si>
  <si>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</si>
  <si>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</si>
  <si>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</si>
  <si>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</si>
  <si>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</si>
  <si>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</si>
  <si>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</si>
  <si>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</si>
  <si>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</si>
  <si>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</si>
  <si>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</si>
  <si>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</si>
  <si>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</si>
  <si>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</si>
  <si>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</si>
  <si>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</si>
  <si>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</si>
  <si>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</si>
  <si>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</si>
  <si>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</si>
  <si>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</si>
  <si>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</si>
  <si>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</si>
  <si>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</si>
  <si>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</si>
  <si>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</si>
  <si>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</si>
  <si>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</si>
  <si>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</si>
  <si>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</si>
  <si>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</si>
  <si>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</si>
  <si>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</si>
  <si>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</si>
  <si>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</si>
  <si>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</si>
  <si>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</si>
  <si>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</si>
  <si>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</si>
  <si>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</si>
  <si>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</si>
  <si>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</si>
  <si>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</si>
  <si>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</si>
  <si>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</si>
  <si>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</si>
  <si>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</si>
  <si>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</si>
  <si>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</si>
  <si>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</si>
  <si>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</si>
  <si>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</si>
  <si>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</si>
  <si>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</si>
  <si>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</si>
  <si>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</si>
  <si>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</si>
  <si>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</si>
  <si>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</si>
  <si>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</si>
  <si>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</si>
  <si>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</si>
  <si>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</si>
  <si>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</si>
  <si>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</si>
  <si>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</si>
  <si>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</si>
  <si>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</si>
  <si>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</si>
  <si>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</si>
  <si>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</si>
  <si>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</si>
  <si>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</si>
  <si>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</si>
  <si>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</si>
  <si>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</si>
  <si>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</si>
  <si>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</si>
  <si>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</si>
  <si>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</si>
  <si>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</si>
  <si>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</si>
  <si>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</si>
  <si>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</si>
  <si>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</si>
  <si>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</si>
  <si>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</si>
  <si>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</si>
  <si>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</si>
  <si>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</si>
  <si>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</si>
  <si>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</si>
  <si>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</si>
  <si>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</si>
  <si>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</si>
  <si>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</si>
  <si>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</si>
  <si>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</si>
  <si>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</si>
  <si>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</si>
  <si>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</si>
  <si>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福岡県　福岡市</t>
  </si>
  <si>
    <t>川端地下駐車場</t>
  </si>
  <si>
    <t>法非適用</t>
  </si>
  <si>
    <t>駐車場整備事業</t>
  </si>
  <si>
    <t>-</t>
  </si>
  <si>
    <t>Ａ２Ｂ１</t>
  </si>
  <si>
    <t>該当数値なし</t>
  </si>
  <si>
    <t>都市計画駐車場</t>
  </si>
  <si>
    <t>地下式</t>
  </si>
  <si>
    <t>商業施設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</si>
  <si>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</si>
  <si>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</si>
  <si>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</si>
  <si>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</si>
  <si>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</si>
  <si>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</si>
  <si>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</si>
  <si>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「収益的収支比率」が類似施設平均値を下回っているが，建設に伴い借り入れた市債の償還が完了しておらず，一般会計からの繰入れを行っている。なお，使用料収入自体は増加している。</t>
    <rPh sb="2" eb="5">
      <t>シュウエキテキ</t>
    </rPh>
    <rPh sb="5" eb="7">
      <t>シュウシ</t>
    </rPh>
    <rPh sb="7" eb="9">
      <t>ヒリツ</t>
    </rPh>
    <rPh sb="11" eb="13">
      <t>ルイジ</t>
    </rPh>
    <rPh sb="13" eb="15">
      <t>シセツ</t>
    </rPh>
    <rPh sb="15" eb="18">
      <t>ヘイキンチ</t>
    </rPh>
    <rPh sb="19" eb="21">
      <t>シタマワ</t>
    </rPh>
    <rPh sb="27" eb="29">
      <t>ケンセツ</t>
    </rPh>
    <rPh sb="30" eb="31">
      <t>トモナ</t>
    </rPh>
    <rPh sb="32" eb="33">
      <t>カ</t>
    </rPh>
    <rPh sb="34" eb="35">
      <t>イ</t>
    </rPh>
    <rPh sb="37" eb="39">
      <t>シサイ</t>
    </rPh>
    <rPh sb="40" eb="42">
      <t>ショウカン</t>
    </rPh>
    <rPh sb="43" eb="45">
      <t>カンリョウ</t>
    </rPh>
    <rPh sb="51" eb="53">
      <t>イッパン</t>
    </rPh>
    <rPh sb="53" eb="55">
      <t>カイケイ</t>
    </rPh>
    <rPh sb="58" eb="60">
      <t>クリイ</t>
    </rPh>
    <rPh sb="62" eb="63">
      <t>オコナ</t>
    </rPh>
    <rPh sb="71" eb="74">
      <t>シヨウリョウ</t>
    </rPh>
    <rPh sb="74" eb="76">
      <t>シュウニュウ</t>
    </rPh>
    <rPh sb="76" eb="78">
      <t>ジタイ</t>
    </rPh>
    <rPh sb="79" eb="81">
      <t>ゾウカ</t>
    </rPh>
    <phoneticPr fontId="6"/>
  </si>
  <si>
    <t>　「稼働率」は平均値を下回っているが，５年間の実績は横ばいから増加傾向にある。</t>
    <rPh sb="2" eb="4">
      <t>カドウ</t>
    </rPh>
    <rPh sb="4" eb="5">
      <t>リツ</t>
    </rPh>
    <rPh sb="7" eb="9">
      <t>ヘイキン</t>
    </rPh>
    <rPh sb="9" eb="10">
      <t>チ</t>
    </rPh>
    <rPh sb="11" eb="13">
      <t>シタマワ</t>
    </rPh>
    <rPh sb="20" eb="22">
      <t>ネンカン</t>
    </rPh>
    <rPh sb="23" eb="25">
      <t>ジッセキ</t>
    </rPh>
    <rPh sb="26" eb="27">
      <t>ヨコ</t>
    </rPh>
    <rPh sb="31" eb="33">
      <t>ゾウカ</t>
    </rPh>
    <rPh sb="33" eb="35">
      <t>ケイコウ</t>
    </rPh>
    <phoneticPr fontId="6"/>
  </si>
  <si>
    <t>　今後10年間の設備投資見込み額に関しては，改めて改修計画を策定することとしている。</t>
    <rPh sb="1" eb="3">
      <t>コンゴ</t>
    </rPh>
    <rPh sb="5" eb="7">
      <t>ネンカン</t>
    </rPh>
    <rPh sb="8" eb="10">
      <t>セツビ</t>
    </rPh>
    <rPh sb="10" eb="12">
      <t>トウシ</t>
    </rPh>
    <rPh sb="12" eb="14">
      <t>ミコ</t>
    </rPh>
    <rPh sb="15" eb="16">
      <t>ガク</t>
    </rPh>
    <rPh sb="17" eb="18">
      <t>カン</t>
    </rPh>
    <rPh sb="22" eb="23">
      <t>アラタ</t>
    </rPh>
    <rPh sb="25" eb="27">
      <t>カイシュウ</t>
    </rPh>
    <rPh sb="27" eb="29">
      <t>ケイカク</t>
    </rPh>
    <rPh sb="30" eb="32">
      <t>サクテイ</t>
    </rPh>
    <phoneticPr fontId="6"/>
  </si>
  <si>
    <t>非設置</t>
    <rPh sb="0" eb="1">
      <t>ヒ</t>
    </rPh>
    <rPh sb="1" eb="3">
      <t>セッチ</t>
    </rPh>
    <phoneticPr fontId="6"/>
  </si>
  <si>
    <t>　市営駐車場については，施設のあり方を検討していくこととしている。検討における課題としては，各々の市営駐車場の設置目的，利用状況，周辺民間駐車場の整備状況，市営駐車場としての資産や今後の維持改修費用などについて整理したうえで検討していく必要があ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</si>
</sst>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18" fillId="0" borderId="9"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10" xfId="1" applyFont="1" applyFill="1" applyBorder="1" applyAlignment="1" applyProtection="1">
      <alignment horizontal="left" vertical="top" wrapText="1"/>
      <protection locked="0"/>
    </xf>
    <xf numFmtId="0" fontId="18" fillId="0" borderId="11" xfId="1" applyFont="1" applyFill="1" applyBorder="1" applyAlignment="1" applyProtection="1">
      <alignment horizontal="left" vertical="top" wrapText="1"/>
      <protection locked="0"/>
    </xf>
    <xf numFmtId="0" fontId="18" fillId="0" borderId="1" xfId="1" applyFont="1" applyFill="1" applyBorder="1" applyAlignment="1" applyProtection="1">
      <alignment horizontal="left" vertical="top" wrapText="1"/>
      <protection locked="0"/>
    </xf>
    <xf numFmtId="0" fontId="18" fillId="0" borderId="12" xfId="1" applyFont="1" applyFill="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90.2</c:v>
                </c:pt>
                <c:pt idx="1">
                  <c:v>85.6</c:v>
                </c:pt>
                <c:pt idx="2">
                  <c:v>85.6</c:v>
                </c:pt>
                <c:pt idx="3">
                  <c:v>92.5</c:v>
                </c:pt>
                <c:pt idx="4">
                  <c:v>71.5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70390624"/>
        <c:axId val="27039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70390624"/>
        <c:axId val="270391016"/>
      </c:lineChart>
      <c:dateAx>
        <c:axId val="270390624"/>
        <c:scaling>
          <c:orientation val="minMax"/>
        </c:scaling>
        <c:delete val="1"/>
        <c:axPos val="b"/>
        <c:numFmt formatCode="ge" sourceLinked="1"/>
        <c:majorTickMark val="none"/>
        <c:minorTickMark val="none"/>
        <c:tickLblPos val="none"/>
        <c:crossAx val="270391016"/>
        <c:crosses val="autoZero"/>
        <c:auto val="1"/>
        <c:lblOffset val="100"/>
        <c:baseTimeUnit val="years"/>
      </c:dateAx>
      <c:valAx>
        <c:axId val="27039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986.9</c:v>
                </c:pt>
                <c:pt idx="1">
                  <c:v>791.5</c:v>
                </c:pt>
                <c:pt idx="2">
                  <c:v>556.70000000000005</c:v>
                </c:pt>
                <c:pt idx="3">
                  <c:v>370</c:v>
                </c:pt>
                <c:pt idx="4">
                  <c:v>176.6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11290736"/>
        <c:axId val="31129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11290736"/>
        <c:axId val="311291128"/>
      </c:lineChart>
      <c:dateAx>
        <c:axId val="311290736"/>
        <c:scaling>
          <c:orientation val="minMax"/>
        </c:scaling>
        <c:delete val="1"/>
        <c:axPos val="b"/>
        <c:numFmt formatCode="ge" sourceLinked="1"/>
        <c:majorTickMark val="none"/>
        <c:minorTickMark val="none"/>
        <c:tickLblPos val="none"/>
        <c:crossAx val="311291128"/>
        <c:crosses val="autoZero"/>
        <c:auto val="1"/>
        <c:lblOffset val="100"/>
        <c:baseTimeUnit val="years"/>
      </c:dateAx>
      <c:valAx>
        <c:axId val="31129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29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11291912"/>
        <c:axId val="31129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11291912"/>
        <c:axId val="311292304"/>
      </c:lineChart>
      <c:dateAx>
        <c:axId val="311291912"/>
        <c:scaling>
          <c:orientation val="minMax"/>
        </c:scaling>
        <c:delete val="1"/>
        <c:axPos val="b"/>
        <c:numFmt formatCode="ge" sourceLinked="1"/>
        <c:majorTickMark val="none"/>
        <c:minorTickMark val="none"/>
        <c:tickLblPos val="none"/>
        <c:crossAx val="311292304"/>
        <c:crosses val="autoZero"/>
        <c:auto val="1"/>
        <c:lblOffset val="100"/>
        <c:baseTimeUnit val="years"/>
      </c:dateAx>
      <c:valAx>
        <c:axId val="31129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29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11293088"/>
        <c:axId val="31129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11293088"/>
        <c:axId val="311293480"/>
      </c:lineChart>
      <c:dateAx>
        <c:axId val="311293088"/>
        <c:scaling>
          <c:orientation val="minMax"/>
        </c:scaling>
        <c:delete val="1"/>
        <c:axPos val="b"/>
        <c:numFmt formatCode="ge" sourceLinked="1"/>
        <c:majorTickMark val="none"/>
        <c:minorTickMark val="none"/>
        <c:tickLblPos val="none"/>
        <c:crossAx val="311293480"/>
        <c:crosses val="autoZero"/>
        <c:auto val="1"/>
        <c:lblOffset val="100"/>
        <c:baseTimeUnit val="years"/>
      </c:dateAx>
      <c:valAx>
        <c:axId val="31129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29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51.8</c:v>
                </c:pt>
                <c:pt idx="1">
                  <c:v>49.8</c:v>
                </c:pt>
                <c:pt idx="2">
                  <c:v>47.6</c:v>
                </c:pt>
                <c:pt idx="3">
                  <c:v>55.1</c:v>
                </c:pt>
                <c:pt idx="4">
                  <c:v>31.5</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3450528"/>
        <c:axId val="31345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3450528"/>
        <c:axId val="313450920"/>
      </c:lineChart>
      <c:dateAx>
        <c:axId val="313450528"/>
        <c:scaling>
          <c:orientation val="minMax"/>
        </c:scaling>
        <c:delete val="1"/>
        <c:axPos val="b"/>
        <c:numFmt formatCode="ge" sourceLinked="1"/>
        <c:majorTickMark val="none"/>
        <c:minorTickMark val="none"/>
        <c:tickLblPos val="none"/>
        <c:crossAx val="313450920"/>
        <c:crosses val="autoZero"/>
        <c:auto val="1"/>
        <c:lblOffset val="100"/>
        <c:baseTimeUnit val="years"/>
      </c:dateAx>
      <c:valAx>
        <c:axId val="31345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750</c:v>
                </c:pt>
                <c:pt idx="1">
                  <c:v>713</c:v>
                </c:pt>
                <c:pt idx="2">
                  <c:v>686</c:v>
                </c:pt>
                <c:pt idx="3">
                  <c:v>922</c:v>
                </c:pt>
                <c:pt idx="4">
                  <c:v>352</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3451704"/>
        <c:axId val="3134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3451704"/>
        <c:axId val="313452096"/>
      </c:lineChart>
      <c:dateAx>
        <c:axId val="313451704"/>
        <c:scaling>
          <c:orientation val="minMax"/>
        </c:scaling>
        <c:delete val="1"/>
        <c:axPos val="b"/>
        <c:numFmt formatCode="ge" sourceLinked="1"/>
        <c:majorTickMark val="none"/>
        <c:minorTickMark val="none"/>
        <c:tickLblPos val="none"/>
        <c:crossAx val="313452096"/>
        <c:crosses val="autoZero"/>
        <c:auto val="1"/>
        <c:lblOffset val="100"/>
        <c:baseTimeUnit val="years"/>
      </c:dateAx>
      <c:valAx>
        <c:axId val="31345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45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162.80000000000001</c:v>
                </c:pt>
                <c:pt idx="1">
                  <c:v>160.5</c:v>
                </c:pt>
                <c:pt idx="2">
                  <c:v>162.80000000000001</c:v>
                </c:pt>
                <c:pt idx="3">
                  <c:v>161.5</c:v>
                </c:pt>
                <c:pt idx="4">
                  <c:v>170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13452880"/>
        <c:axId val="31345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13452880"/>
        <c:axId val="313453272"/>
      </c:lineChart>
      <c:dateAx>
        <c:axId val="313452880"/>
        <c:scaling>
          <c:orientation val="minMax"/>
        </c:scaling>
        <c:delete val="1"/>
        <c:axPos val="b"/>
        <c:numFmt formatCode="ge" sourceLinked="1"/>
        <c:majorTickMark val="none"/>
        <c:minorTickMark val="none"/>
        <c:tickLblPos val="none"/>
        <c:crossAx val="313453272"/>
        <c:crosses val="autoZero"/>
        <c:auto val="1"/>
        <c:lblOffset val="100"/>
        <c:baseTimeUnit val="years"/>
      </c:dateAx>
      <c:valAx>
        <c:axId val="313453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5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68.8</c:v>
                </c:pt>
                <c:pt idx="1">
                  <c:v>68.5</c:v>
                </c:pt>
                <c:pt idx="2">
                  <c:v>70.900000000000006</c:v>
                </c:pt>
                <c:pt idx="3">
                  <c:v>61.6</c:v>
                </c:pt>
                <c:pt idx="4">
                  <c:v>72.900000000000006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3454056"/>
        <c:axId val="31858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3454056"/>
        <c:axId val="318584744"/>
      </c:lineChart>
      <c:dateAx>
        <c:axId val="313454056"/>
        <c:scaling>
          <c:orientation val="minMax"/>
        </c:scaling>
        <c:delete val="1"/>
        <c:axPos val="b"/>
        <c:numFmt formatCode="ge" sourceLinked="1"/>
        <c:majorTickMark val="none"/>
        <c:minorTickMark val="none"/>
        <c:tickLblPos val="none"/>
        <c:crossAx val="318584744"/>
        <c:crosses val="autoZero"/>
        <c:auto val="1"/>
        <c:lblOffset val="100"/>
        <c:baseTimeUnit val="years"/>
      </c:dateAx>
      <c:valAx>
        <c:axId val="31858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5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108347</c:v>
                </c:pt>
                <c:pt idx="1">
                  <c:v>109137</c:v>
                </c:pt>
                <c:pt idx="2">
                  <c:v>120375</c:v>
                </c:pt>
                <c:pt idx="3">
                  <c:v>96294</c:v>
                </c:pt>
                <c:pt idx="4">
                  <c:v>128840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8585528"/>
        <c:axId val="318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8585528"/>
        <c:axId val="318585920"/>
      </c:lineChart>
      <c:dateAx>
        <c:axId val="318585528"/>
        <c:scaling>
          <c:orientation val="minMax"/>
        </c:scaling>
        <c:delete val="1"/>
        <c:axPos val="b"/>
        <c:numFmt formatCode="ge" sourceLinked="1"/>
        <c:majorTickMark val="none"/>
        <c:minorTickMark val="none"/>
        <c:tickLblPos val="none"/>
        <c:crossAx val="318585920"/>
        <c:crosses val="autoZero"/>
        <c:auto val="1"/>
        <c:lblOffset val="100"/>
        <c:baseTimeUnit val="years"/>
      </c:dateAx>
      <c:valAx>
        <c:axId val="318585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58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福岡県福岡市　川端地下駐車場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12623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400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90.2</v>
      </c>
      <c r="V31" s="117"/>
      <c r="W31" s="117"/>
      <c r="X31" s="117"/>
      <c r="Y31" s="117"/>
      <c r="Z31" s="117"/>
      <c r="AA31" s="117"/>
      <c r="AB31" s="117"/>
      <c r="AC31" s="117"/>
      <c r="AD31" s="117"/>
      <c r="AE31" s="117"/>
      <c r="AF31" s="117"/>
      <c r="AG31" s="117"/>
      <c r="AH31" s="117"/>
      <c r="AI31" s="117"/>
      <c r="AJ31" s="117"/>
      <c r="AK31" s="117"/>
      <c r="AL31" s="117"/>
      <c r="AM31" s="117"/>
      <c r="AN31" s="117">
        <f>データ!Z7</f>
        <v>85.6</v>
      </c>
      <c r="AO31" s="117"/>
      <c r="AP31" s="117"/>
      <c r="AQ31" s="117"/>
      <c r="AR31" s="117"/>
      <c r="AS31" s="117"/>
      <c r="AT31" s="117"/>
      <c r="AU31" s="117"/>
      <c r="AV31" s="117"/>
      <c r="AW31" s="117"/>
      <c r="AX31" s="117"/>
      <c r="AY31" s="117"/>
      <c r="AZ31" s="117"/>
      <c r="BA31" s="117"/>
      <c r="BB31" s="117"/>
      <c r="BC31" s="117"/>
      <c r="BD31" s="117"/>
      <c r="BE31" s="117"/>
      <c r="BF31" s="117"/>
      <c r="BG31" s="117">
        <f>データ!AA7</f>
        <v>85.6</v>
      </c>
      <c r="BH31" s="117"/>
      <c r="BI31" s="117"/>
      <c r="BJ31" s="117"/>
      <c r="BK31" s="117"/>
      <c r="BL31" s="117"/>
      <c r="BM31" s="117"/>
      <c r="BN31" s="117"/>
      <c r="BO31" s="117"/>
      <c r="BP31" s="117"/>
      <c r="BQ31" s="117"/>
      <c r="BR31" s="117"/>
      <c r="BS31" s="117"/>
      <c r="BT31" s="117"/>
      <c r="BU31" s="117"/>
      <c r="BV31" s="117"/>
      <c r="BW31" s="117"/>
      <c r="BX31" s="117"/>
      <c r="BY31" s="117"/>
      <c r="BZ31" s="117">
        <f>データ!AB7</f>
        <v>92.5</v>
      </c>
      <c r="CA31" s="117"/>
      <c r="CB31" s="117"/>
      <c r="CC31" s="117"/>
      <c r="CD31" s="117"/>
      <c r="CE31" s="117"/>
      <c r="CF31" s="117"/>
      <c r="CG31" s="117"/>
      <c r="CH31" s="117"/>
      <c r="CI31" s="117"/>
      <c r="CJ31" s="117"/>
      <c r="CK31" s="117"/>
      <c r="CL31" s="117"/>
      <c r="CM31" s="117"/>
      <c r="CN31" s="117"/>
      <c r="CO31" s="117"/>
      <c r="CP31" s="117"/>
      <c r="CQ31" s="117"/>
      <c r="CR31" s="117"/>
      <c r="CS31" s="117">
        <f>データ!AC7</f>
        <v>71.5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51.8</v>
      </c>
      <c r="EM31" s="117"/>
      <c r="EN31" s="117"/>
      <c r="EO31" s="117"/>
      <c r="EP31" s="117"/>
      <c r="EQ31" s="117"/>
      <c r="ER31" s="117"/>
      <c r="ES31" s="117"/>
      <c r="ET31" s="117"/>
      <c r="EU31" s="117"/>
      <c r="EV31" s="117"/>
      <c r="EW31" s="117"/>
      <c r="EX31" s="117"/>
      <c r="EY31" s="117"/>
      <c r="EZ31" s="117"/>
      <c r="FA31" s="117"/>
      <c r="FB31" s="117"/>
      <c r="FC31" s="117"/>
      <c r="FD31" s="117"/>
      <c r="FE31" s="117">
        <f>データ!AK7</f>
        <v>49.8</v>
      </c>
      <c r="FF31" s="117"/>
      <c r="FG31" s="117"/>
      <c r="FH31" s="117"/>
      <c r="FI31" s="117"/>
      <c r="FJ31" s="117"/>
      <c r="FK31" s="117"/>
      <c r="FL31" s="117"/>
      <c r="FM31" s="117"/>
      <c r="FN31" s="117"/>
      <c r="FO31" s="117"/>
      <c r="FP31" s="117"/>
      <c r="FQ31" s="117"/>
      <c r="FR31" s="117"/>
      <c r="FS31" s="117"/>
      <c r="FT31" s="117"/>
      <c r="FU31" s="117"/>
      <c r="FV31" s="117"/>
      <c r="FW31" s="117"/>
      <c r="FX31" s="117">
        <f>データ!AL7</f>
        <v>47.6</v>
      </c>
      <c r="FY31" s="117"/>
      <c r="FZ31" s="117"/>
      <c r="GA31" s="117"/>
      <c r="GB31" s="117"/>
      <c r="GC31" s="117"/>
      <c r="GD31" s="117"/>
      <c r="GE31" s="117"/>
      <c r="GF31" s="117"/>
      <c r="GG31" s="117"/>
      <c r="GH31" s="117"/>
      <c r="GI31" s="117"/>
      <c r="GJ31" s="117"/>
      <c r="GK31" s="117"/>
      <c r="GL31" s="117"/>
      <c r="GM31" s="117"/>
      <c r="GN31" s="117"/>
      <c r="GO31" s="117"/>
      <c r="GP31" s="117"/>
      <c r="GQ31" s="117">
        <f>データ!AM7</f>
        <v>55.1</v>
      </c>
      <c r="GR31" s="117"/>
      <c r="GS31" s="117"/>
      <c r="GT31" s="117"/>
      <c r="GU31" s="117"/>
      <c r="GV31" s="117"/>
      <c r="GW31" s="117"/>
      <c r="GX31" s="117"/>
      <c r="GY31" s="117"/>
      <c r="GZ31" s="117"/>
      <c r="HA31" s="117"/>
      <c r="HB31" s="117"/>
      <c r="HC31" s="117"/>
      <c r="HD31" s="117"/>
      <c r="HE31" s="117"/>
      <c r="HF31" s="117"/>
      <c r="HG31" s="117"/>
      <c r="HH31" s="117"/>
      <c r="HI31" s="117"/>
      <c r="HJ31" s="117">
        <f>データ!AN7</f>
        <v>31.5</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162.80000000000001</v>
      </c>
      <c r="JD31" s="119"/>
      <c r="JE31" s="119"/>
      <c r="JF31" s="119"/>
      <c r="JG31" s="119"/>
      <c r="JH31" s="119"/>
      <c r="JI31" s="119"/>
      <c r="JJ31" s="119"/>
      <c r="JK31" s="119"/>
      <c r="JL31" s="119"/>
      <c r="JM31" s="119"/>
      <c r="JN31" s="119"/>
      <c r="JO31" s="119"/>
      <c r="JP31" s="119"/>
      <c r="JQ31" s="119"/>
      <c r="JR31" s="119"/>
      <c r="JS31" s="119"/>
      <c r="JT31" s="119"/>
      <c r="JU31" s="120"/>
      <c r="JV31" s="118">
        <f>データ!DL7</f>
        <v>160.5</v>
      </c>
      <c r="JW31" s="119"/>
      <c r="JX31" s="119"/>
      <c r="JY31" s="119"/>
      <c r="JZ31" s="119"/>
      <c r="KA31" s="119"/>
      <c r="KB31" s="119"/>
      <c r="KC31" s="119"/>
      <c r="KD31" s="119"/>
      <c r="KE31" s="119"/>
      <c r="KF31" s="119"/>
      <c r="KG31" s="119"/>
      <c r="KH31" s="119"/>
      <c r="KI31" s="119"/>
      <c r="KJ31" s="119"/>
      <c r="KK31" s="119"/>
      <c r="KL31" s="119"/>
      <c r="KM31" s="119"/>
      <c r="KN31" s="120"/>
      <c r="KO31" s="118">
        <f>データ!DM7</f>
        <v>162.80000000000001</v>
      </c>
      <c r="KP31" s="119"/>
      <c r="KQ31" s="119"/>
      <c r="KR31" s="119"/>
      <c r="KS31" s="119"/>
      <c r="KT31" s="119"/>
      <c r="KU31" s="119"/>
      <c r="KV31" s="119"/>
      <c r="KW31" s="119"/>
      <c r="KX31" s="119"/>
      <c r="KY31" s="119"/>
      <c r="KZ31" s="119"/>
      <c r="LA31" s="119"/>
      <c r="LB31" s="119"/>
      <c r="LC31" s="119"/>
      <c r="LD31" s="119"/>
      <c r="LE31" s="119"/>
      <c r="LF31" s="119"/>
      <c r="LG31" s="120"/>
      <c r="LH31" s="118">
        <f>データ!DN7</f>
        <v>161.5</v>
      </c>
      <c r="LI31" s="119"/>
      <c r="LJ31" s="119"/>
      <c r="LK31" s="119"/>
      <c r="LL31" s="119"/>
      <c r="LM31" s="119"/>
      <c r="LN31" s="119"/>
      <c r="LO31" s="119"/>
      <c r="LP31" s="119"/>
      <c r="LQ31" s="119"/>
      <c r="LR31" s="119"/>
      <c r="LS31" s="119"/>
      <c r="LT31" s="119"/>
      <c r="LU31" s="119"/>
      <c r="LV31" s="119"/>
      <c r="LW31" s="119"/>
      <c r="LX31" s="119"/>
      <c r="LY31" s="119"/>
      <c r="LZ31" s="120"/>
      <c r="MA31" s="118">
        <f>データ!DO7</f>
        <v>170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750</v>
      </c>
      <c r="V52" s="125"/>
      <c r="W52" s="125"/>
      <c r="X52" s="125"/>
      <c r="Y52" s="125"/>
      <c r="Z52" s="125"/>
      <c r="AA52" s="125"/>
      <c r="AB52" s="125"/>
      <c r="AC52" s="125"/>
      <c r="AD52" s="125"/>
      <c r="AE52" s="125"/>
      <c r="AF52" s="125"/>
      <c r="AG52" s="125"/>
      <c r="AH52" s="125"/>
      <c r="AI52" s="125"/>
      <c r="AJ52" s="125"/>
      <c r="AK52" s="125"/>
      <c r="AL52" s="125"/>
      <c r="AM52" s="125"/>
      <c r="AN52" s="125">
        <f>データ!AV7</f>
        <v>713</v>
      </c>
      <c r="AO52" s="125"/>
      <c r="AP52" s="125"/>
      <c r="AQ52" s="125"/>
      <c r="AR52" s="125"/>
      <c r="AS52" s="125"/>
      <c r="AT52" s="125"/>
      <c r="AU52" s="125"/>
      <c r="AV52" s="125"/>
      <c r="AW52" s="125"/>
      <c r="AX52" s="125"/>
      <c r="AY52" s="125"/>
      <c r="AZ52" s="125"/>
      <c r="BA52" s="125"/>
      <c r="BB52" s="125"/>
      <c r="BC52" s="125"/>
      <c r="BD52" s="125"/>
      <c r="BE52" s="125"/>
      <c r="BF52" s="125"/>
      <c r="BG52" s="125">
        <f>データ!AW7</f>
        <v>686</v>
      </c>
      <c r="BH52" s="125"/>
      <c r="BI52" s="125"/>
      <c r="BJ52" s="125"/>
      <c r="BK52" s="125"/>
      <c r="BL52" s="125"/>
      <c r="BM52" s="125"/>
      <c r="BN52" s="125"/>
      <c r="BO52" s="125"/>
      <c r="BP52" s="125"/>
      <c r="BQ52" s="125"/>
      <c r="BR52" s="125"/>
      <c r="BS52" s="125"/>
      <c r="BT52" s="125"/>
      <c r="BU52" s="125"/>
      <c r="BV52" s="125"/>
      <c r="BW52" s="125"/>
      <c r="BX52" s="125"/>
      <c r="BY52" s="125"/>
      <c r="BZ52" s="125">
        <f>データ!AX7</f>
        <v>922</v>
      </c>
      <c r="CA52" s="125"/>
      <c r="CB52" s="125"/>
      <c r="CC52" s="125"/>
      <c r="CD52" s="125"/>
      <c r="CE52" s="125"/>
      <c r="CF52" s="125"/>
      <c r="CG52" s="125"/>
      <c r="CH52" s="125"/>
      <c r="CI52" s="125"/>
      <c r="CJ52" s="125"/>
      <c r="CK52" s="125"/>
      <c r="CL52" s="125"/>
      <c r="CM52" s="125"/>
      <c r="CN52" s="125"/>
      <c r="CO52" s="125"/>
      <c r="CP52" s="125"/>
      <c r="CQ52" s="125"/>
      <c r="CR52" s="125"/>
      <c r="CS52" s="125">
        <f>データ!AY7</f>
        <v>352</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68.8</v>
      </c>
      <c r="EM52" s="117"/>
      <c r="EN52" s="117"/>
      <c r="EO52" s="117"/>
      <c r="EP52" s="117"/>
      <c r="EQ52" s="117"/>
      <c r="ER52" s="117"/>
      <c r="ES52" s="117"/>
      <c r="ET52" s="117"/>
      <c r="EU52" s="117"/>
      <c r="EV52" s="117"/>
      <c r="EW52" s="117"/>
      <c r="EX52" s="117"/>
      <c r="EY52" s="117"/>
      <c r="EZ52" s="117"/>
      <c r="FA52" s="117"/>
      <c r="FB52" s="117"/>
      <c r="FC52" s="117"/>
      <c r="FD52" s="117"/>
      <c r="FE52" s="117">
        <f>データ!BG7</f>
        <v>68.5</v>
      </c>
      <c r="FF52" s="117"/>
      <c r="FG52" s="117"/>
      <c r="FH52" s="117"/>
      <c r="FI52" s="117"/>
      <c r="FJ52" s="117"/>
      <c r="FK52" s="117"/>
      <c r="FL52" s="117"/>
      <c r="FM52" s="117"/>
      <c r="FN52" s="117"/>
      <c r="FO52" s="117"/>
      <c r="FP52" s="117"/>
      <c r="FQ52" s="117"/>
      <c r="FR52" s="117"/>
      <c r="FS52" s="117"/>
      <c r="FT52" s="117"/>
      <c r="FU52" s="117"/>
      <c r="FV52" s="117"/>
      <c r="FW52" s="117"/>
      <c r="FX52" s="117">
        <f>データ!BH7</f>
        <v>70.900000000000006</v>
      </c>
      <c r="FY52" s="117"/>
      <c r="FZ52" s="117"/>
      <c r="GA52" s="117"/>
      <c r="GB52" s="117"/>
      <c r="GC52" s="117"/>
      <c r="GD52" s="117"/>
      <c r="GE52" s="117"/>
      <c r="GF52" s="117"/>
      <c r="GG52" s="117"/>
      <c r="GH52" s="117"/>
      <c r="GI52" s="117"/>
      <c r="GJ52" s="117"/>
      <c r="GK52" s="117"/>
      <c r="GL52" s="117"/>
      <c r="GM52" s="117"/>
      <c r="GN52" s="117"/>
      <c r="GO52" s="117"/>
      <c r="GP52" s="117"/>
      <c r="GQ52" s="117">
        <f>データ!BI7</f>
        <v>61.6</v>
      </c>
      <c r="GR52" s="117"/>
      <c r="GS52" s="117"/>
      <c r="GT52" s="117"/>
      <c r="GU52" s="117"/>
      <c r="GV52" s="117"/>
      <c r="GW52" s="117"/>
      <c r="GX52" s="117"/>
      <c r="GY52" s="117"/>
      <c r="GZ52" s="117"/>
      <c r="HA52" s="117"/>
      <c r="HB52" s="117"/>
      <c r="HC52" s="117"/>
      <c r="HD52" s="117"/>
      <c r="HE52" s="117"/>
      <c r="HF52" s="117"/>
      <c r="HG52" s="117"/>
      <c r="HH52" s="117"/>
      <c r="HI52" s="117"/>
      <c r="HJ52" s="117">
        <f>データ!BJ7</f>
        <v>72.900000000000006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108347</v>
      </c>
      <c r="JD52" s="125"/>
      <c r="JE52" s="125"/>
      <c r="JF52" s="125"/>
      <c r="JG52" s="125"/>
      <c r="JH52" s="125"/>
      <c r="JI52" s="125"/>
      <c r="JJ52" s="125"/>
      <c r="JK52" s="125"/>
      <c r="JL52" s="125"/>
      <c r="JM52" s="125"/>
      <c r="JN52" s="125"/>
      <c r="JO52" s="125"/>
      <c r="JP52" s="125"/>
      <c r="JQ52" s="125"/>
      <c r="JR52" s="125"/>
      <c r="JS52" s="125"/>
      <c r="JT52" s="125"/>
      <c r="JU52" s="125"/>
      <c r="JV52" s="125">
        <f>データ!BR7</f>
        <v>109137</v>
      </c>
      <c r="JW52" s="125"/>
      <c r="JX52" s="125"/>
      <c r="JY52" s="125"/>
      <c r="JZ52" s="125"/>
      <c r="KA52" s="125"/>
      <c r="KB52" s="125"/>
      <c r="KC52" s="125"/>
      <c r="KD52" s="125"/>
      <c r="KE52" s="125"/>
      <c r="KF52" s="125"/>
      <c r="KG52" s="125"/>
      <c r="KH52" s="125"/>
      <c r="KI52" s="125"/>
      <c r="KJ52" s="125"/>
      <c r="KK52" s="125"/>
      <c r="KL52" s="125"/>
      <c r="KM52" s="125"/>
      <c r="KN52" s="125"/>
      <c r="KO52" s="125">
        <f>データ!BS7</f>
        <v>120375</v>
      </c>
      <c r="KP52" s="125"/>
      <c r="KQ52" s="125"/>
      <c r="KR52" s="125"/>
      <c r="KS52" s="125"/>
      <c r="KT52" s="125"/>
      <c r="KU52" s="125"/>
      <c r="KV52" s="125"/>
      <c r="KW52" s="125"/>
      <c r="KX52" s="125"/>
      <c r="KY52" s="125"/>
      <c r="KZ52" s="125"/>
      <c r="LA52" s="125"/>
      <c r="LB52" s="125"/>
      <c r="LC52" s="125"/>
      <c r="LD52" s="125"/>
      <c r="LE52" s="125"/>
      <c r="LF52" s="125"/>
      <c r="LG52" s="125"/>
      <c r="LH52" s="125">
        <f>データ!BT7</f>
        <v>96294</v>
      </c>
      <c r="LI52" s="125"/>
      <c r="LJ52" s="125"/>
      <c r="LK52" s="125"/>
      <c r="LL52" s="125"/>
      <c r="LM52" s="125"/>
      <c r="LN52" s="125"/>
      <c r="LO52" s="125"/>
      <c r="LP52" s="125"/>
      <c r="LQ52" s="125"/>
      <c r="LR52" s="125"/>
      <c r="LS52" s="125"/>
      <c r="LT52" s="125"/>
      <c r="LU52" s="125"/>
      <c r="LV52" s="125"/>
      <c r="LW52" s="125"/>
      <c r="LX52" s="125"/>
      <c r="LY52" s="125"/>
      <c r="LZ52" s="125"/>
      <c r="MA52" s="125">
        <f>データ!BU7</f>
        <v>128840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7" t="s">
        <v>136</v>
      </c>
      <c r="NE66" s="128"/>
      <c r="NF66" s="128"/>
      <c r="NG66" s="128"/>
      <c r="NH66" s="128"/>
      <c r="NI66" s="128"/>
      <c r="NJ66" s="128"/>
      <c r="NK66" s="128"/>
      <c r="NL66" s="128"/>
      <c r="NM66" s="128"/>
      <c r="NN66" s="128"/>
      <c r="NO66" s="128"/>
      <c r="NP66" s="128"/>
      <c r="NQ66" s="128"/>
      <c r="NR66" s="129"/>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1270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7"/>
      <c r="NE67" s="128"/>
      <c r="NF67" s="128"/>
      <c r="NG67" s="128"/>
      <c r="NH67" s="128"/>
      <c r="NI67" s="128"/>
      <c r="NJ67" s="128"/>
      <c r="NK67" s="128"/>
      <c r="NL67" s="128"/>
      <c r="NM67" s="128"/>
      <c r="NN67" s="128"/>
      <c r="NO67" s="128"/>
      <c r="NP67" s="128"/>
      <c r="NQ67" s="128"/>
      <c r="NR67" s="129"/>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7"/>
      <c r="NE68" s="128"/>
      <c r="NF68" s="128"/>
      <c r="NG68" s="128"/>
      <c r="NH68" s="128"/>
      <c r="NI68" s="128"/>
      <c r="NJ68" s="128"/>
      <c r="NK68" s="128"/>
      <c r="NL68" s="128"/>
      <c r="NM68" s="128"/>
      <c r="NN68" s="128"/>
      <c r="NO68" s="128"/>
      <c r="NP68" s="128"/>
      <c r="NQ68" s="128"/>
      <c r="NR68" s="129"/>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7"/>
      <c r="NE69" s="128"/>
      <c r="NF69" s="128"/>
      <c r="NG69" s="128"/>
      <c r="NH69" s="128"/>
      <c r="NI69" s="128"/>
      <c r="NJ69" s="128"/>
      <c r="NK69" s="128"/>
      <c r="NL69" s="128"/>
      <c r="NM69" s="128"/>
      <c r="NN69" s="128"/>
      <c r="NO69" s="128"/>
      <c r="NP69" s="128"/>
      <c r="NQ69" s="128"/>
      <c r="NR69" s="129"/>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7"/>
      <c r="NE70" s="128"/>
      <c r="NF70" s="128"/>
      <c r="NG70" s="128"/>
      <c r="NH70" s="128"/>
      <c r="NI70" s="128"/>
      <c r="NJ70" s="128"/>
      <c r="NK70" s="128"/>
      <c r="NL70" s="128"/>
      <c r="NM70" s="128"/>
      <c r="NN70" s="128"/>
      <c r="NO70" s="128"/>
      <c r="NP70" s="128"/>
      <c r="NQ70" s="128"/>
      <c r="NR70" s="129"/>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7"/>
      <c r="NE71" s="128"/>
      <c r="NF71" s="128"/>
      <c r="NG71" s="128"/>
      <c r="NH71" s="128"/>
      <c r="NI71" s="128"/>
      <c r="NJ71" s="128"/>
      <c r="NK71" s="128"/>
      <c r="NL71" s="128"/>
      <c r="NM71" s="128"/>
      <c r="NN71" s="128"/>
      <c r="NO71" s="128"/>
      <c r="NP71" s="128"/>
      <c r="NQ71" s="128"/>
      <c r="NR71" s="129"/>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7"/>
      <c r="NE72" s="128"/>
      <c r="NF72" s="128"/>
      <c r="NG72" s="128"/>
      <c r="NH72" s="128"/>
      <c r="NI72" s="128"/>
      <c r="NJ72" s="128"/>
      <c r="NK72" s="128"/>
      <c r="NL72" s="128"/>
      <c r="NM72" s="128"/>
      <c r="NN72" s="128"/>
      <c r="NO72" s="128"/>
      <c r="NP72" s="128"/>
      <c r="NQ72" s="128"/>
      <c r="NR72" s="129"/>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7"/>
      <c r="NE73" s="128"/>
      <c r="NF73" s="128"/>
      <c r="NG73" s="128"/>
      <c r="NH73" s="128"/>
      <c r="NI73" s="128"/>
      <c r="NJ73" s="128"/>
      <c r="NK73" s="128"/>
      <c r="NL73" s="128"/>
      <c r="NM73" s="128"/>
      <c r="NN73" s="128"/>
      <c r="NO73" s="128"/>
      <c r="NP73" s="128"/>
      <c r="NQ73" s="128"/>
      <c r="NR73" s="129"/>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7"/>
      <c r="NE74" s="128"/>
      <c r="NF74" s="128"/>
      <c r="NG74" s="128"/>
      <c r="NH74" s="128"/>
      <c r="NI74" s="128"/>
      <c r="NJ74" s="128"/>
      <c r="NK74" s="128"/>
      <c r="NL74" s="128"/>
      <c r="NM74" s="128"/>
      <c r="NN74" s="128"/>
      <c r="NO74" s="128"/>
      <c r="NP74" s="128"/>
      <c r="NQ74" s="128"/>
      <c r="NR74" s="129"/>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7"/>
      <c r="NE75" s="128"/>
      <c r="NF75" s="128"/>
      <c r="NG75" s="128"/>
      <c r="NH75" s="128"/>
      <c r="NI75" s="128"/>
      <c r="NJ75" s="128"/>
      <c r="NK75" s="128"/>
      <c r="NL75" s="128"/>
      <c r="NM75" s="128"/>
      <c r="NN75" s="128"/>
      <c r="NO75" s="128"/>
      <c r="NP75" s="128"/>
      <c r="NQ75" s="128"/>
      <c r="NR75" s="129"/>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10000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7"/>
      <c r="NE76" s="128"/>
      <c r="NF76" s="128"/>
      <c r="NG76" s="128"/>
      <c r="NH76" s="128"/>
      <c r="NI76" s="128"/>
      <c r="NJ76" s="128"/>
      <c r="NK76" s="128"/>
      <c r="NL76" s="128"/>
      <c r="NM76" s="128"/>
      <c r="NN76" s="128"/>
      <c r="NO76" s="128"/>
      <c r="NP76" s="128"/>
      <c r="NQ76" s="128"/>
      <c r="NR76" s="129"/>
    </row>
    <row r="77" spans="1:382" ht="13.5" customHeight="1">
      <c r="A77" s="2"/>
      <c r="B77" s="23"/>
      <c r="C77" s="5"/>
      <c r="D77" s="5"/>
      <c r="E77" s="5"/>
      <c r="F77" s="5"/>
      <c r="I77" s="145" t="s">
        <v>27</v>
      </c>
      <c r="J77" s="145"/>
      <c r="K77" s="145"/>
      <c r="L77" s="145"/>
      <c r="M77" s="145"/>
      <c r="N77" s="145"/>
      <c r="O77" s="145"/>
      <c r="P77" s="145"/>
      <c r="Q77" s="145"/>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5" t="s">
        <v>27</v>
      </c>
      <c r="JS77" s="145"/>
      <c r="JT77" s="145"/>
      <c r="JU77" s="145"/>
      <c r="JV77" s="145"/>
      <c r="JW77" s="145"/>
      <c r="JX77" s="145"/>
      <c r="JY77" s="145"/>
      <c r="JZ77" s="145"/>
      <c r="KA77" s="118">
        <f>データ!CZ7</f>
        <v>986.9</v>
      </c>
      <c r="KB77" s="119"/>
      <c r="KC77" s="119"/>
      <c r="KD77" s="119"/>
      <c r="KE77" s="119"/>
      <c r="KF77" s="119"/>
      <c r="KG77" s="119"/>
      <c r="KH77" s="119"/>
      <c r="KI77" s="119"/>
      <c r="KJ77" s="119"/>
      <c r="KK77" s="119"/>
      <c r="KL77" s="119"/>
      <c r="KM77" s="119"/>
      <c r="KN77" s="119"/>
      <c r="KO77" s="120"/>
      <c r="KP77" s="118">
        <f>データ!DA7</f>
        <v>791.5</v>
      </c>
      <c r="KQ77" s="119"/>
      <c r="KR77" s="119"/>
      <c r="KS77" s="119"/>
      <c r="KT77" s="119"/>
      <c r="KU77" s="119"/>
      <c r="KV77" s="119"/>
      <c r="KW77" s="119"/>
      <c r="KX77" s="119"/>
      <c r="KY77" s="119"/>
      <c r="KZ77" s="119"/>
      <c r="LA77" s="119"/>
      <c r="LB77" s="119"/>
      <c r="LC77" s="119"/>
      <c r="LD77" s="120"/>
      <c r="LE77" s="118">
        <f>データ!DB7</f>
        <v>556.70000000000005</v>
      </c>
      <c r="LF77" s="119"/>
      <c r="LG77" s="119"/>
      <c r="LH77" s="119"/>
      <c r="LI77" s="119"/>
      <c r="LJ77" s="119"/>
      <c r="LK77" s="119"/>
      <c r="LL77" s="119"/>
      <c r="LM77" s="119"/>
      <c r="LN77" s="119"/>
      <c r="LO77" s="119"/>
      <c r="LP77" s="119"/>
      <c r="LQ77" s="119"/>
      <c r="LR77" s="119"/>
      <c r="LS77" s="120"/>
      <c r="LT77" s="118">
        <f>データ!DC7</f>
        <v>370</v>
      </c>
      <c r="LU77" s="119"/>
      <c r="LV77" s="119"/>
      <c r="LW77" s="119"/>
      <c r="LX77" s="119"/>
      <c r="LY77" s="119"/>
      <c r="LZ77" s="119"/>
      <c r="MA77" s="119"/>
      <c r="MB77" s="119"/>
      <c r="MC77" s="119"/>
      <c r="MD77" s="119"/>
      <c r="ME77" s="119"/>
      <c r="MF77" s="119"/>
      <c r="MG77" s="119"/>
      <c r="MH77" s="120"/>
      <c r="MI77" s="118">
        <f>データ!DD7</f>
        <v>176.6</v>
      </c>
      <c r="MJ77" s="119"/>
      <c r="MK77" s="119"/>
      <c r="ML77" s="119"/>
      <c r="MM77" s="119"/>
      <c r="MN77" s="119"/>
      <c r="MO77" s="119"/>
      <c r="MP77" s="119"/>
      <c r="MQ77" s="119"/>
      <c r="MR77" s="119"/>
      <c r="MS77" s="119"/>
      <c r="MT77" s="119"/>
      <c r="MU77" s="119"/>
      <c r="MV77" s="119"/>
      <c r="MW77" s="120"/>
      <c r="MX77" s="5"/>
      <c r="MY77" s="5"/>
      <c r="MZ77" s="5"/>
      <c r="NA77" s="5"/>
      <c r="NB77" s="5"/>
      <c r="NC77" s="45"/>
      <c r="ND77" s="127"/>
      <c r="NE77" s="128"/>
      <c r="NF77" s="128"/>
      <c r="NG77" s="128"/>
      <c r="NH77" s="128"/>
      <c r="NI77" s="128"/>
      <c r="NJ77" s="128"/>
      <c r="NK77" s="128"/>
      <c r="NL77" s="128"/>
      <c r="NM77" s="128"/>
      <c r="NN77" s="128"/>
      <c r="NO77" s="128"/>
      <c r="NP77" s="128"/>
      <c r="NQ77" s="128"/>
      <c r="NR77" s="129"/>
    </row>
    <row r="78" spans="1:382" ht="13.5" customHeight="1">
      <c r="A78" s="2"/>
      <c r="B78" s="23"/>
      <c r="C78" s="5"/>
      <c r="D78" s="5"/>
      <c r="E78" s="5"/>
      <c r="F78" s="5"/>
      <c r="I78" s="145" t="s">
        <v>29</v>
      </c>
      <c r="J78" s="145"/>
      <c r="K78" s="145"/>
      <c r="L78" s="145"/>
      <c r="M78" s="145"/>
      <c r="N78" s="145"/>
      <c r="O78" s="145"/>
      <c r="P78" s="145"/>
      <c r="Q78" s="145"/>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5" t="s">
        <v>29</v>
      </c>
      <c r="JS78" s="145"/>
      <c r="JT78" s="145"/>
      <c r="JU78" s="145"/>
      <c r="JV78" s="145"/>
      <c r="JW78" s="145"/>
      <c r="JX78" s="145"/>
      <c r="JY78" s="145"/>
      <c r="JZ78" s="145"/>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27"/>
      <c r="NE78" s="128"/>
      <c r="NF78" s="128"/>
      <c r="NG78" s="128"/>
      <c r="NH78" s="128"/>
      <c r="NI78" s="128"/>
      <c r="NJ78" s="128"/>
      <c r="NK78" s="128"/>
      <c r="NL78" s="128"/>
      <c r="NM78" s="128"/>
      <c r="NN78" s="128"/>
      <c r="NO78" s="128"/>
      <c r="NP78" s="128"/>
      <c r="NQ78" s="128"/>
      <c r="NR78" s="129"/>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7"/>
      <c r="NE79" s="128"/>
      <c r="NF79" s="128"/>
      <c r="NG79" s="128"/>
      <c r="NH79" s="128"/>
      <c r="NI79" s="128"/>
      <c r="NJ79" s="128"/>
      <c r="NK79" s="128"/>
      <c r="NL79" s="128"/>
      <c r="NM79" s="128"/>
      <c r="NN79" s="128"/>
      <c r="NO79" s="128"/>
      <c r="NP79" s="128"/>
      <c r="NQ79" s="128"/>
      <c r="NR79" s="129"/>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27"/>
      <c r="NE80" s="128"/>
      <c r="NF80" s="128"/>
      <c r="NG80" s="128"/>
      <c r="NH80" s="128"/>
      <c r="NI80" s="128"/>
      <c r="NJ80" s="128"/>
      <c r="NK80" s="128"/>
      <c r="NL80" s="128"/>
      <c r="NM80" s="128"/>
      <c r="NN80" s="128"/>
      <c r="NO80" s="128"/>
      <c r="NP80" s="128"/>
      <c r="NQ80" s="128"/>
      <c r="NR80" s="129"/>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27"/>
      <c r="NE81" s="128"/>
      <c r="NF81" s="128"/>
      <c r="NG81" s="128"/>
      <c r="NH81" s="128"/>
      <c r="NI81" s="128"/>
      <c r="NJ81" s="128"/>
      <c r="NK81" s="128"/>
      <c r="NL81" s="128"/>
      <c r="NM81" s="128"/>
      <c r="NN81" s="128"/>
      <c r="NO81" s="128"/>
      <c r="NP81" s="128"/>
      <c r="NQ81" s="128"/>
      <c r="NR81" s="129"/>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0"/>
      <c r="NE82" s="131"/>
      <c r="NF82" s="131"/>
      <c r="NG82" s="131"/>
      <c r="NH82" s="131"/>
      <c r="NI82" s="131"/>
      <c r="NJ82" s="131"/>
      <c r="NK82" s="131"/>
      <c r="NL82" s="131"/>
      <c r="NM82" s="131"/>
      <c r="NN82" s="131"/>
      <c r="NO82" s="131"/>
      <c r="NP82" s="131"/>
      <c r="NQ82" s="131"/>
      <c r="NR82" s="132"/>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401307</v>
      </c>
      <c r="D6" s="61">
        <f t="shared" si="1"/>
        <v>47</v>
      </c>
      <c r="E6" s="61">
        <f t="shared" si="1"/>
        <v>14</v>
      </c>
      <c r="F6" s="61">
        <f t="shared" si="1"/>
        <v>0</v>
      </c>
      <c r="G6" s="61">
        <f t="shared" si="1"/>
        <v>1</v>
      </c>
      <c r="H6" s="61" t="str">
        <f>SUBSTITUTE(H8,"　","")</f>
        <v>福岡県福岡市</v>
      </c>
      <c r="I6" s="61" t="str">
        <f t="shared" si="1"/>
        <v>川端地下駐車場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18</v>
      </c>
      <c r="S6" s="63" t="str">
        <f t="shared" si="1"/>
        <v>商業施設</v>
      </c>
      <c r="T6" s="63" t="str">
        <f t="shared" si="1"/>
        <v>有</v>
      </c>
      <c r="U6" s="64">
        <f t="shared" si="1"/>
        <v>12623</v>
      </c>
      <c r="V6" s="64">
        <f t="shared" si="1"/>
        <v>400</v>
      </c>
      <c r="W6" s="64">
        <f t="shared" si="1"/>
        <v>300</v>
      </c>
      <c r="X6" s="63" t="str">
        <f t="shared" si="1"/>
        <v>代行制</v>
      </c>
      <c r="Y6" s="65">
        <f>IF(Y8="-",NA(),Y8)</f>
        <v>90.2</v>
      </c>
      <c r="Z6" s="65">
        <f t="shared" ref="Z6:AH6" si="2">IF(Z8="-",NA(),Z8)</f>
        <v>85.6</v>
      </c>
      <c r="AA6" s="65">
        <f t="shared" si="2"/>
        <v>85.6</v>
      </c>
      <c r="AB6" s="65">
        <f t="shared" si="2"/>
        <v>92.5</v>
      </c>
      <c r="AC6" s="65">
        <f t="shared" si="2"/>
        <v>71.5</v>
      </c>
      <c r="AD6" s="65">
        <f t="shared" si="2"/>
        <v>138.69999999999999</v>
      </c>
      <c r="AE6" s="65">
        <f t="shared" si="2"/>
        <v>110.6</v>
      </c>
      <c r="AF6" s="65">
        <f t="shared" si="2"/>
        <v>118.2</v>
      </c>
      <c r="AG6" s="65">
        <f t="shared" si="2"/>
        <v>120.9</v>
      </c>
      <c r="AH6" s="65">
        <f t="shared" si="2"/>
        <v>205.8</v>
      </c>
      <c r="AI6" s="62" t="str">
        <f>IF(AI8="-","",IF(AI8="-","【-】","【"&amp;SUBSTITUTE(TEXT(AI8,"#,##0.0"),"-","△")&amp;"】"))</f>
        <v>【275.4】</v>
      </c>
      <c r="AJ6" s="65">
        <f>IF(AJ8="-",NA(),AJ8)</f>
        <v>51.8</v>
      </c>
      <c r="AK6" s="65">
        <f t="shared" ref="AK6:AS6" si="3">IF(AK8="-",NA(),AK8)</f>
        <v>49.8</v>
      </c>
      <c r="AL6" s="65">
        <f t="shared" si="3"/>
        <v>47.6</v>
      </c>
      <c r="AM6" s="65">
        <f t="shared" si="3"/>
        <v>55.1</v>
      </c>
      <c r="AN6" s="65">
        <f t="shared" si="3"/>
        <v>31.5</v>
      </c>
      <c r="AO6" s="65">
        <f t="shared" si="3"/>
        <v>27.8</v>
      </c>
      <c r="AP6" s="65">
        <f t="shared" si="3"/>
        <v>30.1</v>
      </c>
      <c r="AQ6" s="65">
        <f t="shared" si="3"/>
        <v>26.5</v>
      </c>
      <c r="AR6" s="65">
        <f t="shared" si="3"/>
        <v>25.2</v>
      </c>
      <c r="AS6" s="65">
        <f t="shared" si="3"/>
        <v>28.8</v>
      </c>
      <c r="AT6" s="62" t="str">
        <f>IF(AT8="-","",IF(AT8="-","【-】","【"&amp;SUBSTITUTE(TEXT(AT8,"#,##0.0"),"-","△")&amp;"】"))</f>
        <v>【13.3】</v>
      </c>
      <c r="AU6" s="66">
        <f>IF(AU8="-",NA(),AU8)</f>
        <v>750</v>
      </c>
      <c r="AV6" s="66">
        <f t="shared" ref="AV6:BD6" si="4">IF(AV8="-",NA(),AV8)</f>
        <v>713</v>
      </c>
      <c r="AW6" s="66">
        <f t="shared" si="4"/>
        <v>686</v>
      </c>
      <c r="AX6" s="66">
        <f t="shared" si="4"/>
        <v>922</v>
      </c>
      <c r="AY6" s="66">
        <f t="shared" si="4"/>
        <v>352</v>
      </c>
      <c r="AZ6" s="66">
        <f t="shared" si="4"/>
        <v>650</v>
      </c>
      <c r="BA6" s="66">
        <f t="shared" si="4"/>
        <v>650</v>
      </c>
      <c r="BB6" s="66">
        <f t="shared" si="4"/>
        <v>543</v>
      </c>
      <c r="BC6" s="66">
        <f t="shared" si="4"/>
        <v>454</v>
      </c>
      <c r="BD6" s="66">
        <f t="shared" si="4"/>
        <v>384</v>
      </c>
      <c r="BE6" s="64" t="str">
        <f>IF(BE8="-","",IF(BE8="-","【-】","【"&amp;SUBSTITUTE(TEXT(BE8,"#,##0"),"-","△")&amp;"】"))</f>
        <v>【140】</v>
      </c>
      <c r="BF6" s="65">
        <f>IF(BF8="-",NA(),BF8)</f>
        <v>68.8</v>
      </c>
      <c r="BG6" s="65">
        <f t="shared" ref="BG6:BO6" si="5">IF(BG8="-",NA(),BG8)</f>
        <v>68.5</v>
      </c>
      <c r="BH6" s="65">
        <f t="shared" si="5"/>
        <v>70.900000000000006</v>
      </c>
      <c r="BI6" s="65">
        <f t="shared" si="5"/>
        <v>61.6</v>
      </c>
      <c r="BJ6" s="65">
        <f t="shared" si="5"/>
        <v>72.900000000000006</v>
      </c>
      <c r="BK6" s="65">
        <f t="shared" si="5"/>
        <v>24.4</v>
      </c>
      <c r="BL6" s="65">
        <f t="shared" si="5"/>
        <v>24.4</v>
      </c>
      <c r="BM6" s="65">
        <f t="shared" si="5"/>
        <v>24.2</v>
      </c>
      <c r="BN6" s="65">
        <f t="shared" si="5"/>
        <v>25.5</v>
      </c>
      <c r="BO6" s="65">
        <f t="shared" si="5"/>
        <v>22</v>
      </c>
      <c r="BP6" s="62" t="str">
        <f>IF(BP8="-","",IF(BP8="-","【-】","【"&amp;SUBSTITUTE(TEXT(BP8,"#,##0.0"),"-","△")&amp;"】"))</f>
        <v>【45.2】</v>
      </c>
      <c r="BQ6" s="66">
        <f>IF(BQ8="-",NA(),BQ8)</f>
        <v>108347</v>
      </c>
      <c r="BR6" s="66">
        <f t="shared" ref="BR6:BZ6" si="6">IF(BR8="-",NA(),BR8)</f>
        <v>109137</v>
      </c>
      <c r="BS6" s="66">
        <f t="shared" si="6"/>
        <v>120375</v>
      </c>
      <c r="BT6" s="66">
        <f t="shared" si="6"/>
        <v>96294</v>
      </c>
      <c r="BU6" s="66">
        <f t="shared" si="6"/>
        <v>128840</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1270</v>
      </c>
      <c r="CN6" s="64">
        <f t="shared" si="7"/>
        <v>10000</v>
      </c>
      <c r="CO6" s="65"/>
      <c r="CP6" s="65"/>
      <c r="CQ6" s="65"/>
      <c r="CR6" s="65"/>
      <c r="CS6" s="65"/>
      <c r="CT6" s="65"/>
      <c r="CU6" s="65"/>
      <c r="CV6" s="65"/>
      <c r="CW6" s="65"/>
      <c r="CX6" s="65"/>
      <c r="CY6" s="62" t="s">
        <v>110</v>
      </c>
      <c r="CZ6" s="65">
        <f>IF(CZ8="-",NA(),CZ8)</f>
        <v>986.9</v>
      </c>
      <c r="DA6" s="65">
        <f t="shared" ref="DA6:DI6" si="8">IF(DA8="-",NA(),DA8)</f>
        <v>791.5</v>
      </c>
      <c r="DB6" s="65">
        <f t="shared" si="8"/>
        <v>556.70000000000005</v>
      </c>
      <c r="DC6" s="65">
        <f t="shared" si="8"/>
        <v>370</v>
      </c>
      <c r="DD6" s="65">
        <f t="shared" si="8"/>
        <v>176.6</v>
      </c>
      <c r="DE6" s="65">
        <f t="shared" si="8"/>
        <v>543</v>
      </c>
      <c r="DF6" s="65">
        <f t="shared" si="8"/>
        <v>421.1</v>
      </c>
      <c r="DG6" s="65">
        <f t="shared" si="8"/>
        <v>339.7</v>
      </c>
      <c r="DH6" s="65">
        <f t="shared" si="8"/>
        <v>269.89999999999998</v>
      </c>
      <c r="DI6" s="65">
        <f t="shared" si="8"/>
        <v>196.2</v>
      </c>
      <c r="DJ6" s="62" t="str">
        <f>IF(DJ8="-","",IF(DJ8="-","【-】","【"&amp;SUBSTITUTE(TEXT(DJ8,"#,##0.0"),"-","△")&amp;"】"))</f>
        <v>【122.6】</v>
      </c>
      <c r="DK6" s="65">
        <f>IF(DK8="-",NA(),DK8)</f>
        <v>162.80000000000001</v>
      </c>
      <c r="DL6" s="65">
        <f t="shared" ref="DL6:DT6" si="9">IF(DL8="-",NA(),DL8)</f>
        <v>160.5</v>
      </c>
      <c r="DM6" s="65">
        <f t="shared" si="9"/>
        <v>162.80000000000001</v>
      </c>
      <c r="DN6" s="65">
        <f t="shared" si="9"/>
        <v>161.5</v>
      </c>
      <c r="DO6" s="65">
        <f t="shared" si="9"/>
        <v>170</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401307</v>
      </c>
      <c r="D7" s="61">
        <f t="shared" si="10"/>
        <v>47</v>
      </c>
      <c r="E7" s="61">
        <f t="shared" si="10"/>
        <v>14</v>
      </c>
      <c r="F7" s="61">
        <f t="shared" si="10"/>
        <v>0</v>
      </c>
      <c r="G7" s="61">
        <f t="shared" si="10"/>
        <v>1</v>
      </c>
      <c r="H7" s="61" t="str">
        <f t="shared" si="10"/>
        <v>福岡県　福岡市</v>
      </c>
      <c r="I7" s="61" t="str">
        <f t="shared" si="10"/>
        <v>川端地下駐車場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18</v>
      </c>
      <c r="S7" s="63" t="str">
        <f t="shared" si="10"/>
        <v>商業施設</v>
      </c>
      <c r="T7" s="63" t="str">
        <f t="shared" si="10"/>
        <v>有</v>
      </c>
      <c r="U7" s="64">
        <f t="shared" si="10"/>
        <v>12623</v>
      </c>
      <c r="V7" s="64">
        <f t="shared" si="10"/>
        <v>400</v>
      </c>
      <c r="W7" s="64">
        <f t="shared" si="10"/>
        <v>300</v>
      </c>
      <c r="X7" s="63" t="str">
        <f t="shared" si="10"/>
        <v>代行制</v>
      </c>
      <c r="Y7" s="65">
        <f>Y8</f>
        <v>90.2</v>
      </c>
      <c r="Z7" s="65">
        <f t="shared" ref="Z7:AH7" si="11">Z8</f>
        <v>85.6</v>
      </c>
      <c r="AA7" s="65">
        <f t="shared" si="11"/>
        <v>85.6</v>
      </c>
      <c r="AB7" s="65">
        <f t="shared" si="11"/>
        <v>92.5</v>
      </c>
      <c r="AC7" s="65">
        <f t="shared" si="11"/>
        <v>71.5</v>
      </c>
      <c r="AD7" s="65">
        <f t="shared" si="11"/>
        <v>138.69999999999999</v>
      </c>
      <c r="AE7" s="65">
        <f t="shared" si="11"/>
        <v>110.6</v>
      </c>
      <c r="AF7" s="65">
        <f t="shared" si="11"/>
        <v>118.2</v>
      </c>
      <c r="AG7" s="65">
        <f t="shared" si="11"/>
        <v>120.9</v>
      </c>
      <c r="AH7" s="65">
        <f t="shared" si="11"/>
        <v>205.8</v>
      </c>
      <c r="AI7" s="62"/>
      <c r="AJ7" s="65">
        <f>AJ8</f>
        <v>51.8</v>
      </c>
      <c r="AK7" s="65">
        <f t="shared" ref="AK7:AS7" si="12">AK8</f>
        <v>49.8</v>
      </c>
      <c r="AL7" s="65">
        <f t="shared" si="12"/>
        <v>47.6</v>
      </c>
      <c r="AM7" s="65">
        <f t="shared" si="12"/>
        <v>55.1</v>
      </c>
      <c r="AN7" s="65">
        <f t="shared" si="12"/>
        <v>31.5</v>
      </c>
      <c r="AO7" s="65">
        <f t="shared" si="12"/>
        <v>27.8</v>
      </c>
      <c r="AP7" s="65">
        <f t="shared" si="12"/>
        <v>30.1</v>
      </c>
      <c r="AQ7" s="65">
        <f t="shared" si="12"/>
        <v>26.5</v>
      </c>
      <c r="AR7" s="65">
        <f t="shared" si="12"/>
        <v>25.2</v>
      </c>
      <c r="AS7" s="65">
        <f t="shared" si="12"/>
        <v>28.8</v>
      </c>
      <c r="AT7" s="62"/>
      <c r="AU7" s="66">
        <f>AU8</f>
        <v>750</v>
      </c>
      <c r="AV7" s="66">
        <f t="shared" ref="AV7:BD7" si="13">AV8</f>
        <v>713</v>
      </c>
      <c r="AW7" s="66">
        <f t="shared" si="13"/>
        <v>686</v>
      </c>
      <c r="AX7" s="66">
        <f t="shared" si="13"/>
        <v>922</v>
      </c>
      <c r="AY7" s="66">
        <f t="shared" si="13"/>
        <v>352</v>
      </c>
      <c r="AZ7" s="66">
        <f t="shared" si="13"/>
        <v>650</v>
      </c>
      <c r="BA7" s="66">
        <f t="shared" si="13"/>
        <v>650</v>
      </c>
      <c r="BB7" s="66">
        <f t="shared" si="13"/>
        <v>543</v>
      </c>
      <c r="BC7" s="66">
        <f t="shared" si="13"/>
        <v>454</v>
      </c>
      <c r="BD7" s="66">
        <f t="shared" si="13"/>
        <v>384</v>
      </c>
      <c r="BE7" s="64"/>
      <c r="BF7" s="65">
        <f>BF8</f>
        <v>68.8</v>
      </c>
      <c r="BG7" s="65">
        <f t="shared" ref="BG7:BO7" si="14">BG8</f>
        <v>68.5</v>
      </c>
      <c r="BH7" s="65">
        <f t="shared" si="14"/>
        <v>70.900000000000006</v>
      </c>
      <c r="BI7" s="65">
        <f t="shared" si="14"/>
        <v>61.6</v>
      </c>
      <c r="BJ7" s="65">
        <f t="shared" si="14"/>
        <v>72.900000000000006</v>
      </c>
      <c r="BK7" s="65">
        <f t="shared" si="14"/>
        <v>24.4</v>
      </c>
      <c r="BL7" s="65">
        <f t="shared" si="14"/>
        <v>24.4</v>
      </c>
      <c r="BM7" s="65">
        <f t="shared" si="14"/>
        <v>24.2</v>
      </c>
      <c r="BN7" s="65">
        <f t="shared" si="14"/>
        <v>25.5</v>
      </c>
      <c r="BO7" s="65">
        <f t="shared" si="14"/>
        <v>22</v>
      </c>
      <c r="BP7" s="62"/>
      <c r="BQ7" s="66">
        <f>BQ8</f>
        <v>108347</v>
      </c>
      <c r="BR7" s="66">
        <f t="shared" ref="BR7:BZ7" si="15">BR8</f>
        <v>109137</v>
      </c>
      <c r="BS7" s="66">
        <f t="shared" si="15"/>
        <v>120375</v>
      </c>
      <c r="BT7" s="66">
        <f t="shared" si="15"/>
        <v>96294</v>
      </c>
      <c r="BU7" s="66">
        <f t="shared" si="15"/>
        <v>128840</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113</v>
      </c>
      <c r="CL7" s="62"/>
      <c r="CM7" s="64">
        <f>CM8</f>
        <v>1270</v>
      </c>
      <c r="CN7" s="64">
        <f>CN8</f>
        <v>10000</v>
      </c>
      <c r="CO7" s="65" t="s">
        <v>112</v>
      </c>
      <c r="CP7" s="65" t="s">
        <v>112</v>
      </c>
      <c r="CQ7" s="65" t="s">
        <v>112</v>
      </c>
      <c r="CR7" s="65" t="s">
        <v>112</v>
      </c>
      <c r="CS7" s="65" t="s">
        <v>112</v>
      </c>
      <c r="CT7" s="65" t="s">
        <v>112</v>
      </c>
      <c r="CU7" s="65" t="s">
        <v>112</v>
      </c>
      <c r="CV7" s="65" t="s">
        <v>112</v>
      </c>
      <c r="CW7" s="65" t="s">
        <v>112</v>
      </c>
      <c r="CX7" s="65" t="s">
        <v>114</v>
      </c>
      <c r="CY7" s="62"/>
      <c r="CZ7" s="65">
        <f>CZ8</f>
        <v>986.9</v>
      </c>
      <c r="DA7" s="65">
        <f t="shared" ref="DA7:DI7" si="16">DA8</f>
        <v>791.5</v>
      </c>
      <c r="DB7" s="65">
        <f t="shared" si="16"/>
        <v>556.70000000000005</v>
      </c>
      <c r="DC7" s="65">
        <f t="shared" si="16"/>
        <v>370</v>
      </c>
      <c r="DD7" s="65">
        <f t="shared" si="16"/>
        <v>176.6</v>
      </c>
      <c r="DE7" s="65">
        <f t="shared" si="16"/>
        <v>543</v>
      </c>
      <c r="DF7" s="65">
        <f t="shared" si="16"/>
        <v>421.1</v>
      </c>
      <c r="DG7" s="65">
        <f t="shared" si="16"/>
        <v>339.7</v>
      </c>
      <c r="DH7" s="65">
        <f t="shared" si="16"/>
        <v>269.89999999999998</v>
      </c>
      <c r="DI7" s="65">
        <f t="shared" si="16"/>
        <v>196.2</v>
      </c>
      <c r="DJ7" s="62"/>
      <c r="DK7" s="65">
        <f>DK8</f>
        <v>162.80000000000001</v>
      </c>
      <c r="DL7" s="65">
        <f t="shared" ref="DL7:DT7" si="17">DL8</f>
        <v>160.5</v>
      </c>
      <c r="DM7" s="65">
        <f t="shared" si="17"/>
        <v>162.80000000000001</v>
      </c>
      <c r="DN7" s="65">
        <f t="shared" si="17"/>
        <v>161.5</v>
      </c>
      <c r="DO7" s="65">
        <f t="shared" si="17"/>
        <v>170</v>
      </c>
      <c r="DP7" s="65">
        <f t="shared" si="17"/>
        <v>195.5</v>
      </c>
      <c r="DQ7" s="65">
        <f t="shared" si="17"/>
        <v>199.1</v>
      </c>
      <c r="DR7" s="65">
        <f t="shared" si="17"/>
        <v>191.4</v>
      </c>
      <c r="DS7" s="65">
        <f t="shared" si="17"/>
        <v>194.7</v>
      </c>
      <c r="DT7" s="65">
        <f t="shared" si="17"/>
        <v>193</v>
      </c>
      <c r="DU7" s="62"/>
    </row>
    <row r="8" spans="1:125" s="67" customFormat="1">
      <c r="A8" s="50"/>
      <c r="B8" s="68">
        <v>2016</v>
      </c>
      <c r="C8" s="68">
        <v>401307</v>
      </c>
      <c r="D8" s="68">
        <v>47</v>
      </c>
      <c r="E8" s="68">
        <v>14</v>
      </c>
      <c r="F8" s="68">
        <v>0</v>
      </c>
      <c r="G8" s="68">
        <v>1</v>
      </c>
      <c r="H8" s="68" t="s">
        <v>115</v>
      </c>
      <c r="I8" s="68" t="s">
        <v>116</v>
      </c>
      <c r="J8" s="68" t="s">
        <v>117</v>
      </c>
      <c r="K8" s="68" t="s">
        <v>118</v>
      </c>
      <c r="L8" s="68" t="s">
        <v>119</v>
      </c>
      <c r="M8" s="68" t="s">
        <v>120</v>
      </c>
      <c r="N8" s="68"/>
      <c r="O8" s="69" t="s">
        <v>121</v>
      </c>
      <c r="P8" s="70" t="s">
        <v>122</v>
      </c>
      <c r="Q8" s="70" t="s">
        <v>123</v>
      </c>
      <c r="R8" s="71">
        <v>18</v>
      </c>
      <c r="S8" s="70" t="s">
        <v>124</v>
      </c>
      <c r="T8" s="70" t="s">
        <v>125</v>
      </c>
      <c r="U8" s="71">
        <v>12623</v>
      </c>
      <c r="V8" s="71">
        <v>400</v>
      </c>
      <c r="W8" s="71">
        <v>300</v>
      </c>
      <c r="X8" s="70" t="s">
        <v>126</v>
      </c>
      <c r="Y8" s="72">
        <v>90.2</v>
      </c>
      <c r="Z8" s="72">
        <v>85.6</v>
      </c>
      <c r="AA8" s="72">
        <v>85.6</v>
      </c>
      <c r="AB8" s="72">
        <v>92.5</v>
      </c>
      <c r="AC8" s="72">
        <v>71.5</v>
      </c>
      <c r="AD8" s="72">
        <v>138.69999999999999</v>
      </c>
      <c r="AE8" s="72">
        <v>110.6</v>
      </c>
      <c r="AF8" s="72">
        <v>118.2</v>
      </c>
      <c r="AG8" s="72">
        <v>120.9</v>
      </c>
      <c r="AH8" s="72">
        <v>205.8</v>
      </c>
      <c r="AI8" s="69">
        <v>275.39999999999998</v>
      </c>
      <c r="AJ8" s="72">
        <v>51.8</v>
      </c>
      <c r="AK8" s="72">
        <v>49.8</v>
      </c>
      <c r="AL8" s="72">
        <v>47.6</v>
      </c>
      <c r="AM8" s="72">
        <v>55.1</v>
      </c>
      <c r="AN8" s="72">
        <v>31.5</v>
      </c>
      <c r="AO8" s="72">
        <v>27.8</v>
      </c>
      <c r="AP8" s="72">
        <v>30.1</v>
      </c>
      <c r="AQ8" s="72">
        <v>26.5</v>
      </c>
      <c r="AR8" s="72">
        <v>25.2</v>
      </c>
      <c r="AS8" s="72">
        <v>28.8</v>
      </c>
      <c r="AT8" s="69">
        <v>13.3</v>
      </c>
      <c r="AU8" s="73">
        <v>750</v>
      </c>
      <c r="AV8" s="73">
        <v>713</v>
      </c>
      <c r="AW8" s="73">
        <v>686</v>
      </c>
      <c r="AX8" s="73">
        <v>922</v>
      </c>
      <c r="AY8" s="73">
        <v>352</v>
      </c>
      <c r="AZ8" s="73">
        <v>650</v>
      </c>
      <c r="BA8" s="73">
        <v>650</v>
      </c>
      <c r="BB8" s="73">
        <v>543</v>
      </c>
      <c r="BC8" s="73">
        <v>454</v>
      </c>
      <c r="BD8" s="73">
        <v>384</v>
      </c>
      <c r="BE8" s="73">
        <v>140</v>
      </c>
      <c r="BF8" s="72">
        <v>68.8</v>
      </c>
      <c r="BG8" s="72">
        <v>68.5</v>
      </c>
      <c r="BH8" s="72">
        <v>70.900000000000006</v>
      </c>
      <c r="BI8" s="72">
        <v>61.6</v>
      </c>
      <c r="BJ8" s="72">
        <v>72.900000000000006</v>
      </c>
      <c r="BK8" s="72">
        <v>24.4</v>
      </c>
      <c r="BL8" s="72">
        <v>24.4</v>
      </c>
      <c r="BM8" s="72">
        <v>24.2</v>
      </c>
      <c r="BN8" s="72">
        <v>25.5</v>
      </c>
      <c r="BO8" s="72">
        <v>22</v>
      </c>
      <c r="BP8" s="69">
        <v>45.2</v>
      </c>
      <c r="BQ8" s="73">
        <v>108347</v>
      </c>
      <c r="BR8" s="73">
        <v>109137</v>
      </c>
      <c r="BS8" s="73">
        <v>120375</v>
      </c>
      <c r="BT8" s="74">
        <v>96294</v>
      </c>
      <c r="BU8" s="74">
        <v>128840</v>
      </c>
      <c r="BV8" s="73">
        <v>40082</v>
      </c>
      <c r="BW8" s="73">
        <v>40365</v>
      </c>
      <c r="BX8" s="73">
        <v>48967</v>
      </c>
      <c r="BY8" s="73">
        <v>46827</v>
      </c>
      <c r="BZ8" s="73">
        <v>47288</v>
      </c>
      <c r="CA8" s="71">
        <v>19129</v>
      </c>
      <c r="CB8" s="72" t="s">
        <v>119</v>
      </c>
      <c r="CC8" s="72" t="s">
        <v>119</v>
      </c>
      <c r="CD8" s="72" t="s">
        <v>119</v>
      </c>
      <c r="CE8" s="72" t="s">
        <v>119</v>
      </c>
      <c r="CF8" s="72" t="s">
        <v>119</v>
      </c>
      <c r="CG8" s="72" t="s">
        <v>119</v>
      </c>
      <c r="CH8" s="72" t="s">
        <v>119</v>
      </c>
      <c r="CI8" s="72" t="s">
        <v>119</v>
      </c>
      <c r="CJ8" s="72" t="s">
        <v>119</v>
      </c>
      <c r="CK8" s="72" t="s">
        <v>119</v>
      </c>
      <c r="CL8" s="69" t="s">
        <v>119</v>
      </c>
      <c r="CM8" s="71">
        <v>1270</v>
      </c>
      <c r="CN8" s="71">
        <v>10000</v>
      </c>
      <c r="CO8" s="72" t="s">
        <v>119</v>
      </c>
      <c r="CP8" s="72" t="s">
        <v>119</v>
      </c>
      <c r="CQ8" s="72" t="s">
        <v>119</v>
      </c>
      <c r="CR8" s="72" t="s">
        <v>119</v>
      </c>
      <c r="CS8" s="72" t="s">
        <v>119</v>
      </c>
      <c r="CT8" s="72" t="s">
        <v>119</v>
      </c>
      <c r="CU8" s="72" t="s">
        <v>119</v>
      </c>
      <c r="CV8" s="72" t="s">
        <v>119</v>
      </c>
      <c r="CW8" s="72" t="s">
        <v>119</v>
      </c>
      <c r="CX8" s="72" t="s">
        <v>119</v>
      </c>
      <c r="CY8" s="69" t="s">
        <v>119</v>
      </c>
      <c r="CZ8" s="72">
        <v>986.9</v>
      </c>
      <c r="DA8" s="72">
        <v>791.5</v>
      </c>
      <c r="DB8" s="72">
        <v>556.70000000000005</v>
      </c>
      <c r="DC8" s="72">
        <v>370</v>
      </c>
      <c r="DD8" s="72">
        <v>176.6</v>
      </c>
      <c r="DE8" s="72">
        <v>543</v>
      </c>
      <c r="DF8" s="72">
        <v>421.1</v>
      </c>
      <c r="DG8" s="72">
        <v>339.7</v>
      </c>
      <c r="DH8" s="72">
        <v>269.89999999999998</v>
      </c>
      <c r="DI8" s="72">
        <v>196.2</v>
      </c>
      <c r="DJ8" s="69">
        <v>122.6</v>
      </c>
      <c r="DK8" s="72">
        <v>162.80000000000001</v>
      </c>
      <c r="DL8" s="72">
        <v>160.5</v>
      </c>
      <c r="DM8" s="72">
        <v>162.80000000000001</v>
      </c>
      <c r="DN8" s="72">
        <v>161.5</v>
      </c>
      <c r="DO8" s="72">
        <v>170</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2018-03-05T08:34:50Z</cp:lastPrinted>
  <dcterms:created xsi:type="dcterms:W3CDTF">2018-02-09T01:53:47Z</dcterms:created>
  <dcterms:modified xsi:type="dcterms:W3CDTF">2018-03-26T02:19:06Z</dcterms:modified>
</cp:coreProperties>
</file>