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HT025080\work\200_歳出\207_県土担当用（県土・公営企業・繰越）\地方公営企業関係\29決算及び30分\03_照会\09_（総務省）公営企業に係る経営比較分析表の策定及び公表について（病院事業の追加）\03_国へ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LO79" i="4" s="1"/>
  <c r="EP7" i="5"/>
  <c r="EO7" i="5"/>
  <c r="EN7" i="5"/>
  <c r="EL7" i="5"/>
  <c r="EK7" i="5"/>
  <c r="EJ7" i="5"/>
  <c r="EI7" i="5"/>
  <c r="EH7" i="5"/>
  <c r="EO80" i="4" s="1"/>
  <c r="EG7" i="5"/>
  <c r="EF7" i="5"/>
  <c r="EE7" i="5"/>
  <c r="ED7" i="5"/>
  <c r="EC7" i="5"/>
  <c r="EA7" i="5"/>
  <c r="DZ7" i="5"/>
  <c r="DY7" i="5"/>
  <c r="BG80" i="4" s="1"/>
  <c r="DX7" i="5"/>
  <c r="DW7" i="5"/>
  <c r="DV7" i="5"/>
  <c r="DU7" i="5"/>
  <c r="DT7" i="5"/>
  <c r="DS7" i="5"/>
  <c r="DR7" i="5"/>
  <c r="DP7" i="5"/>
  <c r="MN56" i="4" s="1"/>
  <c r="DO7" i="5"/>
  <c r="DN7" i="5"/>
  <c r="DM7" i="5"/>
  <c r="DL7" i="5"/>
  <c r="DK7" i="5"/>
  <c r="DJ7" i="5"/>
  <c r="DI7" i="5"/>
  <c r="DH7" i="5"/>
  <c r="KU55" i="4" s="1"/>
  <c r="DG7" i="5"/>
  <c r="DE7" i="5"/>
  <c r="DD7" i="5"/>
  <c r="DC7" i="5"/>
  <c r="DB7" i="5"/>
  <c r="DA7" i="5"/>
  <c r="CZ7" i="5"/>
  <c r="CY7" i="5"/>
  <c r="IK55" i="4" s="1"/>
  <c r="CX7" i="5"/>
  <c r="CW7" i="5"/>
  <c r="CV7" i="5"/>
  <c r="CT7" i="5"/>
  <c r="CS7" i="5"/>
  <c r="CR7" i="5"/>
  <c r="CQ7" i="5"/>
  <c r="CP7" i="5"/>
  <c r="DD56" i="4" s="1"/>
  <c r="CO7" i="5"/>
  <c r="CN7" i="5"/>
  <c r="CM7" i="5"/>
  <c r="CL7" i="5"/>
  <c r="CK7" i="5"/>
  <c r="CI7" i="5"/>
  <c r="CH7" i="5"/>
  <c r="CG7" i="5"/>
  <c r="AT56" i="4" s="1"/>
  <c r="CF7" i="5"/>
  <c r="CE7" i="5"/>
  <c r="CD7" i="5"/>
  <c r="CC7" i="5"/>
  <c r="CB7" i="5"/>
  <c r="CA7" i="5"/>
  <c r="BZ7" i="5"/>
  <c r="BX7" i="5"/>
  <c r="MN34" i="4" s="1"/>
  <c r="BW7" i="5"/>
  <c r="BV7" i="5"/>
  <c r="BU7" i="5"/>
  <c r="BT7" i="5"/>
  <c r="BS7" i="5"/>
  <c r="BR7" i="5"/>
  <c r="BQ7" i="5"/>
  <c r="BP7" i="5"/>
  <c r="KU33" i="4" s="1"/>
  <c r="BO7" i="5"/>
  <c r="BM7" i="5"/>
  <c r="BL7" i="5"/>
  <c r="BK7" i="5"/>
  <c r="BJ7" i="5"/>
  <c r="BI7" i="5"/>
  <c r="BH7" i="5"/>
  <c r="BG7" i="5"/>
  <c r="IK33" i="4" s="1"/>
  <c r="BF7" i="5"/>
  <c r="BE7" i="5"/>
  <c r="BD7" i="5"/>
  <c r="BB7" i="5"/>
  <c r="BA7" i="5"/>
  <c r="AZ7" i="5"/>
  <c r="AY7" i="5"/>
  <c r="AX7" i="5"/>
  <c r="DD34" i="4" s="1"/>
  <c r="AW7" i="5"/>
  <c r="AV7" i="5"/>
  <c r="AU7" i="5"/>
  <c r="AT7" i="5"/>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AB6" i="5"/>
  <c r="AA6" i="5"/>
  <c r="Z6" i="5"/>
  <c r="JW8" i="4" s="1"/>
  <c r="Y6" i="5"/>
  <c r="ID8" i="4" s="1"/>
  <c r="X6" i="5"/>
  <c r="W6" i="5"/>
  <c r="V6" i="5"/>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F90" i="4"/>
  <c r="E90" i="4"/>
  <c r="B90" i="4"/>
  <c r="MH80" i="4"/>
  <c r="LO80" i="4"/>
  <c r="KV80" i="4"/>
  <c r="KC80" i="4"/>
  <c r="JJ80" i="4"/>
  <c r="HM80" i="4"/>
  <c r="GT80" i="4"/>
  <c r="GA80" i="4"/>
  <c r="FH80" i="4"/>
  <c r="CS80" i="4"/>
  <c r="BZ80" i="4"/>
  <c r="AN80" i="4"/>
  <c r="U80" i="4"/>
  <c r="KV79" i="4"/>
  <c r="KC79" i="4"/>
  <c r="JJ79" i="4"/>
  <c r="HM79" i="4"/>
  <c r="GT79" i="4"/>
  <c r="GA79" i="4"/>
  <c r="FH79" i="4"/>
  <c r="EO79" i="4"/>
  <c r="CS79" i="4"/>
  <c r="BZ79" i="4"/>
  <c r="BG79" i="4"/>
  <c r="AN79" i="4"/>
  <c r="U79" i="4"/>
  <c r="LY56" i="4"/>
  <c r="LJ56" i="4"/>
  <c r="KU56" i="4"/>
  <c r="KF56" i="4"/>
  <c r="IZ56" i="4"/>
  <c r="IK56" i="4"/>
  <c r="HV56" i="4"/>
  <c r="HG56" i="4"/>
  <c r="GR56" i="4"/>
  <c r="FL56" i="4"/>
  <c r="EW56" i="4"/>
  <c r="EH56" i="4"/>
  <c r="DS56" i="4"/>
  <c r="BX56" i="4"/>
  <c r="BI56" i="4"/>
  <c r="AE56" i="4"/>
  <c r="P56" i="4"/>
  <c r="MN55" i="4"/>
  <c r="LY55" i="4"/>
  <c r="LJ55" i="4"/>
  <c r="KF55" i="4"/>
  <c r="IZ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X34" i="4"/>
  <c r="BI34" i="4"/>
  <c r="AE34" i="4"/>
  <c r="P34" i="4"/>
  <c r="MN33" i="4"/>
  <c r="LY33" i="4"/>
  <c r="LJ33" i="4"/>
  <c r="KF33" i="4"/>
  <c r="IZ33" i="4"/>
  <c r="HV33" i="4"/>
  <c r="HG33" i="4"/>
  <c r="GR33" i="4"/>
  <c r="FL33" i="4"/>
  <c r="EW33" i="4"/>
  <c r="EH33" i="4"/>
  <c r="DS33" i="4"/>
  <c r="DD33" i="4"/>
  <c r="BX33" i="4"/>
  <c r="BI33" i="4"/>
  <c r="AT33" i="4"/>
  <c r="AE33" i="4"/>
  <c r="P33" i="4"/>
  <c r="JW12" i="4"/>
  <c r="EG12" i="4"/>
  <c r="CN12" i="4"/>
  <c r="AU12" i="4"/>
  <c r="B12" i="4"/>
  <c r="JW10" i="4"/>
  <c r="ID10" i="4"/>
  <c r="FZ10" i="4"/>
  <c r="EG10" i="4"/>
  <c r="CN10" i="4"/>
  <c r="AU10" i="4"/>
  <c r="B10" i="4"/>
  <c r="LP8" i="4"/>
  <c r="AU8" i="4"/>
  <c r="B8" i="4"/>
  <c r="HM78" i="4" l="1"/>
  <c r="FL54" i="4"/>
  <c r="FL32" i="4"/>
  <c r="BX54" i="4"/>
  <c r="CS78" i="4"/>
  <c r="MN54" i="4"/>
  <c r="MN32" i="4"/>
  <c r="MH78" i="4"/>
  <c r="IZ54" i="4"/>
  <c r="IZ32" i="4"/>
  <c r="BX32" i="4"/>
  <c r="C11" i="5"/>
  <c r="D11" i="5"/>
  <c r="E11" i="5"/>
  <c r="B11" i="5"/>
  <c r="AN78" i="4" l="1"/>
  <c r="AE54" i="4"/>
  <c r="AE32" i="4"/>
  <c r="KU54" i="4"/>
  <c r="KC78" i="4"/>
  <c r="HG54" i="4"/>
  <c r="FH78" i="4"/>
  <c r="DS54" i="4"/>
  <c r="DS32" i="4"/>
  <c r="KU32" i="4"/>
  <c r="HG32" i="4"/>
  <c r="EO78" i="4"/>
  <c r="DD54" i="4"/>
  <c r="DD32" i="4"/>
  <c r="U78" i="4"/>
  <c r="P32" i="4"/>
  <c r="KF32" i="4"/>
  <c r="P54" i="4"/>
  <c r="JJ78" i="4"/>
  <c r="GR54" i="4"/>
  <c r="GR32" i="4"/>
  <c r="KF54" i="4"/>
  <c r="LO78" i="4"/>
  <c r="IK54" i="4"/>
  <c r="IK32" i="4"/>
  <c r="GT78" i="4"/>
  <c r="BZ78" i="4"/>
  <c r="BI32" i="4"/>
  <c r="EW54" i="4"/>
  <c r="EW32" i="4"/>
  <c r="BI54" i="4"/>
  <c r="LY54" i="4"/>
  <c r="LY32" i="4"/>
  <c r="LJ54" i="4"/>
  <c r="LJ32" i="4"/>
  <c r="KV78" i="4"/>
  <c r="HV54" i="4"/>
  <c r="HV32" i="4"/>
  <c r="EH54" i="4"/>
  <c r="EH32" i="4"/>
  <c r="BG78" i="4"/>
  <c r="AT54" i="4"/>
  <c r="AT32" i="4"/>
  <c r="GA78"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<sst xmlns="http://schemas.openxmlformats.org/spreadsheetml/2006/main" count="292" uniqueCount="148">
  <si>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</si>
  <si>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</si>
  <si>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</si>
  <si>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</si>
  <si>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</si>
  <si>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</si>
  <si>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</si>
  <si>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</si>
  <si>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</si>
  <si>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</si>
  <si>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</si>
  <si>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</si>
  <si>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</si>
  <si>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</si>
  <si>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</si>
  <si>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</si>
  <si>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</si>
  <si>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</si>
  <si>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</si>
  <si>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</si>
  <si>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</si>
  <si>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</si>
  <si>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</si>
  <si>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</si>
  <si>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</si>
  <si>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</si>
  <si>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</si>
  <si>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</si>
  <si>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</si>
  <si>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</si>
  <si>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</si>
  <si>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</si>
  <si>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</si>
  <si>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</si>
  <si>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</si>
  <si>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</si>
  <si>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</si>
  <si>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</si>
  <si>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</si>
  <si>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</si>
  <si>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</si>
  <si>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</si>
  <si>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</si>
  <si>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</si>
  <si>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</si>
  <si>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</si>
  <si>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</si>
  <si>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</si>
  <si>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</si>
  <si>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</si>
  <si>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</si>
  <si>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</si>
  <si>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</si>
  <si>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</si>
  <si>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</si>
  <si>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</si>
  <si>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</si>
  <si>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</si>
  <si>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</si>
  <si>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</si>
  <si>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</si>
  <si>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</si>
  <si>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</si>
  <si>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</si>
  <si>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</si>
  <si>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</si>
  <si>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</si>
  <si>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</si>
  <si>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</si>
  <si>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</si>
  <si>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</si>
  <si>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</si>
  <si>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</si>
  <si>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</si>
  <si>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</si>
  <si>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</si>
  <si>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</si>
  <si>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</si>
  <si>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</si>
  <si>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</si>
  <si>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</si>
  <si>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</si>
  <si>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</si>
  <si>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</si>
  <si>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</si>
  <si>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</si>
  <si>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</si>
  <si>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</si>
  <si>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</si>
  <si>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</si>
  <si>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</si>
  <si>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</si>
  <si>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</si>
  <si>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</si>
  <si>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</si>
  <si>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</si>
  <si>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</si>
  <si>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</si>
  <si>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</si>
  <si>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</si>
  <si>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</si>
  <si>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</si>
  <si>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</si>
  <si>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</si>
  <si>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</si>
  <si>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</si>
  <si>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</si>
  <si>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</si>
  <si>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</si>
  <si>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</si>
  <si>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</si>
  <si>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</si>
  <si>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</si>
  <si>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</si>
  <si>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</si>
  <si>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</si>
  <si>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</si>
  <si>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</si>
  <si>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</si>
  <si>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</si>
  <si>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</si>
  <si>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</si>
  <si>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</si>
  <si>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</si>
  <si>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中央病院</t>
  </si>
  <si>
    <t>条例全部</t>
  </si>
  <si>
    <t>病院事業</t>
  </si>
  <si>
    <t>一般病院</t>
  </si>
  <si>
    <t>500床以上</t>
  </si>
  <si>
    <t>直営</t>
  </si>
  <si>
    <t>対象</t>
  </si>
  <si>
    <t>透 I 未 訓 ガ</t>
  </si>
  <si>
    <t>救 臨 が 感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</si>
  <si>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</si>
  <si>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</si>
  <si>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</si>
  <si>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</si>
  <si>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</si>
  <si>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</si>
  <si>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</si>
  <si>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</si>
  <si>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</si>
  <si>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</si>
  <si>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</si>
  <si>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県全域を対象とした高度急性期病院として、質の高い高度・専門医療を提供するとともに政策医療にも積極的に取り組んでいる。
　具体的には、５疾病・５事業をはじめとする各種診療の高度化と効率化を図りながら、チーム医療を更に推進し、高度・専門・政策医療を一層充実していくものである。また、地域医療支援病院でもあり、県立唯一の総合病院として、医療従事者の育成や地域内の医療機関等との連携を強化し、地域医療の支援を行うものである。</t>
    <rPh sb="1" eb="2">
      <t>ケン</t>
    </rPh>
    <rPh sb="2" eb="4">
      <t>ゼンイキ</t>
    </rPh>
    <rPh sb="5" eb="7">
      <t>タイショウ</t>
    </rPh>
    <rPh sb="10" eb="12">
      <t>コウド</t>
    </rPh>
    <rPh sb="12" eb="15">
      <t>キュウセイキ</t>
    </rPh>
    <rPh sb="15" eb="17">
      <t>ビョウイン</t>
    </rPh>
    <rPh sb="21" eb="22">
      <t>シツ</t>
    </rPh>
    <rPh sb="23" eb="24">
      <t>タカ</t>
    </rPh>
    <rPh sb="25" eb="27">
      <t>コウド</t>
    </rPh>
    <rPh sb="28" eb="30">
      <t>センモン</t>
    </rPh>
    <rPh sb="30" eb="32">
      <t>イリョウ</t>
    </rPh>
    <rPh sb="33" eb="35">
      <t>テイキョウ</t>
    </rPh>
    <rPh sb="41" eb="43">
      <t>セイサク</t>
    </rPh>
    <rPh sb="43" eb="45">
      <t>イリョウ</t>
    </rPh>
    <rPh sb="47" eb="50">
      <t>セッキョクテキ</t>
    </rPh>
    <rPh sb="51" eb="52">
      <t>ト</t>
    </rPh>
    <rPh sb="53" eb="54">
      <t>ク</t>
    </rPh>
    <rPh sb="61" eb="64">
      <t>グタイテキ</t>
    </rPh>
    <rPh sb="68" eb="70">
      <t>シッペイ</t>
    </rPh>
    <rPh sb="72" eb="74">
      <t>ジギョウ</t>
    </rPh>
    <rPh sb="81" eb="83">
      <t>カクシュ</t>
    </rPh>
    <rPh sb="83" eb="85">
      <t>シンリョウ</t>
    </rPh>
    <rPh sb="86" eb="89">
      <t>コウドカ</t>
    </rPh>
    <rPh sb="90" eb="93">
      <t>コウリツカ</t>
    </rPh>
    <rPh sb="94" eb="95">
      <t>ハカ</t>
    </rPh>
    <rPh sb="103" eb="105">
      <t>イリョウ</t>
    </rPh>
    <rPh sb="106" eb="107">
      <t>サラ</t>
    </rPh>
    <rPh sb="108" eb="110">
      <t>スイシン</t>
    </rPh>
    <rPh sb="112" eb="114">
      <t>コウド</t>
    </rPh>
    <rPh sb="115" eb="117">
      <t>センモン</t>
    </rPh>
    <rPh sb="118" eb="120">
      <t>セイサク</t>
    </rPh>
    <rPh sb="120" eb="122">
      <t>イリョウ</t>
    </rPh>
    <rPh sb="123" eb="125">
      <t>イッソウ</t>
    </rPh>
    <rPh sb="125" eb="127">
      <t>ジュウジツ</t>
    </rPh>
    <rPh sb="140" eb="142">
      <t>チイキ</t>
    </rPh>
    <rPh sb="142" eb="144">
      <t>イリョウ</t>
    </rPh>
    <rPh sb="144" eb="146">
      <t>シエン</t>
    </rPh>
    <rPh sb="146" eb="148">
      <t>ビョウイン</t>
    </rPh>
    <rPh sb="153" eb="155">
      <t>ケンリツ</t>
    </rPh>
    <rPh sb="155" eb="157">
      <t>ユイイツ</t>
    </rPh>
    <rPh sb="158" eb="160">
      <t>ソウゴウ</t>
    </rPh>
    <rPh sb="160" eb="162">
      <t>ビョウイン</t>
    </rPh>
    <rPh sb="166" eb="168">
      <t>イリョウ</t>
    </rPh>
    <rPh sb="168" eb="171">
      <t>ジュウジシャ</t>
    </rPh>
    <rPh sb="172" eb="174">
      <t>イクセイ</t>
    </rPh>
    <rPh sb="175" eb="177">
      <t>チイキ</t>
    </rPh>
    <rPh sb="177" eb="178">
      <t>ナイ</t>
    </rPh>
    <rPh sb="179" eb="181">
      <t>イリョウ</t>
    </rPh>
    <rPh sb="181" eb="183">
      <t>キカン</t>
    </rPh>
    <rPh sb="183" eb="184">
      <t>トウ</t>
    </rPh>
    <rPh sb="186" eb="188">
      <t>レンケイ</t>
    </rPh>
    <rPh sb="189" eb="191">
      <t>キョウカ</t>
    </rPh>
    <rPh sb="193" eb="195">
      <t>チイキ</t>
    </rPh>
    <rPh sb="195" eb="197">
      <t>イリョウ</t>
    </rPh>
    <rPh sb="198" eb="200">
      <t>シエン</t>
    </rPh>
    <rPh sb="201" eb="202">
      <t>オコナ</t>
    </rPh>
    <phoneticPr fontId="5"/>
  </si>
  <si>
    <t>　現院舎を供用開始してから平成２８年度で３５年が経過し、建設当時の想定を超えた医療技術・産業技術の進歩や、高度化・多様化した医療ニーズへの対応が難しくなりつつある。
　また、当院に求められる高度、専門、政策医療を提供していくためには、最新の医療機器及びシステムを設置するためのスペース確保や、設備更新及び修繕など、施設の老朽化への対応が課題となっている。</t>
    <rPh sb="1" eb="2">
      <t>ゲン</t>
    </rPh>
    <rPh sb="2" eb="3">
      <t>イン</t>
    </rPh>
    <rPh sb="3" eb="4">
      <t>シャ</t>
    </rPh>
    <rPh sb="5" eb="7">
      <t>キョウヨウ</t>
    </rPh>
    <rPh sb="7" eb="9">
      <t>カイシ</t>
    </rPh>
    <rPh sb="13" eb="15">
      <t>ヘイセイ</t>
    </rPh>
    <rPh sb="17" eb="19">
      <t>ネンド</t>
    </rPh>
    <rPh sb="22" eb="23">
      <t>ネン</t>
    </rPh>
    <rPh sb="24" eb="26">
      <t>ケイカ</t>
    </rPh>
    <rPh sb="28" eb="30">
      <t>ケンセツ</t>
    </rPh>
    <rPh sb="30" eb="32">
      <t>トウジ</t>
    </rPh>
    <rPh sb="33" eb="35">
      <t>ソウテイ</t>
    </rPh>
    <rPh sb="36" eb="37">
      <t>コ</t>
    </rPh>
    <rPh sb="39" eb="41">
      <t>イリョウ</t>
    </rPh>
    <rPh sb="41" eb="43">
      <t>ギジュツ</t>
    </rPh>
    <rPh sb="44" eb="46">
      <t>サンギョウ</t>
    </rPh>
    <rPh sb="46" eb="48">
      <t>ギジュツ</t>
    </rPh>
    <rPh sb="49" eb="51">
      <t>シンポ</t>
    </rPh>
    <rPh sb="53" eb="56">
      <t>コウドカ</t>
    </rPh>
    <rPh sb="57" eb="60">
      <t>タヨウカ</t>
    </rPh>
    <rPh sb="62" eb="64">
      <t>イリョウ</t>
    </rPh>
    <rPh sb="69" eb="71">
      <t>タイオウ</t>
    </rPh>
    <rPh sb="72" eb="73">
      <t>ムズカ</t>
    </rPh>
    <rPh sb="117" eb="119">
      <t>サイシン</t>
    </rPh>
    <rPh sb="120" eb="122">
      <t>イリョウ</t>
    </rPh>
    <rPh sb="122" eb="124">
      <t>キキ</t>
    </rPh>
    <rPh sb="124" eb="125">
      <t>オヨ</t>
    </rPh>
    <rPh sb="131" eb="133">
      <t>セッチ</t>
    </rPh>
    <rPh sb="142" eb="144">
      <t>カクホ</t>
    </rPh>
    <rPh sb="146" eb="148">
      <t>セツビ</t>
    </rPh>
    <rPh sb="148" eb="150">
      <t>コウシン</t>
    </rPh>
    <rPh sb="150" eb="151">
      <t>オヨ</t>
    </rPh>
    <rPh sb="152" eb="154">
      <t>シュウゼン</t>
    </rPh>
    <rPh sb="168" eb="170">
      <t>カダイ</t>
    </rPh>
    <phoneticPr fontId="5"/>
  </si>
  <si>
    <t>　経営については、医療機能や地域との医療連携の強化並びに経営効率化に向けて地道に取り組んできた成果が表れているものの、今後も、国の薬価改革をはじめとした社会保障制度の見直し方針が抑制基調であることに加え、平成３１年度に予定される消費税率の引上げなどが収支に大きな影響を与える可能性があることから、引き続き緊張感とスピード感を持って適時適切に対応していく必要がある。
　現院舎については、当院の現状と課題などについて、ハード・ソフトの両面から改めて分析・整理し、今後必要となる病院機能などについて検討していく必要がある。</t>
    <rPh sb="1" eb="3">
      <t>ケイエイ</t>
    </rPh>
    <rPh sb="59" eb="61">
      <t>コンゴ</t>
    </rPh>
    <rPh sb="107" eb="108">
      <t>ド</t>
    </rPh>
    <rPh sb="216" eb="218">
      <t>リョウメン</t>
    </rPh>
    <rPh sb="220" eb="221">
      <t>アラタ</t>
    </rPh>
    <rPh sb="253" eb="255">
      <t>ヒツヨウ</t>
    </rPh>
    <phoneticPr fontId="5"/>
  </si>
  <si>
    <t>　①経常収支比率から⑥外来患者１人１日当たり収益まで（③累積欠損金比率除く）、いずれも平均を上回っており、診療の質・密度等の向上、例えば、医療の効率化等による平均在院日数の短縮などに、地道に取り組んできた成果が表れてきているものであるが、④病床利用率は前年度からほぼ横ばいとなっていることから、新入院患者の受入のための医師確保、地域連携及びベッドコントロール体制の効率化を更に推進する必要がある。
　⑦職員給与費対医業収益比率は平均を下回っており、診療報酬加算の取得・維持等とのバランスも見ながら、計画的に人員確保を行っていることによるものである。
　⑧材料費対医業収益比率は平均を上回っており、当院ががん患者の比率が高いことが要因としてあるが、購入時の価格交渉や報酬算定の精度向上により一層努める必要がある。</t>
    <rPh sb="2" eb="4">
      <t>ケイジョウ</t>
    </rPh>
    <rPh sb="4" eb="6">
      <t>シュウシ</t>
    </rPh>
    <rPh sb="6" eb="8">
      <t>ヒリツ</t>
    </rPh>
    <rPh sb="11" eb="13">
      <t>ガイライ</t>
    </rPh>
    <rPh sb="13" eb="15">
      <t>カンジャ</t>
    </rPh>
    <rPh sb="16" eb="17">
      <t>ニン</t>
    </rPh>
    <rPh sb="18" eb="19">
      <t>ニチ</t>
    </rPh>
    <rPh sb="19" eb="20">
      <t>アタ</t>
    </rPh>
    <rPh sb="22" eb="24">
      <t>シュウエキ</t>
    </rPh>
    <rPh sb="28" eb="30">
      <t>ルイセキ</t>
    </rPh>
    <rPh sb="30" eb="33">
      <t>ケッソンキン</t>
    </rPh>
    <rPh sb="33" eb="35">
      <t>ヒリツ</t>
    </rPh>
    <rPh sb="35" eb="36">
      <t>ノゾ</t>
    </rPh>
    <rPh sb="43" eb="45">
      <t>ヘイキン</t>
    </rPh>
    <rPh sb="46" eb="48">
      <t>ウワマワ</t>
    </rPh>
    <rPh sb="120" eb="122">
      <t>ビョウショウ</t>
    </rPh>
    <rPh sb="122" eb="125">
      <t>リヨウリツ</t>
    </rPh>
    <rPh sb="126" eb="129">
      <t>ゼンネンド</t>
    </rPh>
    <rPh sb="133" eb="134">
      <t>ヨコ</t>
    </rPh>
    <rPh sb="147" eb="148">
      <t>シン</t>
    </rPh>
    <rPh sb="148" eb="150">
      <t>ニュウイン</t>
    </rPh>
    <rPh sb="150" eb="152">
      <t>カンジャ</t>
    </rPh>
    <rPh sb="153" eb="155">
      <t>ウケイレ</t>
    </rPh>
    <rPh sb="159" eb="161">
      <t>イシ</t>
    </rPh>
    <rPh sb="161" eb="163">
      <t>カクホ</t>
    </rPh>
    <rPh sb="164" eb="166">
      <t>チイキ</t>
    </rPh>
    <rPh sb="166" eb="168">
      <t>レンケイ</t>
    </rPh>
    <rPh sb="168" eb="169">
      <t>オヨ</t>
    </rPh>
    <rPh sb="179" eb="181">
      <t>タイセイ</t>
    </rPh>
    <rPh sb="182" eb="185">
      <t>コウリツカ</t>
    </rPh>
    <rPh sb="186" eb="187">
      <t>サラ</t>
    </rPh>
    <rPh sb="188" eb="190">
      <t>スイシン</t>
    </rPh>
    <rPh sb="192" eb="194">
      <t>ヒツヨウ</t>
    </rPh>
    <rPh sb="201" eb="203">
      <t>ショクイン</t>
    </rPh>
    <rPh sb="203" eb="205">
      <t>キュウヨ</t>
    </rPh>
    <rPh sb="205" eb="206">
      <t>ヒ</t>
    </rPh>
    <rPh sb="206" eb="207">
      <t>タイ</t>
    </rPh>
    <rPh sb="207" eb="209">
      <t>イギョウ</t>
    </rPh>
    <rPh sb="209" eb="211">
      <t>シュウエキ</t>
    </rPh>
    <rPh sb="211" eb="213">
      <t>ヒリツ</t>
    </rPh>
    <rPh sb="214" eb="216">
      <t>ヘイキン</t>
    </rPh>
    <rPh sb="217" eb="219">
      <t>シタマワ</t>
    </rPh>
    <rPh sb="224" eb="226">
      <t>シンリョウ</t>
    </rPh>
    <rPh sb="226" eb="228">
      <t>ホウシュウ</t>
    </rPh>
    <rPh sb="231" eb="233">
      <t>シュトク</t>
    </rPh>
    <rPh sb="258" eb="259">
      <t>オコナ</t>
    </rPh>
    <rPh sb="277" eb="280">
      <t>ザイリョウヒ</t>
    </rPh>
    <rPh sb="280" eb="281">
      <t>タイ</t>
    </rPh>
    <rPh sb="281" eb="283">
      <t>イギョウ</t>
    </rPh>
    <rPh sb="283" eb="285">
      <t>シュウエキ</t>
    </rPh>
    <rPh sb="285" eb="287">
      <t>ヒリツ</t>
    </rPh>
    <rPh sb="288" eb="290">
      <t>ヘイキン</t>
    </rPh>
    <rPh sb="291" eb="293">
      <t>ウワマワ</t>
    </rPh>
    <rPh sb="298" eb="300">
      <t>トウイン</t>
    </rPh>
    <rPh sb="303" eb="305">
      <t>カンジャ</t>
    </rPh>
    <rPh sb="306" eb="308">
      <t>ヒリツ</t>
    </rPh>
    <rPh sb="309" eb="310">
      <t>タカ</t>
    </rPh>
    <rPh sb="314" eb="316">
      <t>ヨウイン</t>
    </rPh>
    <rPh sb="323" eb="325">
      <t>コウニュウ</t>
    </rPh>
    <rPh sb="325" eb="326">
      <t>ジ</t>
    </rPh>
    <rPh sb="327" eb="329">
      <t>カカク</t>
    </rPh>
    <rPh sb="329" eb="331">
      <t>コウショウ</t>
    </rPh>
    <rPh sb="332" eb="334">
      <t>ホウシュウ</t>
    </rPh>
    <rPh sb="334" eb="336">
      <t>サンテイ</t>
    </rPh>
    <rPh sb="337" eb="339">
      <t>セイド</t>
    </rPh>
    <rPh sb="339" eb="341">
      <t>コウジョウ</t>
    </rPh>
    <rPh sb="344" eb="346">
      <t>イッソウ</t>
    </rPh>
    <rPh sb="346" eb="347">
      <t>ツト</t>
    </rPh>
    <rPh sb="349" eb="3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</si>
</sst>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85.6</c:v>
                </c:pt>
                <c:pt idx="1">
                  <c:v>79.599999999999994</c:v>
                </c:pt>
                <c:pt idx="2">
                  <c:v>81.7</c:v>
                </c:pt>
                <c:pt idx="3">
                  <c:v>83.9</c:v>
                </c:pt>
                <c:pt idx="4">
                  <c:v>84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7538312"/>
        <c:axId val="22753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7538312"/>
        <c:axId val="227538704"/>
      </c:lineChart>
      <c:dateAx>
        <c:axId val="227538312"/>
        <c:scaling>
          <c:orientation val="minMax"/>
        </c:scaling>
        <c:delete val="1"/>
        <c:axPos val="b"/>
        <c:numFmt formatCode="ge" sourceLinked="1"/>
        <c:majorTickMark val="none"/>
        <c:minorTickMark val="none"/>
        <c:tickLblPos val="none"/>
        <c:crossAx val="227538704"/>
        <c:crosses val="autoZero"/>
        <c:auto val="1"/>
        <c:lblOffset val="100"/>
        <c:baseTimeUnit val="years"/>
      </c:dateAx>
      <c:valAx>
        <c:axId val="22753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3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15413</c:v>
                </c:pt>
                <c:pt idx="1">
                  <c:v>17517</c:v>
                </c:pt>
                <c:pt idx="2">
                  <c:v>19148</c:v>
                </c:pt>
                <c:pt idx="3">
                  <c:v>21056</c:v>
                </c:pt>
                <c:pt idx="4">
                  <c:v>22144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0258256"/>
        <c:axId val="27025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0258256"/>
        <c:axId val="270258648"/>
      </c:lineChart>
      <c:dateAx>
        <c:axId val="270258256"/>
        <c:scaling>
          <c:orientation val="minMax"/>
        </c:scaling>
        <c:delete val="1"/>
        <c:axPos val="b"/>
        <c:numFmt formatCode="ge" sourceLinked="1"/>
        <c:majorTickMark val="none"/>
        <c:minorTickMark val="none"/>
        <c:tickLblPos val="none"/>
        <c:crossAx val="270258648"/>
        <c:crosses val="autoZero"/>
        <c:auto val="1"/>
        <c:lblOffset val="100"/>
        <c:baseTimeUnit val="years"/>
      </c:dateAx>
      <c:valAx>
        <c:axId val="270258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25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62447</c:v>
                </c:pt>
                <c:pt idx="1">
                  <c:v>65173</c:v>
                </c:pt>
                <c:pt idx="2">
                  <c:v>66641</c:v>
                </c:pt>
                <c:pt idx="3">
                  <c:v>69788</c:v>
                </c:pt>
                <c:pt idx="4">
                  <c:v>71281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0259432"/>
        <c:axId val="27025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0259432"/>
        <c:axId val="270259824"/>
      </c:lineChart>
      <c:dateAx>
        <c:axId val="270259432"/>
        <c:scaling>
          <c:orientation val="minMax"/>
        </c:scaling>
        <c:delete val="1"/>
        <c:axPos val="b"/>
        <c:numFmt formatCode="ge" sourceLinked="1"/>
        <c:majorTickMark val="none"/>
        <c:minorTickMark val="none"/>
        <c:tickLblPos val="none"/>
        <c:crossAx val="270259824"/>
        <c:crosses val="autoZero"/>
        <c:auto val="1"/>
        <c:lblOffset val="100"/>
        <c:baseTimeUnit val="years"/>
      </c:dateAx>
      <c:valAx>
        <c:axId val="27025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25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7539488"/>
        <c:axId val="22753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7539488"/>
        <c:axId val="227539880"/>
      </c:lineChart>
      <c:dateAx>
        <c:axId val="227539488"/>
        <c:scaling>
          <c:orientation val="minMax"/>
        </c:scaling>
        <c:delete val="1"/>
        <c:axPos val="b"/>
        <c:numFmt formatCode="ge" sourceLinked="1"/>
        <c:majorTickMark val="none"/>
        <c:minorTickMark val="none"/>
        <c:tickLblPos val="none"/>
        <c:crossAx val="227539880"/>
        <c:crosses val="autoZero"/>
        <c:auto val="1"/>
        <c:lblOffset val="100"/>
        <c:baseTimeUnit val="years"/>
      </c:dateAx>
      <c:valAx>
        <c:axId val="22753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99.4</c:v>
                </c:pt>
                <c:pt idx="1">
                  <c:v>96.6</c:v>
                </c:pt>
                <c:pt idx="2">
                  <c:v>92.8</c:v>
                </c:pt>
                <c:pt idx="3">
                  <c:v>94.3</c:v>
                </c:pt>
                <c:pt idx="4">
                  <c:v>95.5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0441288"/>
        <c:axId val="27044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0441288"/>
        <c:axId val="270441680"/>
      </c:lineChart>
      <c:dateAx>
        <c:axId val="270441288"/>
        <c:scaling>
          <c:orientation val="minMax"/>
        </c:scaling>
        <c:delete val="1"/>
        <c:axPos val="b"/>
        <c:numFmt formatCode="ge" sourceLinked="1"/>
        <c:majorTickMark val="none"/>
        <c:minorTickMark val="none"/>
        <c:tickLblPos val="none"/>
        <c:crossAx val="270441680"/>
        <c:crosses val="autoZero"/>
        <c:auto val="1"/>
        <c:lblOffset val="100"/>
        <c:baseTimeUnit val="years"/>
      </c:dateAx>
      <c:valAx>
        <c:axId val="27044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44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103.5</c:v>
                </c:pt>
                <c:pt idx="1">
                  <c:v>100.5</c:v>
                </c:pt>
                <c:pt idx="2">
                  <c:v>102.1</c:v>
                </c:pt>
                <c:pt idx="3">
                  <c:v>101.7</c:v>
                </c:pt>
                <c:pt idx="4">
                  <c:v>103.4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0442464"/>
        <c:axId val="2704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0442464"/>
        <c:axId val="270442856"/>
      </c:lineChart>
      <c:dateAx>
        <c:axId val="270442464"/>
        <c:scaling>
          <c:orientation val="minMax"/>
        </c:scaling>
        <c:delete val="1"/>
        <c:axPos val="b"/>
        <c:numFmt formatCode="ge" sourceLinked="1"/>
        <c:majorTickMark val="none"/>
        <c:minorTickMark val="none"/>
        <c:tickLblPos val="none"/>
        <c:crossAx val="270442856"/>
        <c:crosses val="autoZero"/>
        <c:auto val="1"/>
        <c:lblOffset val="100"/>
        <c:baseTimeUnit val="years"/>
      </c:dateAx>
      <c:valAx>
        <c:axId val="27044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04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c:v>
                </c:pt>
                <c:pt idx="1">
                  <c:v>50.3</c:v>
                </c:pt>
                <c:pt idx="2">
                  <c:v>65.3</c:v>
                </c:pt>
                <c:pt idx="3">
                  <c:v>66.8</c:v>
                </c:pt>
                <c:pt idx="4">
                  <c:v>68.099999999999994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0443640"/>
        <c:axId val="2704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0443640"/>
        <c:axId val="270444032"/>
      </c:lineChart>
      <c:dateAx>
        <c:axId val="270443640"/>
        <c:scaling>
          <c:orientation val="minMax"/>
        </c:scaling>
        <c:delete val="1"/>
        <c:axPos val="b"/>
        <c:numFmt formatCode="ge" sourceLinked="1"/>
        <c:majorTickMark val="none"/>
        <c:minorTickMark val="none"/>
        <c:tickLblPos val="none"/>
        <c:crossAx val="270444032"/>
        <c:crosses val="autoZero"/>
        <c:auto val="1"/>
        <c:lblOffset val="100"/>
        <c:baseTimeUnit val="years"/>
      </c:dateAx>
      <c:valAx>
        <c:axId val="27044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44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44.6</c:v>
                </c:pt>
                <c:pt idx="1">
                  <c:v>38.700000000000003</c:v>
                </c:pt>
                <c:pt idx="2">
                  <c:v>71</c:v>
                </c:pt>
                <c:pt idx="3">
                  <c:v>70.400000000000006</c:v>
                </c:pt>
                <c:pt idx="4">
                  <c:v>73.7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70444816"/>
        <c:axId val="27118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70444816"/>
        <c:axId val="271186992"/>
      </c:lineChart>
      <c:dateAx>
        <c:axId val="270444816"/>
        <c:scaling>
          <c:orientation val="minMax"/>
        </c:scaling>
        <c:delete val="1"/>
        <c:axPos val="b"/>
        <c:numFmt formatCode="ge" sourceLinked="1"/>
        <c:majorTickMark val="none"/>
        <c:minorTickMark val="none"/>
        <c:tickLblPos val="none"/>
        <c:crossAx val="271186992"/>
        <c:crosses val="autoZero"/>
        <c:auto val="1"/>
        <c:lblOffset val="100"/>
        <c:baseTimeUnit val="years"/>
      </c:dateAx>
      <c:valAx>
        <c:axId val="27118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44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53262302</c:v>
                </c:pt>
                <c:pt idx="1">
                  <c:v>55023843</c:v>
                </c:pt>
                <c:pt idx="2">
                  <c:v>56329889</c:v>
                </c:pt>
                <c:pt idx="3">
                  <c:v>58348843</c:v>
                </c:pt>
                <c:pt idx="4">
                  <c:v>60288902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71187776"/>
        <c:axId val="27118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71187776"/>
        <c:axId val="271188168"/>
      </c:lineChart>
      <c:dateAx>
        <c:axId val="271187776"/>
        <c:scaling>
          <c:orientation val="minMax"/>
        </c:scaling>
        <c:delete val="1"/>
        <c:axPos val="b"/>
        <c:numFmt formatCode="ge" sourceLinked="1"/>
        <c:majorTickMark val="none"/>
        <c:minorTickMark val="none"/>
        <c:tickLblPos val="none"/>
        <c:crossAx val="271188168"/>
        <c:crosses val="autoZero"/>
        <c:auto val="1"/>
        <c:lblOffset val="100"/>
        <c:baseTimeUnit val="years"/>
      </c:dateAx>
      <c:valAx>
        <c:axId val="27118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1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35.1</c:v>
                </c:pt>
                <c:pt idx="1">
                  <c:v>35.5</c:v>
                </c:pt>
                <c:pt idx="2">
                  <c:v>37</c:v>
                </c:pt>
                <c:pt idx="3">
                  <c:v>38.5</c:v>
                </c:pt>
                <c:pt idx="4">
                  <c:v>37.5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1188952"/>
        <c:axId val="2711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1188952"/>
        <c:axId val="271189344"/>
      </c:lineChart>
      <c:dateAx>
        <c:axId val="271188952"/>
        <c:scaling>
          <c:orientation val="minMax"/>
        </c:scaling>
        <c:delete val="1"/>
        <c:axPos val="b"/>
        <c:numFmt formatCode="ge" sourceLinked="1"/>
        <c:majorTickMark val="none"/>
        <c:minorTickMark val="none"/>
        <c:tickLblPos val="none"/>
        <c:crossAx val="271189344"/>
        <c:crosses val="autoZero"/>
        <c:auto val="1"/>
        <c:lblOffset val="100"/>
        <c:baseTimeUnit val="years"/>
      </c:dateAx>
      <c:valAx>
        <c:axId val="27118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18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45.2</c:v>
                </c:pt>
                <c:pt idx="1">
                  <c:v>44.9</c:v>
                </c:pt>
                <c:pt idx="2">
                  <c:v>45.9</c:v>
                </c:pt>
                <c:pt idx="3">
                  <c:v>44.2</c:v>
                </c:pt>
                <c:pt idx="4">
                  <c:v>43.9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1190128"/>
        <c:axId val="27119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1190128"/>
        <c:axId val="271190520"/>
      </c:lineChart>
      <c:dateAx>
        <c:axId val="271190128"/>
        <c:scaling>
          <c:orientation val="minMax"/>
        </c:scaling>
        <c:delete val="1"/>
        <c:axPos val="b"/>
        <c:numFmt formatCode="ge" sourceLinked="1"/>
        <c:majorTickMark val="none"/>
        <c:minorTickMark val="none"/>
        <c:tickLblPos val="none"/>
        <c:crossAx val="271190520"/>
        <c:crosses val="autoZero"/>
        <c:auto val="1"/>
        <c:lblOffset val="100"/>
        <c:baseTimeUnit val="years"/>
      </c:dateAx>
      <c:valAx>
        <c:axId val="27119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19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2" zoomScale="85" zoomScaleNormal="85"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青森県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689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5</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1323861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689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689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103.5</v>
      </c>
      <c r="Q33" s="123"/>
      <c r="R33" s="123"/>
      <c r="S33" s="123"/>
      <c r="T33" s="123"/>
      <c r="U33" s="123"/>
      <c r="V33" s="123"/>
      <c r="W33" s="123"/>
      <c r="X33" s="123"/>
      <c r="Y33" s="123"/>
      <c r="Z33" s="123"/>
      <c r="AA33" s="123"/>
      <c r="AB33" s="123"/>
      <c r="AC33" s="123"/>
      <c r="AD33" s="124"/>
      <c r="AE33" s="122">
        <f>データ!AI7</f>
        <v>100.5</v>
      </c>
      <c r="AF33" s="123"/>
      <c r="AG33" s="123"/>
      <c r="AH33" s="123"/>
      <c r="AI33" s="123"/>
      <c r="AJ33" s="123"/>
      <c r="AK33" s="123"/>
      <c r="AL33" s="123"/>
      <c r="AM33" s="123"/>
      <c r="AN33" s="123"/>
      <c r="AO33" s="123"/>
      <c r="AP33" s="123"/>
      <c r="AQ33" s="123"/>
      <c r="AR33" s="123"/>
      <c r="AS33" s="124"/>
      <c r="AT33" s="122">
        <f>データ!AJ7</f>
        <v>102.1</v>
      </c>
      <c r="AU33" s="123"/>
      <c r="AV33" s="123"/>
      <c r="AW33" s="123"/>
      <c r="AX33" s="123"/>
      <c r="AY33" s="123"/>
      <c r="AZ33" s="123"/>
      <c r="BA33" s="123"/>
      <c r="BB33" s="123"/>
      <c r="BC33" s="123"/>
      <c r="BD33" s="123"/>
      <c r="BE33" s="123"/>
      <c r="BF33" s="123"/>
      <c r="BG33" s="123"/>
      <c r="BH33" s="124"/>
      <c r="BI33" s="122">
        <f>データ!AK7</f>
        <v>101.7</v>
      </c>
      <c r="BJ33" s="123"/>
      <c r="BK33" s="123"/>
      <c r="BL33" s="123"/>
      <c r="BM33" s="123"/>
      <c r="BN33" s="123"/>
      <c r="BO33" s="123"/>
      <c r="BP33" s="123"/>
      <c r="BQ33" s="123"/>
      <c r="BR33" s="123"/>
      <c r="BS33" s="123"/>
      <c r="BT33" s="123"/>
      <c r="BU33" s="123"/>
      <c r="BV33" s="123"/>
      <c r="BW33" s="124"/>
      <c r="BX33" s="122">
        <f>データ!AL7</f>
        <v>103.4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99.4</v>
      </c>
      <c r="DE33" s="123"/>
      <c r="DF33" s="123"/>
      <c r="DG33" s="123"/>
      <c r="DH33" s="123"/>
      <c r="DI33" s="123"/>
      <c r="DJ33" s="123"/>
      <c r="DK33" s="123"/>
      <c r="DL33" s="123"/>
      <c r="DM33" s="123"/>
      <c r="DN33" s="123"/>
      <c r="DO33" s="123"/>
      <c r="DP33" s="123"/>
      <c r="DQ33" s="123"/>
      <c r="DR33" s="124"/>
      <c r="DS33" s="122">
        <f>データ!AT7</f>
        <v>96.6</v>
      </c>
      <c r="DT33" s="123"/>
      <c r="DU33" s="123"/>
      <c r="DV33" s="123"/>
      <c r="DW33" s="123"/>
      <c r="DX33" s="123"/>
      <c r="DY33" s="123"/>
      <c r="DZ33" s="123"/>
      <c r="EA33" s="123"/>
      <c r="EB33" s="123"/>
      <c r="EC33" s="123"/>
      <c r="ED33" s="123"/>
      <c r="EE33" s="123"/>
      <c r="EF33" s="123"/>
      <c r="EG33" s="124"/>
      <c r="EH33" s="122">
        <f>データ!AU7</f>
        <v>92.8</v>
      </c>
      <c r="EI33" s="123"/>
      <c r="EJ33" s="123"/>
      <c r="EK33" s="123"/>
      <c r="EL33" s="123"/>
      <c r="EM33" s="123"/>
      <c r="EN33" s="123"/>
      <c r="EO33" s="123"/>
      <c r="EP33" s="123"/>
      <c r="EQ33" s="123"/>
      <c r="ER33" s="123"/>
      <c r="ES33" s="123"/>
      <c r="ET33" s="123"/>
      <c r="EU33" s="123"/>
      <c r="EV33" s="124"/>
      <c r="EW33" s="122">
        <f>データ!AV7</f>
        <v>94.3</v>
      </c>
      <c r="EX33" s="123"/>
      <c r="EY33" s="123"/>
      <c r="EZ33" s="123"/>
      <c r="FA33" s="123"/>
      <c r="FB33" s="123"/>
      <c r="FC33" s="123"/>
      <c r="FD33" s="123"/>
      <c r="FE33" s="123"/>
      <c r="FF33" s="123"/>
      <c r="FG33" s="123"/>
      <c r="FH33" s="123"/>
      <c r="FI33" s="123"/>
      <c r="FJ33" s="123"/>
      <c r="FK33" s="124"/>
      <c r="FL33" s="122">
        <f>データ!AW7</f>
        <v>95.5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85.6</v>
      </c>
      <c r="KG33" s="123"/>
      <c r="KH33" s="123"/>
      <c r="KI33" s="123"/>
      <c r="KJ33" s="123"/>
      <c r="KK33" s="123"/>
      <c r="KL33" s="123"/>
      <c r="KM33" s="123"/>
      <c r="KN33" s="123"/>
      <c r="KO33" s="123"/>
      <c r="KP33" s="123"/>
      <c r="KQ33" s="123"/>
      <c r="KR33" s="123"/>
      <c r="KS33" s="123"/>
      <c r="KT33" s="124"/>
      <c r="KU33" s="122">
        <f>データ!BP7</f>
        <v>79.599999999999994</v>
      </c>
      <c r="KV33" s="123"/>
      <c r="KW33" s="123"/>
      <c r="KX33" s="123"/>
      <c r="KY33" s="123"/>
      <c r="KZ33" s="123"/>
      <c r="LA33" s="123"/>
      <c r="LB33" s="123"/>
      <c r="LC33" s="123"/>
      <c r="LD33" s="123"/>
      <c r="LE33" s="123"/>
      <c r="LF33" s="123"/>
      <c r="LG33" s="123"/>
      <c r="LH33" s="123"/>
      <c r="LI33" s="124"/>
      <c r="LJ33" s="122">
        <f>データ!BQ7</f>
        <v>81.7</v>
      </c>
      <c r="LK33" s="123"/>
      <c r="LL33" s="123"/>
      <c r="LM33" s="123"/>
      <c r="LN33" s="123"/>
      <c r="LO33" s="123"/>
      <c r="LP33" s="123"/>
      <c r="LQ33" s="123"/>
      <c r="LR33" s="123"/>
      <c r="LS33" s="123"/>
      <c r="LT33" s="123"/>
      <c r="LU33" s="123"/>
      <c r="LV33" s="123"/>
      <c r="LW33" s="123"/>
      <c r="LX33" s="124"/>
      <c r="LY33" s="122">
        <f>データ!BR7</f>
        <v>83.9</v>
      </c>
      <c r="LZ33" s="123"/>
      <c r="MA33" s="123"/>
      <c r="MB33" s="123"/>
      <c r="MC33" s="123"/>
      <c r="MD33" s="123"/>
      <c r="ME33" s="123"/>
      <c r="MF33" s="123"/>
      <c r="MG33" s="123"/>
      <c r="MH33" s="123"/>
      <c r="MI33" s="123"/>
      <c r="MJ33" s="123"/>
      <c r="MK33" s="123"/>
      <c r="ML33" s="123"/>
      <c r="MM33" s="124"/>
      <c r="MN33" s="122">
        <f>データ!BS7</f>
        <v>84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62447</v>
      </c>
      <c r="Q55" s="127"/>
      <c r="R55" s="127"/>
      <c r="S55" s="127"/>
      <c r="T55" s="127"/>
      <c r="U55" s="127"/>
      <c r="V55" s="127"/>
      <c r="W55" s="127"/>
      <c r="X55" s="127"/>
      <c r="Y55" s="127"/>
      <c r="Z55" s="127"/>
      <c r="AA55" s="127"/>
      <c r="AB55" s="127"/>
      <c r="AC55" s="127"/>
      <c r="AD55" s="128"/>
      <c r="AE55" s="126">
        <f>データ!CA7</f>
        <v>65173</v>
      </c>
      <c r="AF55" s="127"/>
      <c r="AG55" s="127"/>
      <c r="AH55" s="127"/>
      <c r="AI55" s="127"/>
      <c r="AJ55" s="127"/>
      <c r="AK55" s="127"/>
      <c r="AL55" s="127"/>
      <c r="AM55" s="127"/>
      <c r="AN55" s="127"/>
      <c r="AO55" s="127"/>
      <c r="AP55" s="127"/>
      <c r="AQ55" s="127"/>
      <c r="AR55" s="127"/>
      <c r="AS55" s="128"/>
      <c r="AT55" s="126">
        <f>データ!CB7</f>
        <v>66641</v>
      </c>
      <c r="AU55" s="127"/>
      <c r="AV55" s="127"/>
      <c r="AW55" s="127"/>
      <c r="AX55" s="127"/>
      <c r="AY55" s="127"/>
      <c r="AZ55" s="127"/>
      <c r="BA55" s="127"/>
      <c r="BB55" s="127"/>
      <c r="BC55" s="127"/>
      <c r="BD55" s="127"/>
      <c r="BE55" s="127"/>
      <c r="BF55" s="127"/>
      <c r="BG55" s="127"/>
      <c r="BH55" s="128"/>
      <c r="BI55" s="126">
        <f>データ!CC7</f>
        <v>69788</v>
      </c>
      <c r="BJ55" s="127"/>
      <c r="BK55" s="127"/>
      <c r="BL55" s="127"/>
      <c r="BM55" s="127"/>
      <c r="BN55" s="127"/>
      <c r="BO55" s="127"/>
      <c r="BP55" s="127"/>
      <c r="BQ55" s="127"/>
      <c r="BR55" s="127"/>
      <c r="BS55" s="127"/>
      <c r="BT55" s="127"/>
      <c r="BU55" s="127"/>
      <c r="BV55" s="127"/>
      <c r="BW55" s="128"/>
      <c r="BX55" s="126">
        <f>データ!CD7</f>
        <v>71281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15413</v>
      </c>
      <c r="DE55" s="127"/>
      <c r="DF55" s="127"/>
      <c r="DG55" s="127"/>
      <c r="DH55" s="127"/>
      <c r="DI55" s="127"/>
      <c r="DJ55" s="127"/>
      <c r="DK55" s="127"/>
      <c r="DL55" s="127"/>
      <c r="DM55" s="127"/>
      <c r="DN55" s="127"/>
      <c r="DO55" s="127"/>
      <c r="DP55" s="127"/>
      <c r="DQ55" s="127"/>
      <c r="DR55" s="128"/>
      <c r="DS55" s="126">
        <f>データ!CL7</f>
        <v>17517</v>
      </c>
      <c r="DT55" s="127"/>
      <c r="DU55" s="127"/>
      <c r="DV55" s="127"/>
      <c r="DW55" s="127"/>
      <c r="DX55" s="127"/>
      <c r="DY55" s="127"/>
      <c r="DZ55" s="127"/>
      <c r="EA55" s="127"/>
      <c r="EB55" s="127"/>
      <c r="EC55" s="127"/>
      <c r="ED55" s="127"/>
      <c r="EE55" s="127"/>
      <c r="EF55" s="127"/>
      <c r="EG55" s="128"/>
      <c r="EH55" s="126">
        <f>データ!CM7</f>
        <v>19148</v>
      </c>
      <c r="EI55" s="127"/>
      <c r="EJ55" s="127"/>
      <c r="EK55" s="127"/>
      <c r="EL55" s="127"/>
      <c r="EM55" s="127"/>
      <c r="EN55" s="127"/>
      <c r="EO55" s="127"/>
      <c r="EP55" s="127"/>
      <c r="EQ55" s="127"/>
      <c r="ER55" s="127"/>
      <c r="ES55" s="127"/>
      <c r="ET55" s="127"/>
      <c r="EU55" s="127"/>
      <c r="EV55" s="128"/>
      <c r="EW55" s="126">
        <f>データ!CN7</f>
        <v>21056</v>
      </c>
      <c r="EX55" s="127"/>
      <c r="EY55" s="127"/>
      <c r="EZ55" s="127"/>
      <c r="FA55" s="127"/>
      <c r="FB55" s="127"/>
      <c r="FC55" s="127"/>
      <c r="FD55" s="127"/>
      <c r="FE55" s="127"/>
      <c r="FF55" s="127"/>
      <c r="FG55" s="127"/>
      <c r="FH55" s="127"/>
      <c r="FI55" s="127"/>
      <c r="FJ55" s="127"/>
      <c r="FK55" s="128"/>
      <c r="FL55" s="126">
        <f>データ!CO7</f>
        <v>22144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45.2</v>
      </c>
      <c r="GS55" s="123"/>
      <c r="GT55" s="123"/>
      <c r="GU55" s="123"/>
      <c r="GV55" s="123"/>
      <c r="GW55" s="123"/>
      <c r="GX55" s="123"/>
      <c r="GY55" s="123"/>
      <c r="GZ55" s="123"/>
      <c r="HA55" s="123"/>
      <c r="HB55" s="123"/>
      <c r="HC55" s="123"/>
      <c r="HD55" s="123"/>
      <c r="HE55" s="123"/>
      <c r="HF55" s="124"/>
      <c r="HG55" s="122">
        <f>データ!CW7</f>
        <v>44.9</v>
      </c>
      <c r="HH55" s="123"/>
      <c r="HI55" s="123"/>
      <c r="HJ55" s="123"/>
      <c r="HK55" s="123"/>
      <c r="HL55" s="123"/>
      <c r="HM55" s="123"/>
      <c r="HN55" s="123"/>
      <c r="HO55" s="123"/>
      <c r="HP55" s="123"/>
      <c r="HQ55" s="123"/>
      <c r="HR55" s="123"/>
      <c r="HS55" s="123"/>
      <c r="HT55" s="123"/>
      <c r="HU55" s="124"/>
      <c r="HV55" s="122">
        <f>データ!CX7</f>
        <v>45.9</v>
      </c>
      <c r="HW55" s="123"/>
      <c r="HX55" s="123"/>
      <c r="HY55" s="123"/>
      <c r="HZ55" s="123"/>
      <c r="IA55" s="123"/>
      <c r="IB55" s="123"/>
      <c r="IC55" s="123"/>
      <c r="ID55" s="123"/>
      <c r="IE55" s="123"/>
      <c r="IF55" s="123"/>
      <c r="IG55" s="123"/>
      <c r="IH55" s="123"/>
      <c r="II55" s="123"/>
      <c r="IJ55" s="124"/>
      <c r="IK55" s="122">
        <f>データ!CY7</f>
        <v>44.2</v>
      </c>
      <c r="IL55" s="123"/>
      <c r="IM55" s="123"/>
      <c r="IN55" s="123"/>
      <c r="IO55" s="123"/>
      <c r="IP55" s="123"/>
      <c r="IQ55" s="123"/>
      <c r="IR55" s="123"/>
      <c r="IS55" s="123"/>
      <c r="IT55" s="123"/>
      <c r="IU55" s="123"/>
      <c r="IV55" s="123"/>
      <c r="IW55" s="123"/>
      <c r="IX55" s="123"/>
      <c r="IY55" s="124"/>
      <c r="IZ55" s="122">
        <f>データ!CZ7</f>
        <v>43.9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35.1</v>
      </c>
      <c r="KG55" s="123"/>
      <c r="KH55" s="123"/>
      <c r="KI55" s="123"/>
      <c r="KJ55" s="123"/>
      <c r="KK55" s="123"/>
      <c r="KL55" s="123"/>
      <c r="KM55" s="123"/>
      <c r="KN55" s="123"/>
      <c r="KO55" s="123"/>
      <c r="KP55" s="123"/>
      <c r="KQ55" s="123"/>
      <c r="KR55" s="123"/>
      <c r="KS55" s="123"/>
      <c r="KT55" s="124"/>
      <c r="KU55" s="122">
        <f>データ!DH7</f>
        <v>35.5</v>
      </c>
      <c r="KV55" s="123"/>
      <c r="KW55" s="123"/>
      <c r="KX55" s="123"/>
      <c r="KY55" s="123"/>
      <c r="KZ55" s="123"/>
      <c r="LA55" s="123"/>
      <c r="LB55" s="123"/>
      <c r="LC55" s="123"/>
      <c r="LD55" s="123"/>
      <c r="LE55" s="123"/>
      <c r="LF55" s="123"/>
      <c r="LG55" s="123"/>
      <c r="LH55" s="123"/>
      <c r="LI55" s="124"/>
      <c r="LJ55" s="122">
        <f>データ!DI7</f>
        <v>37</v>
      </c>
      <c r="LK55" s="123"/>
      <c r="LL55" s="123"/>
      <c r="LM55" s="123"/>
      <c r="LN55" s="123"/>
      <c r="LO55" s="123"/>
      <c r="LP55" s="123"/>
      <c r="LQ55" s="123"/>
      <c r="LR55" s="123"/>
      <c r="LS55" s="123"/>
      <c r="LT55" s="123"/>
      <c r="LU55" s="123"/>
      <c r="LV55" s="123"/>
      <c r="LW55" s="123"/>
      <c r="LX55" s="124"/>
      <c r="LY55" s="122">
        <f>データ!DJ7</f>
        <v>38.5</v>
      </c>
      <c r="LZ55" s="123"/>
      <c r="MA55" s="123"/>
      <c r="MB55" s="123"/>
      <c r="MC55" s="123"/>
      <c r="MD55" s="123"/>
      <c r="ME55" s="123"/>
      <c r="MF55" s="123"/>
      <c r="MG55" s="123"/>
      <c r="MH55" s="123"/>
      <c r="MI55" s="123"/>
      <c r="MJ55" s="123"/>
      <c r="MK55" s="123"/>
      <c r="ML55" s="123"/>
      <c r="MM55" s="124"/>
      <c r="MN55" s="122">
        <f>データ!DK7</f>
        <v>37.5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51</v>
      </c>
      <c r="V79" s="136"/>
      <c r="W79" s="136"/>
      <c r="X79" s="136"/>
      <c r="Y79" s="136"/>
      <c r="Z79" s="136"/>
      <c r="AA79" s="136"/>
      <c r="AB79" s="136"/>
      <c r="AC79" s="136"/>
      <c r="AD79" s="136"/>
      <c r="AE79" s="136"/>
      <c r="AF79" s="136"/>
      <c r="AG79" s="136"/>
      <c r="AH79" s="136"/>
      <c r="AI79" s="136"/>
      <c r="AJ79" s="136"/>
      <c r="AK79" s="136"/>
      <c r="AL79" s="136"/>
      <c r="AM79" s="136"/>
      <c r="AN79" s="136">
        <f>データ!DS7</f>
        <v>50.3</v>
      </c>
      <c r="AO79" s="136"/>
      <c r="AP79" s="136"/>
      <c r="AQ79" s="136"/>
      <c r="AR79" s="136"/>
      <c r="AS79" s="136"/>
      <c r="AT79" s="136"/>
      <c r="AU79" s="136"/>
      <c r="AV79" s="136"/>
      <c r="AW79" s="136"/>
      <c r="AX79" s="136"/>
      <c r="AY79" s="136"/>
      <c r="AZ79" s="136"/>
      <c r="BA79" s="136"/>
      <c r="BB79" s="136"/>
      <c r="BC79" s="136"/>
      <c r="BD79" s="136"/>
      <c r="BE79" s="136"/>
      <c r="BF79" s="136"/>
      <c r="BG79" s="136">
        <f>データ!DT7</f>
        <v>65.3</v>
      </c>
      <c r="BH79" s="136"/>
      <c r="BI79" s="136"/>
      <c r="BJ79" s="136"/>
      <c r="BK79" s="136"/>
      <c r="BL79" s="136"/>
      <c r="BM79" s="136"/>
      <c r="BN79" s="136"/>
      <c r="BO79" s="136"/>
      <c r="BP79" s="136"/>
      <c r="BQ79" s="136"/>
      <c r="BR79" s="136"/>
      <c r="BS79" s="136"/>
      <c r="BT79" s="136"/>
      <c r="BU79" s="136"/>
      <c r="BV79" s="136"/>
      <c r="BW79" s="136"/>
      <c r="BX79" s="136"/>
      <c r="BY79" s="136"/>
      <c r="BZ79" s="136">
        <f>データ!DU7</f>
        <v>66.8</v>
      </c>
      <c r="CA79" s="136"/>
      <c r="CB79" s="136"/>
      <c r="CC79" s="136"/>
      <c r="CD79" s="136"/>
      <c r="CE79" s="136"/>
      <c r="CF79" s="136"/>
      <c r="CG79" s="136"/>
      <c r="CH79" s="136"/>
      <c r="CI79" s="136"/>
      <c r="CJ79" s="136"/>
      <c r="CK79" s="136"/>
      <c r="CL79" s="136"/>
      <c r="CM79" s="136"/>
      <c r="CN79" s="136"/>
      <c r="CO79" s="136"/>
      <c r="CP79" s="136"/>
      <c r="CQ79" s="136"/>
      <c r="CR79" s="136"/>
      <c r="CS79" s="136">
        <f>データ!DV7</f>
        <v>68.099999999999994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44.6</v>
      </c>
      <c r="EP79" s="136"/>
      <c r="EQ79" s="136"/>
      <c r="ER79" s="136"/>
      <c r="ES79" s="136"/>
      <c r="ET79" s="136"/>
      <c r="EU79" s="136"/>
      <c r="EV79" s="136"/>
      <c r="EW79" s="136"/>
      <c r="EX79" s="136"/>
      <c r="EY79" s="136"/>
      <c r="EZ79" s="136"/>
      <c r="FA79" s="136"/>
      <c r="FB79" s="136"/>
      <c r="FC79" s="136"/>
      <c r="FD79" s="136"/>
      <c r="FE79" s="136"/>
      <c r="FF79" s="136"/>
      <c r="FG79" s="136"/>
      <c r="FH79" s="136">
        <f>データ!ED7</f>
        <v>38.700000000000003</v>
      </c>
      <c r="FI79" s="136"/>
      <c r="FJ79" s="136"/>
      <c r="FK79" s="136"/>
      <c r="FL79" s="136"/>
      <c r="FM79" s="136"/>
      <c r="FN79" s="136"/>
      <c r="FO79" s="136"/>
      <c r="FP79" s="136"/>
      <c r="FQ79" s="136"/>
      <c r="FR79" s="136"/>
      <c r="FS79" s="136"/>
      <c r="FT79" s="136"/>
      <c r="FU79" s="136"/>
      <c r="FV79" s="136"/>
      <c r="FW79" s="136"/>
      <c r="FX79" s="136"/>
      <c r="FY79" s="136"/>
      <c r="FZ79" s="136"/>
      <c r="GA79" s="136">
        <f>データ!EE7</f>
        <v>71</v>
      </c>
      <c r="GB79" s="136"/>
      <c r="GC79" s="136"/>
      <c r="GD79" s="136"/>
      <c r="GE79" s="136"/>
      <c r="GF79" s="136"/>
      <c r="GG79" s="136"/>
      <c r="GH79" s="136"/>
      <c r="GI79" s="136"/>
      <c r="GJ79" s="136"/>
      <c r="GK79" s="136"/>
      <c r="GL79" s="136"/>
      <c r="GM79" s="136"/>
      <c r="GN79" s="136"/>
      <c r="GO79" s="136"/>
      <c r="GP79" s="136"/>
      <c r="GQ79" s="136"/>
      <c r="GR79" s="136"/>
      <c r="GS79" s="136"/>
      <c r="GT79" s="136">
        <f>データ!EF7</f>
        <v>70.400000000000006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73.7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53262302</v>
      </c>
      <c r="JK79" s="131"/>
      <c r="JL79" s="131"/>
      <c r="JM79" s="131"/>
      <c r="JN79" s="131"/>
      <c r="JO79" s="131"/>
      <c r="JP79" s="131"/>
      <c r="JQ79" s="131"/>
      <c r="JR79" s="131"/>
      <c r="JS79" s="131"/>
      <c r="JT79" s="131"/>
      <c r="JU79" s="131"/>
      <c r="JV79" s="131"/>
      <c r="JW79" s="131"/>
      <c r="JX79" s="131"/>
      <c r="JY79" s="131"/>
      <c r="JZ79" s="131"/>
      <c r="KA79" s="131"/>
      <c r="KB79" s="131"/>
      <c r="KC79" s="131">
        <f>データ!EO7</f>
        <v>55023843</v>
      </c>
      <c r="KD79" s="131"/>
      <c r="KE79" s="131"/>
      <c r="KF79" s="131"/>
      <c r="KG79" s="131"/>
      <c r="KH79" s="131"/>
      <c r="KI79" s="131"/>
      <c r="KJ79" s="131"/>
      <c r="KK79" s="131"/>
      <c r="KL79" s="131"/>
      <c r="KM79" s="131"/>
      <c r="KN79" s="131"/>
      <c r="KO79" s="131"/>
      <c r="KP79" s="131"/>
      <c r="KQ79" s="131"/>
      <c r="KR79" s="131"/>
      <c r="KS79" s="131"/>
      <c r="KT79" s="131"/>
      <c r="KU79" s="131"/>
      <c r="KV79" s="131">
        <f>データ!EP7</f>
        <v>56329889</v>
      </c>
      <c r="KW79" s="131"/>
      <c r="KX79" s="131"/>
      <c r="KY79" s="131"/>
      <c r="KZ79" s="131"/>
      <c r="LA79" s="131"/>
      <c r="LB79" s="131"/>
      <c r="LC79" s="131"/>
      <c r="LD79" s="131"/>
      <c r="LE79" s="131"/>
      <c r="LF79" s="131"/>
      <c r="LG79" s="131"/>
      <c r="LH79" s="131"/>
      <c r="LI79" s="131"/>
      <c r="LJ79" s="131"/>
      <c r="LK79" s="131"/>
      <c r="LL79" s="131"/>
      <c r="LM79" s="131"/>
      <c r="LN79" s="131"/>
      <c r="LO79" s="131">
        <f>データ!EQ7</f>
        <v>58348843</v>
      </c>
      <c r="LP79" s="131"/>
      <c r="LQ79" s="131"/>
      <c r="LR79" s="131"/>
      <c r="LS79" s="131"/>
      <c r="LT79" s="131"/>
      <c r="LU79" s="131"/>
      <c r="LV79" s="131"/>
      <c r="LW79" s="131"/>
      <c r="LX79" s="131"/>
      <c r="LY79" s="131"/>
      <c r="LZ79" s="131"/>
      <c r="MA79" s="131"/>
      <c r="MB79" s="131"/>
      <c r="MC79" s="131"/>
      <c r="MD79" s="131"/>
      <c r="ME79" s="131"/>
      <c r="MF79" s="131"/>
      <c r="MG79" s="131"/>
      <c r="MH79" s="131">
        <f>データ!ER7</f>
        <v>60288902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20001</v>
      </c>
      <c r="D6" s="63">
        <f t="shared" si="2"/>
        <v>46</v>
      </c>
      <c r="E6" s="63">
        <f t="shared" si="2"/>
        <v>6</v>
      </c>
      <c r="F6" s="63">
        <f t="shared" si="2"/>
        <v>0</v>
      </c>
      <c r="G6" s="63">
        <f t="shared" si="2"/>
        <v>1</v>
      </c>
      <c r="H6" s="139" t="str">
        <f>IF(H8&lt;&gt;I8,H8,"")&amp;IF(I8&lt;&gt;J8,I8,"")&amp;"　"&amp;J8</f>
        <v>青森県　中央病院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20</v>
      </c>
      <c r="R6" s="63" t="str">
        <f t="shared" si="3"/>
        <v>対象</v>
      </c>
      <c r="S6" s="63" t="str">
        <f t="shared" si="3"/>
        <v>透 I 未 訓 ガ</v>
      </c>
      <c r="T6" s="63" t="str">
        <f t="shared" si="3"/>
        <v>救 臨 が 感 災 地 輪</v>
      </c>
      <c r="U6" s="64">
        <f>U8</f>
        <v>1323861</v>
      </c>
      <c r="V6" s="64">
        <f>V8</f>
        <v>59131</v>
      </c>
      <c r="W6" s="63" t="str">
        <f>W8</f>
        <v>非該当</v>
      </c>
      <c r="X6" s="63" t="str">
        <f t="shared" si="3"/>
        <v>７：１</v>
      </c>
      <c r="Y6" s="64">
        <f t="shared" si="3"/>
        <v>689</v>
      </c>
      <c r="Z6" s="64" t="str">
        <f t="shared" si="3"/>
        <v>-</v>
      </c>
      <c r="AA6" s="64" t="str">
        <f t="shared" si="3"/>
        <v>-</v>
      </c>
      <c r="AB6" s="64" t="str">
        <f t="shared" si="3"/>
        <v>-</v>
      </c>
      <c r="AC6" s="64">
        <f t="shared" si="3"/>
        <v>5</v>
      </c>
      <c r="AD6" s="64">
        <f t="shared" si="3"/>
        <v>694</v>
      </c>
      <c r="AE6" s="64">
        <f t="shared" si="3"/>
        <v>689</v>
      </c>
      <c r="AF6" s="64" t="str">
        <f t="shared" si="3"/>
        <v>-</v>
      </c>
      <c r="AG6" s="64">
        <f t="shared" si="3"/>
        <v>689</v>
      </c>
      <c r="AH6" s="65">
        <f>IF(AH8="-",NA(),AH8)</f>
        <v>103.5</v>
      </c>
      <c r="AI6" s="65">
        <f t="shared" ref="AI6:AQ6" si="4">IF(AI8="-",NA(),AI8)</f>
        <v>100.5</v>
      </c>
      <c r="AJ6" s="65">
        <f t="shared" si="4"/>
        <v>102.1</v>
      </c>
      <c r="AK6" s="65">
        <f t="shared" si="4"/>
        <v>101.7</v>
      </c>
      <c r="AL6" s="65">
        <f t="shared" si="4"/>
        <v>103.4</v>
      </c>
      <c r="AM6" s="65">
        <f t="shared" si="4"/>
        <v>103</v>
      </c>
      <c r="AN6" s="65">
        <f t="shared" si="4"/>
        <v>101.7</v>
      </c>
      <c r="AO6" s="65">
        <f t="shared" si="4"/>
        <v>101.1</v>
      </c>
      <c r="AP6" s="65">
        <f t="shared" si="4"/>
        <v>100.3</v>
      </c>
      <c r="AQ6" s="65">
        <f t="shared" si="4"/>
        <v>99.8</v>
      </c>
      <c r="AR6" s="65" t="str">
        <f>IF(AR8="-","【-】","【"&amp;SUBSTITUTE(TEXT(AR8,"#,##0.0"),"-","△")&amp;"】")</f>
        <v>【98.4】</v>
      </c>
      <c r="AS6" s="65">
        <f>IF(AS8="-",NA(),AS8)</f>
        <v>99.4</v>
      </c>
      <c r="AT6" s="65">
        <f t="shared" ref="AT6:BB6" si="5">IF(AT8="-",NA(),AT8)</f>
        <v>96.6</v>
      </c>
      <c r="AU6" s="65">
        <f t="shared" si="5"/>
        <v>92.8</v>
      </c>
      <c r="AV6" s="65">
        <f t="shared" si="5"/>
        <v>94.3</v>
      </c>
      <c r="AW6" s="65">
        <f t="shared" si="5"/>
        <v>95.5</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85.6</v>
      </c>
      <c r="BP6" s="65">
        <f t="shared" ref="BP6:BX6" si="7">IF(BP8="-",NA(),BP8)</f>
        <v>79.599999999999994</v>
      </c>
      <c r="BQ6" s="65">
        <f t="shared" si="7"/>
        <v>81.7</v>
      </c>
      <c r="BR6" s="65">
        <f t="shared" si="7"/>
        <v>83.9</v>
      </c>
      <c r="BS6" s="65">
        <f t="shared" si="7"/>
        <v>84</v>
      </c>
      <c r="BT6" s="65">
        <f t="shared" si="7"/>
        <v>81.2</v>
      </c>
      <c r="BU6" s="65">
        <f t="shared" si="7"/>
        <v>80.3</v>
      </c>
      <c r="BV6" s="65">
        <f t="shared" si="7"/>
        <v>80.7</v>
      </c>
      <c r="BW6" s="65">
        <f t="shared" si="7"/>
        <v>80.7</v>
      </c>
      <c r="BX6" s="65">
        <f t="shared" si="7"/>
        <v>79.5</v>
      </c>
      <c r="BY6" s="65" t="str">
        <f>IF(BY8="-","【-】","【"&amp;SUBSTITUTE(TEXT(BY8,"#,##0.0"),"-","△")&amp;"】")</f>
        <v>【74.2】</v>
      </c>
      <c r="BZ6" s="66">
        <f>IF(BZ8="-",NA(),BZ8)</f>
        <v>62447</v>
      </c>
      <c r="CA6" s="66">
        <f t="shared" ref="CA6:CI6" si="8">IF(CA8="-",NA(),CA8)</f>
        <v>65173</v>
      </c>
      <c r="CB6" s="66">
        <f t="shared" si="8"/>
        <v>66641</v>
      </c>
      <c r="CC6" s="66">
        <f t="shared" si="8"/>
        <v>69788</v>
      </c>
      <c r="CD6" s="66">
        <f t="shared" si="8"/>
        <v>71281</v>
      </c>
      <c r="CE6" s="66">
        <f t="shared" si="8"/>
        <v>56653</v>
      </c>
      <c r="CF6" s="66">
        <f t="shared" si="8"/>
        <v>59159</v>
      </c>
      <c r="CG6" s="66">
        <f t="shared" si="8"/>
        <v>60787</v>
      </c>
      <c r="CH6" s="66">
        <f t="shared" si="8"/>
        <v>62913</v>
      </c>
      <c r="CI6" s="66">
        <f t="shared" si="8"/>
        <v>64765</v>
      </c>
      <c r="CJ6" s="65" t="str">
        <f>IF(CJ8="-","【-】","【"&amp;SUBSTITUTE(TEXT(CJ8,"#,##0"),"-","△")&amp;"】")</f>
        <v>【49,667】</v>
      </c>
      <c r="CK6" s="66">
        <f>IF(CK8="-",NA(),CK8)</f>
        <v>15413</v>
      </c>
      <c r="CL6" s="66">
        <f t="shared" ref="CL6:CT6" si="9">IF(CL8="-",NA(),CL8)</f>
        <v>17517</v>
      </c>
      <c r="CM6" s="66">
        <f t="shared" si="9"/>
        <v>19148</v>
      </c>
      <c r="CN6" s="66">
        <f t="shared" si="9"/>
        <v>21056</v>
      </c>
      <c r="CO6" s="66">
        <f t="shared" si="9"/>
        <v>22144</v>
      </c>
      <c r="CP6" s="66">
        <f t="shared" si="9"/>
        <v>14082</v>
      </c>
      <c r="CQ6" s="66">
        <f t="shared" si="9"/>
        <v>14865</v>
      </c>
      <c r="CR6" s="66">
        <f t="shared" si="9"/>
        <v>15610</v>
      </c>
      <c r="CS6" s="66">
        <f t="shared" si="9"/>
        <v>16993</v>
      </c>
      <c r="CT6" s="66">
        <f t="shared" si="9"/>
        <v>17680</v>
      </c>
      <c r="CU6" s="65" t="str">
        <f>IF(CU8="-","【-】","【"&amp;SUBSTITUTE(TEXT(CU8,"#,##0"),"-","△")&amp;"】")</f>
        <v>【13,758】</v>
      </c>
      <c r="CV6" s="65">
        <f>IF(CV8="-",NA(),CV8)</f>
        <v>45.2</v>
      </c>
      <c r="CW6" s="65">
        <f t="shared" ref="CW6:DE6" si="10">IF(CW8="-",NA(),CW8)</f>
        <v>44.9</v>
      </c>
      <c r="CX6" s="65">
        <f t="shared" si="10"/>
        <v>45.9</v>
      </c>
      <c r="CY6" s="65">
        <f t="shared" si="10"/>
        <v>44.2</v>
      </c>
      <c r="CZ6" s="65">
        <f t="shared" si="10"/>
        <v>43.9</v>
      </c>
      <c r="DA6" s="65">
        <f t="shared" si="10"/>
        <v>48</v>
      </c>
      <c r="DB6" s="65">
        <f t="shared" si="10"/>
        <v>47.8</v>
      </c>
      <c r="DC6" s="65">
        <f t="shared" si="10"/>
        <v>48.7</v>
      </c>
      <c r="DD6" s="65">
        <f t="shared" si="10"/>
        <v>48.5</v>
      </c>
      <c r="DE6" s="65">
        <f t="shared" si="10"/>
        <v>49.2</v>
      </c>
      <c r="DF6" s="65" t="str">
        <f>IF(DF8="-","【-】","【"&amp;SUBSTITUTE(TEXT(DF8,"#,##0.0"),"-","△")&amp;"】")</f>
        <v>【55.2】</v>
      </c>
      <c r="DG6" s="65">
        <f>IF(DG8="-",NA(),DG8)</f>
        <v>35.1</v>
      </c>
      <c r="DH6" s="65">
        <f t="shared" ref="DH6:DP6" si="11">IF(DH8="-",NA(),DH8)</f>
        <v>35.5</v>
      </c>
      <c r="DI6" s="65">
        <f t="shared" si="11"/>
        <v>37</v>
      </c>
      <c r="DJ6" s="65">
        <f t="shared" si="11"/>
        <v>38.5</v>
      </c>
      <c r="DK6" s="65">
        <f t="shared" si="11"/>
        <v>37.5</v>
      </c>
      <c r="DL6" s="65">
        <f t="shared" si="11"/>
        <v>25.6</v>
      </c>
      <c r="DM6" s="65">
        <f t="shared" si="11"/>
        <v>26.2</v>
      </c>
      <c r="DN6" s="65">
        <f t="shared" si="11"/>
        <v>26.3</v>
      </c>
      <c r="DO6" s="65">
        <f t="shared" si="11"/>
        <v>27.5</v>
      </c>
      <c r="DP6" s="65">
        <f t="shared" si="11"/>
        <v>27.4</v>
      </c>
      <c r="DQ6" s="65" t="str">
        <f>IF(DQ8="-","【-】","【"&amp;SUBSTITUTE(TEXT(DQ8,"#,##0.0"),"-","△")&amp;"】")</f>
        <v>【24.1】</v>
      </c>
      <c r="DR6" s="65">
        <f>IF(DR8="-",NA(),DR8)</f>
        <v>51</v>
      </c>
      <c r="DS6" s="65">
        <f t="shared" ref="DS6:EA6" si="12">IF(DS8="-",NA(),DS8)</f>
        <v>50.3</v>
      </c>
      <c r="DT6" s="65">
        <f t="shared" si="12"/>
        <v>65.3</v>
      </c>
      <c r="DU6" s="65">
        <f t="shared" si="12"/>
        <v>66.8</v>
      </c>
      <c r="DV6" s="65">
        <f t="shared" si="12"/>
        <v>68.099999999999994</v>
      </c>
      <c r="DW6" s="65">
        <f t="shared" si="12"/>
        <v>46.4</v>
      </c>
      <c r="DX6" s="65">
        <f t="shared" si="12"/>
        <v>45.9</v>
      </c>
      <c r="DY6" s="65">
        <f t="shared" si="12"/>
        <v>50.7</v>
      </c>
      <c r="DZ6" s="65">
        <f t="shared" si="12"/>
        <v>51.3</v>
      </c>
      <c r="EA6" s="65">
        <f t="shared" si="12"/>
        <v>51.2</v>
      </c>
      <c r="EB6" s="65" t="str">
        <f>IF(EB8="-","【-】","【"&amp;SUBSTITUTE(TEXT(EB8,"#,##0.0"),"-","△")&amp;"】")</f>
        <v>【50.7】</v>
      </c>
      <c r="EC6" s="65">
        <f>IF(EC8="-",NA(),EC8)</f>
        <v>44.6</v>
      </c>
      <c r="ED6" s="65">
        <f t="shared" ref="ED6:EL6" si="13">IF(ED8="-",NA(),ED8)</f>
        <v>38.700000000000003</v>
      </c>
      <c r="EE6" s="65">
        <f t="shared" si="13"/>
        <v>71</v>
      </c>
      <c r="EF6" s="65">
        <f t="shared" si="13"/>
        <v>70.400000000000006</v>
      </c>
      <c r="EG6" s="65">
        <f t="shared" si="13"/>
        <v>73.7</v>
      </c>
      <c r="EH6" s="65">
        <f t="shared" si="13"/>
        <v>59.7</v>
      </c>
      <c r="EI6" s="65">
        <f t="shared" si="13"/>
        <v>56.6</v>
      </c>
      <c r="EJ6" s="65">
        <f t="shared" si="13"/>
        <v>62.6</v>
      </c>
      <c r="EK6" s="65">
        <f t="shared" si="13"/>
        <v>64.099999999999994</v>
      </c>
      <c r="EL6" s="65">
        <f t="shared" si="13"/>
        <v>64.3</v>
      </c>
      <c r="EM6" s="65" t="str">
        <f>IF(EM8="-","【-】","【"&amp;SUBSTITUTE(TEXT(EM8,"#,##0.0"),"-","△")&amp;"】")</f>
        <v>【65.7】</v>
      </c>
      <c r="EN6" s="66">
        <f>IF(EN8="-",NA(),EN8)</f>
        <v>53262302</v>
      </c>
      <c r="EO6" s="66">
        <f t="shared" ref="EO6:EW6" si="14">IF(EO8="-",NA(),EO8)</f>
        <v>55023843</v>
      </c>
      <c r="EP6" s="66">
        <f t="shared" si="14"/>
        <v>56329889</v>
      </c>
      <c r="EQ6" s="66">
        <f t="shared" si="14"/>
        <v>58348843</v>
      </c>
      <c r="ER6" s="66">
        <f t="shared" si="14"/>
        <v>60288902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20</v>
      </c>
      <c r="R7" s="63" t="str">
        <f t="shared" si="15"/>
        <v>対象</v>
      </c>
      <c r="S7" s="63" t="str">
        <f t="shared" si="15"/>
        <v>透 I 未 訓 ガ</v>
      </c>
      <c r="T7" s="63" t="str">
        <f t="shared" si="15"/>
        <v>救 臨 が 感 災 地 輪</v>
      </c>
      <c r="U7" s="64">
        <f>U8</f>
        <v>1323861</v>
      </c>
      <c r="V7" s="64">
        <f>V8</f>
        <v>59131</v>
      </c>
      <c r="W7" s="63" t="str">
        <f>W8</f>
        <v>非該当</v>
      </c>
      <c r="X7" s="63" t="str">
        <f t="shared" si="15"/>
        <v>７：１</v>
      </c>
      <c r="Y7" s="64">
        <f t="shared" si="15"/>
        <v>689</v>
      </c>
      <c r="Z7" s="64" t="str">
        <f t="shared" si="15"/>
        <v>-</v>
      </c>
      <c r="AA7" s="64" t="str">
        <f t="shared" si="15"/>
        <v>-</v>
      </c>
      <c r="AB7" s="64" t="str">
        <f t="shared" si="15"/>
        <v>-</v>
      </c>
      <c r="AC7" s="64">
        <f t="shared" si="15"/>
        <v>5</v>
      </c>
      <c r="AD7" s="64">
        <f t="shared" si="15"/>
        <v>694</v>
      </c>
      <c r="AE7" s="64">
        <f t="shared" si="15"/>
        <v>689</v>
      </c>
      <c r="AF7" s="64" t="str">
        <f t="shared" si="15"/>
        <v>-</v>
      </c>
      <c r="AG7" s="64">
        <f t="shared" si="15"/>
        <v>689</v>
      </c>
      <c r="AH7" s="65">
        <f>AH8</f>
        <v>103.5</v>
      </c>
      <c r="AI7" s="65">
        <f t="shared" ref="AI7:AQ7" si="16">AI8</f>
        <v>100.5</v>
      </c>
      <c r="AJ7" s="65">
        <f t="shared" si="16"/>
        <v>102.1</v>
      </c>
      <c r="AK7" s="65">
        <f t="shared" si="16"/>
        <v>101.7</v>
      </c>
      <c r="AL7" s="65">
        <f t="shared" si="16"/>
        <v>103.4</v>
      </c>
      <c r="AM7" s="65">
        <f t="shared" si="16"/>
        <v>103</v>
      </c>
      <c r="AN7" s="65">
        <f t="shared" si="16"/>
        <v>101.7</v>
      </c>
      <c r="AO7" s="65">
        <f t="shared" si="16"/>
        <v>101.1</v>
      </c>
      <c r="AP7" s="65">
        <f t="shared" si="16"/>
        <v>100.3</v>
      </c>
      <c r="AQ7" s="65">
        <f t="shared" si="16"/>
        <v>99.8</v>
      </c>
      <c r="AR7" s="65"/>
      <c r="AS7" s="65">
        <f>AS8</f>
        <v>99.4</v>
      </c>
      <c r="AT7" s="65">
        <f t="shared" ref="AT7:BB7" si="17">AT8</f>
        <v>96.6</v>
      </c>
      <c r="AU7" s="65">
        <f t="shared" si="17"/>
        <v>92.8</v>
      </c>
      <c r="AV7" s="65">
        <f t="shared" si="17"/>
        <v>94.3</v>
      </c>
      <c r="AW7" s="65">
        <f t="shared" si="17"/>
        <v>95.5</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85.6</v>
      </c>
      <c r="BP7" s="65">
        <f t="shared" ref="BP7:BX7" si="19">BP8</f>
        <v>79.599999999999994</v>
      </c>
      <c r="BQ7" s="65">
        <f t="shared" si="19"/>
        <v>81.7</v>
      </c>
      <c r="BR7" s="65">
        <f t="shared" si="19"/>
        <v>83.9</v>
      </c>
      <c r="BS7" s="65">
        <f t="shared" si="19"/>
        <v>84</v>
      </c>
      <c r="BT7" s="65">
        <f t="shared" si="19"/>
        <v>81.2</v>
      </c>
      <c r="BU7" s="65">
        <f t="shared" si="19"/>
        <v>80.3</v>
      </c>
      <c r="BV7" s="65">
        <f t="shared" si="19"/>
        <v>80.7</v>
      </c>
      <c r="BW7" s="65">
        <f t="shared" si="19"/>
        <v>80.7</v>
      </c>
      <c r="BX7" s="65">
        <f t="shared" si="19"/>
        <v>79.5</v>
      </c>
      <c r="BY7" s="65"/>
      <c r="BZ7" s="66">
        <f>BZ8</f>
        <v>62447</v>
      </c>
      <c r="CA7" s="66">
        <f t="shared" ref="CA7:CI7" si="20">CA8</f>
        <v>65173</v>
      </c>
      <c r="CB7" s="66">
        <f t="shared" si="20"/>
        <v>66641</v>
      </c>
      <c r="CC7" s="66">
        <f t="shared" si="20"/>
        <v>69788</v>
      </c>
      <c r="CD7" s="66">
        <f t="shared" si="20"/>
        <v>71281</v>
      </c>
      <c r="CE7" s="66">
        <f t="shared" si="20"/>
        <v>56653</v>
      </c>
      <c r="CF7" s="66">
        <f t="shared" si="20"/>
        <v>59159</v>
      </c>
      <c r="CG7" s="66">
        <f t="shared" si="20"/>
        <v>60787</v>
      </c>
      <c r="CH7" s="66">
        <f t="shared" si="20"/>
        <v>62913</v>
      </c>
      <c r="CI7" s="66">
        <f t="shared" si="20"/>
        <v>64765</v>
      </c>
      <c r="CJ7" s="65"/>
      <c r="CK7" s="66">
        <f>CK8</f>
        <v>15413</v>
      </c>
      <c r="CL7" s="66">
        <f t="shared" ref="CL7:CT7" si="21">CL8</f>
        <v>17517</v>
      </c>
      <c r="CM7" s="66">
        <f t="shared" si="21"/>
        <v>19148</v>
      </c>
      <c r="CN7" s="66">
        <f t="shared" si="21"/>
        <v>21056</v>
      </c>
      <c r="CO7" s="66">
        <f t="shared" si="21"/>
        <v>22144</v>
      </c>
      <c r="CP7" s="66">
        <f t="shared" si="21"/>
        <v>14082</v>
      </c>
      <c r="CQ7" s="66">
        <f t="shared" si="21"/>
        <v>14865</v>
      </c>
      <c r="CR7" s="66">
        <f t="shared" si="21"/>
        <v>15610</v>
      </c>
      <c r="CS7" s="66">
        <f t="shared" si="21"/>
        <v>16993</v>
      </c>
      <c r="CT7" s="66">
        <f t="shared" si="21"/>
        <v>17680</v>
      </c>
      <c r="CU7" s="65"/>
      <c r="CV7" s="65">
        <f>CV8</f>
        <v>45.2</v>
      </c>
      <c r="CW7" s="65">
        <f t="shared" ref="CW7:DE7" si="22">CW8</f>
        <v>44.9</v>
      </c>
      <c r="CX7" s="65">
        <f t="shared" si="22"/>
        <v>45.9</v>
      </c>
      <c r="CY7" s="65">
        <f t="shared" si="22"/>
        <v>44.2</v>
      </c>
      <c r="CZ7" s="65">
        <f t="shared" si="22"/>
        <v>43.9</v>
      </c>
      <c r="DA7" s="65">
        <f t="shared" si="22"/>
        <v>48</v>
      </c>
      <c r="DB7" s="65">
        <f t="shared" si="22"/>
        <v>47.8</v>
      </c>
      <c r="DC7" s="65">
        <f t="shared" si="22"/>
        <v>48.7</v>
      </c>
      <c r="DD7" s="65">
        <f t="shared" si="22"/>
        <v>48.5</v>
      </c>
      <c r="DE7" s="65">
        <f t="shared" si="22"/>
        <v>49.2</v>
      </c>
      <c r="DF7" s="65"/>
      <c r="DG7" s="65">
        <f>DG8</f>
        <v>35.1</v>
      </c>
      <c r="DH7" s="65">
        <f t="shared" ref="DH7:DP7" si="23">DH8</f>
        <v>35.5</v>
      </c>
      <c r="DI7" s="65">
        <f t="shared" si="23"/>
        <v>37</v>
      </c>
      <c r="DJ7" s="65">
        <f t="shared" si="23"/>
        <v>38.5</v>
      </c>
      <c r="DK7" s="65">
        <f t="shared" si="23"/>
        <v>37.5</v>
      </c>
      <c r="DL7" s="65">
        <f t="shared" si="23"/>
        <v>25.6</v>
      </c>
      <c r="DM7" s="65">
        <f t="shared" si="23"/>
        <v>26.2</v>
      </c>
      <c r="DN7" s="65">
        <f t="shared" si="23"/>
        <v>26.3</v>
      </c>
      <c r="DO7" s="65">
        <f t="shared" si="23"/>
        <v>27.5</v>
      </c>
      <c r="DP7" s="65">
        <f t="shared" si="23"/>
        <v>27.4</v>
      </c>
      <c r="DQ7" s="65"/>
      <c r="DR7" s="65">
        <f>DR8</f>
        <v>51</v>
      </c>
      <c r="DS7" s="65">
        <f t="shared" ref="DS7:EA7" si="24">DS8</f>
        <v>50.3</v>
      </c>
      <c r="DT7" s="65">
        <f t="shared" si="24"/>
        <v>65.3</v>
      </c>
      <c r="DU7" s="65">
        <f t="shared" si="24"/>
        <v>66.8</v>
      </c>
      <c r="DV7" s="65">
        <f t="shared" si="24"/>
        <v>68.099999999999994</v>
      </c>
      <c r="DW7" s="65">
        <f t="shared" si="24"/>
        <v>46.4</v>
      </c>
      <c r="DX7" s="65">
        <f t="shared" si="24"/>
        <v>45.9</v>
      </c>
      <c r="DY7" s="65">
        <f t="shared" si="24"/>
        <v>50.7</v>
      </c>
      <c r="DZ7" s="65">
        <f t="shared" si="24"/>
        <v>51.3</v>
      </c>
      <c r="EA7" s="65">
        <f t="shared" si="24"/>
        <v>51.2</v>
      </c>
      <c r="EB7" s="65"/>
      <c r="EC7" s="65">
        <f>EC8</f>
        <v>44.6</v>
      </c>
      <c r="ED7" s="65">
        <f t="shared" ref="ED7:EL7" si="25">ED8</f>
        <v>38.700000000000003</v>
      </c>
      <c r="EE7" s="65">
        <f t="shared" si="25"/>
        <v>71</v>
      </c>
      <c r="EF7" s="65">
        <f t="shared" si="25"/>
        <v>70.400000000000006</v>
      </c>
      <c r="EG7" s="65">
        <f t="shared" si="25"/>
        <v>73.7</v>
      </c>
      <c r="EH7" s="65">
        <f t="shared" si="25"/>
        <v>59.7</v>
      </c>
      <c r="EI7" s="65">
        <f t="shared" si="25"/>
        <v>56.6</v>
      </c>
      <c r="EJ7" s="65">
        <f t="shared" si="25"/>
        <v>62.6</v>
      </c>
      <c r="EK7" s="65">
        <f t="shared" si="25"/>
        <v>64.099999999999994</v>
      </c>
      <c r="EL7" s="65">
        <f t="shared" si="25"/>
        <v>64.3</v>
      </c>
      <c r="EM7" s="65"/>
      <c r="EN7" s="66">
        <f>EN8</f>
        <v>53262302</v>
      </c>
      <c r="EO7" s="66">
        <f t="shared" ref="EO7:EW7" si="26">EO8</f>
        <v>55023843</v>
      </c>
      <c r="EP7" s="66">
        <f t="shared" si="26"/>
        <v>56329889</v>
      </c>
      <c r="EQ7" s="66">
        <f t="shared" si="26"/>
        <v>58348843</v>
      </c>
      <c r="ER7" s="66">
        <f t="shared" si="26"/>
        <v>60288902</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20001</v>
      </c>
      <c r="D8" s="68">
        <v>46</v>
      </c>
      <c r="E8" s="68">
        <v>6</v>
      </c>
      <c r="F8" s="68">
        <v>0</v>
      </c>
      <c r="G8" s="68">
        <v>1</v>
      </c>
      <c r="H8" s="68" t="s">
        <v>123</v>
      </c>
      <c r="I8" s="68" t="s">
        <v>123</v>
      </c>
      <c r="J8" s="68" t="s">
        <v>124</v>
      </c>
      <c r="K8" s="68" t="s">
        <v>125</v>
      </c>
      <c r="L8" s="68" t="s">
        <v>126</v>
      </c>
      <c r="M8" s="68" t="s">
        <v>127</v>
      </c>
      <c r="N8" s="68" t="s">
        <v>128</v>
      </c>
      <c r="O8" s="68"/>
      <c r="P8" s="68" t="s">
        <v>129</v>
      </c>
      <c r="Q8" s="69">
        <v>20</v>
      </c>
      <c r="R8" s="68" t="s">
        <v>130</v>
      </c>
      <c r="S8" s="68" t="s">
        <v>131</v>
      </c>
      <c r="T8" s="68" t="s">
        <v>132</v>
      </c>
      <c r="U8" s="69">
        <v>1323861</v>
      </c>
      <c r="V8" s="69">
        <v>59131</v>
      </c>
      <c r="W8" s="68" t="s">
        <v>133</v>
      </c>
      <c r="X8" s="70" t="s">
        <v>134</v>
      </c>
      <c r="Y8" s="69">
        <v>689</v>
      </c>
      <c r="Z8" s="69" t="s">
        <v>135</v>
      </c>
      <c r="AA8" s="69" t="s">
        <v>135</v>
      </c>
      <c r="AB8" s="69" t="s">
        <v>135</v>
      </c>
      <c r="AC8" s="69">
        <v>5</v>
      </c>
      <c r="AD8" s="69">
        <v>694</v>
      </c>
      <c r="AE8" s="69">
        <v>689</v>
      </c>
      <c r="AF8" s="69" t="s">
        <v>135</v>
      </c>
      <c r="AG8" s="69">
        <v>689</v>
      </c>
      <c r="AH8" s="71">
        <v>103.5</v>
      </c>
      <c r="AI8" s="71">
        <v>100.5</v>
      </c>
      <c r="AJ8" s="71">
        <v>102.1</v>
      </c>
      <c r="AK8" s="71">
        <v>101.7</v>
      </c>
      <c r="AL8" s="71">
        <v>103.4</v>
      </c>
      <c r="AM8" s="71">
        <v>103</v>
      </c>
      <c r="AN8" s="71">
        <v>101.7</v>
      </c>
      <c r="AO8" s="71">
        <v>101.1</v>
      </c>
      <c r="AP8" s="71">
        <v>100.3</v>
      </c>
      <c r="AQ8" s="71">
        <v>99.8</v>
      </c>
      <c r="AR8" s="71">
        <v>98.4</v>
      </c>
      <c r="AS8" s="71">
        <v>99.4</v>
      </c>
      <c r="AT8" s="71">
        <v>96.6</v>
      </c>
      <c r="AU8" s="71">
        <v>92.8</v>
      </c>
      <c r="AV8" s="71">
        <v>94.3</v>
      </c>
      <c r="AW8" s="71">
        <v>95.5</v>
      </c>
      <c r="AX8" s="71">
        <v>97.2</v>
      </c>
      <c r="AY8" s="71">
        <v>96</v>
      </c>
      <c r="AZ8" s="71">
        <v>94.6</v>
      </c>
      <c r="BA8" s="71">
        <v>94.4</v>
      </c>
      <c r="BB8" s="71">
        <v>93.6</v>
      </c>
      <c r="BC8" s="71">
        <v>89.5</v>
      </c>
      <c r="BD8" s="72" t="s">
        <v>136</v>
      </c>
      <c r="BE8" s="72" t="s">
        <v>136</v>
      </c>
      <c r="BF8" s="72" t="s">
        <v>136</v>
      </c>
      <c r="BG8" s="72" t="s">
        <v>136</v>
      </c>
      <c r="BH8" s="72" t="s">
        <v>136</v>
      </c>
      <c r="BI8" s="72">
        <v>45.6</v>
      </c>
      <c r="BJ8" s="72">
        <v>41.7</v>
      </c>
      <c r="BK8" s="72">
        <v>37.700000000000003</v>
      </c>
      <c r="BL8" s="72">
        <v>36.799999999999997</v>
      </c>
      <c r="BM8" s="72">
        <v>33.9</v>
      </c>
      <c r="BN8" s="72">
        <v>63.6</v>
      </c>
      <c r="BO8" s="71">
        <v>85.6</v>
      </c>
      <c r="BP8" s="71">
        <v>79.599999999999994</v>
      </c>
      <c r="BQ8" s="71">
        <v>81.7</v>
      </c>
      <c r="BR8" s="71">
        <v>83.9</v>
      </c>
      <c r="BS8" s="71">
        <v>84</v>
      </c>
      <c r="BT8" s="71">
        <v>81.2</v>
      </c>
      <c r="BU8" s="71">
        <v>80.3</v>
      </c>
      <c r="BV8" s="71">
        <v>80.7</v>
      </c>
      <c r="BW8" s="71">
        <v>80.7</v>
      </c>
      <c r="BX8" s="71">
        <v>79.5</v>
      </c>
      <c r="BY8" s="71">
        <v>74.2</v>
      </c>
      <c r="BZ8" s="72">
        <v>62447</v>
      </c>
      <c r="CA8" s="72">
        <v>65173</v>
      </c>
      <c r="CB8" s="72">
        <v>66641</v>
      </c>
      <c r="CC8" s="72">
        <v>69788</v>
      </c>
      <c r="CD8" s="72">
        <v>71281</v>
      </c>
      <c r="CE8" s="72">
        <v>56653</v>
      </c>
      <c r="CF8" s="72">
        <v>59159</v>
      </c>
      <c r="CG8" s="72">
        <v>60787</v>
      </c>
      <c r="CH8" s="72">
        <v>62913</v>
      </c>
      <c r="CI8" s="72">
        <v>64765</v>
      </c>
      <c r="CJ8" s="71">
        <v>49667</v>
      </c>
      <c r="CK8" s="72">
        <v>15413</v>
      </c>
      <c r="CL8" s="72">
        <v>17517</v>
      </c>
      <c r="CM8" s="72">
        <v>19148</v>
      </c>
      <c r="CN8" s="72">
        <v>21056</v>
      </c>
      <c r="CO8" s="72">
        <v>22144</v>
      </c>
      <c r="CP8" s="72">
        <v>14082</v>
      </c>
      <c r="CQ8" s="72">
        <v>14865</v>
      </c>
      <c r="CR8" s="72">
        <v>15610</v>
      </c>
      <c r="CS8" s="72">
        <v>16993</v>
      </c>
      <c r="CT8" s="72">
        <v>17680</v>
      </c>
      <c r="CU8" s="71">
        <v>13758</v>
      </c>
      <c r="CV8" s="72">
        <v>45.2</v>
      </c>
      <c r="CW8" s="72">
        <v>44.9</v>
      </c>
      <c r="CX8" s="72">
        <v>45.9</v>
      </c>
      <c r="CY8" s="72">
        <v>44.2</v>
      </c>
      <c r="CZ8" s="72">
        <v>43.9</v>
      </c>
      <c r="DA8" s="72">
        <v>48</v>
      </c>
      <c r="DB8" s="72">
        <v>47.8</v>
      </c>
      <c r="DC8" s="72">
        <v>48.7</v>
      </c>
      <c r="DD8" s="72">
        <v>48.5</v>
      </c>
      <c r="DE8" s="72">
        <v>49.2</v>
      </c>
      <c r="DF8" s="72">
        <v>55.2</v>
      </c>
      <c r="DG8" s="72">
        <v>35.1</v>
      </c>
      <c r="DH8" s="72">
        <v>35.5</v>
      </c>
      <c r="DI8" s="72">
        <v>37</v>
      </c>
      <c r="DJ8" s="72">
        <v>38.5</v>
      </c>
      <c r="DK8" s="72">
        <v>37.5</v>
      </c>
      <c r="DL8" s="72">
        <v>25.6</v>
      </c>
      <c r="DM8" s="72">
        <v>26.2</v>
      </c>
      <c r="DN8" s="72">
        <v>26.3</v>
      </c>
      <c r="DO8" s="72">
        <v>27.5</v>
      </c>
      <c r="DP8" s="72">
        <v>27.4</v>
      </c>
      <c r="DQ8" s="72">
        <v>24.1</v>
      </c>
      <c r="DR8" s="71">
        <v>51</v>
      </c>
      <c r="DS8" s="71">
        <v>50.3</v>
      </c>
      <c r="DT8" s="71">
        <v>65.3</v>
      </c>
      <c r="DU8" s="71">
        <v>66.8</v>
      </c>
      <c r="DV8" s="71">
        <v>68.099999999999994</v>
      </c>
      <c r="DW8" s="71">
        <v>46.4</v>
      </c>
      <c r="DX8" s="71">
        <v>45.9</v>
      </c>
      <c r="DY8" s="71">
        <v>50.7</v>
      </c>
      <c r="DZ8" s="71">
        <v>51.3</v>
      </c>
      <c r="EA8" s="71">
        <v>51.2</v>
      </c>
      <c r="EB8" s="71">
        <v>50.7</v>
      </c>
      <c r="EC8" s="71">
        <v>44.6</v>
      </c>
      <c r="ED8" s="71">
        <v>38.700000000000003</v>
      </c>
      <c r="EE8" s="71">
        <v>71</v>
      </c>
      <c r="EF8" s="71">
        <v>70.400000000000006</v>
      </c>
      <c r="EG8" s="71">
        <v>73.7</v>
      </c>
      <c r="EH8" s="71">
        <v>59.7</v>
      </c>
      <c r="EI8" s="71">
        <v>56.6</v>
      </c>
      <c r="EJ8" s="71">
        <v>62.6</v>
      </c>
      <c r="EK8" s="71">
        <v>64.099999999999994</v>
      </c>
      <c r="EL8" s="71">
        <v>64.3</v>
      </c>
      <c r="EM8" s="71">
        <v>65.7</v>
      </c>
      <c r="EN8" s="72">
        <v>53262302</v>
      </c>
      <c r="EO8" s="72">
        <v>55023843</v>
      </c>
      <c r="EP8" s="72">
        <v>56329889</v>
      </c>
      <c r="EQ8" s="72">
        <v>58348843</v>
      </c>
      <c r="ER8" s="72">
        <v>60288902</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2018-10-01T12:12:24Z</cp:lastPrinted>
  <dcterms:created xsi:type="dcterms:W3CDTF">2018-06-14T04:18:14Z</dcterms:created>
  <dcterms:modified xsi:type="dcterms:W3CDTF">2018-10-04T00:11:33Z</dcterms:modified>
  <cp:category/>
</cp:coreProperties>
</file>