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708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EG8" i="4"/>
  <c r="CN8" i="4"/>
  <c r="AU8" i="4"/>
  <c r="B8" i="4"/>
  <c r="B6" i="4"/>
  <c r="HM78" i="4" l="1"/>
  <c r="FL54" i="4"/>
  <c r="FL32" i="4"/>
  <c r="BX54" i="4"/>
  <c r="MN32" i="4"/>
  <c r="CS78" i="4"/>
  <c r="BX32" i="4"/>
  <c r="MN54" i="4"/>
  <c r="MH78" i="4"/>
  <c r="IZ54" i="4"/>
  <c r="IZ32" i="4"/>
  <c r="C11" i="5"/>
  <c r="D11" i="5"/>
  <c r="E11" i="5"/>
  <c r="B11" i="5"/>
  <c r="AN78" i="4" l="1"/>
  <c r="AE54" i="4"/>
  <c r="AE32" i="4"/>
  <c r="KU54" i="4"/>
  <c r="KU32" i="4"/>
  <c r="HG54" i="4"/>
  <c r="KC78" i="4"/>
  <c r="FH78" i="4"/>
  <c r="DS54" i="4"/>
  <c r="DS32" i="4"/>
  <c r="HG32" i="4"/>
  <c r="EO78" i="4"/>
  <c r="DD54" i="4"/>
  <c r="DD32" i="4"/>
  <c r="P32" i="4"/>
  <c r="KF32" i="4"/>
  <c r="U78" i="4"/>
  <c r="P54" i="4"/>
  <c r="JJ78" i="4"/>
  <c r="GR54" i="4"/>
  <c r="GR32" i="4"/>
  <c r="KF54" i="4"/>
  <c r="LO78" i="4"/>
  <c r="IK54" i="4"/>
  <c r="IK32" i="4"/>
  <c r="EW32" i="4"/>
  <c r="GT78" i="4"/>
  <c r="EW54" i="4"/>
  <c r="BZ78" i="4"/>
  <c r="BI54" i="4"/>
  <c r="BI32" i="4"/>
  <c r="LY54" i="4"/>
  <c r="LY32" i="4"/>
  <c r="LJ54" i="4"/>
  <c r="LJ32" i="4"/>
  <c r="KV78" i="4"/>
  <c r="HV54" i="4"/>
  <c r="EH54" i="4"/>
  <c r="HV32" i="4"/>
  <c r="EH32" i="4"/>
  <c r="BG78" i="4"/>
  <c r="AT54" i="4"/>
  <c r="AT32" i="4"/>
  <c r="GA78" i="4"/>
</calcChain>
</file>

<file path=xl/sharedStrings.xml><?xml version="1.0" encoding="utf-8"?>
<sst xmlns="http://schemas.openxmlformats.org/spreadsheetml/2006/main" count="288" uniqueCount="147">
  <si>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</si>
  <si>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</si>
  <si>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</si>
  <si>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</si>
  <si>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</si>
  <si>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</si>
  <si>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</si>
  <si>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</si>
  <si>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</si>
  <si>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</si>
  <si>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</si>
  <si>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</si>
  <si>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</si>
  <si>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</si>
  <si>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</si>
  <si>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</si>
  <si>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</si>
  <si>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</si>
  <si>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</si>
  <si>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</si>
  <si>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</si>
  <si>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</si>
  <si>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</si>
  <si>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</si>
  <si>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</si>
  <si>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</si>
  <si>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</si>
  <si>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</si>
  <si>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</si>
  <si>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</si>
  <si>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</si>
  <si>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</si>
  <si>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</si>
  <si>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</si>
  <si>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</si>
  <si>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</si>
  <si>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</si>
  <si>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</si>
  <si>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</si>
  <si>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</si>
  <si>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</si>
  <si>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</si>
  <si>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</si>
  <si>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</si>
  <si>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</si>
  <si>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</si>
  <si>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</si>
  <si>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</si>
  <si>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</si>
  <si>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</si>
  <si>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</si>
  <si>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</si>
  <si>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</si>
  <si>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</si>
  <si>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</si>
  <si>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</si>
  <si>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</si>
  <si>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</si>
  <si>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</si>
  <si>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</si>
  <si>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</si>
  <si>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</si>
  <si>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</si>
  <si>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</si>
  <si>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</si>
  <si>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</si>
  <si>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</si>
  <si>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</si>
  <si>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</si>
  <si>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</si>
  <si>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</si>
  <si>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</si>
  <si>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</si>
  <si>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</si>
  <si>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</si>
  <si>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</si>
  <si>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</si>
  <si>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</si>
  <si>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</si>
  <si>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</si>
  <si>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</si>
  <si>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</si>
  <si>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</si>
  <si>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</si>
  <si>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</si>
  <si>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</si>
  <si>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</si>
  <si>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</si>
  <si>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</si>
  <si>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</si>
  <si>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</si>
  <si>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</si>
  <si>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</si>
  <si>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</si>
  <si>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</si>
  <si>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</si>
  <si>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</si>
  <si>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</si>
  <si>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</si>
  <si>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</si>
  <si>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</si>
  <si>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</si>
  <si>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</si>
  <si>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</si>
  <si>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</si>
  <si>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</si>
  <si>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</si>
  <si>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</si>
  <si>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</si>
  <si>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</si>
  <si>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</si>
  <si>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</si>
  <si>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</si>
  <si>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</si>
  <si>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</si>
  <si>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</si>
  <si>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</si>
  <si>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</si>
  <si>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</si>
  <si>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</si>
  <si>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</si>
  <si>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</si>
  <si>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</si>
  <si>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宮城県</t>
  </si>
  <si>
    <t>地方独立行政法人宮城県立病院機構</t>
  </si>
  <si>
    <t>宮城県立循環器・呼吸器病センター</t>
  </si>
  <si>
    <t>地方独立行政法人</t>
  </si>
  <si>
    <t>病院事業</t>
  </si>
  <si>
    <t>一般病院</t>
  </si>
  <si>
    <t>100床以上～200床未満</t>
  </si>
  <si>
    <t>直営</t>
  </si>
  <si>
    <t>-</t>
  </si>
  <si>
    <t>ド I</t>
  </si>
  <si>
    <t>救</t>
  </si>
  <si>
    <t>第１種該当</t>
  </si>
  <si>
    <t>７：１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</si>
  <si>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</si>
  <si>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</si>
  <si>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</si>
  <si>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</si>
  <si>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</si>
  <si>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</si>
  <si>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　県北地域における医療拠点として
（イ）循環器系及び呼吸器系疾患に対する高度・専門医療の提供
（ロ）県内唯一の結核患者受入医療機関として，質の高い医療の提供
（ホ）感染症患者受入のための体制整備
等に努め，必要な医療機能の提供に努めていく。</t>
    <rPh sb="44" eb="46">
      <t>テイキョウ</t>
    </rPh>
    <rPh sb="76" eb="78">
      <t>テイキョウ</t>
    </rPh>
    <rPh sb="98" eb="99">
      <t>ナド</t>
    </rPh>
    <rPh sb="100" eb="101">
      <t>ツト</t>
    </rPh>
    <rPh sb="103" eb="105">
      <t>ヒツヨウ</t>
    </rPh>
    <rPh sb="106" eb="108">
      <t>イリョウ</t>
    </rPh>
    <rPh sb="108" eb="110">
      <t>キノウ</t>
    </rPh>
    <rPh sb="111" eb="113">
      <t>テイキョウ</t>
    </rPh>
    <rPh sb="114" eb="115">
      <t>ツト</t>
    </rPh>
    <phoneticPr fontId="5"/>
  </si>
  <si>
    <t>　平成２８年度決算においては，経常収支比率，医業収支比率，病床利用率等の指標において，平均値を大きく下回っており，単年度で大幅な赤字を計上しているものである。毎年の赤字により累積欠損金比率も年々増加しており，運営体制の見直し等も含めて検討を行っていく必要がある。</t>
    <rPh sb="1" eb="3">
      <t>ヘイセイ</t>
    </rPh>
    <rPh sb="5" eb="7">
      <t>ネンド</t>
    </rPh>
    <rPh sb="7" eb="9">
      <t>ケッサン</t>
    </rPh>
    <rPh sb="15" eb="17">
      <t>ケイジョウ</t>
    </rPh>
    <rPh sb="17" eb="19">
      <t>シュウシ</t>
    </rPh>
    <rPh sb="19" eb="21">
      <t>ヒリツ</t>
    </rPh>
    <rPh sb="22" eb="24">
      <t>イギョウ</t>
    </rPh>
    <rPh sb="24" eb="26">
      <t>シュウシ</t>
    </rPh>
    <rPh sb="26" eb="28">
      <t>ヒリツ</t>
    </rPh>
    <rPh sb="29" eb="31">
      <t>ビョウショウ</t>
    </rPh>
    <rPh sb="31" eb="34">
      <t>リヨウリツ</t>
    </rPh>
    <rPh sb="34" eb="35">
      <t>トウ</t>
    </rPh>
    <rPh sb="36" eb="38">
      <t>シヒョウ</t>
    </rPh>
    <rPh sb="43" eb="46">
      <t>ヘイキンチ</t>
    </rPh>
    <rPh sb="47" eb="48">
      <t>オオ</t>
    </rPh>
    <rPh sb="50" eb="52">
      <t>シタマワ</t>
    </rPh>
    <rPh sb="57" eb="60">
      <t>タンネンド</t>
    </rPh>
    <rPh sb="61" eb="63">
      <t>オオハバ</t>
    </rPh>
    <rPh sb="64" eb="66">
      <t>アカジ</t>
    </rPh>
    <rPh sb="67" eb="69">
      <t>ケイジョウ</t>
    </rPh>
    <rPh sb="79" eb="81">
      <t>マイトシ</t>
    </rPh>
    <rPh sb="82" eb="84">
      <t>アカジ</t>
    </rPh>
    <rPh sb="87" eb="89">
      <t>ルイセキ</t>
    </rPh>
    <rPh sb="89" eb="91">
      <t>ケッソン</t>
    </rPh>
    <rPh sb="91" eb="92">
      <t>キン</t>
    </rPh>
    <rPh sb="92" eb="94">
      <t>ヒリツ</t>
    </rPh>
    <rPh sb="95" eb="97">
      <t>ネンネン</t>
    </rPh>
    <rPh sb="97" eb="99">
      <t>ゾウカ</t>
    </rPh>
    <rPh sb="104" eb="106">
      <t>ウンエイ</t>
    </rPh>
    <rPh sb="106" eb="108">
      <t>タイセイ</t>
    </rPh>
    <rPh sb="109" eb="111">
      <t>ミナオ</t>
    </rPh>
    <rPh sb="112" eb="113">
      <t>トウ</t>
    </rPh>
    <rPh sb="114" eb="115">
      <t>フク</t>
    </rPh>
    <rPh sb="117" eb="119">
      <t>ケントウ</t>
    </rPh>
    <rPh sb="120" eb="121">
      <t>オコナ</t>
    </rPh>
    <rPh sb="125" eb="127">
      <t>ヒツヨウ</t>
    </rPh>
    <phoneticPr fontId="5"/>
  </si>
  <si>
    <t>　平成２８年度決算においては，有形固定資産減価償却率，器械備品減価償却率ともに平均値を上回っており，資産の老朽化が進んでいる。
　経営状況，投資回収可能性，今後求められる医療機能等を勘案しながら，必要な整備を図っていく必要がある。</t>
    <rPh sb="1" eb="3">
      <t>ヘイセイ</t>
    </rPh>
    <rPh sb="5" eb="7">
      <t>ネンド</t>
    </rPh>
    <rPh sb="7" eb="9">
      <t>ケッサン</t>
    </rPh>
    <rPh sb="15" eb="17">
      <t>ユウケイ</t>
    </rPh>
    <rPh sb="17" eb="19">
      <t>コテイ</t>
    </rPh>
    <rPh sb="19" eb="21">
      <t>シサン</t>
    </rPh>
    <rPh sb="21" eb="23">
      <t>ゲンカ</t>
    </rPh>
    <rPh sb="23" eb="25">
      <t>ショウキャク</t>
    </rPh>
    <rPh sb="25" eb="26">
      <t>リツ</t>
    </rPh>
    <rPh sb="27" eb="29">
      <t>キカイ</t>
    </rPh>
    <rPh sb="29" eb="31">
      <t>ビヒン</t>
    </rPh>
    <rPh sb="31" eb="33">
      <t>ゲンカ</t>
    </rPh>
    <rPh sb="33" eb="35">
      <t>ショウキャク</t>
    </rPh>
    <rPh sb="35" eb="36">
      <t>リツ</t>
    </rPh>
    <rPh sb="39" eb="42">
      <t>ヘイキンチ</t>
    </rPh>
    <rPh sb="43" eb="45">
      <t>ウワマワ</t>
    </rPh>
    <rPh sb="50" eb="52">
      <t>シサン</t>
    </rPh>
    <rPh sb="53" eb="56">
      <t>ロウキュウカ</t>
    </rPh>
    <rPh sb="57" eb="58">
      <t>スス</t>
    </rPh>
    <rPh sb="65" eb="67">
      <t>ケイエイ</t>
    </rPh>
    <rPh sb="67" eb="69">
      <t>ジョウキョウ</t>
    </rPh>
    <rPh sb="70" eb="72">
      <t>トウシ</t>
    </rPh>
    <rPh sb="72" eb="74">
      <t>カイシュウ</t>
    </rPh>
    <rPh sb="74" eb="77">
      <t>カノウセイ</t>
    </rPh>
    <rPh sb="78" eb="80">
      <t>コンゴ</t>
    </rPh>
    <rPh sb="80" eb="81">
      <t>モト</t>
    </rPh>
    <rPh sb="85" eb="87">
      <t>イリョウ</t>
    </rPh>
    <rPh sb="87" eb="89">
      <t>キノウ</t>
    </rPh>
    <rPh sb="89" eb="90">
      <t>トウ</t>
    </rPh>
    <rPh sb="91" eb="93">
      <t>カンアン</t>
    </rPh>
    <rPh sb="98" eb="100">
      <t>ヒツヨウ</t>
    </rPh>
    <rPh sb="101" eb="103">
      <t>セイビ</t>
    </rPh>
    <rPh sb="104" eb="105">
      <t>ハカ</t>
    </rPh>
    <rPh sb="109" eb="111">
      <t>ヒツヨウ</t>
    </rPh>
    <phoneticPr fontId="5"/>
  </si>
  <si>
    <t>　病床利用率は，平均値の半分以下に留まっており，経常収支比率・医業収支比率ともに平均値を下回っている。施設・機器の劣化等もあるが，更新を行った場合には，抜本的な改革を行わなければ投資回収は難しい状況。地域全体の状況等を踏まえながらではあるが，医療機能の見直し等も含めて，検討を行っていく必要がある。</t>
    <rPh sb="1" eb="3">
      <t>ビョウショウ</t>
    </rPh>
    <rPh sb="3" eb="6">
      <t>リヨウリツ</t>
    </rPh>
    <rPh sb="8" eb="11">
      <t>ヘイキンチ</t>
    </rPh>
    <rPh sb="12" eb="14">
      <t>ハンブン</t>
    </rPh>
    <rPh sb="14" eb="16">
      <t>イカ</t>
    </rPh>
    <rPh sb="17" eb="18">
      <t>トド</t>
    </rPh>
    <rPh sb="24" eb="26">
      <t>ケイジョウ</t>
    </rPh>
    <rPh sb="26" eb="28">
      <t>シュウシ</t>
    </rPh>
    <rPh sb="28" eb="30">
      <t>ヒリツ</t>
    </rPh>
    <rPh sb="31" eb="33">
      <t>イギョウ</t>
    </rPh>
    <rPh sb="33" eb="35">
      <t>シュウシ</t>
    </rPh>
    <rPh sb="35" eb="37">
      <t>ヒリツ</t>
    </rPh>
    <rPh sb="40" eb="43">
      <t>ヘイキンチ</t>
    </rPh>
    <rPh sb="44" eb="46">
      <t>シタマワ</t>
    </rPh>
    <rPh sb="51" eb="53">
      <t>シセツ</t>
    </rPh>
    <rPh sb="54" eb="56">
      <t>キキ</t>
    </rPh>
    <rPh sb="57" eb="59">
      <t>レッカ</t>
    </rPh>
    <rPh sb="59" eb="60">
      <t>トウ</t>
    </rPh>
    <rPh sb="65" eb="67">
      <t>コウシン</t>
    </rPh>
    <rPh sb="68" eb="69">
      <t>オコナ</t>
    </rPh>
    <rPh sb="71" eb="73">
      <t>バアイ</t>
    </rPh>
    <rPh sb="76" eb="79">
      <t>バッポンテキ</t>
    </rPh>
    <rPh sb="80" eb="82">
      <t>カイカク</t>
    </rPh>
    <rPh sb="83" eb="84">
      <t>オコナ</t>
    </rPh>
    <rPh sb="89" eb="91">
      <t>トウシ</t>
    </rPh>
    <rPh sb="91" eb="93">
      <t>カイシュウ</t>
    </rPh>
    <rPh sb="94" eb="95">
      <t>ムズカ</t>
    </rPh>
    <rPh sb="97" eb="99">
      <t>ジョウキョウ</t>
    </rPh>
    <rPh sb="100" eb="102">
      <t>チイキ</t>
    </rPh>
    <rPh sb="102" eb="104">
      <t>ゼンタイ</t>
    </rPh>
    <rPh sb="105" eb="107">
      <t>ジョウキョウ</t>
    </rPh>
    <rPh sb="107" eb="108">
      <t>トウ</t>
    </rPh>
    <rPh sb="109" eb="110">
      <t>フ</t>
    </rPh>
    <rPh sb="121" eb="123">
      <t>イリョウ</t>
    </rPh>
    <rPh sb="123" eb="125">
      <t>キノウ</t>
    </rPh>
    <rPh sb="126" eb="128">
      <t>ミナオ</t>
    </rPh>
    <rPh sb="129" eb="130">
      <t>トウ</t>
    </rPh>
    <rPh sb="131" eb="132">
      <t>フク</t>
    </rPh>
    <rPh sb="135" eb="137">
      <t>ケントウ</t>
    </rPh>
    <rPh sb="138" eb="139">
      <t>オコナ</t>
    </rPh>
    <rPh sb="143" eb="145">
      <t>ヒツヨウ</t>
    </rPh>
    <phoneticPr fontId="5"/>
  </si>
  <si>
    <t>非設置</t>
    <rPh sb="0" eb="1">
      <t>ヒ</t>
    </rPh>
    <rPh sb="1" eb="3">
      <t>セッチ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</si>
</sst>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29.8</c:v>
                </c:pt>
                <c:pt idx="1">
                  <c:v>29.1</c:v>
                </c:pt>
                <c:pt idx="2">
                  <c:v>25.6</c:v>
                </c:pt>
                <c:pt idx="3">
                  <c:v>45.3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82848"/>
        <c:axId val="6080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69.2</c:v>
                </c:pt>
                <c:pt idx="2">
                  <c:v>69.099999999999994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82848"/>
        <c:axId val="60801408"/>
      </c:lineChart>
      <c:dateAx>
        <c:axId val="6078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801408"/>
        <c:crosses val="autoZero"/>
        <c:auto val="1"/>
        <c:lblOffset val="100"/>
        <c:baseTimeUnit val="years"/>
      </c:dateAx>
      <c:valAx>
        <c:axId val="6080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078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17460</c:v>
                </c:pt>
                <c:pt idx="1">
                  <c:v>18374</c:v>
                </c:pt>
                <c:pt idx="2">
                  <c:v>18498</c:v>
                </c:pt>
                <c:pt idx="3">
                  <c:v>15089</c:v>
                </c:pt>
                <c:pt idx="4">
                  <c:v>14565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53344"/>
        <c:axId val="11615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10842</c:v>
                </c:pt>
                <c:pt idx="1">
                  <c:v>11009</c:v>
                </c:pt>
                <c:pt idx="2">
                  <c:v>11173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3344"/>
        <c:axId val="116155520"/>
      </c:lineChart>
      <c:dateAx>
        <c:axId val="11615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155520"/>
        <c:crosses val="autoZero"/>
        <c:auto val="1"/>
        <c:lblOffset val="100"/>
        <c:baseTimeUnit val="years"/>
      </c:dateAx>
      <c:valAx>
        <c:axId val="11615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6153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50605</c:v>
                </c:pt>
                <c:pt idx="1">
                  <c:v>46360</c:v>
                </c:pt>
                <c:pt idx="2">
                  <c:v>38853</c:v>
                </c:pt>
                <c:pt idx="3">
                  <c:v>39807</c:v>
                </c:pt>
                <c:pt idx="4">
                  <c:v>42313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72448"/>
        <c:axId val="11647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43624</c:v>
                </c:pt>
                <c:pt idx="1">
                  <c:v>43981</c:v>
                </c:pt>
                <c:pt idx="2">
                  <c:v>45099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72448"/>
        <c:axId val="116478720"/>
      </c:lineChart>
      <c:dateAx>
        <c:axId val="11647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478720"/>
        <c:crosses val="autoZero"/>
        <c:auto val="1"/>
        <c:lblOffset val="100"/>
        <c:baseTimeUnit val="years"/>
      </c:dateAx>
      <c:valAx>
        <c:axId val="11647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647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26.7</c:v>
                </c:pt>
                <c:pt idx="1">
                  <c:v>48.1</c:v>
                </c:pt>
                <c:pt idx="2">
                  <c:v>74.8</c:v>
                </c:pt>
                <c:pt idx="3">
                  <c:v>101.9</c:v>
                </c:pt>
                <c:pt idx="4">
                  <c:v>153.6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66176"/>
        <c:axId val="11246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99.7</c:v>
                </c:pt>
                <c:pt idx="1">
                  <c:v>103.1</c:v>
                </c:pt>
                <c:pt idx="2">
                  <c:v>87.1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6176"/>
        <c:axId val="112468352"/>
      </c:lineChart>
      <c:dateAx>
        <c:axId val="11246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68352"/>
        <c:crosses val="autoZero"/>
        <c:auto val="1"/>
        <c:lblOffset val="100"/>
        <c:baseTimeUnit val="years"/>
      </c:dateAx>
      <c:valAx>
        <c:axId val="11246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2466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49.2</c:v>
                </c:pt>
                <c:pt idx="2">
                  <c:v>44.1</c:v>
                </c:pt>
                <c:pt idx="3">
                  <c:v>43.4</c:v>
                </c:pt>
                <c:pt idx="4">
                  <c:v>39.4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98560"/>
        <c:axId val="11250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89.6</c:v>
                </c:pt>
                <c:pt idx="1">
                  <c:v>89.6</c:v>
                </c:pt>
                <c:pt idx="2">
                  <c:v>88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8560"/>
        <c:axId val="112508928"/>
      </c:lineChart>
      <c:dateAx>
        <c:axId val="11249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508928"/>
        <c:crosses val="autoZero"/>
        <c:auto val="1"/>
        <c:lblOffset val="100"/>
        <c:baseTimeUnit val="years"/>
      </c:dateAx>
      <c:valAx>
        <c:axId val="11250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2498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83.1</c:v>
                </c:pt>
                <c:pt idx="2">
                  <c:v>82.5</c:v>
                </c:pt>
                <c:pt idx="3">
                  <c:v>83.4</c:v>
                </c:pt>
                <c:pt idx="4">
                  <c:v>76.599999999999994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00576"/>
        <c:axId val="11260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98.6</c:v>
                </c:pt>
                <c:pt idx="1">
                  <c:v>98.1</c:v>
                </c:pt>
                <c:pt idx="2">
                  <c:v>97.9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00576"/>
        <c:axId val="112602496"/>
      </c:lineChart>
      <c:dateAx>
        <c:axId val="11260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602496"/>
        <c:crosses val="autoZero"/>
        <c:auto val="1"/>
        <c:lblOffset val="100"/>
        <c:baseTimeUnit val="years"/>
      </c:dateAx>
      <c:valAx>
        <c:axId val="11260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12600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27.7</c:v>
                </c:pt>
                <c:pt idx="1">
                  <c:v>33.299999999999997</c:v>
                </c:pt>
                <c:pt idx="2">
                  <c:v>41.9</c:v>
                </c:pt>
                <c:pt idx="3">
                  <c:v>48.8</c:v>
                </c:pt>
                <c:pt idx="4">
                  <c:v>54.4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45248"/>
        <c:axId val="11264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47.2</c:v>
                </c:pt>
                <c:pt idx="1">
                  <c:v>48.2</c:v>
                </c:pt>
                <c:pt idx="2">
                  <c:v>49.7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45248"/>
        <c:axId val="112647168"/>
      </c:lineChart>
      <c:dateAx>
        <c:axId val="11264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647168"/>
        <c:crosses val="autoZero"/>
        <c:auto val="1"/>
        <c:lblOffset val="100"/>
        <c:baseTimeUnit val="years"/>
      </c:dateAx>
      <c:valAx>
        <c:axId val="11264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2645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58.1</c:v>
                </c:pt>
                <c:pt idx="1">
                  <c:v>55.1</c:v>
                </c:pt>
                <c:pt idx="2">
                  <c:v>66.900000000000006</c:v>
                </c:pt>
                <c:pt idx="3">
                  <c:v>72.3</c:v>
                </c:pt>
                <c:pt idx="4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51360"/>
        <c:axId val="11275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61.6</c:v>
                </c:pt>
                <c:pt idx="1">
                  <c:v>61.6</c:v>
                </c:pt>
                <c:pt idx="2">
                  <c:v>66.900000000000006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1360"/>
        <c:axId val="112753280"/>
      </c:lineChart>
      <c:dateAx>
        <c:axId val="11275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753280"/>
        <c:crosses val="autoZero"/>
        <c:auto val="1"/>
        <c:lblOffset val="100"/>
        <c:baseTimeUnit val="years"/>
      </c:dateAx>
      <c:valAx>
        <c:axId val="11275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2751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11790060</c:v>
                </c:pt>
                <c:pt idx="1">
                  <c:v>15493325</c:v>
                </c:pt>
                <c:pt idx="2">
                  <c:v>15313175</c:v>
                </c:pt>
                <c:pt idx="3">
                  <c:v>22140957</c:v>
                </c:pt>
                <c:pt idx="4">
                  <c:v>22610443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03200"/>
        <c:axId val="11600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34077241</c:v>
                </c:pt>
                <c:pt idx="1">
                  <c:v>34106897</c:v>
                </c:pt>
                <c:pt idx="2">
                  <c:v>37367806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03200"/>
        <c:axId val="116005120"/>
      </c:lineChart>
      <c:dateAx>
        <c:axId val="11600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05120"/>
        <c:crosses val="autoZero"/>
        <c:auto val="1"/>
        <c:lblOffset val="100"/>
        <c:baseTimeUnit val="years"/>
      </c:dateAx>
      <c:valAx>
        <c:axId val="11600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6003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20.2</c:v>
                </c:pt>
                <c:pt idx="1">
                  <c:v>17.399999999999999</c:v>
                </c:pt>
                <c:pt idx="2">
                  <c:v>13.8</c:v>
                </c:pt>
                <c:pt idx="3">
                  <c:v>11.3</c:v>
                </c:pt>
                <c:pt idx="4">
                  <c:v>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64256"/>
        <c:axId val="11606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22.3</c:v>
                </c:pt>
                <c:pt idx="1">
                  <c:v>22</c:v>
                </c:pt>
                <c:pt idx="2">
                  <c:v>21.3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64256"/>
        <c:axId val="116066176"/>
      </c:lineChart>
      <c:dateAx>
        <c:axId val="11606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66176"/>
        <c:crosses val="autoZero"/>
        <c:auto val="1"/>
        <c:lblOffset val="100"/>
        <c:baseTimeUnit val="years"/>
      </c:dateAx>
      <c:valAx>
        <c:axId val="11606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606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56.3</c:v>
                </c:pt>
                <c:pt idx="1">
                  <c:v>61</c:v>
                </c:pt>
                <c:pt idx="2">
                  <c:v>62.5</c:v>
                </c:pt>
                <c:pt idx="3">
                  <c:v>62.2</c:v>
                </c:pt>
                <c:pt idx="4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04576"/>
        <c:axId val="11611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56.5</c:v>
                </c:pt>
                <c:pt idx="2">
                  <c:v>57.6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04576"/>
        <c:axId val="116110848"/>
      </c:lineChart>
      <c:dateAx>
        <c:axId val="11610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110848"/>
        <c:crosses val="autoZero"/>
        <c:auto val="1"/>
        <c:lblOffset val="100"/>
        <c:baseTimeUnit val="years"/>
      </c:dateAx>
      <c:valAx>
        <c:axId val="11611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6104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DH1" zoomScale="70" zoomScaleNormal="70" zoomScaleSheetLayoutView="70" workbookViewId="0">
      <selection activeCell="FZ9" sqref="FZ9:HR9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36" t="str">
        <f>データ!H6</f>
        <v>宮城県地方独立行政法人宮城県立病院機構　宮城県立循環器・呼吸器病センター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0" t="str">
        <f>データ!K6</f>
        <v>地方独立行政法人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100床以上～200床未満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 t="s">
        <v>146</v>
      </c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90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 t="str">
        <f>データ!Z6</f>
        <v>-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>
        <f>データ!AA6</f>
        <v>50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6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-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ド I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 t="str">
        <f>データ!AC6</f>
        <v>-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140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3" t="str">
        <f>データ!U6</f>
        <v>-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13266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第１種該当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７：１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60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 t="str">
        <f>データ!AF6</f>
        <v>-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60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142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143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85.3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83.1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82.5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83.4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76.599999999999994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54.1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49.2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44.1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43.4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39.4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26.7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48.1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>
        <f>データ!BF7</f>
        <v>74.8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>
        <f>データ!BG7</f>
        <v>101.9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>
        <f>データ!BH7</f>
        <v>153.6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29.8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29.1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25.6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45.3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33.4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98.6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98.1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97.9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98.3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96.7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89.6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89.6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88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85.3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84.2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99.7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103.1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87.1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118.9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119.5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69.2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69.2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69.099999999999994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67.900000000000006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69.8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144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50605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46360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38853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39807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42313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17460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18374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18498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15089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14565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56.3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61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62.5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62.2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69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20.2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17.399999999999999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13.8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11.3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11.8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43624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43981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45099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32532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33492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10842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11009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11173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10037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9976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56.7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56.5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57.6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62.5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63.4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22.3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22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21.3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19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18.7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145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27.7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33.299999999999997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41.9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48.8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54.4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58.1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55.1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66.900000000000006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72.3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78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11790060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15493325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15313175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22140957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22610443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47.2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48.2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49.7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52.4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52.5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61.6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61.6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66.900000000000006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69.2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69.7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34077241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34106897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37367806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35730958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37752628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1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1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1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47510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2" t="str">
        <f>IF(H8&lt;&gt;I8,H8,"")&amp;IF(I8&lt;&gt;J8,I8,"")&amp;"　"&amp;J8</f>
        <v>宮城県地方独立行政法人宮城県立病院機構　宮城県立循環器・呼吸器病センター</v>
      </c>
      <c r="I6" s="143"/>
      <c r="J6" s="144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直営</v>
      </c>
      <c r="Q6" s="64">
        <f t="shared" ref="Q6:AG6" si="3">Q8</f>
        <v>6</v>
      </c>
      <c r="R6" s="63" t="str">
        <f t="shared" si="3"/>
        <v>-</v>
      </c>
      <c r="S6" s="63" t="str">
        <f t="shared" si="3"/>
        <v>ド I</v>
      </c>
      <c r="T6" s="63" t="str">
        <f t="shared" si="3"/>
        <v>救</v>
      </c>
      <c r="U6" s="64" t="str">
        <f>U8</f>
        <v>-</v>
      </c>
      <c r="V6" s="64">
        <f>V8</f>
        <v>13266</v>
      </c>
      <c r="W6" s="63" t="str">
        <f>W8</f>
        <v>第１種該当</v>
      </c>
      <c r="X6" s="63" t="str">
        <f t="shared" si="3"/>
        <v>７：１</v>
      </c>
      <c r="Y6" s="64">
        <f t="shared" si="3"/>
        <v>90</v>
      </c>
      <c r="Z6" s="64" t="str">
        <f t="shared" si="3"/>
        <v>-</v>
      </c>
      <c r="AA6" s="64">
        <f t="shared" si="3"/>
        <v>50</v>
      </c>
      <c r="AB6" s="64" t="str">
        <f t="shared" si="3"/>
        <v>-</v>
      </c>
      <c r="AC6" s="64" t="str">
        <f t="shared" si="3"/>
        <v>-</v>
      </c>
      <c r="AD6" s="64">
        <f t="shared" si="3"/>
        <v>140</v>
      </c>
      <c r="AE6" s="64">
        <f t="shared" si="3"/>
        <v>60</v>
      </c>
      <c r="AF6" s="64" t="str">
        <f t="shared" si="3"/>
        <v>-</v>
      </c>
      <c r="AG6" s="64">
        <f t="shared" si="3"/>
        <v>60</v>
      </c>
      <c r="AH6" s="65">
        <f>IF(AH8="-",NA(),AH8)</f>
        <v>85.3</v>
      </c>
      <c r="AI6" s="65">
        <f t="shared" ref="AI6:AQ6" si="4">IF(AI8="-",NA(),AI8)</f>
        <v>83.1</v>
      </c>
      <c r="AJ6" s="65">
        <f t="shared" si="4"/>
        <v>82.5</v>
      </c>
      <c r="AK6" s="65">
        <f t="shared" si="4"/>
        <v>83.4</v>
      </c>
      <c r="AL6" s="65">
        <f t="shared" si="4"/>
        <v>76.599999999999994</v>
      </c>
      <c r="AM6" s="65">
        <f t="shared" si="4"/>
        <v>98.6</v>
      </c>
      <c r="AN6" s="65">
        <f t="shared" si="4"/>
        <v>98.1</v>
      </c>
      <c r="AO6" s="65">
        <f t="shared" si="4"/>
        <v>97.9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>
        <f>IF(AS8="-",NA(),AS8)</f>
        <v>54.1</v>
      </c>
      <c r="AT6" s="65">
        <f t="shared" ref="AT6:BB6" si="5">IF(AT8="-",NA(),AT8)</f>
        <v>49.2</v>
      </c>
      <c r="AU6" s="65">
        <f t="shared" si="5"/>
        <v>44.1</v>
      </c>
      <c r="AV6" s="65">
        <f t="shared" si="5"/>
        <v>43.4</v>
      </c>
      <c r="AW6" s="65">
        <f t="shared" si="5"/>
        <v>39.4</v>
      </c>
      <c r="AX6" s="65">
        <f t="shared" si="5"/>
        <v>89.6</v>
      </c>
      <c r="AY6" s="65">
        <f t="shared" si="5"/>
        <v>89.6</v>
      </c>
      <c r="AZ6" s="65">
        <f t="shared" si="5"/>
        <v>88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>
        <f>IF(BD8="-",NA(),BD8)</f>
        <v>26.7</v>
      </c>
      <c r="BE6" s="65">
        <f t="shared" ref="BE6:BM6" si="6">IF(BE8="-",NA(),BE8)</f>
        <v>48.1</v>
      </c>
      <c r="BF6" s="65">
        <f t="shared" si="6"/>
        <v>74.8</v>
      </c>
      <c r="BG6" s="65">
        <f t="shared" si="6"/>
        <v>101.9</v>
      </c>
      <c r="BH6" s="65">
        <f t="shared" si="6"/>
        <v>153.6</v>
      </c>
      <c r="BI6" s="65">
        <f t="shared" si="6"/>
        <v>99.7</v>
      </c>
      <c r="BJ6" s="65">
        <f t="shared" si="6"/>
        <v>103.1</v>
      </c>
      <c r="BK6" s="65">
        <f t="shared" si="6"/>
        <v>87.1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>
        <f>IF(BO8="-",NA(),BO8)</f>
        <v>29.8</v>
      </c>
      <c r="BP6" s="65">
        <f t="shared" ref="BP6:BX6" si="7">IF(BP8="-",NA(),BP8)</f>
        <v>29.1</v>
      </c>
      <c r="BQ6" s="65">
        <f t="shared" si="7"/>
        <v>25.6</v>
      </c>
      <c r="BR6" s="65">
        <f t="shared" si="7"/>
        <v>45.3</v>
      </c>
      <c r="BS6" s="65">
        <f t="shared" si="7"/>
        <v>33.4</v>
      </c>
      <c r="BT6" s="65">
        <f t="shared" si="7"/>
        <v>69.2</v>
      </c>
      <c r="BU6" s="65">
        <f t="shared" si="7"/>
        <v>69.2</v>
      </c>
      <c r="BV6" s="65">
        <f t="shared" si="7"/>
        <v>69.099999999999994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>
        <f>IF(BZ8="-",NA(),BZ8)</f>
        <v>50605</v>
      </c>
      <c r="CA6" s="66">
        <f t="shared" ref="CA6:CI6" si="8">IF(CA8="-",NA(),CA8)</f>
        <v>46360</v>
      </c>
      <c r="CB6" s="66">
        <f t="shared" si="8"/>
        <v>38853</v>
      </c>
      <c r="CC6" s="66">
        <f t="shared" si="8"/>
        <v>39807</v>
      </c>
      <c r="CD6" s="66">
        <f t="shared" si="8"/>
        <v>42313</v>
      </c>
      <c r="CE6" s="66">
        <f t="shared" si="8"/>
        <v>43624</v>
      </c>
      <c r="CF6" s="66">
        <f t="shared" si="8"/>
        <v>43981</v>
      </c>
      <c r="CG6" s="66">
        <f t="shared" si="8"/>
        <v>45099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>
        <f>IF(CK8="-",NA(),CK8)</f>
        <v>17460</v>
      </c>
      <c r="CL6" s="66">
        <f t="shared" ref="CL6:CT6" si="9">IF(CL8="-",NA(),CL8)</f>
        <v>18374</v>
      </c>
      <c r="CM6" s="66">
        <f t="shared" si="9"/>
        <v>18498</v>
      </c>
      <c r="CN6" s="66">
        <f t="shared" si="9"/>
        <v>15089</v>
      </c>
      <c r="CO6" s="66">
        <f t="shared" si="9"/>
        <v>14565</v>
      </c>
      <c r="CP6" s="66">
        <f t="shared" si="9"/>
        <v>10842</v>
      </c>
      <c r="CQ6" s="66">
        <f t="shared" si="9"/>
        <v>11009</v>
      </c>
      <c r="CR6" s="66">
        <f t="shared" si="9"/>
        <v>11173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>
        <f>IF(CV8="-",NA(),CV8)</f>
        <v>56.3</v>
      </c>
      <c r="CW6" s="65">
        <f t="shared" ref="CW6:DE6" si="10">IF(CW8="-",NA(),CW8)</f>
        <v>61</v>
      </c>
      <c r="CX6" s="65">
        <f t="shared" si="10"/>
        <v>62.5</v>
      </c>
      <c r="CY6" s="65">
        <f t="shared" si="10"/>
        <v>62.2</v>
      </c>
      <c r="CZ6" s="65">
        <f t="shared" si="10"/>
        <v>69</v>
      </c>
      <c r="DA6" s="65">
        <f t="shared" si="10"/>
        <v>56.7</v>
      </c>
      <c r="DB6" s="65">
        <f t="shared" si="10"/>
        <v>56.5</v>
      </c>
      <c r="DC6" s="65">
        <f t="shared" si="10"/>
        <v>57.6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>
        <f>IF(DG8="-",NA(),DG8)</f>
        <v>20.2</v>
      </c>
      <c r="DH6" s="65">
        <f t="shared" ref="DH6:DP6" si="11">IF(DH8="-",NA(),DH8)</f>
        <v>17.399999999999999</v>
      </c>
      <c r="DI6" s="65">
        <f t="shared" si="11"/>
        <v>13.8</v>
      </c>
      <c r="DJ6" s="65">
        <f t="shared" si="11"/>
        <v>11.3</v>
      </c>
      <c r="DK6" s="65">
        <f t="shared" si="11"/>
        <v>11.8</v>
      </c>
      <c r="DL6" s="65">
        <f t="shared" si="11"/>
        <v>22.3</v>
      </c>
      <c r="DM6" s="65">
        <f t="shared" si="11"/>
        <v>22</v>
      </c>
      <c r="DN6" s="65">
        <f t="shared" si="11"/>
        <v>21.3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>
        <f>IF(DR8="-",NA(),DR8)</f>
        <v>27.7</v>
      </c>
      <c r="DS6" s="65">
        <f t="shared" ref="DS6:EA6" si="12">IF(DS8="-",NA(),DS8)</f>
        <v>33.299999999999997</v>
      </c>
      <c r="DT6" s="65">
        <f t="shared" si="12"/>
        <v>41.9</v>
      </c>
      <c r="DU6" s="65">
        <f t="shared" si="12"/>
        <v>48.8</v>
      </c>
      <c r="DV6" s="65">
        <f t="shared" si="12"/>
        <v>54.4</v>
      </c>
      <c r="DW6" s="65">
        <f t="shared" si="12"/>
        <v>47.2</v>
      </c>
      <c r="DX6" s="65">
        <f t="shared" si="12"/>
        <v>48.2</v>
      </c>
      <c r="DY6" s="65">
        <f t="shared" si="12"/>
        <v>49.7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58.1</v>
      </c>
      <c r="ED6" s="65">
        <f t="shared" ref="ED6:EL6" si="13">IF(ED8="-",NA(),ED8)</f>
        <v>55.1</v>
      </c>
      <c r="EE6" s="65">
        <f t="shared" si="13"/>
        <v>66.900000000000006</v>
      </c>
      <c r="EF6" s="65">
        <f t="shared" si="13"/>
        <v>72.3</v>
      </c>
      <c r="EG6" s="65">
        <f t="shared" si="13"/>
        <v>78</v>
      </c>
      <c r="EH6" s="65">
        <f t="shared" si="13"/>
        <v>61.6</v>
      </c>
      <c r="EI6" s="65">
        <f t="shared" si="13"/>
        <v>61.6</v>
      </c>
      <c r="EJ6" s="65">
        <f t="shared" si="13"/>
        <v>66.900000000000006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>
        <f>IF(EN8="-",NA(),EN8)</f>
        <v>11790060</v>
      </c>
      <c r="EO6" s="66">
        <f t="shared" ref="EO6:EW6" si="14">IF(EO8="-",NA(),EO8)</f>
        <v>15493325</v>
      </c>
      <c r="EP6" s="66">
        <f t="shared" si="14"/>
        <v>15313175</v>
      </c>
      <c r="EQ6" s="66">
        <f t="shared" si="14"/>
        <v>22140957</v>
      </c>
      <c r="ER6" s="66">
        <f t="shared" si="14"/>
        <v>22610443</v>
      </c>
      <c r="ES6" s="66">
        <f t="shared" si="14"/>
        <v>34077241</v>
      </c>
      <c r="ET6" s="66">
        <f t="shared" si="14"/>
        <v>34106897</v>
      </c>
      <c r="EU6" s="66">
        <f t="shared" si="14"/>
        <v>37367806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47510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地方独立行政法人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直営</v>
      </c>
      <c r="Q7" s="64">
        <f t="shared" si="15"/>
        <v>6</v>
      </c>
      <c r="R7" s="63" t="str">
        <f t="shared" si="15"/>
        <v>-</v>
      </c>
      <c r="S7" s="63" t="str">
        <f t="shared" si="15"/>
        <v>ド I</v>
      </c>
      <c r="T7" s="63" t="str">
        <f t="shared" si="15"/>
        <v>救</v>
      </c>
      <c r="U7" s="64" t="str">
        <f>U8</f>
        <v>-</v>
      </c>
      <c r="V7" s="64">
        <f>V8</f>
        <v>13266</v>
      </c>
      <c r="W7" s="63" t="str">
        <f>W8</f>
        <v>第１種該当</v>
      </c>
      <c r="X7" s="63" t="str">
        <f t="shared" si="15"/>
        <v>７：１</v>
      </c>
      <c r="Y7" s="64">
        <f t="shared" si="15"/>
        <v>90</v>
      </c>
      <c r="Z7" s="64" t="str">
        <f t="shared" si="15"/>
        <v>-</v>
      </c>
      <c r="AA7" s="64">
        <f t="shared" si="15"/>
        <v>50</v>
      </c>
      <c r="AB7" s="64" t="str">
        <f t="shared" si="15"/>
        <v>-</v>
      </c>
      <c r="AC7" s="64" t="str">
        <f t="shared" si="15"/>
        <v>-</v>
      </c>
      <c r="AD7" s="64">
        <f t="shared" si="15"/>
        <v>140</v>
      </c>
      <c r="AE7" s="64">
        <f t="shared" si="15"/>
        <v>60</v>
      </c>
      <c r="AF7" s="64" t="str">
        <f t="shared" si="15"/>
        <v>-</v>
      </c>
      <c r="AG7" s="64">
        <f t="shared" si="15"/>
        <v>60</v>
      </c>
      <c r="AH7" s="65">
        <f>AH8</f>
        <v>85.3</v>
      </c>
      <c r="AI7" s="65">
        <f t="shared" ref="AI7:AQ7" si="16">AI8</f>
        <v>83.1</v>
      </c>
      <c r="AJ7" s="65">
        <f t="shared" si="16"/>
        <v>82.5</v>
      </c>
      <c r="AK7" s="65">
        <f t="shared" si="16"/>
        <v>83.4</v>
      </c>
      <c r="AL7" s="65">
        <f t="shared" si="16"/>
        <v>76.599999999999994</v>
      </c>
      <c r="AM7" s="65">
        <f t="shared" si="16"/>
        <v>98.6</v>
      </c>
      <c r="AN7" s="65">
        <f t="shared" si="16"/>
        <v>98.1</v>
      </c>
      <c r="AO7" s="65">
        <f t="shared" si="16"/>
        <v>97.9</v>
      </c>
      <c r="AP7" s="65">
        <f t="shared" si="16"/>
        <v>98.3</v>
      </c>
      <c r="AQ7" s="65">
        <f t="shared" si="16"/>
        <v>96.7</v>
      </c>
      <c r="AR7" s="65"/>
      <c r="AS7" s="65">
        <f>AS8</f>
        <v>54.1</v>
      </c>
      <c r="AT7" s="65">
        <f t="shared" ref="AT7:BB7" si="17">AT8</f>
        <v>49.2</v>
      </c>
      <c r="AU7" s="65">
        <f t="shared" si="17"/>
        <v>44.1</v>
      </c>
      <c r="AV7" s="65">
        <f t="shared" si="17"/>
        <v>43.4</v>
      </c>
      <c r="AW7" s="65">
        <f t="shared" si="17"/>
        <v>39.4</v>
      </c>
      <c r="AX7" s="65">
        <f t="shared" si="17"/>
        <v>89.6</v>
      </c>
      <c r="AY7" s="65">
        <f t="shared" si="17"/>
        <v>89.6</v>
      </c>
      <c r="AZ7" s="65">
        <f t="shared" si="17"/>
        <v>88</v>
      </c>
      <c r="BA7" s="65">
        <f t="shared" si="17"/>
        <v>85.3</v>
      </c>
      <c r="BB7" s="65">
        <f t="shared" si="17"/>
        <v>84.2</v>
      </c>
      <c r="BC7" s="65"/>
      <c r="BD7" s="65">
        <f>BD8</f>
        <v>26.7</v>
      </c>
      <c r="BE7" s="65">
        <f t="shared" ref="BE7:BM7" si="18">BE8</f>
        <v>48.1</v>
      </c>
      <c r="BF7" s="65">
        <f t="shared" si="18"/>
        <v>74.8</v>
      </c>
      <c r="BG7" s="65">
        <f t="shared" si="18"/>
        <v>101.9</v>
      </c>
      <c r="BH7" s="65">
        <f t="shared" si="18"/>
        <v>153.6</v>
      </c>
      <c r="BI7" s="65">
        <f t="shared" si="18"/>
        <v>99.7</v>
      </c>
      <c r="BJ7" s="65">
        <f t="shared" si="18"/>
        <v>103.1</v>
      </c>
      <c r="BK7" s="65">
        <f t="shared" si="18"/>
        <v>87.1</v>
      </c>
      <c r="BL7" s="65">
        <f t="shared" si="18"/>
        <v>118.9</v>
      </c>
      <c r="BM7" s="65">
        <f t="shared" si="18"/>
        <v>119.5</v>
      </c>
      <c r="BN7" s="65"/>
      <c r="BO7" s="65">
        <f>BO8</f>
        <v>29.8</v>
      </c>
      <c r="BP7" s="65">
        <f t="shared" ref="BP7:BX7" si="19">BP8</f>
        <v>29.1</v>
      </c>
      <c r="BQ7" s="65">
        <f t="shared" si="19"/>
        <v>25.6</v>
      </c>
      <c r="BR7" s="65">
        <f t="shared" si="19"/>
        <v>45.3</v>
      </c>
      <c r="BS7" s="65">
        <f t="shared" si="19"/>
        <v>33.4</v>
      </c>
      <c r="BT7" s="65">
        <f t="shared" si="19"/>
        <v>69.2</v>
      </c>
      <c r="BU7" s="65">
        <f t="shared" si="19"/>
        <v>69.2</v>
      </c>
      <c r="BV7" s="65">
        <f t="shared" si="19"/>
        <v>69.099999999999994</v>
      </c>
      <c r="BW7" s="65">
        <f t="shared" si="19"/>
        <v>67.900000000000006</v>
      </c>
      <c r="BX7" s="65">
        <f t="shared" si="19"/>
        <v>69.8</v>
      </c>
      <c r="BY7" s="65"/>
      <c r="BZ7" s="66">
        <f>BZ8</f>
        <v>50605</v>
      </c>
      <c r="CA7" s="66">
        <f t="shared" ref="CA7:CI7" si="20">CA8</f>
        <v>46360</v>
      </c>
      <c r="CB7" s="66">
        <f t="shared" si="20"/>
        <v>38853</v>
      </c>
      <c r="CC7" s="66">
        <f t="shared" si="20"/>
        <v>39807</v>
      </c>
      <c r="CD7" s="66">
        <f t="shared" si="20"/>
        <v>42313</v>
      </c>
      <c r="CE7" s="66">
        <f t="shared" si="20"/>
        <v>43624</v>
      </c>
      <c r="CF7" s="66">
        <f t="shared" si="20"/>
        <v>43981</v>
      </c>
      <c r="CG7" s="66">
        <f t="shared" si="20"/>
        <v>45099</v>
      </c>
      <c r="CH7" s="66">
        <f t="shared" si="20"/>
        <v>32532</v>
      </c>
      <c r="CI7" s="66">
        <f t="shared" si="20"/>
        <v>33492</v>
      </c>
      <c r="CJ7" s="65"/>
      <c r="CK7" s="66">
        <f>CK8</f>
        <v>17460</v>
      </c>
      <c r="CL7" s="66">
        <f t="shared" ref="CL7:CT7" si="21">CL8</f>
        <v>18374</v>
      </c>
      <c r="CM7" s="66">
        <f t="shared" si="21"/>
        <v>18498</v>
      </c>
      <c r="CN7" s="66">
        <f t="shared" si="21"/>
        <v>15089</v>
      </c>
      <c r="CO7" s="66">
        <f t="shared" si="21"/>
        <v>14565</v>
      </c>
      <c r="CP7" s="66">
        <f t="shared" si="21"/>
        <v>10842</v>
      </c>
      <c r="CQ7" s="66">
        <f t="shared" si="21"/>
        <v>11009</v>
      </c>
      <c r="CR7" s="66">
        <f t="shared" si="21"/>
        <v>11173</v>
      </c>
      <c r="CS7" s="66">
        <f t="shared" si="21"/>
        <v>10037</v>
      </c>
      <c r="CT7" s="66">
        <f t="shared" si="21"/>
        <v>9976</v>
      </c>
      <c r="CU7" s="65"/>
      <c r="CV7" s="65">
        <f>CV8</f>
        <v>56.3</v>
      </c>
      <c r="CW7" s="65">
        <f t="shared" ref="CW7:DE7" si="22">CW8</f>
        <v>61</v>
      </c>
      <c r="CX7" s="65">
        <f t="shared" si="22"/>
        <v>62.5</v>
      </c>
      <c r="CY7" s="65">
        <f t="shared" si="22"/>
        <v>62.2</v>
      </c>
      <c r="CZ7" s="65">
        <f t="shared" si="22"/>
        <v>69</v>
      </c>
      <c r="DA7" s="65">
        <f t="shared" si="22"/>
        <v>56.7</v>
      </c>
      <c r="DB7" s="65">
        <f t="shared" si="22"/>
        <v>56.5</v>
      </c>
      <c r="DC7" s="65">
        <f t="shared" si="22"/>
        <v>57.6</v>
      </c>
      <c r="DD7" s="65">
        <f t="shared" si="22"/>
        <v>62.5</v>
      </c>
      <c r="DE7" s="65">
        <f t="shared" si="22"/>
        <v>63.4</v>
      </c>
      <c r="DF7" s="65"/>
      <c r="DG7" s="65">
        <f>DG8</f>
        <v>20.2</v>
      </c>
      <c r="DH7" s="65">
        <f t="shared" ref="DH7:DP7" si="23">DH8</f>
        <v>17.399999999999999</v>
      </c>
      <c r="DI7" s="65">
        <f t="shared" si="23"/>
        <v>13.8</v>
      </c>
      <c r="DJ7" s="65">
        <f t="shared" si="23"/>
        <v>11.3</v>
      </c>
      <c r="DK7" s="65">
        <f t="shared" si="23"/>
        <v>11.8</v>
      </c>
      <c r="DL7" s="65">
        <f t="shared" si="23"/>
        <v>22.3</v>
      </c>
      <c r="DM7" s="65">
        <f t="shared" si="23"/>
        <v>22</v>
      </c>
      <c r="DN7" s="65">
        <f t="shared" si="23"/>
        <v>21.3</v>
      </c>
      <c r="DO7" s="65">
        <f t="shared" si="23"/>
        <v>19</v>
      </c>
      <c r="DP7" s="65">
        <f t="shared" si="23"/>
        <v>18.7</v>
      </c>
      <c r="DQ7" s="65"/>
      <c r="DR7" s="65">
        <f>DR8</f>
        <v>27.7</v>
      </c>
      <c r="DS7" s="65">
        <f t="shared" ref="DS7:EA7" si="24">DS8</f>
        <v>33.299999999999997</v>
      </c>
      <c r="DT7" s="65">
        <f t="shared" si="24"/>
        <v>41.9</v>
      </c>
      <c r="DU7" s="65">
        <f t="shared" si="24"/>
        <v>48.8</v>
      </c>
      <c r="DV7" s="65">
        <f t="shared" si="24"/>
        <v>54.4</v>
      </c>
      <c r="DW7" s="65">
        <f t="shared" si="24"/>
        <v>47.2</v>
      </c>
      <c r="DX7" s="65">
        <f t="shared" si="24"/>
        <v>48.2</v>
      </c>
      <c r="DY7" s="65">
        <f t="shared" si="24"/>
        <v>49.7</v>
      </c>
      <c r="DZ7" s="65">
        <f t="shared" si="24"/>
        <v>52.4</v>
      </c>
      <c r="EA7" s="65">
        <f t="shared" si="24"/>
        <v>52.5</v>
      </c>
      <c r="EB7" s="65"/>
      <c r="EC7" s="65">
        <f>EC8</f>
        <v>58.1</v>
      </c>
      <c r="ED7" s="65">
        <f t="shared" ref="ED7:EL7" si="25">ED8</f>
        <v>55.1</v>
      </c>
      <c r="EE7" s="65">
        <f t="shared" si="25"/>
        <v>66.900000000000006</v>
      </c>
      <c r="EF7" s="65">
        <f t="shared" si="25"/>
        <v>72.3</v>
      </c>
      <c r="EG7" s="65">
        <f t="shared" si="25"/>
        <v>78</v>
      </c>
      <c r="EH7" s="65">
        <f t="shared" si="25"/>
        <v>61.6</v>
      </c>
      <c r="EI7" s="65">
        <f t="shared" si="25"/>
        <v>61.6</v>
      </c>
      <c r="EJ7" s="65">
        <f t="shared" si="25"/>
        <v>66.900000000000006</v>
      </c>
      <c r="EK7" s="65">
        <f t="shared" si="25"/>
        <v>69.2</v>
      </c>
      <c r="EL7" s="65">
        <f t="shared" si="25"/>
        <v>69.7</v>
      </c>
      <c r="EM7" s="65"/>
      <c r="EN7" s="66">
        <f>EN8</f>
        <v>11790060</v>
      </c>
      <c r="EO7" s="66">
        <f t="shared" ref="EO7:EW7" si="26">EO8</f>
        <v>15493325</v>
      </c>
      <c r="EP7" s="66">
        <f t="shared" si="26"/>
        <v>15313175</v>
      </c>
      <c r="EQ7" s="66">
        <f t="shared" si="26"/>
        <v>22140957</v>
      </c>
      <c r="ER7" s="66">
        <f t="shared" si="26"/>
        <v>22610443</v>
      </c>
      <c r="ES7" s="66">
        <f t="shared" si="26"/>
        <v>34077241</v>
      </c>
      <c r="ET7" s="66">
        <f t="shared" si="26"/>
        <v>34106897</v>
      </c>
      <c r="EU7" s="66">
        <f t="shared" si="26"/>
        <v>37367806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>
      <c r="A8" s="48"/>
      <c r="B8" s="68">
        <v>2016</v>
      </c>
      <c r="C8" s="68">
        <v>47510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6</v>
      </c>
      <c r="R8" s="68" t="s">
        <v>131</v>
      </c>
      <c r="S8" s="68" t="s">
        <v>132</v>
      </c>
      <c r="T8" s="68" t="s">
        <v>133</v>
      </c>
      <c r="U8" s="69" t="s">
        <v>131</v>
      </c>
      <c r="V8" s="69">
        <v>13266</v>
      </c>
      <c r="W8" s="68" t="s">
        <v>134</v>
      </c>
      <c r="X8" s="70" t="s">
        <v>135</v>
      </c>
      <c r="Y8" s="69">
        <v>90</v>
      </c>
      <c r="Z8" s="69" t="s">
        <v>131</v>
      </c>
      <c r="AA8" s="69">
        <v>50</v>
      </c>
      <c r="AB8" s="69" t="s">
        <v>131</v>
      </c>
      <c r="AC8" s="69" t="s">
        <v>131</v>
      </c>
      <c r="AD8" s="69">
        <v>140</v>
      </c>
      <c r="AE8" s="69">
        <v>60</v>
      </c>
      <c r="AF8" s="69" t="s">
        <v>131</v>
      </c>
      <c r="AG8" s="69">
        <v>60</v>
      </c>
      <c r="AH8" s="71">
        <v>85.3</v>
      </c>
      <c r="AI8" s="71">
        <v>83.1</v>
      </c>
      <c r="AJ8" s="71">
        <v>82.5</v>
      </c>
      <c r="AK8" s="71">
        <v>83.4</v>
      </c>
      <c r="AL8" s="71">
        <v>76.599999999999994</v>
      </c>
      <c r="AM8" s="71">
        <v>98.6</v>
      </c>
      <c r="AN8" s="71">
        <v>98.1</v>
      </c>
      <c r="AO8" s="71">
        <v>97.9</v>
      </c>
      <c r="AP8" s="71">
        <v>98.3</v>
      </c>
      <c r="AQ8" s="71">
        <v>96.7</v>
      </c>
      <c r="AR8" s="71">
        <v>98.4</v>
      </c>
      <c r="AS8" s="71">
        <v>54.1</v>
      </c>
      <c r="AT8" s="71">
        <v>49.2</v>
      </c>
      <c r="AU8" s="71">
        <v>44.1</v>
      </c>
      <c r="AV8" s="71">
        <v>43.4</v>
      </c>
      <c r="AW8" s="71">
        <v>39.4</v>
      </c>
      <c r="AX8" s="71">
        <v>89.6</v>
      </c>
      <c r="AY8" s="71">
        <v>89.6</v>
      </c>
      <c r="AZ8" s="71">
        <v>88</v>
      </c>
      <c r="BA8" s="71">
        <v>85.3</v>
      </c>
      <c r="BB8" s="71">
        <v>84.2</v>
      </c>
      <c r="BC8" s="71">
        <v>89.5</v>
      </c>
      <c r="BD8" s="72">
        <v>26.7</v>
      </c>
      <c r="BE8" s="72">
        <v>48.1</v>
      </c>
      <c r="BF8" s="72">
        <v>74.8</v>
      </c>
      <c r="BG8" s="72">
        <v>101.9</v>
      </c>
      <c r="BH8" s="72">
        <v>153.6</v>
      </c>
      <c r="BI8" s="72">
        <v>99.7</v>
      </c>
      <c r="BJ8" s="72">
        <v>103.1</v>
      </c>
      <c r="BK8" s="72">
        <v>87.1</v>
      </c>
      <c r="BL8" s="72">
        <v>118.9</v>
      </c>
      <c r="BM8" s="72">
        <v>119.5</v>
      </c>
      <c r="BN8" s="72">
        <v>63.6</v>
      </c>
      <c r="BO8" s="71">
        <v>29.8</v>
      </c>
      <c r="BP8" s="71">
        <v>29.1</v>
      </c>
      <c r="BQ8" s="71">
        <v>25.6</v>
      </c>
      <c r="BR8" s="71">
        <v>45.3</v>
      </c>
      <c r="BS8" s="71">
        <v>33.4</v>
      </c>
      <c r="BT8" s="71">
        <v>69.2</v>
      </c>
      <c r="BU8" s="71">
        <v>69.2</v>
      </c>
      <c r="BV8" s="71">
        <v>69.099999999999994</v>
      </c>
      <c r="BW8" s="71">
        <v>67.900000000000006</v>
      </c>
      <c r="BX8" s="71">
        <v>69.8</v>
      </c>
      <c r="BY8" s="71">
        <v>74.2</v>
      </c>
      <c r="BZ8" s="72">
        <v>50605</v>
      </c>
      <c r="CA8" s="72">
        <v>46360</v>
      </c>
      <c r="CB8" s="72">
        <v>38853</v>
      </c>
      <c r="CC8" s="72">
        <v>39807</v>
      </c>
      <c r="CD8" s="72">
        <v>42313</v>
      </c>
      <c r="CE8" s="72">
        <v>43624</v>
      </c>
      <c r="CF8" s="72">
        <v>43981</v>
      </c>
      <c r="CG8" s="72">
        <v>45099</v>
      </c>
      <c r="CH8" s="72">
        <v>32532</v>
      </c>
      <c r="CI8" s="72">
        <v>33492</v>
      </c>
      <c r="CJ8" s="71">
        <v>49667</v>
      </c>
      <c r="CK8" s="72">
        <v>17460</v>
      </c>
      <c r="CL8" s="72">
        <v>18374</v>
      </c>
      <c r="CM8" s="72">
        <v>18498</v>
      </c>
      <c r="CN8" s="72">
        <v>15089</v>
      </c>
      <c r="CO8" s="72">
        <v>14565</v>
      </c>
      <c r="CP8" s="72">
        <v>10842</v>
      </c>
      <c r="CQ8" s="72">
        <v>11009</v>
      </c>
      <c r="CR8" s="72">
        <v>11173</v>
      </c>
      <c r="CS8" s="72">
        <v>10037</v>
      </c>
      <c r="CT8" s="72">
        <v>9976</v>
      </c>
      <c r="CU8" s="71">
        <v>13758</v>
      </c>
      <c r="CV8" s="72">
        <v>56.3</v>
      </c>
      <c r="CW8" s="72">
        <v>61</v>
      </c>
      <c r="CX8" s="72">
        <v>62.5</v>
      </c>
      <c r="CY8" s="72">
        <v>62.2</v>
      </c>
      <c r="CZ8" s="72">
        <v>69</v>
      </c>
      <c r="DA8" s="72">
        <v>56.7</v>
      </c>
      <c r="DB8" s="72">
        <v>56.5</v>
      </c>
      <c r="DC8" s="72">
        <v>57.6</v>
      </c>
      <c r="DD8" s="72">
        <v>62.5</v>
      </c>
      <c r="DE8" s="72">
        <v>63.4</v>
      </c>
      <c r="DF8" s="72">
        <v>55.2</v>
      </c>
      <c r="DG8" s="72">
        <v>20.2</v>
      </c>
      <c r="DH8" s="72">
        <v>17.399999999999999</v>
      </c>
      <c r="DI8" s="72">
        <v>13.8</v>
      </c>
      <c r="DJ8" s="72">
        <v>11.3</v>
      </c>
      <c r="DK8" s="72">
        <v>11.8</v>
      </c>
      <c r="DL8" s="72">
        <v>22.3</v>
      </c>
      <c r="DM8" s="72">
        <v>22</v>
      </c>
      <c r="DN8" s="72">
        <v>21.3</v>
      </c>
      <c r="DO8" s="72">
        <v>19</v>
      </c>
      <c r="DP8" s="72">
        <v>18.7</v>
      </c>
      <c r="DQ8" s="72">
        <v>24.1</v>
      </c>
      <c r="DR8" s="71">
        <v>27.7</v>
      </c>
      <c r="DS8" s="71">
        <v>33.299999999999997</v>
      </c>
      <c r="DT8" s="71">
        <v>41.9</v>
      </c>
      <c r="DU8" s="71">
        <v>48.8</v>
      </c>
      <c r="DV8" s="71">
        <v>54.4</v>
      </c>
      <c r="DW8" s="71">
        <v>47.2</v>
      </c>
      <c r="DX8" s="71">
        <v>48.2</v>
      </c>
      <c r="DY8" s="71">
        <v>49.7</v>
      </c>
      <c r="DZ8" s="71">
        <v>52.4</v>
      </c>
      <c r="EA8" s="71">
        <v>52.5</v>
      </c>
      <c r="EB8" s="71">
        <v>50.7</v>
      </c>
      <c r="EC8" s="71">
        <v>58.1</v>
      </c>
      <c r="ED8" s="71">
        <v>55.1</v>
      </c>
      <c r="EE8" s="71">
        <v>66.900000000000006</v>
      </c>
      <c r="EF8" s="71">
        <v>72.3</v>
      </c>
      <c r="EG8" s="71">
        <v>78</v>
      </c>
      <c r="EH8" s="71">
        <v>61.6</v>
      </c>
      <c r="EI8" s="71">
        <v>61.6</v>
      </c>
      <c r="EJ8" s="71">
        <v>66.900000000000006</v>
      </c>
      <c r="EK8" s="71">
        <v>69.2</v>
      </c>
      <c r="EL8" s="71">
        <v>69.7</v>
      </c>
      <c r="EM8" s="71">
        <v>65.7</v>
      </c>
      <c r="EN8" s="72">
        <v>11790060</v>
      </c>
      <c r="EO8" s="72">
        <v>15493325</v>
      </c>
      <c r="EP8" s="72">
        <v>15313175</v>
      </c>
      <c r="EQ8" s="72">
        <v>22140957</v>
      </c>
      <c r="ER8" s="72">
        <v>22610443</v>
      </c>
      <c r="ES8" s="72">
        <v>34077241</v>
      </c>
      <c r="ET8" s="72">
        <v>34106897</v>
      </c>
      <c r="EU8" s="72">
        <v>37367806</v>
      </c>
      <c r="EV8" s="72">
        <v>35730958</v>
      </c>
      <c r="EW8" s="72">
        <v>37752628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136</v>
      </c>
      <c r="C10" s="77" t="s">
        <v>137</v>
      </c>
      <c r="D10" s="77" t="s">
        <v>138</v>
      </c>
      <c r="E10" s="77" t="s">
        <v>139</v>
      </c>
      <c r="F10" s="77" t="s">
        <v>140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141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2018-09-28T00:49:33Z</cp:lastPrinted>
  <dcterms:created xsi:type="dcterms:W3CDTF">2018-06-14T04:19:09Z</dcterms:created>
  <dcterms:modified xsi:type="dcterms:W3CDTF">2018-09-28T00:49:37Z</dcterms:modified>
  <cp:category/>
</cp:coreProperties>
</file>