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7.48\医療政策課\06 病院事業班\G_照会・回答\01 国からの照会（交付税等）\Ｈ30\09 病院事業に係る「経営比較分析表」の公表について\03 回答\提出用\"/>
    </mc:Choice>
  </mc:AlternateContent>
  <workbookProtection workbookPassword="B319" lockStructure="1"/>
  <bookViews>
    <workbookView xWindow="0" yWindow="0" windowWidth="20490" windowHeight="7530"/>
  </bookViews>
  <sheets>
    <sheet name="法適用_病院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KV79" i="4" s="1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EC7" i="5"/>
  <c r="EO79" i="4" s="1"/>
  <c r="EA7" i="5"/>
  <c r="DZ7" i="5"/>
  <c r="DY7" i="5"/>
  <c r="DX7" i="5"/>
  <c r="AN80" i="4" s="1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HV55" i="4" s="1"/>
  <c r="CW7" i="5"/>
  <c r="CV7" i="5"/>
  <c r="CT7" i="5"/>
  <c r="CS7" i="5"/>
  <c r="EW56" i="4" s="1"/>
  <c r="CR7" i="5"/>
  <c r="CQ7" i="5"/>
  <c r="CP7" i="5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HV33" i="4" s="1"/>
  <c r="BE7" i="5"/>
  <c r="BD7" i="5"/>
  <c r="BB7" i="5"/>
  <c r="BA7" i="5"/>
  <c r="EW34" i="4" s="1"/>
  <c r="AZ7" i="5"/>
  <c r="AY7" i="5"/>
  <c r="AX7" i="5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AD6" i="5"/>
  <c r="AC6" i="5"/>
  <c r="JW10" i="4" s="1"/>
  <c r="AB6" i="5"/>
  <c r="AA6" i="5"/>
  <c r="Z6" i="5"/>
  <c r="Y6" i="5"/>
  <c r="X6" i="5"/>
  <c r="W6" i="5"/>
  <c r="V6" i="5"/>
  <c r="U6" i="5"/>
  <c r="B12" i="4" s="1"/>
  <c r="T6" i="5"/>
  <c r="S6" i="5"/>
  <c r="R6" i="5"/>
  <c r="Q6" i="5"/>
  <c r="P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H90" i="4"/>
  <c r="G90" i="4"/>
  <c r="F90" i="4"/>
  <c r="D90" i="4"/>
  <c r="C90" i="4"/>
  <c r="B90" i="4"/>
  <c r="MH80" i="4"/>
  <c r="LO80" i="4"/>
  <c r="KV80" i="4"/>
  <c r="KC80" i="4"/>
  <c r="JJ80" i="4"/>
  <c r="HM80" i="4"/>
  <c r="GA80" i="4"/>
  <c r="FH80" i="4"/>
  <c r="EO80" i="4"/>
  <c r="CS80" i="4"/>
  <c r="BZ80" i="4"/>
  <c r="BG80" i="4"/>
  <c r="U80" i="4"/>
  <c r="MH79" i="4"/>
  <c r="LO79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GR56" i="4"/>
  <c r="FL56" i="4"/>
  <c r="EH56" i="4"/>
  <c r="DS56" i="4"/>
  <c r="DD56" i="4"/>
  <c r="BX56" i="4"/>
  <c r="BI56" i="4"/>
  <c r="AT56" i="4"/>
  <c r="P56" i="4"/>
  <c r="LY55" i="4"/>
  <c r="LJ55" i="4"/>
  <c r="KU55" i="4"/>
  <c r="IZ55" i="4"/>
  <c r="IK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GR34" i="4"/>
  <c r="FL34" i="4"/>
  <c r="EH34" i="4"/>
  <c r="DS34" i="4"/>
  <c r="DD34" i="4"/>
  <c r="BX34" i="4"/>
  <c r="BI34" i="4"/>
  <c r="AT34" i="4"/>
  <c r="P34" i="4"/>
  <c r="LY33" i="4"/>
  <c r="LJ33" i="4"/>
  <c r="KU33" i="4"/>
  <c r="IZ33" i="4"/>
  <c r="IK33" i="4"/>
  <c r="HG33" i="4"/>
  <c r="GR33" i="4"/>
  <c r="EW33" i="4"/>
  <c r="EH33" i="4"/>
  <c r="DS33" i="4"/>
  <c r="BX33" i="4"/>
  <c r="BI33" i="4"/>
  <c r="AT33" i="4"/>
  <c r="AE33" i="4"/>
  <c r="P33" i="4"/>
  <c r="JW12" i="4"/>
  <c r="ID12" i="4"/>
  <c r="EG12" i="4"/>
  <c r="CN12" i="4"/>
  <c r="AU12" i="4"/>
  <c r="LP10" i="4"/>
  <c r="ID10" i="4"/>
  <c r="FZ10" i="4"/>
  <c r="EG10" i="4"/>
  <c r="CN10" i="4"/>
  <c r="AU10" i="4"/>
  <c r="B10" i="4"/>
  <c r="LP8" i="4"/>
  <c r="JW8" i="4"/>
  <c r="ID8" i="4"/>
  <c r="EG8" i="4"/>
  <c r="CN8" i="4"/>
  <c r="B8" i="4"/>
  <c r="B6" i="4"/>
  <c r="HM78" i="4" l="1"/>
  <c r="FL54" i="4"/>
  <c r="FL32" i="4"/>
  <c r="BX32" i="4"/>
  <c r="MN54" i="4"/>
  <c r="CS78" i="4"/>
  <c r="BX54" i="4"/>
  <c r="MN32" i="4"/>
  <c r="MH78" i="4"/>
  <c r="IZ54" i="4"/>
  <c r="IZ32" i="4"/>
  <c r="C11" i="5"/>
  <c r="D11" i="5"/>
  <c r="E11" i="5"/>
  <c r="B11" i="5"/>
  <c r="AN78" i="4" l="1"/>
  <c r="AE54" i="4"/>
  <c r="AE32" i="4"/>
  <c r="KU54" i="4"/>
  <c r="KU32" i="4"/>
  <c r="KC78" i="4"/>
  <c r="FH78" i="4"/>
  <c r="DS54" i="4"/>
  <c r="DS32" i="4"/>
  <c r="HG54" i="4"/>
  <c r="HG32" i="4"/>
  <c r="EO78" i="4"/>
  <c r="DD54" i="4"/>
  <c r="DD32" i="4"/>
  <c r="P54" i="4"/>
  <c r="U78" i="4"/>
  <c r="KF54" i="4"/>
  <c r="KF32" i="4"/>
  <c r="JJ78" i="4"/>
  <c r="GR54" i="4"/>
  <c r="GR32" i="4"/>
  <c r="P32" i="4"/>
  <c r="LO78" i="4"/>
  <c r="IK54" i="4"/>
  <c r="IK32" i="4"/>
  <c r="EW54" i="4"/>
  <c r="GT78" i="4"/>
  <c r="BI54" i="4"/>
  <c r="LY54" i="4"/>
  <c r="LY32" i="4"/>
  <c r="EW32" i="4"/>
  <c r="BZ78" i="4"/>
  <c r="BI32" i="4"/>
  <c r="LJ54" i="4"/>
  <c r="LJ32" i="4"/>
  <c r="EH54" i="4"/>
  <c r="KV78" i="4"/>
  <c r="HV54" i="4"/>
  <c r="HV32" i="4"/>
  <c r="GA78" i="4"/>
  <c r="EH32" i="4"/>
  <c r="BG78" i="4"/>
  <c r="AT54" i="4"/>
  <c r="AT32" i="4"/>
</calcChain>
</file>

<file path=xl/sharedStrings.xml><?xml version="1.0" encoding="utf-8"?>
<sst xmlns="http://schemas.openxmlformats.org/spreadsheetml/2006/main" count="294" uniqueCount="147">
  <si>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</si>
  <si>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</si>
  <si>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</si>
  <si>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</si>
  <si>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</si>
  <si>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</si>
  <si>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</si>
  <si>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</si>
  <si>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</si>
  <si>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</si>
  <si>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</si>
  <si>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</si>
  <si>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</si>
  <si>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</si>
  <si>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</si>
  <si>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</si>
  <si>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</si>
  <si>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</si>
  <si>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</si>
  <si>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</si>
  <si>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</si>
  <si>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</si>
  <si>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</si>
  <si>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</si>
  <si>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</si>
  <si>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</si>
  <si>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</si>
  <si>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</si>
  <si>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</si>
  <si>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</si>
  <si>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</si>
  <si>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</si>
  <si>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</si>
  <si>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</si>
  <si>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</si>
  <si>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</si>
  <si>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</si>
  <si>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</si>
  <si>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</si>
  <si>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</si>
  <si>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</si>
  <si>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</si>
  <si>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</si>
  <si>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</si>
  <si>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</si>
  <si>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</si>
  <si>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</si>
  <si>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</si>
  <si>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</si>
  <si>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</si>
  <si>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</si>
  <si>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</si>
  <si>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</si>
  <si>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</si>
  <si>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</si>
  <si>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</si>
  <si>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</si>
  <si>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</si>
  <si>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</si>
  <si>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</si>
  <si>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</si>
  <si>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</si>
  <si>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</si>
  <si>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</si>
  <si>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</si>
  <si>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</si>
  <si>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</si>
  <si>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</si>
  <si>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</si>
  <si>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</si>
  <si>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</si>
  <si>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</si>
  <si>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</si>
  <si>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</si>
  <si>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</si>
  <si>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</si>
  <si>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</si>
  <si>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</si>
  <si>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</si>
  <si>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</si>
  <si>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</si>
  <si>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</si>
  <si>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</si>
  <si>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</si>
  <si>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</si>
  <si>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</si>
  <si>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</si>
  <si>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</si>
  <si>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</si>
  <si>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</si>
  <si>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</si>
  <si>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</si>
  <si>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</si>
  <si>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</si>
  <si>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</si>
  <si>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</si>
  <si>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</si>
  <si>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</si>
  <si>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</si>
  <si>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</si>
  <si>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</si>
  <si>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</si>
  <si>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</si>
  <si>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</si>
  <si>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</si>
  <si>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</si>
  <si>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</si>
  <si>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</si>
  <si>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</si>
  <si>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</si>
  <si>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</si>
  <si>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</si>
  <si>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</si>
  <si>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</si>
  <si>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</si>
  <si>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</si>
  <si>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</si>
  <si>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</si>
  <si>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</si>
  <si>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</si>
  <si>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</si>
  <si>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</si>
  <si>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</si>
  <si>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宮城県</t>
  </si>
  <si>
    <t>地方独立行政法人宮城県立病院機構</t>
  </si>
  <si>
    <t>宮城県立精神医療センター</t>
  </si>
  <si>
    <t>地方独立行政法人</t>
  </si>
  <si>
    <t>病院事業</t>
  </si>
  <si>
    <t>精神科病院</t>
  </si>
  <si>
    <t>精神病院</t>
  </si>
  <si>
    <t>直営</t>
  </si>
  <si>
    <t>-</t>
  </si>
  <si>
    <t>救 臨</t>
  </si>
  <si>
    <t>非該当</t>
  </si>
  <si>
    <t>１５：１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</si>
  <si>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</si>
  <si>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</si>
  <si>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</si>
  <si>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</si>
  <si>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</si>
  <si>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</si>
  <si>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</si>
  <si>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県内唯一の精神科基幹病院として，
（イ）精神科救急医療の提供
（ロ）自立生活支援事業の実施
（ハ）児童思春期医療の提供
（ニ）慢性重症者に向けた医療体制の整備
等に取組み，県民に必要な医療・情報を提供するという役割を担っている。</t>
    <rPh sb="0" eb="2">
      <t>ケンナイ</t>
    </rPh>
    <rPh sb="2" eb="4">
      <t>ユイイツ</t>
    </rPh>
    <rPh sb="5" eb="8">
      <t>セイシンカ</t>
    </rPh>
    <rPh sb="8" eb="10">
      <t>キカン</t>
    </rPh>
    <rPh sb="10" eb="12">
      <t>ビョウイン</t>
    </rPh>
    <rPh sb="80" eb="81">
      <t>ナド</t>
    </rPh>
    <rPh sb="82" eb="84">
      <t>トリク</t>
    </rPh>
    <phoneticPr fontId="5"/>
  </si>
  <si>
    <t xml:space="preserve">　平成２８年度決算において経常収支比率は105.5%と100%以上を確保できており，病院の単年度の収支は黒字となっている。医業収支比率は71.2%となっており，平均値を上回っている。
　病床利用率は76.0%と平均値以上に推移。総じて平均値を上回る経営状況となっている。連続して黒字で推移しているため，累積欠損金は発生していない。
</t>
    <rPh sb="1" eb="3">
      <t>ヘイセイ</t>
    </rPh>
    <rPh sb="5" eb="7">
      <t>ネンド</t>
    </rPh>
    <rPh sb="7" eb="9">
      <t>ケッサン</t>
    </rPh>
    <rPh sb="13" eb="15">
      <t>ケイジョウ</t>
    </rPh>
    <rPh sb="15" eb="17">
      <t>シュウシ</t>
    </rPh>
    <rPh sb="17" eb="19">
      <t>ヒリツ</t>
    </rPh>
    <rPh sb="31" eb="33">
      <t>イジョウ</t>
    </rPh>
    <rPh sb="34" eb="36">
      <t>カクホ</t>
    </rPh>
    <rPh sb="42" eb="44">
      <t>ビョウイン</t>
    </rPh>
    <rPh sb="45" eb="48">
      <t>タンネンド</t>
    </rPh>
    <rPh sb="49" eb="51">
      <t>シュウシ</t>
    </rPh>
    <rPh sb="52" eb="54">
      <t>クロジ</t>
    </rPh>
    <rPh sb="61" eb="63">
      <t>イギョウ</t>
    </rPh>
    <rPh sb="63" eb="65">
      <t>シュウシ</t>
    </rPh>
    <rPh sb="65" eb="67">
      <t>ヒリツ</t>
    </rPh>
    <rPh sb="80" eb="83">
      <t>ヘイキンチ</t>
    </rPh>
    <rPh sb="84" eb="86">
      <t>ウワマワ</t>
    </rPh>
    <rPh sb="93" eb="95">
      <t>ビョウショウ</t>
    </rPh>
    <rPh sb="95" eb="98">
      <t>リヨウリツ</t>
    </rPh>
    <rPh sb="105" eb="108">
      <t>ヘイキンチ</t>
    </rPh>
    <rPh sb="108" eb="110">
      <t>イジョウ</t>
    </rPh>
    <rPh sb="111" eb="113">
      <t>スイイ</t>
    </rPh>
    <rPh sb="114" eb="115">
      <t>ソウ</t>
    </rPh>
    <rPh sb="117" eb="120">
      <t>ヘイキンチ</t>
    </rPh>
    <rPh sb="121" eb="123">
      <t>ウワマワ</t>
    </rPh>
    <rPh sb="124" eb="126">
      <t>ケイエイ</t>
    </rPh>
    <rPh sb="126" eb="128">
      <t>ジョウキョウ</t>
    </rPh>
    <rPh sb="135" eb="137">
      <t>レンゾク</t>
    </rPh>
    <rPh sb="139" eb="141">
      <t>クロジ</t>
    </rPh>
    <rPh sb="142" eb="144">
      <t>スイイ</t>
    </rPh>
    <rPh sb="151" eb="153">
      <t>ルイセキ</t>
    </rPh>
    <rPh sb="153" eb="155">
      <t>ケッソン</t>
    </rPh>
    <rPh sb="155" eb="156">
      <t>キン</t>
    </rPh>
    <rPh sb="157" eb="159">
      <t>ハッセイ</t>
    </rPh>
    <phoneticPr fontId="5"/>
  </si>
  <si>
    <t>　有形固定資産減価償却率，器械備品減価償却率ともに，平均値を上回っている。本館の建設から３８年が経過し，今後病院の建替も含めた計画的な更新が必要である。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キカイ</t>
    </rPh>
    <rPh sb="15" eb="17">
      <t>ビヒン</t>
    </rPh>
    <rPh sb="17" eb="19">
      <t>ゲンカ</t>
    </rPh>
    <rPh sb="19" eb="21">
      <t>ショウキャク</t>
    </rPh>
    <rPh sb="21" eb="22">
      <t>リツ</t>
    </rPh>
    <rPh sb="26" eb="29">
      <t>ヘイキンチ</t>
    </rPh>
    <rPh sb="30" eb="32">
      <t>ウワマワ</t>
    </rPh>
    <rPh sb="37" eb="39">
      <t>ホンカン</t>
    </rPh>
    <rPh sb="40" eb="42">
      <t>ケンセツ</t>
    </rPh>
    <rPh sb="46" eb="47">
      <t>ネン</t>
    </rPh>
    <rPh sb="48" eb="50">
      <t>ケイカ</t>
    </rPh>
    <rPh sb="52" eb="54">
      <t>コンゴ</t>
    </rPh>
    <rPh sb="54" eb="56">
      <t>ビョウイン</t>
    </rPh>
    <rPh sb="57" eb="59">
      <t>タテカ</t>
    </rPh>
    <rPh sb="60" eb="61">
      <t>フク</t>
    </rPh>
    <rPh sb="63" eb="66">
      <t>ケイカクテキ</t>
    </rPh>
    <rPh sb="67" eb="69">
      <t>コウシン</t>
    </rPh>
    <rPh sb="70" eb="72">
      <t>ヒツヨウ</t>
    </rPh>
    <phoneticPr fontId="5"/>
  </si>
  <si>
    <t>非設置</t>
    <rPh sb="0" eb="1">
      <t>ヒ</t>
    </rPh>
    <rPh sb="1" eb="3">
      <t>セッチ</t>
    </rPh>
    <phoneticPr fontId="5"/>
  </si>
  <si>
    <t>　経常収支比率は100％以上を確保できており，単年度の収支は黒字を確保，また病床利用率，医業収支比率は平均値を上回っており，経営は安定している。
　今後，計画的な施設整備の更新を行っていく場合には，新たな償却負担等の経費が発生するため，経常収支比率が100％を下回らないよう，収益・費用の変動に注視していく必要がある。</t>
    <rPh sb="1" eb="3">
      <t>ケイジョウ</t>
    </rPh>
    <rPh sb="3" eb="5">
      <t>シュウシ</t>
    </rPh>
    <rPh sb="5" eb="7">
      <t>ヒリツ</t>
    </rPh>
    <rPh sb="12" eb="14">
      <t>イジョウ</t>
    </rPh>
    <rPh sb="15" eb="17">
      <t>カクホ</t>
    </rPh>
    <rPh sb="23" eb="26">
      <t>タンネンド</t>
    </rPh>
    <rPh sb="27" eb="29">
      <t>シュウシ</t>
    </rPh>
    <rPh sb="30" eb="32">
      <t>クロジ</t>
    </rPh>
    <rPh sb="33" eb="35">
      <t>カクホ</t>
    </rPh>
    <rPh sb="38" eb="40">
      <t>ビョウショウ</t>
    </rPh>
    <rPh sb="40" eb="42">
      <t>リヨウ</t>
    </rPh>
    <rPh sb="42" eb="43">
      <t>リツ</t>
    </rPh>
    <rPh sb="44" eb="46">
      <t>イギョウ</t>
    </rPh>
    <rPh sb="46" eb="48">
      <t>シュウシ</t>
    </rPh>
    <rPh sb="48" eb="50">
      <t>ヒリツ</t>
    </rPh>
    <rPh sb="51" eb="54">
      <t>ヘイキンチ</t>
    </rPh>
    <rPh sb="55" eb="57">
      <t>ウワマワ</t>
    </rPh>
    <rPh sb="62" eb="64">
      <t>ケイエイ</t>
    </rPh>
    <rPh sb="65" eb="67">
      <t>アンテイ</t>
    </rPh>
    <rPh sb="74" eb="76">
      <t>コンゴ</t>
    </rPh>
    <rPh sb="77" eb="80">
      <t>ケイカクテキ</t>
    </rPh>
    <rPh sb="81" eb="83">
      <t>シセツ</t>
    </rPh>
    <rPh sb="83" eb="85">
      <t>セイビ</t>
    </rPh>
    <rPh sb="86" eb="88">
      <t>コウシン</t>
    </rPh>
    <rPh sb="89" eb="90">
      <t>オコナ</t>
    </rPh>
    <rPh sb="94" eb="96">
      <t>バアイ</t>
    </rPh>
    <rPh sb="99" eb="100">
      <t>アラ</t>
    </rPh>
    <rPh sb="102" eb="104">
      <t>ショウキャク</t>
    </rPh>
    <rPh sb="104" eb="106">
      <t>フタン</t>
    </rPh>
    <rPh sb="106" eb="107">
      <t>トウ</t>
    </rPh>
    <rPh sb="108" eb="110">
      <t>ケイヒ</t>
    </rPh>
    <rPh sb="111" eb="113">
      <t>ハッセイ</t>
    </rPh>
    <rPh sb="118" eb="120">
      <t>ケイジョウ</t>
    </rPh>
    <rPh sb="120" eb="122">
      <t>シュウシ</t>
    </rPh>
    <rPh sb="122" eb="124">
      <t>ヒリツ</t>
    </rPh>
    <rPh sb="130" eb="132">
      <t>シタマワ</t>
    </rPh>
    <rPh sb="138" eb="140">
      <t>シュウエキ</t>
    </rPh>
    <rPh sb="141" eb="143">
      <t>ヒヨウ</t>
    </rPh>
    <rPh sb="144" eb="146">
      <t>ヘンドウ</t>
    </rPh>
    <rPh sb="147" eb="149">
      <t>チュウシ</t>
    </rPh>
    <rPh sb="153" eb="155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</si>
</sst>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76.599999999999994</c:v>
                </c:pt>
                <c:pt idx="1">
                  <c:v>80.099999999999994</c:v>
                </c:pt>
                <c:pt idx="2">
                  <c:v>78.3</c:v>
                </c:pt>
                <c:pt idx="3">
                  <c:v>76</c:v>
                </c:pt>
                <c:pt idx="4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9888"/>
        <c:axId val="4683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72.3</c:v>
                </c:pt>
                <c:pt idx="1">
                  <c:v>74.2</c:v>
                </c:pt>
                <c:pt idx="2">
                  <c:v>73.599999999999994</c:v>
                </c:pt>
                <c:pt idx="3">
                  <c:v>74.8</c:v>
                </c:pt>
                <c:pt idx="4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69888"/>
        <c:axId val="46834048"/>
      </c:lineChart>
      <c:dateAx>
        <c:axId val="4486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834048"/>
        <c:crosses val="autoZero"/>
        <c:auto val="1"/>
        <c:lblOffset val="100"/>
        <c:baseTimeUnit val="years"/>
      </c:dateAx>
      <c:valAx>
        <c:axId val="4683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69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7282</c:v>
                </c:pt>
                <c:pt idx="1">
                  <c:v>7410</c:v>
                </c:pt>
                <c:pt idx="2">
                  <c:v>7517</c:v>
                </c:pt>
                <c:pt idx="3">
                  <c:v>7687</c:v>
                </c:pt>
                <c:pt idx="4">
                  <c:v>7876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79744"/>
        <c:axId val="10448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8856</c:v>
                </c:pt>
                <c:pt idx="1">
                  <c:v>8812</c:v>
                </c:pt>
                <c:pt idx="2">
                  <c:v>8588</c:v>
                </c:pt>
                <c:pt idx="3">
                  <c:v>8536</c:v>
                </c:pt>
                <c:pt idx="4">
                  <c:v>8502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79744"/>
        <c:axId val="104486016"/>
      </c:lineChart>
      <c:dateAx>
        <c:axId val="10447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486016"/>
        <c:crosses val="autoZero"/>
        <c:auto val="1"/>
        <c:lblOffset val="100"/>
        <c:baseTimeUnit val="years"/>
      </c:dateAx>
      <c:valAx>
        <c:axId val="10448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479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18032</c:v>
                </c:pt>
                <c:pt idx="1">
                  <c:v>18329</c:v>
                </c:pt>
                <c:pt idx="2">
                  <c:v>20499</c:v>
                </c:pt>
                <c:pt idx="3">
                  <c:v>21040</c:v>
                </c:pt>
                <c:pt idx="4">
                  <c:v>22267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36704"/>
        <c:axId val="10454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18124</c:v>
                </c:pt>
                <c:pt idx="1">
                  <c:v>18742</c:v>
                </c:pt>
                <c:pt idx="2">
                  <c:v>19795</c:v>
                </c:pt>
                <c:pt idx="3">
                  <c:v>20395</c:v>
                </c:pt>
                <c:pt idx="4">
                  <c:v>20681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36704"/>
        <c:axId val="104542976"/>
      </c:lineChart>
      <c:dateAx>
        <c:axId val="10453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542976"/>
        <c:crosses val="autoZero"/>
        <c:auto val="1"/>
        <c:lblOffset val="100"/>
        <c:baseTimeUnit val="years"/>
      </c:dateAx>
      <c:valAx>
        <c:axId val="10454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536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360960"/>
        <c:axId val="6036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146.1</c:v>
                </c:pt>
                <c:pt idx="1">
                  <c:v>153.30000000000001</c:v>
                </c:pt>
                <c:pt idx="2">
                  <c:v>145.30000000000001</c:v>
                </c:pt>
                <c:pt idx="3">
                  <c:v>184.4</c:v>
                </c:pt>
                <c:pt idx="4">
                  <c:v>163.19999999999999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60960"/>
        <c:axId val="60367232"/>
      </c:lineChart>
      <c:dateAx>
        <c:axId val="6036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367232"/>
        <c:crosses val="autoZero"/>
        <c:auto val="1"/>
        <c:lblOffset val="100"/>
        <c:baseTimeUnit val="years"/>
      </c:dateAx>
      <c:valAx>
        <c:axId val="6036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0360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68.099999999999994</c:v>
                </c:pt>
                <c:pt idx="1">
                  <c:v>68.900000000000006</c:v>
                </c:pt>
                <c:pt idx="2">
                  <c:v>70.2</c:v>
                </c:pt>
                <c:pt idx="3">
                  <c:v>70.3</c:v>
                </c:pt>
                <c:pt idx="4">
                  <c:v>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397440"/>
        <c:axId val="6040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69.599999999999994</c:v>
                </c:pt>
                <c:pt idx="2">
                  <c:v>69.099999999999994</c:v>
                </c:pt>
                <c:pt idx="3">
                  <c:v>69.8</c:v>
                </c:pt>
                <c:pt idx="4">
                  <c:v>69.400000000000006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97440"/>
        <c:axId val="60407808"/>
      </c:lineChart>
      <c:dateAx>
        <c:axId val="6039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407808"/>
        <c:crosses val="autoZero"/>
        <c:auto val="1"/>
        <c:lblOffset val="100"/>
        <c:baseTimeUnit val="years"/>
      </c:dateAx>
      <c:valAx>
        <c:axId val="6040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0397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100.8</c:v>
                </c:pt>
                <c:pt idx="1">
                  <c:v>105.4</c:v>
                </c:pt>
                <c:pt idx="2">
                  <c:v>103.3</c:v>
                </c:pt>
                <c:pt idx="3">
                  <c:v>104.1</c:v>
                </c:pt>
                <c:pt idx="4">
                  <c:v>105.5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23744"/>
        <c:axId val="610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99.8</c:v>
                </c:pt>
                <c:pt idx="1">
                  <c:v>100</c:v>
                </c:pt>
                <c:pt idx="2">
                  <c:v>101.3</c:v>
                </c:pt>
                <c:pt idx="3">
                  <c:v>101.1</c:v>
                </c:pt>
                <c:pt idx="4">
                  <c:v>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23744"/>
        <c:axId val="61025664"/>
      </c:lineChart>
      <c:dateAx>
        <c:axId val="6102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025664"/>
        <c:crosses val="autoZero"/>
        <c:auto val="1"/>
        <c:lblOffset val="100"/>
        <c:baseTimeUnit val="years"/>
      </c:dateAx>
      <c:valAx>
        <c:axId val="610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61023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21.6</c:v>
                </c:pt>
                <c:pt idx="1">
                  <c:v>27.6</c:v>
                </c:pt>
                <c:pt idx="2">
                  <c:v>36.5</c:v>
                </c:pt>
                <c:pt idx="3">
                  <c:v>43.5</c:v>
                </c:pt>
                <c:pt idx="4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61760"/>
        <c:axId val="6107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39</c:v>
                </c:pt>
                <c:pt idx="2">
                  <c:v>43.7</c:v>
                </c:pt>
                <c:pt idx="3">
                  <c:v>44.3</c:v>
                </c:pt>
                <c:pt idx="4">
                  <c:v>46.7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61760"/>
        <c:axId val="61072128"/>
      </c:lineChart>
      <c:dateAx>
        <c:axId val="6106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072128"/>
        <c:crosses val="autoZero"/>
        <c:auto val="1"/>
        <c:lblOffset val="100"/>
        <c:baseTimeUnit val="years"/>
      </c:dateAx>
      <c:valAx>
        <c:axId val="6107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061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37.799999999999997</c:v>
                </c:pt>
                <c:pt idx="1">
                  <c:v>46.6</c:v>
                </c:pt>
                <c:pt idx="2">
                  <c:v>60.9</c:v>
                </c:pt>
                <c:pt idx="3">
                  <c:v>61.7</c:v>
                </c:pt>
                <c:pt idx="4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37504"/>
        <c:axId val="6124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51.4</c:v>
                </c:pt>
                <c:pt idx="1">
                  <c:v>52.4</c:v>
                </c:pt>
                <c:pt idx="2">
                  <c:v>59.8</c:v>
                </c:pt>
                <c:pt idx="3">
                  <c:v>61.8</c:v>
                </c:pt>
                <c:pt idx="4">
                  <c:v>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37504"/>
        <c:axId val="61243776"/>
      </c:lineChart>
      <c:dateAx>
        <c:axId val="6123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243776"/>
        <c:crosses val="autoZero"/>
        <c:auto val="1"/>
        <c:lblOffset val="100"/>
        <c:baseTimeUnit val="years"/>
      </c:dateAx>
      <c:valAx>
        <c:axId val="6124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237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5163241</c:v>
                </c:pt>
                <c:pt idx="1">
                  <c:v>6740155</c:v>
                </c:pt>
                <c:pt idx="2">
                  <c:v>6751705</c:v>
                </c:pt>
                <c:pt idx="3">
                  <c:v>7095159</c:v>
                </c:pt>
                <c:pt idx="4">
                  <c:v>7101647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97728"/>
        <c:axId val="8709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22744336</c:v>
                </c:pt>
                <c:pt idx="1">
                  <c:v>23558262</c:v>
                </c:pt>
                <c:pt idx="2">
                  <c:v>24879291</c:v>
                </c:pt>
                <c:pt idx="3">
                  <c:v>26363375</c:v>
                </c:pt>
                <c:pt idx="4">
                  <c:v>26996532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97728"/>
        <c:axId val="87099648"/>
      </c:lineChart>
      <c:dateAx>
        <c:axId val="8709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99648"/>
        <c:crosses val="autoZero"/>
        <c:auto val="1"/>
        <c:lblOffset val="100"/>
        <c:baseTimeUnit val="years"/>
      </c:dateAx>
      <c:valAx>
        <c:axId val="8709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7097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5.4</c:v>
                </c:pt>
                <c:pt idx="1">
                  <c:v>5.4</c:v>
                </c:pt>
                <c:pt idx="2">
                  <c:v>4.8</c:v>
                </c:pt>
                <c:pt idx="3">
                  <c:v>4.7</c:v>
                </c:pt>
                <c:pt idx="4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54688"/>
        <c:axId val="8715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10.7</c:v>
                </c:pt>
                <c:pt idx="1">
                  <c:v>9.9</c:v>
                </c:pt>
                <c:pt idx="2">
                  <c:v>9</c:v>
                </c:pt>
                <c:pt idx="3">
                  <c:v>8.4</c:v>
                </c:pt>
                <c:pt idx="4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54688"/>
        <c:axId val="87156608"/>
      </c:lineChart>
      <c:dateAx>
        <c:axId val="8715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156608"/>
        <c:crosses val="autoZero"/>
        <c:auto val="1"/>
        <c:lblOffset val="100"/>
        <c:baseTimeUnit val="years"/>
      </c:dateAx>
      <c:valAx>
        <c:axId val="8715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7154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66.7</c:v>
                </c:pt>
                <c:pt idx="1">
                  <c:v>62.7</c:v>
                </c:pt>
                <c:pt idx="2">
                  <c:v>64.5</c:v>
                </c:pt>
                <c:pt idx="3">
                  <c:v>66.400000000000006</c:v>
                </c:pt>
                <c:pt idx="4">
                  <c:v>68.2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75776"/>
        <c:axId val="10208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86</c:v>
                </c:pt>
                <c:pt idx="1">
                  <c:v>84.5</c:v>
                </c:pt>
                <c:pt idx="2">
                  <c:v>84.4</c:v>
                </c:pt>
                <c:pt idx="3">
                  <c:v>84.6</c:v>
                </c:pt>
                <c:pt idx="4">
                  <c:v>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75776"/>
        <c:axId val="102082048"/>
      </c:lineChart>
      <c:dateAx>
        <c:axId val="10207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82048"/>
        <c:crosses val="autoZero"/>
        <c:auto val="1"/>
        <c:lblOffset val="100"/>
        <c:baseTimeUnit val="years"/>
      </c:dateAx>
      <c:valAx>
        <c:axId val="10208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075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GD52" zoomScaleNormal="100" zoomScaleSheetLayoutView="70" workbookViewId="0">
      <selection activeCell="NJ49" sqref="NJ49:NX65"/>
    </sheetView>
  </sheetViews>
  <sheetFormatPr defaultColWidth="2.625" defaultRowHeight="13.5" x14ac:dyDescent="0.1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 x14ac:dyDescent="0.15">
      <c r="A6" s="2"/>
      <c r="B6" s="80" t="str">
        <f>データ!H6</f>
        <v>宮城県地方独立行政法人宮城県立病院機構　宮城県立精神医療センター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 x14ac:dyDescent="0.15">
      <c r="A8" s="2"/>
      <c r="B8" s="89" t="str">
        <f>データ!K6</f>
        <v>地方独立行政法人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精神科病院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精神病院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145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 t="str">
        <f>データ!Y6</f>
        <v>-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 x14ac:dyDescent="0.15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-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>
        <f>データ!AB6</f>
        <v>258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258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 x14ac:dyDescent="0.15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 x14ac:dyDescent="0.15">
      <c r="A12" s="2"/>
      <c r="B12" s="84" t="str">
        <f>データ!U6</f>
        <v>-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15576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１５：１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258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258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 x14ac:dyDescent="0.2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 x14ac:dyDescent="0.15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 x14ac:dyDescent="0.15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142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 x14ac:dyDescent="0.15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 x14ac:dyDescent="0.15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 x14ac:dyDescent="0.15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 x14ac:dyDescent="0.15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 x14ac:dyDescent="0.15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 x14ac:dyDescent="0.15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 x14ac:dyDescent="0.15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 x14ac:dyDescent="0.15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 x14ac:dyDescent="0.15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 x14ac:dyDescent="0.15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 x14ac:dyDescent="0.15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 x14ac:dyDescent="0.15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 x14ac:dyDescent="0.15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 x14ac:dyDescent="0.15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7" t="s">
        <v>143</v>
      </c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9"/>
    </row>
    <row r="31" spans="1:388" ht="13.5" customHeight="1" x14ac:dyDescent="0.15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7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9"/>
    </row>
    <row r="32" spans="1:388" ht="13.5" customHeight="1" x14ac:dyDescent="0.15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07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9"/>
    </row>
    <row r="33" spans="1:388" ht="13.5" customHeight="1" x14ac:dyDescent="0.15">
      <c r="A33" s="2"/>
      <c r="B33" s="26"/>
      <c r="D33" s="6"/>
      <c r="E33" s="6"/>
      <c r="F33" s="6"/>
      <c r="G33" s="125" t="s">
        <v>37</v>
      </c>
      <c r="H33" s="125"/>
      <c r="I33" s="125"/>
      <c r="J33" s="125"/>
      <c r="K33" s="125"/>
      <c r="L33" s="125"/>
      <c r="M33" s="125"/>
      <c r="N33" s="125"/>
      <c r="O33" s="125"/>
      <c r="P33" s="122">
        <f>データ!AH7</f>
        <v>100.8</v>
      </c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22">
        <f>データ!AI7</f>
        <v>105.4</v>
      </c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4"/>
      <c r="AT33" s="122">
        <f>データ!AJ7</f>
        <v>103.3</v>
      </c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4"/>
      <c r="BI33" s="122">
        <f>データ!AK7</f>
        <v>104.1</v>
      </c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22">
        <f>データ!AL7</f>
        <v>105.5</v>
      </c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4"/>
      <c r="CO33" s="6"/>
      <c r="CP33" s="6"/>
      <c r="CQ33" s="6"/>
      <c r="CR33" s="6"/>
      <c r="CS33" s="6"/>
      <c r="CT33" s="6"/>
      <c r="CU33" s="125" t="s">
        <v>37</v>
      </c>
      <c r="CV33" s="125"/>
      <c r="CW33" s="125"/>
      <c r="CX33" s="125"/>
      <c r="CY33" s="125"/>
      <c r="CZ33" s="125"/>
      <c r="DA33" s="125"/>
      <c r="DB33" s="125"/>
      <c r="DC33" s="125"/>
      <c r="DD33" s="122">
        <f>データ!AS7</f>
        <v>68.099999999999994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4"/>
      <c r="DS33" s="122">
        <f>データ!AT7</f>
        <v>68.900000000000006</v>
      </c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4"/>
      <c r="EH33" s="122">
        <f>データ!AU7</f>
        <v>70.2</v>
      </c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4"/>
      <c r="EW33" s="122">
        <f>データ!AV7</f>
        <v>70.3</v>
      </c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4"/>
      <c r="FL33" s="122">
        <f>データ!AW7</f>
        <v>71.2</v>
      </c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4"/>
      <c r="GA33" s="6"/>
      <c r="GB33" s="6"/>
      <c r="GC33" s="6"/>
      <c r="GD33" s="6"/>
      <c r="GE33" s="6"/>
      <c r="GF33" s="6"/>
      <c r="GG33" s="6"/>
      <c r="GH33" s="6"/>
      <c r="GI33" s="125" t="s">
        <v>37</v>
      </c>
      <c r="GJ33" s="125"/>
      <c r="GK33" s="125"/>
      <c r="GL33" s="125"/>
      <c r="GM33" s="125"/>
      <c r="GN33" s="125"/>
      <c r="GO33" s="125"/>
      <c r="GP33" s="125"/>
      <c r="GQ33" s="125"/>
      <c r="GR33" s="122" t="str">
        <f>データ!BD7</f>
        <v>該当数値なし</v>
      </c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4"/>
      <c r="HG33" s="122" t="str">
        <f>データ!BE7</f>
        <v>該当数値なし</v>
      </c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4"/>
      <c r="HV33" s="122" t="str">
        <f>データ!BF7</f>
        <v>該当数値なし</v>
      </c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4"/>
      <c r="IK33" s="122" t="str">
        <f>データ!BG7</f>
        <v>該当数値なし</v>
      </c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  <c r="IW33" s="123"/>
      <c r="IX33" s="123"/>
      <c r="IY33" s="124"/>
      <c r="IZ33" s="122" t="str">
        <f>データ!BH7</f>
        <v>該当数値なし</v>
      </c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4"/>
      <c r="JO33" s="6"/>
      <c r="JP33" s="6"/>
      <c r="JQ33" s="6"/>
      <c r="JR33" s="6"/>
      <c r="JS33" s="6"/>
      <c r="JT33" s="6"/>
      <c r="JU33" s="6"/>
      <c r="JV33" s="6"/>
      <c r="JW33" s="125" t="s">
        <v>37</v>
      </c>
      <c r="JX33" s="125"/>
      <c r="JY33" s="125"/>
      <c r="JZ33" s="125"/>
      <c r="KA33" s="125"/>
      <c r="KB33" s="125"/>
      <c r="KC33" s="125"/>
      <c r="KD33" s="125"/>
      <c r="KE33" s="125"/>
      <c r="KF33" s="122">
        <f>データ!BO7</f>
        <v>76.599999999999994</v>
      </c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3"/>
      <c r="KT33" s="124"/>
      <c r="KU33" s="122">
        <f>データ!BP7</f>
        <v>80.099999999999994</v>
      </c>
      <c r="KV33" s="123"/>
      <c r="KW33" s="123"/>
      <c r="KX33" s="123"/>
      <c r="KY33" s="123"/>
      <c r="KZ33" s="123"/>
      <c r="LA33" s="123"/>
      <c r="LB33" s="123"/>
      <c r="LC33" s="123"/>
      <c r="LD33" s="123"/>
      <c r="LE33" s="123"/>
      <c r="LF33" s="123"/>
      <c r="LG33" s="123"/>
      <c r="LH33" s="123"/>
      <c r="LI33" s="124"/>
      <c r="LJ33" s="122">
        <f>データ!BQ7</f>
        <v>78.3</v>
      </c>
      <c r="LK33" s="123"/>
      <c r="LL33" s="123"/>
      <c r="LM33" s="123"/>
      <c r="LN33" s="123"/>
      <c r="LO33" s="123"/>
      <c r="LP33" s="123"/>
      <c r="LQ33" s="123"/>
      <c r="LR33" s="123"/>
      <c r="LS33" s="123"/>
      <c r="LT33" s="123"/>
      <c r="LU33" s="123"/>
      <c r="LV33" s="123"/>
      <c r="LW33" s="123"/>
      <c r="LX33" s="124"/>
      <c r="LY33" s="122">
        <f>データ!BR7</f>
        <v>76</v>
      </c>
      <c r="LZ33" s="123"/>
      <c r="MA33" s="123"/>
      <c r="MB33" s="123"/>
      <c r="MC33" s="123"/>
      <c r="MD33" s="123"/>
      <c r="ME33" s="123"/>
      <c r="MF33" s="123"/>
      <c r="MG33" s="123"/>
      <c r="MH33" s="123"/>
      <c r="MI33" s="123"/>
      <c r="MJ33" s="123"/>
      <c r="MK33" s="123"/>
      <c r="ML33" s="123"/>
      <c r="MM33" s="124"/>
      <c r="MN33" s="122">
        <f>データ!BS7</f>
        <v>76</v>
      </c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4"/>
      <c r="ND33" s="6"/>
      <c r="NE33" s="6"/>
      <c r="NF33" s="6"/>
      <c r="NG33" s="6"/>
      <c r="NH33" s="28"/>
      <c r="NI33" s="2"/>
      <c r="NJ33" s="107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9"/>
    </row>
    <row r="34" spans="1:388" ht="13.5" customHeight="1" x14ac:dyDescent="0.15">
      <c r="A34" s="2"/>
      <c r="B34" s="26"/>
      <c r="D34" s="6"/>
      <c r="E34" s="6"/>
      <c r="F34" s="6"/>
      <c r="G34" s="125" t="s">
        <v>38</v>
      </c>
      <c r="H34" s="125"/>
      <c r="I34" s="125"/>
      <c r="J34" s="125"/>
      <c r="K34" s="125"/>
      <c r="L34" s="125"/>
      <c r="M34" s="125"/>
      <c r="N34" s="125"/>
      <c r="O34" s="125"/>
      <c r="P34" s="122">
        <f>データ!AM7</f>
        <v>99.8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2">
        <f>データ!AN7</f>
        <v>100</v>
      </c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22">
        <f>データ!AO7</f>
        <v>101.3</v>
      </c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4"/>
      <c r="BI34" s="122">
        <f>データ!AP7</f>
        <v>101.1</v>
      </c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22">
        <f>データ!AQ7</f>
        <v>101.2</v>
      </c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4"/>
      <c r="CO34" s="6"/>
      <c r="CP34" s="6"/>
      <c r="CQ34" s="6"/>
      <c r="CR34" s="6"/>
      <c r="CS34" s="6"/>
      <c r="CT34" s="6"/>
      <c r="CU34" s="125" t="s">
        <v>38</v>
      </c>
      <c r="CV34" s="125"/>
      <c r="CW34" s="125"/>
      <c r="CX34" s="125"/>
      <c r="CY34" s="125"/>
      <c r="CZ34" s="125"/>
      <c r="DA34" s="125"/>
      <c r="DB34" s="125"/>
      <c r="DC34" s="125"/>
      <c r="DD34" s="122">
        <f>データ!AX7</f>
        <v>69.599999999999994</v>
      </c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4"/>
      <c r="DS34" s="122">
        <f>データ!AY7</f>
        <v>69.599999999999994</v>
      </c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4"/>
      <c r="EH34" s="122">
        <f>データ!AZ7</f>
        <v>69.099999999999994</v>
      </c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4"/>
      <c r="EW34" s="122">
        <f>データ!BA7</f>
        <v>69.8</v>
      </c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4"/>
      <c r="FL34" s="122">
        <f>データ!BB7</f>
        <v>69.400000000000006</v>
      </c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4"/>
      <c r="GA34" s="6"/>
      <c r="GB34" s="6"/>
      <c r="GC34" s="6"/>
      <c r="GD34" s="6"/>
      <c r="GE34" s="6"/>
      <c r="GF34" s="6"/>
      <c r="GG34" s="6"/>
      <c r="GH34" s="6"/>
      <c r="GI34" s="125" t="s">
        <v>38</v>
      </c>
      <c r="GJ34" s="125"/>
      <c r="GK34" s="125"/>
      <c r="GL34" s="125"/>
      <c r="GM34" s="125"/>
      <c r="GN34" s="125"/>
      <c r="GO34" s="125"/>
      <c r="GP34" s="125"/>
      <c r="GQ34" s="125"/>
      <c r="GR34" s="122">
        <f>データ!BI7</f>
        <v>146.1</v>
      </c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4"/>
      <c r="HG34" s="122">
        <f>データ!BJ7</f>
        <v>153.30000000000001</v>
      </c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4"/>
      <c r="HV34" s="122">
        <f>データ!BK7</f>
        <v>145.30000000000001</v>
      </c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4"/>
      <c r="IK34" s="122">
        <f>データ!BL7</f>
        <v>184.4</v>
      </c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  <c r="IW34" s="123"/>
      <c r="IX34" s="123"/>
      <c r="IY34" s="124"/>
      <c r="IZ34" s="122">
        <f>データ!BM7</f>
        <v>163.19999999999999</v>
      </c>
      <c r="JA34" s="123"/>
      <c r="JB34" s="123"/>
      <c r="JC34" s="123"/>
      <c r="JD34" s="123"/>
      <c r="JE34" s="123"/>
      <c r="JF34" s="123"/>
      <c r="JG34" s="123"/>
      <c r="JH34" s="123"/>
      <c r="JI34" s="123"/>
      <c r="JJ34" s="123"/>
      <c r="JK34" s="123"/>
      <c r="JL34" s="123"/>
      <c r="JM34" s="123"/>
      <c r="JN34" s="124"/>
      <c r="JO34" s="6"/>
      <c r="JP34" s="6"/>
      <c r="JQ34" s="6"/>
      <c r="JR34" s="6"/>
      <c r="JS34" s="6"/>
      <c r="JT34" s="6"/>
      <c r="JU34" s="6"/>
      <c r="JV34" s="6"/>
      <c r="JW34" s="125" t="s">
        <v>38</v>
      </c>
      <c r="JX34" s="125"/>
      <c r="JY34" s="125"/>
      <c r="JZ34" s="125"/>
      <c r="KA34" s="125"/>
      <c r="KB34" s="125"/>
      <c r="KC34" s="125"/>
      <c r="KD34" s="125"/>
      <c r="KE34" s="125"/>
      <c r="KF34" s="122">
        <f>データ!BT7</f>
        <v>72.3</v>
      </c>
      <c r="KG34" s="123"/>
      <c r="KH34" s="123"/>
      <c r="KI34" s="123"/>
      <c r="KJ34" s="123"/>
      <c r="KK34" s="123"/>
      <c r="KL34" s="123"/>
      <c r="KM34" s="123"/>
      <c r="KN34" s="123"/>
      <c r="KO34" s="123"/>
      <c r="KP34" s="123"/>
      <c r="KQ34" s="123"/>
      <c r="KR34" s="123"/>
      <c r="KS34" s="123"/>
      <c r="KT34" s="124"/>
      <c r="KU34" s="122">
        <f>データ!BU7</f>
        <v>74.2</v>
      </c>
      <c r="KV34" s="123"/>
      <c r="KW34" s="123"/>
      <c r="KX34" s="123"/>
      <c r="KY34" s="123"/>
      <c r="KZ34" s="123"/>
      <c r="LA34" s="123"/>
      <c r="LB34" s="123"/>
      <c r="LC34" s="123"/>
      <c r="LD34" s="123"/>
      <c r="LE34" s="123"/>
      <c r="LF34" s="123"/>
      <c r="LG34" s="123"/>
      <c r="LH34" s="123"/>
      <c r="LI34" s="124"/>
      <c r="LJ34" s="122">
        <f>データ!BV7</f>
        <v>73.599999999999994</v>
      </c>
      <c r="LK34" s="123"/>
      <c r="LL34" s="123"/>
      <c r="LM34" s="123"/>
      <c r="LN34" s="123"/>
      <c r="LO34" s="123"/>
      <c r="LP34" s="123"/>
      <c r="LQ34" s="123"/>
      <c r="LR34" s="123"/>
      <c r="LS34" s="123"/>
      <c r="LT34" s="123"/>
      <c r="LU34" s="123"/>
      <c r="LV34" s="123"/>
      <c r="LW34" s="123"/>
      <c r="LX34" s="124"/>
      <c r="LY34" s="122">
        <f>データ!BW7</f>
        <v>74.8</v>
      </c>
      <c r="LZ34" s="123"/>
      <c r="MA34" s="123"/>
      <c r="MB34" s="123"/>
      <c r="MC34" s="123"/>
      <c r="MD34" s="123"/>
      <c r="ME34" s="123"/>
      <c r="MF34" s="123"/>
      <c r="MG34" s="123"/>
      <c r="MH34" s="123"/>
      <c r="MI34" s="123"/>
      <c r="MJ34" s="123"/>
      <c r="MK34" s="123"/>
      <c r="ML34" s="123"/>
      <c r="MM34" s="124"/>
      <c r="MN34" s="122">
        <f>データ!BX7</f>
        <v>73.400000000000006</v>
      </c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4"/>
      <c r="ND34" s="6"/>
      <c r="NE34" s="6"/>
      <c r="NF34" s="6"/>
      <c r="NG34" s="6"/>
      <c r="NH34" s="28"/>
      <c r="NI34" s="2"/>
      <c r="NJ34" s="107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9"/>
    </row>
    <row r="35" spans="1:388" ht="13.5" customHeight="1" x14ac:dyDescent="0.15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7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9"/>
    </row>
    <row r="36" spans="1:388" ht="13.5" customHeight="1" x14ac:dyDescent="0.15">
      <c r="A36" s="2"/>
      <c r="B36" s="26"/>
      <c r="C36" s="27"/>
      <c r="D36" s="6"/>
      <c r="E36" s="126" t="s">
        <v>39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6"/>
      <c r="CQ36" s="6"/>
      <c r="CR36" s="6"/>
      <c r="CS36" s="126" t="s">
        <v>40</v>
      </c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27"/>
      <c r="GE36" s="27"/>
      <c r="GF36" s="27"/>
      <c r="GG36" s="126" t="s">
        <v>41</v>
      </c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  <c r="IW36" s="126"/>
      <c r="IX36" s="126"/>
      <c r="IY36" s="126"/>
      <c r="IZ36" s="126"/>
      <c r="JA36" s="126"/>
      <c r="JB36" s="126"/>
      <c r="JC36" s="126"/>
      <c r="JD36" s="126"/>
      <c r="JE36" s="126"/>
      <c r="JF36" s="126"/>
      <c r="JG36" s="126"/>
      <c r="JH36" s="126"/>
      <c r="JI36" s="126"/>
      <c r="JJ36" s="126"/>
      <c r="JK36" s="126"/>
      <c r="JL36" s="126"/>
      <c r="JM36" s="126"/>
      <c r="JN36" s="126"/>
      <c r="JO36" s="126"/>
      <c r="JP36" s="126"/>
      <c r="JQ36" s="126"/>
      <c r="JR36" s="6"/>
      <c r="JS36" s="6"/>
      <c r="JT36" s="6"/>
      <c r="JU36" s="126" t="s">
        <v>42</v>
      </c>
      <c r="JV36" s="126"/>
      <c r="JW36" s="126"/>
      <c r="JX36" s="126"/>
      <c r="JY36" s="126"/>
      <c r="JZ36" s="126"/>
      <c r="KA36" s="126"/>
      <c r="KB36" s="126"/>
      <c r="KC36" s="126"/>
      <c r="KD36" s="126"/>
      <c r="KE36" s="126"/>
      <c r="KF36" s="126"/>
      <c r="KG36" s="126"/>
      <c r="KH36" s="126"/>
      <c r="KI36" s="126"/>
      <c r="KJ36" s="126"/>
      <c r="KK36" s="126"/>
      <c r="KL36" s="126"/>
      <c r="KM36" s="126"/>
      <c r="KN36" s="126"/>
      <c r="KO36" s="126"/>
      <c r="KP36" s="126"/>
      <c r="KQ36" s="126"/>
      <c r="KR36" s="126"/>
      <c r="KS36" s="126"/>
      <c r="KT36" s="126"/>
      <c r="KU36" s="126"/>
      <c r="KV36" s="126"/>
      <c r="KW36" s="126"/>
      <c r="KX36" s="126"/>
      <c r="KY36" s="126"/>
      <c r="KZ36" s="126"/>
      <c r="LA36" s="126"/>
      <c r="LB36" s="126"/>
      <c r="LC36" s="126"/>
      <c r="LD36" s="126"/>
      <c r="LE36" s="126"/>
      <c r="LF36" s="126"/>
      <c r="LG36" s="126"/>
      <c r="LH36" s="126"/>
      <c r="LI36" s="126"/>
      <c r="LJ36" s="126"/>
      <c r="LK36" s="126"/>
      <c r="LL36" s="126"/>
      <c r="LM36" s="126"/>
      <c r="LN36" s="126"/>
      <c r="LO36" s="126"/>
      <c r="LP36" s="126"/>
      <c r="LQ36" s="126"/>
      <c r="LR36" s="126"/>
      <c r="LS36" s="126"/>
      <c r="LT36" s="126"/>
      <c r="LU36" s="126"/>
      <c r="LV36" s="126"/>
      <c r="LW36" s="126"/>
      <c r="LX36" s="126"/>
      <c r="LY36" s="126"/>
      <c r="LZ36" s="126"/>
      <c r="MA36" s="126"/>
      <c r="MB36" s="126"/>
      <c r="MC36" s="126"/>
      <c r="MD36" s="126"/>
      <c r="ME36" s="126"/>
      <c r="MF36" s="126"/>
      <c r="MG36" s="126"/>
      <c r="MH36" s="126"/>
      <c r="MI36" s="126"/>
      <c r="MJ36" s="126"/>
      <c r="MK36" s="126"/>
      <c r="ML36" s="126"/>
      <c r="MM36" s="126"/>
      <c r="MN36" s="126"/>
      <c r="MO36" s="126"/>
      <c r="MP36" s="126"/>
      <c r="MQ36" s="126"/>
      <c r="MR36" s="126"/>
      <c r="MS36" s="126"/>
      <c r="MT36" s="126"/>
      <c r="MU36" s="126"/>
      <c r="MV36" s="126"/>
      <c r="MW36" s="126"/>
      <c r="MX36" s="126"/>
      <c r="MY36" s="126"/>
      <c r="MZ36" s="126"/>
      <c r="NA36" s="126"/>
      <c r="NB36" s="126"/>
      <c r="NC36" s="126"/>
      <c r="ND36" s="126"/>
      <c r="NE36" s="27"/>
      <c r="NF36" s="27"/>
      <c r="NG36" s="27"/>
      <c r="NH36" s="28"/>
      <c r="NI36" s="2"/>
      <c r="NJ36" s="107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9"/>
    </row>
    <row r="37" spans="1:388" ht="13.5" customHeight="1" x14ac:dyDescent="0.15">
      <c r="A37" s="2"/>
      <c r="B37" s="26"/>
      <c r="C37" s="27"/>
      <c r="D37" s="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6"/>
      <c r="CQ37" s="6"/>
      <c r="CR37" s="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27"/>
      <c r="GE37" s="27"/>
      <c r="GF37" s="27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  <c r="IW37" s="126"/>
      <c r="IX37" s="126"/>
      <c r="IY37" s="126"/>
      <c r="IZ37" s="126"/>
      <c r="JA37" s="126"/>
      <c r="JB37" s="126"/>
      <c r="JC37" s="126"/>
      <c r="JD37" s="126"/>
      <c r="JE37" s="126"/>
      <c r="JF37" s="126"/>
      <c r="JG37" s="126"/>
      <c r="JH37" s="126"/>
      <c r="JI37" s="126"/>
      <c r="JJ37" s="126"/>
      <c r="JK37" s="126"/>
      <c r="JL37" s="126"/>
      <c r="JM37" s="126"/>
      <c r="JN37" s="126"/>
      <c r="JO37" s="126"/>
      <c r="JP37" s="126"/>
      <c r="JQ37" s="126"/>
      <c r="JR37" s="6"/>
      <c r="JS37" s="6"/>
      <c r="JT37" s="6"/>
      <c r="JU37" s="126"/>
      <c r="JV37" s="126"/>
      <c r="JW37" s="126"/>
      <c r="JX37" s="126"/>
      <c r="JY37" s="126"/>
      <c r="JZ37" s="126"/>
      <c r="KA37" s="126"/>
      <c r="KB37" s="126"/>
      <c r="KC37" s="126"/>
      <c r="KD37" s="126"/>
      <c r="KE37" s="126"/>
      <c r="KF37" s="126"/>
      <c r="KG37" s="126"/>
      <c r="KH37" s="126"/>
      <c r="KI37" s="126"/>
      <c r="KJ37" s="126"/>
      <c r="KK37" s="126"/>
      <c r="KL37" s="126"/>
      <c r="KM37" s="126"/>
      <c r="KN37" s="126"/>
      <c r="KO37" s="126"/>
      <c r="KP37" s="126"/>
      <c r="KQ37" s="126"/>
      <c r="KR37" s="126"/>
      <c r="KS37" s="126"/>
      <c r="KT37" s="126"/>
      <c r="KU37" s="126"/>
      <c r="KV37" s="126"/>
      <c r="KW37" s="126"/>
      <c r="KX37" s="126"/>
      <c r="KY37" s="126"/>
      <c r="KZ37" s="126"/>
      <c r="LA37" s="126"/>
      <c r="LB37" s="126"/>
      <c r="LC37" s="126"/>
      <c r="LD37" s="126"/>
      <c r="LE37" s="126"/>
      <c r="LF37" s="126"/>
      <c r="LG37" s="126"/>
      <c r="LH37" s="126"/>
      <c r="LI37" s="126"/>
      <c r="LJ37" s="126"/>
      <c r="LK37" s="126"/>
      <c r="LL37" s="126"/>
      <c r="LM37" s="126"/>
      <c r="LN37" s="126"/>
      <c r="LO37" s="126"/>
      <c r="LP37" s="126"/>
      <c r="LQ37" s="126"/>
      <c r="LR37" s="126"/>
      <c r="LS37" s="126"/>
      <c r="LT37" s="126"/>
      <c r="LU37" s="126"/>
      <c r="LV37" s="126"/>
      <c r="LW37" s="126"/>
      <c r="LX37" s="126"/>
      <c r="LY37" s="126"/>
      <c r="LZ37" s="126"/>
      <c r="MA37" s="126"/>
      <c r="MB37" s="126"/>
      <c r="MC37" s="126"/>
      <c r="MD37" s="126"/>
      <c r="ME37" s="126"/>
      <c r="MF37" s="126"/>
      <c r="MG37" s="126"/>
      <c r="MH37" s="126"/>
      <c r="MI37" s="126"/>
      <c r="MJ37" s="126"/>
      <c r="MK37" s="126"/>
      <c r="ML37" s="126"/>
      <c r="MM37" s="126"/>
      <c r="MN37" s="126"/>
      <c r="MO37" s="126"/>
      <c r="MP37" s="126"/>
      <c r="MQ37" s="126"/>
      <c r="MR37" s="126"/>
      <c r="MS37" s="126"/>
      <c r="MT37" s="126"/>
      <c r="MU37" s="126"/>
      <c r="MV37" s="126"/>
      <c r="MW37" s="126"/>
      <c r="MX37" s="126"/>
      <c r="MY37" s="126"/>
      <c r="MZ37" s="126"/>
      <c r="NA37" s="126"/>
      <c r="NB37" s="126"/>
      <c r="NC37" s="126"/>
      <c r="ND37" s="126"/>
      <c r="NE37" s="27"/>
      <c r="NF37" s="27"/>
      <c r="NG37" s="27"/>
      <c r="NH37" s="28"/>
      <c r="NI37" s="2"/>
      <c r="NJ37" s="107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9"/>
    </row>
    <row r="38" spans="1:388" ht="13.5" customHeight="1" x14ac:dyDescent="0.15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7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9"/>
    </row>
    <row r="39" spans="1:388" ht="13.5" customHeight="1" x14ac:dyDescent="0.15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7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</row>
    <row r="40" spans="1:388" ht="13.5" customHeight="1" x14ac:dyDescent="0.15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</row>
    <row r="41" spans="1:388" ht="13.5" customHeight="1" x14ac:dyDescent="0.15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</row>
    <row r="42" spans="1:388" ht="13.5" customHeight="1" x14ac:dyDescent="0.15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</row>
    <row r="43" spans="1:388" ht="13.5" customHeight="1" x14ac:dyDescent="0.15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</row>
    <row r="44" spans="1:388" ht="13.5" customHeight="1" x14ac:dyDescent="0.15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</row>
    <row r="45" spans="1:388" ht="13.5" customHeight="1" x14ac:dyDescent="0.15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</row>
    <row r="46" spans="1:388" ht="13.5" customHeight="1" x14ac:dyDescent="0.15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</row>
    <row r="47" spans="1:388" ht="13.5" customHeight="1" x14ac:dyDescent="0.15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 x14ac:dyDescent="0.15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 x14ac:dyDescent="0.15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7" t="s">
        <v>144</v>
      </c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</row>
    <row r="50" spans="1:388" ht="13.5" customHeight="1" x14ac:dyDescent="0.15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</row>
    <row r="51" spans="1:388" ht="13.5" customHeight="1" x14ac:dyDescent="0.15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7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9"/>
    </row>
    <row r="52" spans="1:388" ht="13.5" customHeight="1" x14ac:dyDescent="0.15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7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9"/>
    </row>
    <row r="53" spans="1:388" ht="13.5" customHeight="1" x14ac:dyDescent="0.15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7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9"/>
    </row>
    <row r="54" spans="1:388" ht="13.5" customHeight="1" x14ac:dyDescent="0.15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7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</row>
    <row r="55" spans="1:388" ht="13.5" customHeight="1" x14ac:dyDescent="0.15">
      <c r="A55" s="2"/>
      <c r="B55" s="26"/>
      <c r="C55" s="6"/>
      <c r="D55" s="6"/>
      <c r="E55" s="6"/>
      <c r="F55" s="6"/>
      <c r="G55" s="125" t="s">
        <v>37</v>
      </c>
      <c r="H55" s="125"/>
      <c r="I55" s="125"/>
      <c r="J55" s="125"/>
      <c r="K55" s="125"/>
      <c r="L55" s="125"/>
      <c r="M55" s="125"/>
      <c r="N55" s="125"/>
      <c r="O55" s="125"/>
      <c r="P55" s="127">
        <f>データ!BZ7</f>
        <v>18032</v>
      </c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9"/>
      <c r="AE55" s="127">
        <f>データ!CA7</f>
        <v>18329</v>
      </c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9"/>
      <c r="AT55" s="127">
        <f>データ!CB7</f>
        <v>20499</v>
      </c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9"/>
      <c r="BI55" s="127">
        <f>データ!CC7</f>
        <v>21040</v>
      </c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9"/>
      <c r="BX55" s="127">
        <f>データ!CD7</f>
        <v>22267</v>
      </c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9"/>
      <c r="CO55" s="6"/>
      <c r="CP55" s="6"/>
      <c r="CQ55" s="6"/>
      <c r="CR55" s="6"/>
      <c r="CS55" s="6"/>
      <c r="CT55" s="6"/>
      <c r="CU55" s="125" t="s">
        <v>37</v>
      </c>
      <c r="CV55" s="125"/>
      <c r="CW55" s="125"/>
      <c r="CX55" s="125"/>
      <c r="CY55" s="125"/>
      <c r="CZ55" s="125"/>
      <c r="DA55" s="125"/>
      <c r="DB55" s="125"/>
      <c r="DC55" s="125"/>
      <c r="DD55" s="127">
        <f>データ!CK7</f>
        <v>7282</v>
      </c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9"/>
      <c r="DS55" s="127">
        <f>データ!CL7</f>
        <v>7410</v>
      </c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9"/>
      <c r="EH55" s="127">
        <f>データ!CM7</f>
        <v>7517</v>
      </c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9"/>
      <c r="EW55" s="127">
        <f>データ!CN7</f>
        <v>7687</v>
      </c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9"/>
      <c r="FL55" s="127">
        <f>データ!CO7</f>
        <v>7876</v>
      </c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9"/>
      <c r="GA55" s="6"/>
      <c r="GB55" s="6"/>
      <c r="GC55" s="6"/>
      <c r="GD55" s="6"/>
      <c r="GE55" s="6"/>
      <c r="GF55" s="6"/>
      <c r="GG55" s="6"/>
      <c r="GH55" s="6"/>
      <c r="GI55" s="125" t="s">
        <v>37</v>
      </c>
      <c r="GJ55" s="125"/>
      <c r="GK55" s="125"/>
      <c r="GL55" s="125"/>
      <c r="GM55" s="125"/>
      <c r="GN55" s="125"/>
      <c r="GO55" s="125"/>
      <c r="GP55" s="125"/>
      <c r="GQ55" s="125"/>
      <c r="GR55" s="122">
        <f>データ!CV7</f>
        <v>66.7</v>
      </c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4"/>
      <c r="HG55" s="122">
        <f>データ!CW7</f>
        <v>62.7</v>
      </c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4"/>
      <c r="HV55" s="122">
        <f>データ!CX7</f>
        <v>64.5</v>
      </c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4"/>
      <c r="IK55" s="122">
        <f>データ!CY7</f>
        <v>66.400000000000006</v>
      </c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4"/>
      <c r="IZ55" s="122">
        <f>データ!CZ7</f>
        <v>68.2</v>
      </c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4"/>
      <c r="JO55" s="6"/>
      <c r="JP55" s="6"/>
      <c r="JQ55" s="6"/>
      <c r="JR55" s="6"/>
      <c r="JS55" s="6"/>
      <c r="JT55" s="6"/>
      <c r="JU55" s="6"/>
      <c r="JV55" s="6"/>
      <c r="JW55" s="125" t="s">
        <v>37</v>
      </c>
      <c r="JX55" s="125"/>
      <c r="JY55" s="125"/>
      <c r="JZ55" s="125"/>
      <c r="KA55" s="125"/>
      <c r="KB55" s="125"/>
      <c r="KC55" s="125"/>
      <c r="KD55" s="125"/>
      <c r="KE55" s="125"/>
      <c r="KF55" s="122">
        <f>データ!DG7</f>
        <v>5.4</v>
      </c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4"/>
      <c r="KU55" s="122">
        <f>データ!DH7</f>
        <v>5.4</v>
      </c>
      <c r="KV55" s="123"/>
      <c r="KW55" s="123"/>
      <c r="KX55" s="123"/>
      <c r="KY55" s="123"/>
      <c r="KZ55" s="123"/>
      <c r="LA55" s="123"/>
      <c r="LB55" s="123"/>
      <c r="LC55" s="123"/>
      <c r="LD55" s="123"/>
      <c r="LE55" s="123"/>
      <c r="LF55" s="123"/>
      <c r="LG55" s="123"/>
      <c r="LH55" s="123"/>
      <c r="LI55" s="124"/>
      <c r="LJ55" s="122">
        <f>データ!DI7</f>
        <v>4.8</v>
      </c>
      <c r="LK55" s="123"/>
      <c r="LL55" s="123"/>
      <c r="LM55" s="123"/>
      <c r="LN55" s="123"/>
      <c r="LO55" s="123"/>
      <c r="LP55" s="123"/>
      <c r="LQ55" s="123"/>
      <c r="LR55" s="123"/>
      <c r="LS55" s="123"/>
      <c r="LT55" s="123"/>
      <c r="LU55" s="123"/>
      <c r="LV55" s="123"/>
      <c r="LW55" s="123"/>
      <c r="LX55" s="124"/>
      <c r="LY55" s="122">
        <f>データ!DJ7</f>
        <v>4.7</v>
      </c>
      <c r="LZ55" s="123"/>
      <c r="MA55" s="123"/>
      <c r="MB55" s="123"/>
      <c r="MC55" s="123"/>
      <c r="MD55" s="123"/>
      <c r="ME55" s="123"/>
      <c r="MF55" s="123"/>
      <c r="MG55" s="123"/>
      <c r="MH55" s="123"/>
      <c r="MI55" s="123"/>
      <c r="MJ55" s="123"/>
      <c r="MK55" s="123"/>
      <c r="ML55" s="123"/>
      <c r="MM55" s="124"/>
      <c r="MN55" s="122">
        <f>データ!DK7</f>
        <v>4.8</v>
      </c>
      <c r="MO55" s="123"/>
      <c r="MP55" s="123"/>
      <c r="MQ55" s="123"/>
      <c r="MR55" s="123"/>
      <c r="MS55" s="123"/>
      <c r="MT55" s="123"/>
      <c r="MU55" s="123"/>
      <c r="MV55" s="123"/>
      <c r="MW55" s="123"/>
      <c r="MX55" s="123"/>
      <c r="MY55" s="123"/>
      <c r="MZ55" s="123"/>
      <c r="NA55" s="123"/>
      <c r="NB55" s="124"/>
      <c r="NC55" s="6"/>
      <c r="ND55" s="6"/>
      <c r="NE55" s="6"/>
      <c r="NF55" s="6"/>
      <c r="NG55" s="6"/>
      <c r="NH55" s="28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88" ht="13.5" customHeight="1" x14ac:dyDescent="0.15">
      <c r="A56" s="2"/>
      <c r="B56" s="26"/>
      <c r="C56" s="6"/>
      <c r="D56" s="6"/>
      <c r="E56" s="6"/>
      <c r="F56" s="6"/>
      <c r="G56" s="125" t="s">
        <v>38</v>
      </c>
      <c r="H56" s="125"/>
      <c r="I56" s="125"/>
      <c r="J56" s="125"/>
      <c r="K56" s="125"/>
      <c r="L56" s="125"/>
      <c r="M56" s="125"/>
      <c r="N56" s="125"/>
      <c r="O56" s="125"/>
      <c r="P56" s="127">
        <f>データ!CE7</f>
        <v>18124</v>
      </c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9"/>
      <c r="AE56" s="127">
        <f>データ!CF7</f>
        <v>18742</v>
      </c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9"/>
      <c r="AT56" s="127">
        <f>データ!CG7</f>
        <v>19795</v>
      </c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9"/>
      <c r="BI56" s="127">
        <f>データ!CH7</f>
        <v>20395</v>
      </c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9"/>
      <c r="BX56" s="127">
        <f>データ!CI7</f>
        <v>20681</v>
      </c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9"/>
      <c r="CO56" s="6"/>
      <c r="CP56" s="6"/>
      <c r="CQ56" s="6"/>
      <c r="CR56" s="6"/>
      <c r="CS56" s="6"/>
      <c r="CT56" s="6"/>
      <c r="CU56" s="125" t="s">
        <v>38</v>
      </c>
      <c r="CV56" s="125"/>
      <c r="CW56" s="125"/>
      <c r="CX56" s="125"/>
      <c r="CY56" s="125"/>
      <c r="CZ56" s="125"/>
      <c r="DA56" s="125"/>
      <c r="DB56" s="125"/>
      <c r="DC56" s="125"/>
      <c r="DD56" s="127">
        <f>データ!CP7</f>
        <v>8856</v>
      </c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9"/>
      <c r="DS56" s="127">
        <f>データ!CQ7</f>
        <v>8812</v>
      </c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9"/>
      <c r="EH56" s="127">
        <f>データ!CR7</f>
        <v>8588</v>
      </c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9"/>
      <c r="EW56" s="127">
        <f>データ!CS7</f>
        <v>8536</v>
      </c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9"/>
      <c r="FL56" s="127">
        <f>データ!CT7</f>
        <v>8502</v>
      </c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9"/>
      <c r="GA56" s="6"/>
      <c r="GB56" s="6"/>
      <c r="GC56" s="6"/>
      <c r="GD56" s="6"/>
      <c r="GE56" s="6"/>
      <c r="GF56" s="6"/>
      <c r="GG56" s="6"/>
      <c r="GH56" s="6"/>
      <c r="GI56" s="125" t="s">
        <v>38</v>
      </c>
      <c r="GJ56" s="125"/>
      <c r="GK56" s="125"/>
      <c r="GL56" s="125"/>
      <c r="GM56" s="125"/>
      <c r="GN56" s="125"/>
      <c r="GO56" s="125"/>
      <c r="GP56" s="125"/>
      <c r="GQ56" s="125"/>
      <c r="GR56" s="122">
        <f>データ!DA7</f>
        <v>86</v>
      </c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4"/>
      <c r="HG56" s="122">
        <f>データ!DB7</f>
        <v>84.5</v>
      </c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4"/>
      <c r="HV56" s="122">
        <f>データ!DC7</f>
        <v>84.4</v>
      </c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4"/>
      <c r="IK56" s="122">
        <f>データ!DD7</f>
        <v>84.6</v>
      </c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4"/>
      <c r="IZ56" s="122">
        <f>データ!DE7</f>
        <v>85.6</v>
      </c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4"/>
      <c r="JO56" s="6"/>
      <c r="JP56" s="6"/>
      <c r="JQ56" s="6"/>
      <c r="JR56" s="6"/>
      <c r="JS56" s="6"/>
      <c r="JT56" s="6"/>
      <c r="JU56" s="6"/>
      <c r="JV56" s="6"/>
      <c r="JW56" s="125" t="s">
        <v>38</v>
      </c>
      <c r="JX56" s="125"/>
      <c r="JY56" s="125"/>
      <c r="JZ56" s="125"/>
      <c r="KA56" s="125"/>
      <c r="KB56" s="125"/>
      <c r="KC56" s="125"/>
      <c r="KD56" s="125"/>
      <c r="KE56" s="125"/>
      <c r="KF56" s="122">
        <f>データ!DL7</f>
        <v>10.7</v>
      </c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4"/>
      <c r="KU56" s="122">
        <f>データ!DM7</f>
        <v>9.9</v>
      </c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4"/>
      <c r="LJ56" s="122">
        <f>データ!DN7</f>
        <v>9</v>
      </c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4"/>
      <c r="LY56" s="122">
        <f>データ!DO7</f>
        <v>8.4</v>
      </c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4"/>
      <c r="MN56" s="122">
        <f>データ!DP7</f>
        <v>8.1</v>
      </c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4"/>
      <c r="NC56" s="6"/>
      <c r="ND56" s="6"/>
      <c r="NE56" s="6"/>
      <c r="NF56" s="6"/>
      <c r="NG56" s="6"/>
      <c r="NH56" s="28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88" ht="13.5" customHeight="1" x14ac:dyDescent="0.15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88" ht="13.5" customHeight="1" x14ac:dyDescent="0.15">
      <c r="A58" s="2"/>
      <c r="B58" s="26"/>
      <c r="C58" s="27"/>
      <c r="D58" s="6"/>
      <c r="E58" s="126" t="s">
        <v>44</v>
      </c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6"/>
      <c r="CQ58" s="6"/>
      <c r="CR58" s="6"/>
      <c r="CS58" s="126" t="s">
        <v>45</v>
      </c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  <c r="DH58" s="126"/>
      <c r="DI58" s="126"/>
      <c r="DJ58" s="126"/>
      <c r="DK58" s="126"/>
      <c r="DL58" s="126"/>
      <c r="DM58" s="126"/>
      <c r="DN58" s="126"/>
      <c r="DO58" s="126"/>
      <c r="DP58" s="126"/>
      <c r="DQ58" s="126"/>
      <c r="DR58" s="126"/>
      <c r="DS58" s="126"/>
      <c r="DT58" s="126"/>
      <c r="DU58" s="126"/>
      <c r="DV58" s="126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126"/>
      <c r="ET58" s="126"/>
      <c r="EU58" s="126"/>
      <c r="EV58" s="126"/>
      <c r="EW58" s="126"/>
      <c r="EX58" s="126"/>
      <c r="EY58" s="126"/>
      <c r="EZ58" s="126"/>
      <c r="FA58" s="126"/>
      <c r="FB58" s="126"/>
      <c r="FC58" s="126"/>
      <c r="FD58" s="126"/>
      <c r="FE58" s="126"/>
      <c r="FF58" s="126"/>
      <c r="FG58" s="126"/>
      <c r="FH58" s="126"/>
      <c r="FI58" s="126"/>
      <c r="FJ58" s="126"/>
      <c r="FK58" s="126"/>
      <c r="FL58" s="126"/>
      <c r="FM58" s="126"/>
      <c r="FN58" s="126"/>
      <c r="FO58" s="126"/>
      <c r="FP58" s="126"/>
      <c r="FQ58" s="126"/>
      <c r="FR58" s="126"/>
      <c r="FS58" s="126"/>
      <c r="FT58" s="126"/>
      <c r="FU58" s="126"/>
      <c r="FV58" s="126"/>
      <c r="FW58" s="126"/>
      <c r="FX58" s="126"/>
      <c r="FY58" s="126"/>
      <c r="FZ58" s="126"/>
      <c r="GA58" s="126"/>
      <c r="GB58" s="126"/>
      <c r="GC58" s="126"/>
      <c r="GD58" s="27"/>
      <c r="GE58" s="27"/>
      <c r="GF58" s="27"/>
      <c r="GG58" s="126" t="s">
        <v>46</v>
      </c>
      <c r="GH58" s="126"/>
      <c r="GI58" s="126"/>
      <c r="GJ58" s="126"/>
      <c r="GK58" s="126"/>
      <c r="GL58" s="126"/>
      <c r="GM58" s="126"/>
      <c r="GN58" s="126"/>
      <c r="GO58" s="126"/>
      <c r="GP58" s="126"/>
      <c r="GQ58" s="126"/>
      <c r="GR58" s="126"/>
      <c r="GS58" s="126"/>
      <c r="GT58" s="126"/>
      <c r="GU58" s="126"/>
      <c r="GV58" s="126"/>
      <c r="GW58" s="126"/>
      <c r="GX58" s="126"/>
      <c r="GY58" s="126"/>
      <c r="GZ58" s="126"/>
      <c r="HA58" s="126"/>
      <c r="HB58" s="126"/>
      <c r="HC58" s="126"/>
      <c r="HD58" s="126"/>
      <c r="HE58" s="126"/>
      <c r="HF58" s="126"/>
      <c r="HG58" s="126"/>
      <c r="HH58" s="126"/>
      <c r="HI58" s="126"/>
      <c r="HJ58" s="126"/>
      <c r="HK58" s="126"/>
      <c r="HL58" s="126"/>
      <c r="HM58" s="126"/>
      <c r="HN58" s="126"/>
      <c r="HO58" s="126"/>
      <c r="HP58" s="126"/>
      <c r="HQ58" s="126"/>
      <c r="HR58" s="126"/>
      <c r="HS58" s="126"/>
      <c r="HT58" s="126"/>
      <c r="HU58" s="126"/>
      <c r="HV58" s="126"/>
      <c r="HW58" s="126"/>
      <c r="HX58" s="126"/>
      <c r="HY58" s="126"/>
      <c r="HZ58" s="126"/>
      <c r="IA58" s="126"/>
      <c r="IB58" s="126"/>
      <c r="IC58" s="126"/>
      <c r="ID58" s="126"/>
      <c r="IE58" s="126"/>
      <c r="IF58" s="126"/>
      <c r="IG58" s="126"/>
      <c r="IH58" s="126"/>
      <c r="II58" s="126"/>
      <c r="IJ58" s="126"/>
      <c r="IK58" s="126"/>
      <c r="IL58" s="126"/>
      <c r="IM58" s="126"/>
      <c r="IN58" s="126"/>
      <c r="IO58" s="126"/>
      <c r="IP58" s="126"/>
      <c r="IQ58" s="126"/>
      <c r="IR58" s="126"/>
      <c r="IS58" s="126"/>
      <c r="IT58" s="126"/>
      <c r="IU58" s="126"/>
      <c r="IV58" s="126"/>
      <c r="IW58" s="126"/>
      <c r="IX58" s="126"/>
      <c r="IY58" s="126"/>
      <c r="IZ58" s="126"/>
      <c r="JA58" s="126"/>
      <c r="JB58" s="126"/>
      <c r="JC58" s="126"/>
      <c r="JD58" s="126"/>
      <c r="JE58" s="126"/>
      <c r="JF58" s="126"/>
      <c r="JG58" s="126"/>
      <c r="JH58" s="126"/>
      <c r="JI58" s="126"/>
      <c r="JJ58" s="126"/>
      <c r="JK58" s="126"/>
      <c r="JL58" s="126"/>
      <c r="JM58" s="126"/>
      <c r="JN58" s="126"/>
      <c r="JO58" s="126"/>
      <c r="JP58" s="126"/>
      <c r="JQ58" s="126"/>
      <c r="JR58" s="6"/>
      <c r="JS58" s="6"/>
      <c r="JT58" s="6"/>
      <c r="JU58" s="126" t="s">
        <v>47</v>
      </c>
      <c r="JV58" s="126"/>
      <c r="JW58" s="126"/>
      <c r="JX58" s="126"/>
      <c r="JY58" s="126"/>
      <c r="JZ58" s="126"/>
      <c r="KA58" s="126"/>
      <c r="KB58" s="126"/>
      <c r="KC58" s="126"/>
      <c r="KD58" s="126"/>
      <c r="KE58" s="126"/>
      <c r="KF58" s="126"/>
      <c r="KG58" s="126"/>
      <c r="KH58" s="126"/>
      <c r="KI58" s="126"/>
      <c r="KJ58" s="126"/>
      <c r="KK58" s="126"/>
      <c r="KL58" s="126"/>
      <c r="KM58" s="126"/>
      <c r="KN58" s="126"/>
      <c r="KO58" s="126"/>
      <c r="KP58" s="126"/>
      <c r="KQ58" s="126"/>
      <c r="KR58" s="126"/>
      <c r="KS58" s="126"/>
      <c r="KT58" s="126"/>
      <c r="KU58" s="126"/>
      <c r="KV58" s="126"/>
      <c r="KW58" s="126"/>
      <c r="KX58" s="126"/>
      <c r="KY58" s="126"/>
      <c r="KZ58" s="126"/>
      <c r="LA58" s="126"/>
      <c r="LB58" s="126"/>
      <c r="LC58" s="126"/>
      <c r="LD58" s="126"/>
      <c r="LE58" s="126"/>
      <c r="LF58" s="126"/>
      <c r="LG58" s="126"/>
      <c r="LH58" s="126"/>
      <c r="LI58" s="126"/>
      <c r="LJ58" s="126"/>
      <c r="LK58" s="126"/>
      <c r="LL58" s="126"/>
      <c r="LM58" s="126"/>
      <c r="LN58" s="126"/>
      <c r="LO58" s="126"/>
      <c r="LP58" s="126"/>
      <c r="LQ58" s="126"/>
      <c r="LR58" s="126"/>
      <c r="LS58" s="126"/>
      <c r="LT58" s="126"/>
      <c r="LU58" s="126"/>
      <c r="LV58" s="126"/>
      <c r="LW58" s="126"/>
      <c r="LX58" s="126"/>
      <c r="LY58" s="126"/>
      <c r="LZ58" s="126"/>
      <c r="MA58" s="126"/>
      <c r="MB58" s="126"/>
      <c r="MC58" s="126"/>
      <c r="MD58" s="126"/>
      <c r="ME58" s="126"/>
      <c r="MF58" s="126"/>
      <c r="MG58" s="126"/>
      <c r="MH58" s="126"/>
      <c r="MI58" s="126"/>
      <c r="MJ58" s="126"/>
      <c r="MK58" s="126"/>
      <c r="ML58" s="126"/>
      <c r="MM58" s="126"/>
      <c r="MN58" s="126"/>
      <c r="MO58" s="126"/>
      <c r="MP58" s="126"/>
      <c r="MQ58" s="126"/>
      <c r="MR58" s="126"/>
      <c r="MS58" s="126"/>
      <c r="MT58" s="126"/>
      <c r="MU58" s="126"/>
      <c r="MV58" s="126"/>
      <c r="MW58" s="126"/>
      <c r="MX58" s="126"/>
      <c r="MY58" s="126"/>
      <c r="MZ58" s="126"/>
      <c r="NA58" s="126"/>
      <c r="NB58" s="126"/>
      <c r="NC58" s="126"/>
      <c r="ND58" s="126"/>
      <c r="NE58" s="27"/>
      <c r="NF58" s="27"/>
      <c r="NG58" s="27"/>
      <c r="NH58" s="28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88" ht="13.5" customHeight="1" x14ac:dyDescent="0.15">
      <c r="A59" s="2"/>
      <c r="B59" s="26"/>
      <c r="C59" s="27"/>
      <c r="D59" s="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6"/>
      <c r="CQ59" s="6"/>
      <c r="CR59" s="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27"/>
      <c r="GE59" s="27"/>
      <c r="GF59" s="27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6"/>
      <c r="JS59" s="6"/>
      <c r="JT59" s="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27"/>
      <c r="NF59" s="27"/>
      <c r="NG59" s="27"/>
      <c r="NH59" s="28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88" ht="13.5" customHeight="1" x14ac:dyDescent="0.15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88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88" ht="13.5" customHeight="1" x14ac:dyDescent="0.15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88" ht="13.5" customHeight="1" x14ac:dyDescent="0.15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88" ht="13.5" customHeight="1" x14ac:dyDescent="0.15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 x14ac:dyDescent="0.15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 x14ac:dyDescent="0.15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 x14ac:dyDescent="0.15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 x14ac:dyDescent="0.15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7" t="s">
        <v>146</v>
      </c>
      <c r="NK68" s="108"/>
      <c r="NL68" s="108"/>
      <c r="NM68" s="108"/>
      <c r="NN68" s="108"/>
      <c r="NO68" s="108"/>
      <c r="NP68" s="108"/>
      <c r="NQ68" s="108"/>
      <c r="NR68" s="108"/>
      <c r="NS68" s="108"/>
      <c r="NT68" s="108"/>
      <c r="NU68" s="108"/>
      <c r="NV68" s="108"/>
      <c r="NW68" s="108"/>
      <c r="NX68" s="109"/>
    </row>
    <row r="69" spans="1:388" ht="13.5" customHeight="1" x14ac:dyDescent="0.15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7"/>
      <c r="NK69" s="108"/>
      <c r="NL69" s="108"/>
      <c r="NM69" s="108"/>
      <c r="NN69" s="108"/>
      <c r="NO69" s="108"/>
      <c r="NP69" s="108"/>
      <c r="NQ69" s="108"/>
      <c r="NR69" s="108"/>
      <c r="NS69" s="108"/>
      <c r="NT69" s="108"/>
      <c r="NU69" s="108"/>
      <c r="NV69" s="108"/>
      <c r="NW69" s="108"/>
      <c r="NX69" s="109"/>
    </row>
    <row r="70" spans="1:388" ht="13.5" customHeight="1" x14ac:dyDescent="0.15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7"/>
      <c r="NK70" s="108"/>
      <c r="NL70" s="108"/>
      <c r="NM70" s="108"/>
      <c r="NN70" s="108"/>
      <c r="NO70" s="108"/>
      <c r="NP70" s="108"/>
      <c r="NQ70" s="108"/>
      <c r="NR70" s="108"/>
      <c r="NS70" s="108"/>
      <c r="NT70" s="108"/>
      <c r="NU70" s="108"/>
      <c r="NV70" s="108"/>
      <c r="NW70" s="108"/>
      <c r="NX70" s="109"/>
    </row>
    <row r="71" spans="1:388" ht="13.5" customHeight="1" x14ac:dyDescent="0.15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7"/>
      <c r="NK71" s="108"/>
      <c r="NL71" s="108"/>
      <c r="NM71" s="108"/>
      <c r="NN71" s="108"/>
      <c r="NO71" s="108"/>
      <c r="NP71" s="108"/>
      <c r="NQ71" s="108"/>
      <c r="NR71" s="108"/>
      <c r="NS71" s="108"/>
      <c r="NT71" s="108"/>
      <c r="NU71" s="108"/>
      <c r="NV71" s="108"/>
      <c r="NW71" s="108"/>
      <c r="NX71" s="109"/>
    </row>
    <row r="72" spans="1:388" ht="13.5" customHeight="1" x14ac:dyDescent="0.15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7"/>
      <c r="NK72" s="108"/>
      <c r="NL72" s="108"/>
      <c r="NM72" s="108"/>
      <c r="NN72" s="108"/>
      <c r="NO72" s="108"/>
      <c r="NP72" s="108"/>
      <c r="NQ72" s="108"/>
      <c r="NR72" s="108"/>
      <c r="NS72" s="108"/>
      <c r="NT72" s="108"/>
      <c r="NU72" s="108"/>
      <c r="NV72" s="108"/>
      <c r="NW72" s="108"/>
      <c r="NX72" s="109"/>
    </row>
    <row r="73" spans="1:388" ht="13.5" customHeight="1" x14ac:dyDescent="0.15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7"/>
      <c r="NK73" s="108"/>
      <c r="NL73" s="108"/>
      <c r="NM73" s="108"/>
      <c r="NN73" s="108"/>
      <c r="NO73" s="108"/>
      <c r="NP73" s="108"/>
      <c r="NQ73" s="108"/>
      <c r="NR73" s="108"/>
      <c r="NS73" s="108"/>
      <c r="NT73" s="108"/>
      <c r="NU73" s="108"/>
      <c r="NV73" s="108"/>
      <c r="NW73" s="108"/>
      <c r="NX73" s="109"/>
    </row>
    <row r="74" spans="1:388" ht="13.5" customHeight="1" x14ac:dyDescent="0.15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7"/>
      <c r="NK74" s="108"/>
      <c r="NL74" s="108"/>
      <c r="NM74" s="108"/>
      <c r="NN74" s="108"/>
      <c r="NO74" s="108"/>
      <c r="NP74" s="108"/>
      <c r="NQ74" s="108"/>
      <c r="NR74" s="108"/>
      <c r="NS74" s="108"/>
      <c r="NT74" s="108"/>
      <c r="NU74" s="108"/>
      <c r="NV74" s="108"/>
      <c r="NW74" s="108"/>
      <c r="NX74" s="109"/>
    </row>
    <row r="75" spans="1:388" ht="13.5" customHeight="1" x14ac:dyDescent="0.15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7"/>
      <c r="NK75" s="108"/>
      <c r="NL75" s="108"/>
      <c r="NM75" s="108"/>
      <c r="NN75" s="108"/>
      <c r="NO75" s="108"/>
      <c r="NP75" s="108"/>
      <c r="NQ75" s="108"/>
      <c r="NR75" s="108"/>
      <c r="NS75" s="108"/>
      <c r="NT75" s="108"/>
      <c r="NU75" s="108"/>
      <c r="NV75" s="108"/>
      <c r="NW75" s="108"/>
      <c r="NX75" s="109"/>
    </row>
    <row r="76" spans="1:388" ht="13.5" customHeight="1" x14ac:dyDescent="0.15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7"/>
      <c r="NK76" s="108"/>
      <c r="NL76" s="108"/>
      <c r="NM76" s="108"/>
      <c r="NN76" s="108"/>
      <c r="NO76" s="108"/>
      <c r="NP76" s="108"/>
      <c r="NQ76" s="108"/>
      <c r="NR76" s="108"/>
      <c r="NS76" s="108"/>
      <c r="NT76" s="108"/>
      <c r="NU76" s="108"/>
      <c r="NV76" s="108"/>
      <c r="NW76" s="108"/>
      <c r="NX76" s="109"/>
    </row>
    <row r="77" spans="1:388" ht="13.5" customHeight="1" x14ac:dyDescent="0.15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7"/>
      <c r="NK77" s="108"/>
      <c r="NL77" s="108"/>
      <c r="NM77" s="108"/>
      <c r="NN77" s="108"/>
      <c r="NO77" s="108"/>
      <c r="NP77" s="108"/>
      <c r="NQ77" s="108"/>
      <c r="NR77" s="108"/>
      <c r="NS77" s="108"/>
      <c r="NT77" s="108"/>
      <c r="NU77" s="108"/>
      <c r="NV77" s="108"/>
      <c r="NW77" s="108"/>
      <c r="NX77" s="109"/>
    </row>
    <row r="78" spans="1:388" ht="13.5" customHeight="1" x14ac:dyDescent="0.15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0">
        <f>データ!$B$11</f>
        <v>40909</v>
      </c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>
        <f>データ!$C$11</f>
        <v>41275</v>
      </c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>
        <f>データ!$D$11</f>
        <v>41640</v>
      </c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>
        <f>データ!$E$11</f>
        <v>42005</v>
      </c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>
        <f>データ!$F$11</f>
        <v>42370</v>
      </c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0">
        <f>データ!$B$11</f>
        <v>40909</v>
      </c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>
        <f>データ!$C$11</f>
        <v>41275</v>
      </c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>
        <f>データ!$D$11</f>
        <v>41640</v>
      </c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>
        <f>データ!$E$11</f>
        <v>42005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>
        <f>データ!$F$11</f>
        <v>42370</v>
      </c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0">
        <f>データ!$B$11</f>
        <v>40909</v>
      </c>
      <c r="JK78" s="130"/>
      <c r="JL78" s="130"/>
      <c r="JM78" s="130"/>
      <c r="JN78" s="130"/>
      <c r="JO78" s="130"/>
      <c r="JP78" s="130"/>
      <c r="JQ78" s="130"/>
      <c r="JR78" s="130"/>
      <c r="JS78" s="130"/>
      <c r="JT78" s="130"/>
      <c r="JU78" s="130"/>
      <c r="JV78" s="130"/>
      <c r="JW78" s="130"/>
      <c r="JX78" s="130"/>
      <c r="JY78" s="130"/>
      <c r="JZ78" s="130"/>
      <c r="KA78" s="130"/>
      <c r="KB78" s="130"/>
      <c r="KC78" s="130">
        <f>データ!$C$11</f>
        <v>41275</v>
      </c>
      <c r="KD78" s="130"/>
      <c r="KE78" s="130"/>
      <c r="KF78" s="130"/>
      <c r="KG78" s="130"/>
      <c r="KH78" s="130"/>
      <c r="KI78" s="130"/>
      <c r="KJ78" s="130"/>
      <c r="KK78" s="130"/>
      <c r="KL78" s="130"/>
      <c r="KM78" s="130"/>
      <c r="KN78" s="130"/>
      <c r="KO78" s="130"/>
      <c r="KP78" s="130"/>
      <c r="KQ78" s="130"/>
      <c r="KR78" s="130"/>
      <c r="KS78" s="130"/>
      <c r="KT78" s="130"/>
      <c r="KU78" s="130"/>
      <c r="KV78" s="130">
        <f>データ!$D$11</f>
        <v>41640</v>
      </c>
      <c r="KW78" s="130"/>
      <c r="KX78" s="130"/>
      <c r="KY78" s="130"/>
      <c r="KZ78" s="130"/>
      <c r="LA78" s="130"/>
      <c r="LB78" s="130"/>
      <c r="LC78" s="130"/>
      <c r="LD78" s="130"/>
      <c r="LE78" s="130"/>
      <c r="LF78" s="130"/>
      <c r="LG78" s="130"/>
      <c r="LH78" s="130"/>
      <c r="LI78" s="130"/>
      <c r="LJ78" s="130"/>
      <c r="LK78" s="130"/>
      <c r="LL78" s="130"/>
      <c r="LM78" s="130"/>
      <c r="LN78" s="130"/>
      <c r="LO78" s="130">
        <f>データ!$E$11</f>
        <v>42005</v>
      </c>
      <c r="LP78" s="130"/>
      <c r="LQ78" s="130"/>
      <c r="LR78" s="130"/>
      <c r="LS78" s="130"/>
      <c r="LT78" s="130"/>
      <c r="LU78" s="130"/>
      <c r="LV78" s="130"/>
      <c r="LW78" s="130"/>
      <c r="LX78" s="130"/>
      <c r="LY78" s="130"/>
      <c r="LZ78" s="130"/>
      <c r="MA78" s="130"/>
      <c r="MB78" s="130"/>
      <c r="MC78" s="130"/>
      <c r="MD78" s="130"/>
      <c r="ME78" s="130"/>
      <c r="MF78" s="130"/>
      <c r="MG78" s="130"/>
      <c r="MH78" s="130">
        <f>データ!$F$11</f>
        <v>42370</v>
      </c>
      <c r="MI78" s="130"/>
      <c r="MJ78" s="130"/>
      <c r="MK78" s="130"/>
      <c r="ML78" s="130"/>
      <c r="MM78" s="130"/>
      <c r="MN78" s="130"/>
      <c r="MO78" s="130"/>
      <c r="MP78" s="130"/>
      <c r="MQ78" s="130"/>
      <c r="MR78" s="130"/>
      <c r="MS78" s="130"/>
      <c r="MT78" s="130"/>
      <c r="MU78" s="130"/>
      <c r="MV78" s="130"/>
      <c r="MW78" s="130"/>
      <c r="MX78" s="130"/>
      <c r="MY78" s="130"/>
      <c r="MZ78" s="130"/>
      <c r="NA78" s="6"/>
      <c r="NB78" s="6"/>
      <c r="NC78" s="6"/>
      <c r="ND78" s="6"/>
      <c r="NE78" s="6"/>
      <c r="NF78" s="6"/>
      <c r="NG78" s="39"/>
      <c r="NH78" s="28"/>
      <c r="NI78" s="2"/>
      <c r="NJ78" s="107"/>
      <c r="NK78" s="108"/>
      <c r="NL78" s="108"/>
      <c r="NM78" s="108"/>
      <c r="NN78" s="108"/>
      <c r="NO78" s="108"/>
      <c r="NP78" s="108"/>
      <c r="NQ78" s="108"/>
      <c r="NR78" s="108"/>
      <c r="NS78" s="108"/>
      <c r="NT78" s="108"/>
      <c r="NU78" s="108"/>
      <c r="NV78" s="108"/>
      <c r="NW78" s="108"/>
      <c r="NX78" s="109"/>
    </row>
    <row r="79" spans="1:388" ht="13.5" customHeight="1" x14ac:dyDescent="0.15">
      <c r="A79" s="2"/>
      <c r="B79" s="26"/>
      <c r="C79" s="6"/>
      <c r="D79" s="6"/>
      <c r="E79" s="6"/>
      <c r="F79" s="6"/>
      <c r="G79" s="36"/>
      <c r="H79" s="36"/>
      <c r="I79" s="40"/>
      <c r="J79" s="133" t="s">
        <v>37</v>
      </c>
      <c r="K79" s="134"/>
      <c r="L79" s="134"/>
      <c r="M79" s="134"/>
      <c r="N79" s="134"/>
      <c r="O79" s="134"/>
      <c r="P79" s="134"/>
      <c r="Q79" s="134"/>
      <c r="R79" s="134"/>
      <c r="S79" s="134"/>
      <c r="T79" s="135"/>
      <c r="U79" s="136">
        <f>データ!DR7</f>
        <v>21.6</v>
      </c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>
        <f>データ!DS7</f>
        <v>27.6</v>
      </c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>
        <f>データ!DT7</f>
        <v>36.5</v>
      </c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>
        <f>データ!DU7</f>
        <v>43.5</v>
      </c>
      <c r="CA79" s="136"/>
      <c r="CB79" s="136"/>
      <c r="CC79" s="136"/>
      <c r="CD79" s="136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>
        <f>データ!DV7</f>
        <v>49.3</v>
      </c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3" t="s">
        <v>37</v>
      </c>
      <c r="EE79" s="134"/>
      <c r="EF79" s="134"/>
      <c r="EG79" s="134"/>
      <c r="EH79" s="134"/>
      <c r="EI79" s="134"/>
      <c r="EJ79" s="134"/>
      <c r="EK79" s="134"/>
      <c r="EL79" s="134"/>
      <c r="EM79" s="134"/>
      <c r="EN79" s="135"/>
      <c r="EO79" s="136">
        <f>データ!EC7</f>
        <v>37.799999999999997</v>
      </c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>
        <f>データ!ED7</f>
        <v>46.6</v>
      </c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6"/>
      <c r="FX79" s="136"/>
      <c r="FY79" s="136"/>
      <c r="FZ79" s="136"/>
      <c r="GA79" s="136">
        <f>データ!EE7</f>
        <v>60.9</v>
      </c>
      <c r="GB79" s="136"/>
      <c r="GC79" s="136"/>
      <c r="GD79" s="136"/>
      <c r="GE79" s="136"/>
      <c r="GF79" s="136"/>
      <c r="GG79" s="136"/>
      <c r="GH79" s="136"/>
      <c r="GI79" s="136"/>
      <c r="GJ79" s="136"/>
      <c r="GK79" s="136"/>
      <c r="GL79" s="136"/>
      <c r="GM79" s="136"/>
      <c r="GN79" s="136"/>
      <c r="GO79" s="136"/>
      <c r="GP79" s="136"/>
      <c r="GQ79" s="136"/>
      <c r="GR79" s="136"/>
      <c r="GS79" s="136"/>
      <c r="GT79" s="136">
        <f>データ!EF7</f>
        <v>61.7</v>
      </c>
      <c r="GU79" s="136"/>
      <c r="GV79" s="136"/>
      <c r="GW79" s="136"/>
      <c r="GX79" s="136"/>
      <c r="GY79" s="136"/>
      <c r="GZ79" s="136"/>
      <c r="HA79" s="136"/>
      <c r="HB79" s="136"/>
      <c r="HC79" s="136"/>
      <c r="HD79" s="136"/>
      <c r="HE79" s="136"/>
      <c r="HF79" s="136"/>
      <c r="HG79" s="136"/>
      <c r="HH79" s="136"/>
      <c r="HI79" s="136"/>
      <c r="HJ79" s="136"/>
      <c r="HK79" s="136"/>
      <c r="HL79" s="136"/>
      <c r="HM79" s="136">
        <f>データ!EG7</f>
        <v>70.3</v>
      </c>
      <c r="HN79" s="136"/>
      <c r="HO79" s="136"/>
      <c r="HP79" s="136"/>
      <c r="HQ79" s="136"/>
      <c r="HR79" s="136"/>
      <c r="HS79" s="136"/>
      <c r="HT79" s="136"/>
      <c r="HU79" s="136"/>
      <c r="HV79" s="136"/>
      <c r="HW79" s="136"/>
      <c r="HX79" s="136"/>
      <c r="HY79" s="136"/>
      <c r="HZ79" s="136"/>
      <c r="IA79" s="136"/>
      <c r="IB79" s="136"/>
      <c r="IC79" s="136"/>
      <c r="ID79" s="136"/>
      <c r="IE79" s="136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3" t="s">
        <v>37</v>
      </c>
      <c r="IZ79" s="134"/>
      <c r="JA79" s="134"/>
      <c r="JB79" s="134"/>
      <c r="JC79" s="134"/>
      <c r="JD79" s="134"/>
      <c r="JE79" s="134"/>
      <c r="JF79" s="134"/>
      <c r="JG79" s="134"/>
      <c r="JH79" s="134"/>
      <c r="JI79" s="135"/>
      <c r="JJ79" s="131">
        <f>データ!EN7</f>
        <v>5163241</v>
      </c>
      <c r="JK79" s="131"/>
      <c r="JL79" s="131"/>
      <c r="JM79" s="131"/>
      <c r="JN79" s="131"/>
      <c r="JO79" s="131"/>
      <c r="JP79" s="131"/>
      <c r="JQ79" s="131"/>
      <c r="JR79" s="131"/>
      <c r="JS79" s="131"/>
      <c r="JT79" s="131"/>
      <c r="JU79" s="131"/>
      <c r="JV79" s="131"/>
      <c r="JW79" s="131"/>
      <c r="JX79" s="131"/>
      <c r="JY79" s="131"/>
      <c r="JZ79" s="131"/>
      <c r="KA79" s="131"/>
      <c r="KB79" s="131"/>
      <c r="KC79" s="131">
        <f>データ!EO7</f>
        <v>6740155</v>
      </c>
      <c r="KD79" s="131"/>
      <c r="KE79" s="131"/>
      <c r="KF79" s="131"/>
      <c r="KG79" s="131"/>
      <c r="KH79" s="131"/>
      <c r="KI79" s="131"/>
      <c r="KJ79" s="131"/>
      <c r="KK79" s="131"/>
      <c r="KL79" s="131"/>
      <c r="KM79" s="131"/>
      <c r="KN79" s="131"/>
      <c r="KO79" s="131"/>
      <c r="KP79" s="131"/>
      <c r="KQ79" s="131"/>
      <c r="KR79" s="131"/>
      <c r="KS79" s="131"/>
      <c r="KT79" s="131"/>
      <c r="KU79" s="131"/>
      <c r="KV79" s="131">
        <f>データ!EP7</f>
        <v>6751705</v>
      </c>
      <c r="KW79" s="131"/>
      <c r="KX79" s="131"/>
      <c r="KY79" s="131"/>
      <c r="KZ79" s="131"/>
      <c r="LA79" s="131"/>
      <c r="LB79" s="131"/>
      <c r="LC79" s="131"/>
      <c r="LD79" s="131"/>
      <c r="LE79" s="131"/>
      <c r="LF79" s="131"/>
      <c r="LG79" s="131"/>
      <c r="LH79" s="131"/>
      <c r="LI79" s="131"/>
      <c r="LJ79" s="131"/>
      <c r="LK79" s="131"/>
      <c r="LL79" s="131"/>
      <c r="LM79" s="131"/>
      <c r="LN79" s="131"/>
      <c r="LO79" s="131">
        <f>データ!EQ7</f>
        <v>7095159</v>
      </c>
      <c r="LP79" s="131"/>
      <c r="LQ79" s="131"/>
      <c r="LR79" s="131"/>
      <c r="LS79" s="131"/>
      <c r="LT79" s="131"/>
      <c r="LU79" s="131"/>
      <c r="LV79" s="131"/>
      <c r="LW79" s="131"/>
      <c r="LX79" s="131"/>
      <c r="LY79" s="131"/>
      <c r="LZ79" s="131"/>
      <c r="MA79" s="131"/>
      <c r="MB79" s="131"/>
      <c r="MC79" s="131"/>
      <c r="MD79" s="131"/>
      <c r="ME79" s="131"/>
      <c r="MF79" s="131"/>
      <c r="MG79" s="131"/>
      <c r="MH79" s="131">
        <f>データ!ER7</f>
        <v>7101647</v>
      </c>
      <c r="MI79" s="131"/>
      <c r="MJ79" s="131"/>
      <c r="MK79" s="131"/>
      <c r="ML79" s="131"/>
      <c r="MM79" s="131"/>
      <c r="MN79" s="131"/>
      <c r="MO79" s="131"/>
      <c r="MP79" s="131"/>
      <c r="MQ79" s="131"/>
      <c r="MR79" s="131"/>
      <c r="MS79" s="131"/>
      <c r="MT79" s="131"/>
      <c r="MU79" s="131"/>
      <c r="MV79" s="131"/>
      <c r="MW79" s="131"/>
      <c r="MX79" s="131"/>
      <c r="MY79" s="131"/>
      <c r="MZ79" s="131"/>
      <c r="NA79" s="6"/>
      <c r="NB79" s="6"/>
      <c r="NC79" s="6"/>
      <c r="ND79" s="6"/>
      <c r="NE79" s="6"/>
      <c r="NF79" s="6"/>
      <c r="NG79" s="39"/>
      <c r="NH79" s="28"/>
      <c r="NI79" s="2"/>
      <c r="NJ79" s="107"/>
      <c r="NK79" s="108"/>
      <c r="NL79" s="108"/>
      <c r="NM79" s="108"/>
      <c r="NN79" s="108"/>
      <c r="NO79" s="108"/>
      <c r="NP79" s="108"/>
      <c r="NQ79" s="108"/>
      <c r="NR79" s="108"/>
      <c r="NS79" s="108"/>
      <c r="NT79" s="108"/>
      <c r="NU79" s="108"/>
      <c r="NV79" s="108"/>
      <c r="NW79" s="108"/>
      <c r="NX79" s="109"/>
    </row>
    <row r="80" spans="1:388" ht="13.5" customHeight="1" x14ac:dyDescent="0.15">
      <c r="A80" s="2"/>
      <c r="B80" s="26"/>
      <c r="C80" s="6"/>
      <c r="D80" s="6"/>
      <c r="E80" s="6"/>
      <c r="F80" s="6"/>
      <c r="G80" s="6"/>
      <c r="H80" s="6"/>
      <c r="I80" s="40"/>
      <c r="J80" s="133" t="s">
        <v>38</v>
      </c>
      <c r="K80" s="134"/>
      <c r="L80" s="134"/>
      <c r="M80" s="134"/>
      <c r="N80" s="134"/>
      <c r="O80" s="134"/>
      <c r="P80" s="134"/>
      <c r="Q80" s="134"/>
      <c r="R80" s="134"/>
      <c r="S80" s="134"/>
      <c r="T80" s="135"/>
      <c r="U80" s="136">
        <f>データ!DW7</f>
        <v>37.4</v>
      </c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>
        <f>データ!DX7</f>
        <v>39</v>
      </c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>
        <f>データ!DY7</f>
        <v>43.7</v>
      </c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>
        <f>データ!DZ7</f>
        <v>44.3</v>
      </c>
      <c r="CA80" s="136"/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>
        <f>データ!EA7</f>
        <v>46.7</v>
      </c>
      <c r="CT80" s="136"/>
      <c r="CU80" s="136"/>
      <c r="CV80" s="136"/>
      <c r="CW80" s="136"/>
      <c r="CX80" s="136"/>
      <c r="CY80" s="136"/>
      <c r="CZ80" s="136"/>
      <c r="DA80" s="136"/>
      <c r="DB80" s="136"/>
      <c r="DC80" s="136"/>
      <c r="DD80" s="136"/>
      <c r="DE80" s="136"/>
      <c r="DF80" s="136"/>
      <c r="DG80" s="136"/>
      <c r="DH80" s="136"/>
      <c r="DI80" s="136"/>
      <c r="DJ80" s="136"/>
      <c r="DK80" s="136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3" t="s">
        <v>38</v>
      </c>
      <c r="EE80" s="134"/>
      <c r="EF80" s="134"/>
      <c r="EG80" s="134"/>
      <c r="EH80" s="134"/>
      <c r="EI80" s="134"/>
      <c r="EJ80" s="134"/>
      <c r="EK80" s="134"/>
      <c r="EL80" s="134"/>
      <c r="EM80" s="134"/>
      <c r="EN80" s="135"/>
      <c r="EO80" s="136">
        <f>データ!EH7</f>
        <v>51.4</v>
      </c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136"/>
      <c r="FE80" s="136"/>
      <c r="FF80" s="136"/>
      <c r="FG80" s="136"/>
      <c r="FH80" s="136">
        <f>データ!EI7</f>
        <v>52.4</v>
      </c>
      <c r="FI80" s="136"/>
      <c r="FJ80" s="136"/>
      <c r="FK80" s="136"/>
      <c r="FL80" s="136"/>
      <c r="FM80" s="136"/>
      <c r="FN80" s="136"/>
      <c r="FO80" s="136"/>
      <c r="FP80" s="136"/>
      <c r="FQ80" s="136"/>
      <c r="FR80" s="136"/>
      <c r="FS80" s="136"/>
      <c r="FT80" s="136"/>
      <c r="FU80" s="136"/>
      <c r="FV80" s="136"/>
      <c r="FW80" s="136"/>
      <c r="FX80" s="136"/>
      <c r="FY80" s="136"/>
      <c r="FZ80" s="136"/>
      <c r="GA80" s="136">
        <f>データ!EJ7</f>
        <v>59.8</v>
      </c>
      <c r="GB80" s="136"/>
      <c r="GC80" s="136"/>
      <c r="GD80" s="136"/>
      <c r="GE80" s="136"/>
      <c r="GF80" s="136"/>
      <c r="GG80" s="136"/>
      <c r="GH80" s="136"/>
      <c r="GI80" s="136"/>
      <c r="GJ80" s="136"/>
      <c r="GK80" s="136"/>
      <c r="GL80" s="136"/>
      <c r="GM80" s="136"/>
      <c r="GN80" s="136"/>
      <c r="GO80" s="136"/>
      <c r="GP80" s="136"/>
      <c r="GQ80" s="136"/>
      <c r="GR80" s="136"/>
      <c r="GS80" s="136"/>
      <c r="GT80" s="136">
        <f>データ!EK7</f>
        <v>61.8</v>
      </c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/>
      <c r="HM80" s="136">
        <f>データ!EL7</f>
        <v>66.3</v>
      </c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3" t="s">
        <v>38</v>
      </c>
      <c r="IZ80" s="134"/>
      <c r="JA80" s="134"/>
      <c r="JB80" s="134"/>
      <c r="JC80" s="134"/>
      <c r="JD80" s="134"/>
      <c r="JE80" s="134"/>
      <c r="JF80" s="134"/>
      <c r="JG80" s="134"/>
      <c r="JH80" s="134"/>
      <c r="JI80" s="135"/>
      <c r="JJ80" s="131">
        <f>データ!ES7</f>
        <v>22744336</v>
      </c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>
        <f>データ!ET7</f>
        <v>23558262</v>
      </c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>
        <f>データ!EU7</f>
        <v>24879291</v>
      </c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>
        <f>データ!EV7</f>
        <v>26363375</v>
      </c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>
        <f>データ!EW7</f>
        <v>26996532</v>
      </c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6"/>
      <c r="NB80" s="6"/>
      <c r="NC80" s="6"/>
      <c r="ND80" s="6"/>
      <c r="NE80" s="6"/>
      <c r="NF80" s="6"/>
      <c r="NG80" s="39"/>
      <c r="NH80" s="28"/>
      <c r="NI80" s="2"/>
      <c r="NJ80" s="107"/>
      <c r="NK80" s="108"/>
      <c r="NL80" s="108"/>
      <c r="NM80" s="108"/>
      <c r="NN80" s="108"/>
      <c r="NO80" s="108"/>
      <c r="NP80" s="108"/>
      <c r="NQ80" s="108"/>
      <c r="NR80" s="108"/>
      <c r="NS80" s="108"/>
      <c r="NT80" s="108"/>
      <c r="NU80" s="108"/>
      <c r="NV80" s="108"/>
      <c r="NW80" s="108"/>
      <c r="NX80" s="109"/>
    </row>
    <row r="81" spans="1:388" ht="13.5" customHeight="1" x14ac:dyDescent="0.15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7"/>
      <c r="NK81" s="108"/>
      <c r="NL81" s="108"/>
      <c r="NM81" s="108"/>
      <c r="NN81" s="108"/>
      <c r="NO81" s="108"/>
      <c r="NP81" s="108"/>
      <c r="NQ81" s="108"/>
      <c r="NR81" s="108"/>
      <c r="NS81" s="108"/>
      <c r="NT81" s="108"/>
      <c r="NU81" s="108"/>
      <c r="NV81" s="108"/>
      <c r="NW81" s="108"/>
      <c r="NX81" s="109"/>
    </row>
    <row r="82" spans="1:388" ht="13.5" customHeight="1" x14ac:dyDescent="0.15">
      <c r="A82" s="2"/>
      <c r="B82" s="26"/>
      <c r="C82" s="27"/>
      <c r="D82" s="6"/>
      <c r="E82" s="6"/>
      <c r="F82" s="126" t="s">
        <v>50</v>
      </c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32" t="s">
        <v>51</v>
      </c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6" t="s">
        <v>52</v>
      </c>
      <c r="IV82" s="126"/>
      <c r="IW82" s="126"/>
      <c r="IX82" s="126"/>
      <c r="IY82" s="126"/>
      <c r="IZ82" s="126"/>
      <c r="JA82" s="126"/>
      <c r="JB82" s="126"/>
      <c r="JC82" s="126"/>
      <c r="JD82" s="126"/>
      <c r="JE82" s="126"/>
      <c r="JF82" s="126"/>
      <c r="JG82" s="126"/>
      <c r="JH82" s="126"/>
      <c r="JI82" s="126"/>
      <c r="JJ82" s="126"/>
      <c r="JK82" s="126"/>
      <c r="JL82" s="126"/>
      <c r="JM82" s="126"/>
      <c r="JN82" s="126"/>
      <c r="JO82" s="126"/>
      <c r="JP82" s="126"/>
      <c r="JQ82" s="126"/>
      <c r="JR82" s="126"/>
      <c r="JS82" s="126"/>
      <c r="JT82" s="126"/>
      <c r="JU82" s="126"/>
      <c r="JV82" s="126"/>
      <c r="JW82" s="126"/>
      <c r="JX82" s="126"/>
      <c r="JY82" s="126"/>
      <c r="JZ82" s="126"/>
      <c r="KA82" s="126"/>
      <c r="KB82" s="126"/>
      <c r="KC82" s="126"/>
      <c r="KD82" s="126"/>
      <c r="KE82" s="126"/>
      <c r="KF82" s="126"/>
      <c r="KG82" s="126"/>
      <c r="KH82" s="126"/>
      <c r="KI82" s="126"/>
      <c r="KJ82" s="126"/>
      <c r="KK82" s="126"/>
      <c r="KL82" s="126"/>
      <c r="KM82" s="126"/>
      <c r="KN82" s="126"/>
      <c r="KO82" s="126"/>
      <c r="KP82" s="126"/>
      <c r="KQ82" s="126"/>
      <c r="KR82" s="126"/>
      <c r="KS82" s="126"/>
      <c r="KT82" s="126"/>
      <c r="KU82" s="126"/>
      <c r="KV82" s="126"/>
      <c r="KW82" s="126"/>
      <c r="KX82" s="126"/>
      <c r="KY82" s="126"/>
      <c r="KZ82" s="126"/>
      <c r="LA82" s="126"/>
      <c r="LB82" s="126"/>
      <c r="LC82" s="126"/>
      <c r="LD82" s="126"/>
      <c r="LE82" s="126"/>
      <c r="LF82" s="126"/>
      <c r="LG82" s="126"/>
      <c r="LH82" s="126"/>
      <c r="LI82" s="126"/>
      <c r="LJ82" s="126"/>
      <c r="LK82" s="126"/>
      <c r="LL82" s="126"/>
      <c r="LM82" s="126"/>
      <c r="LN82" s="126"/>
      <c r="LO82" s="126"/>
      <c r="LP82" s="126"/>
      <c r="LQ82" s="126"/>
      <c r="LR82" s="126"/>
      <c r="LS82" s="126"/>
      <c r="LT82" s="126"/>
      <c r="LU82" s="126"/>
      <c r="LV82" s="126"/>
      <c r="LW82" s="126"/>
      <c r="LX82" s="126"/>
      <c r="LY82" s="126"/>
      <c r="LZ82" s="126"/>
      <c r="MA82" s="126"/>
      <c r="MB82" s="126"/>
      <c r="MC82" s="126"/>
      <c r="MD82" s="126"/>
      <c r="ME82" s="126"/>
      <c r="MF82" s="126"/>
      <c r="MG82" s="126"/>
      <c r="MH82" s="126"/>
      <c r="MI82" s="126"/>
      <c r="MJ82" s="126"/>
      <c r="MK82" s="126"/>
      <c r="ML82" s="126"/>
      <c r="MM82" s="126"/>
      <c r="MN82" s="126"/>
      <c r="MO82" s="126"/>
      <c r="MP82" s="126"/>
      <c r="MQ82" s="126"/>
      <c r="MR82" s="126"/>
      <c r="MS82" s="126"/>
      <c r="MT82" s="126"/>
      <c r="MU82" s="126"/>
      <c r="MV82" s="126"/>
      <c r="MW82" s="126"/>
      <c r="MX82" s="126"/>
      <c r="MY82" s="126"/>
      <c r="MZ82" s="126"/>
      <c r="NA82" s="126"/>
      <c r="NB82" s="126"/>
      <c r="NC82" s="126"/>
      <c r="ND82" s="126"/>
      <c r="NE82" s="27"/>
      <c r="NF82" s="27"/>
      <c r="NG82" s="27"/>
      <c r="NH82" s="28"/>
      <c r="NI82" s="2"/>
      <c r="NJ82" s="107"/>
      <c r="NK82" s="108"/>
      <c r="NL82" s="108"/>
      <c r="NM82" s="108"/>
      <c r="NN82" s="108"/>
      <c r="NO82" s="108"/>
      <c r="NP82" s="108"/>
      <c r="NQ82" s="108"/>
      <c r="NR82" s="108"/>
      <c r="NS82" s="108"/>
      <c r="NT82" s="108"/>
      <c r="NU82" s="108"/>
      <c r="NV82" s="108"/>
      <c r="NW82" s="108"/>
      <c r="NX82" s="109"/>
    </row>
    <row r="83" spans="1:388" ht="13.5" customHeight="1" x14ac:dyDescent="0.15">
      <c r="A83" s="2"/>
      <c r="B83" s="26"/>
      <c r="C83" s="27"/>
      <c r="D83" s="6"/>
      <c r="E83" s="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6"/>
      <c r="IV83" s="126"/>
      <c r="IW83" s="126"/>
      <c r="IX83" s="126"/>
      <c r="IY83" s="126"/>
      <c r="IZ83" s="126"/>
      <c r="JA83" s="126"/>
      <c r="JB83" s="126"/>
      <c r="JC83" s="126"/>
      <c r="JD83" s="126"/>
      <c r="JE83" s="126"/>
      <c r="JF83" s="126"/>
      <c r="JG83" s="126"/>
      <c r="JH83" s="126"/>
      <c r="JI83" s="126"/>
      <c r="JJ83" s="126"/>
      <c r="JK83" s="126"/>
      <c r="JL83" s="126"/>
      <c r="JM83" s="126"/>
      <c r="JN83" s="126"/>
      <c r="JO83" s="126"/>
      <c r="JP83" s="126"/>
      <c r="JQ83" s="126"/>
      <c r="JR83" s="126"/>
      <c r="JS83" s="126"/>
      <c r="JT83" s="126"/>
      <c r="JU83" s="126"/>
      <c r="JV83" s="126"/>
      <c r="JW83" s="126"/>
      <c r="JX83" s="126"/>
      <c r="JY83" s="126"/>
      <c r="JZ83" s="126"/>
      <c r="KA83" s="126"/>
      <c r="KB83" s="126"/>
      <c r="KC83" s="126"/>
      <c r="KD83" s="126"/>
      <c r="KE83" s="126"/>
      <c r="KF83" s="126"/>
      <c r="KG83" s="126"/>
      <c r="KH83" s="126"/>
      <c r="KI83" s="126"/>
      <c r="KJ83" s="126"/>
      <c r="KK83" s="126"/>
      <c r="KL83" s="126"/>
      <c r="KM83" s="126"/>
      <c r="KN83" s="126"/>
      <c r="KO83" s="126"/>
      <c r="KP83" s="126"/>
      <c r="KQ83" s="126"/>
      <c r="KR83" s="126"/>
      <c r="KS83" s="126"/>
      <c r="KT83" s="126"/>
      <c r="KU83" s="126"/>
      <c r="KV83" s="126"/>
      <c r="KW83" s="126"/>
      <c r="KX83" s="126"/>
      <c r="KY83" s="126"/>
      <c r="KZ83" s="126"/>
      <c r="LA83" s="126"/>
      <c r="LB83" s="126"/>
      <c r="LC83" s="126"/>
      <c r="LD83" s="126"/>
      <c r="LE83" s="126"/>
      <c r="LF83" s="126"/>
      <c r="LG83" s="126"/>
      <c r="LH83" s="126"/>
      <c r="LI83" s="126"/>
      <c r="LJ83" s="126"/>
      <c r="LK83" s="126"/>
      <c r="LL83" s="126"/>
      <c r="LM83" s="126"/>
      <c r="LN83" s="126"/>
      <c r="LO83" s="126"/>
      <c r="LP83" s="126"/>
      <c r="LQ83" s="126"/>
      <c r="LR83" s="126"/>
      <c r="LS83" s="126"/>
      <c r="LT83" s="126"/>
      <c r="LU83" s="126"/>
      <c r="LV83" s="126"/>
      <c r="LW83" s="126"/>
      <c r="LX83" s="126"/>
      <c r="LY83" s="126"/>
      <c r="LZ83" s="126"/>
      <c r="MA83" s="126"/>
      <c r="MB83" s="126"/>
      <c r="MC83" s="126"/>
      <c r="MD83" s="126"/>
      <c r="ME83" s="126"/>
      <c r="MF83" s="126"/>
      <c r="MG83" s="126"/>
      <c r="MH83" s="126"/>
      <c r="MI83" s="126"/>
      <c r="MJ83" s="126"/>
      <c r="MK83" s="126"/>
      <c r="ML83" s="126"/>
      <c r="MM83" s="126"/>
      <c r="MN83" s="126"/>
      <c r="MO83" s="126"/>
      <c r="MP83" s="126"/>
      <c r="MQ83" s="126"/>
      <c r="MR83" s="126"/>
      <c r="MS83" s="126"/>
      <c r="MT83" s="126"/>
      <c r="MU83" s="126"/>
      <c r="MV83" s="126"/>
      <c r="MW83" s="126"/>
      <c r="MX83" s="126"/>
      <c r="MY83" s="126"/>
      <c r="MZ83" s="126"/>
      <c r="NA83" s="126"/>
      <c r="NB83" s="126"/>
      <c r="NC83" s="126"/>
      <c r="ND83" s="126"/>
      <c r="NE83" s="27"/>
      <c r="NF83" s="27"/>
      <c r="NG83" s="27"/>
      <c r="NH83" s="28"/>
      <c r="NI83" s="2"/>
      <c r="NJ83" s="107"/>
      <c r="NK83" s="108"/>
      <c r="NL83" s="108"/>
      <c r="NM83" s="108"/>
      <c r="NN83" s="108"/>
      <c r="NO83" s="108"/>
      <c r="NP83" s="108"/>
      <c r="NQ83" s="108"/>
      <c r="NR83" s="108"/>
      <c r="NS83" s="108"/>
      <c r="NT83" s="108"/>
      <c r="NU83" s="108"/>
      <c r="NV83" s="108"/>
      <c r="NW83" s="108"/>
      <c r="NX83" s="109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10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2"/>
    </row>
    <row r="85" spans="1:388" x14ac:dyDescent="0.15">
      <c r="B85" s="3" t="s">
        <v>53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 x14ac:dyDescent="0.1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 x14ac:dyDescent="0.15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2" t="s">
        <v>75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4"/>
      <c r="AS4" s="138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42" t="s">
        <v>78</v>
      </c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8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42" t="s">
        <v>83</v>
      </c>
      <c r="DS4" s="143"/>
      <c r="DT4" s="143"/>
      <c r="DU4" s="143"/>
      <c r="DV4" s="143"/>
      <c r="DW4" s="143"/>
      <c r="DX4" s="143"/>
      <c r="DY4" s="143"/>
      <c r="DZ4" s="143"/>
      <c r="EA4" s="143"/>
      <c r="EB4" s="144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 x14ac:dyDescent="0.15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 x14ac:dyDescent="0.15">
      <c r="A6" s="48" t="s">
        <v>121</v>
      </c>
      <c r="B6" s="63">
        <f>B8</f>
        <v>2016</v>
      </c>
      <c r="C6" s="63">
        <f t="shared" ref="C6:M6" si="2">C8</f>
        <v>47510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2</v>
      </c>
      <c r="H6" s="139" t="str">
        <f>IF(H8&lt;&gt;I8,H8,"")&amp;IF(I8&lt;&gt;J8,I8,"")&amp;"　"&amp;J8</f>
        <v>宮城県地方独立行政法人宮城県立病院機構　宮城県立精神医療センター</v>
      </c>
      <c r="I6" s="140"/>
      <c r="J6" s="141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精神科病院</v>
      </c>
      <c r="N6" s="63" t="str">
        <f>N8</f>
        <v>精神病院</v>
      </c>
      <c r="O6" s="63"/>
      <c r="P6" s="63" t="str">
        <f>P8</f>
        <v>直営</v>
      </c>
      <c r="Q6" s="64">
        <f t="shared" ref="Q6:AG6" si="3">Q8</f>
        <v>3</v>
      </c>
      <c r="R6" s="63" t="str">
        <f t="shared" si="3"/>
        <v>-</v>
      </c>
      <c r="S6" s="63" t="str">
        <f t="shared" si="3"/>
        <v>-</v>
      </c>
      <c r="T6" s="63" t="str">
        <f t="shared" si="3"/>
        <v>救 臨</v>
      </c>
      <c r="U6" s="64" t="str">
        <f>U8</f>
        <v>-</v>
      </c>
      <c r="V6" s="64">
        <f>V8</f>
        <v>15576</v>
      </c>
      <c r="W6" s="63" t="str">
        <f>W8</f>
        <v>非該当</v>
      </c>
      <c r="X6" s="63" t="str">
        <f t="shared" si="3"/>
        <v>１５：１</v>
      </c>
      <c r="Y6" s="64" t="str">
        <f t="shared" si="3"/>
        <v>-</v>
      </c>
      <c r="Z6" s="64" t="str">
        <f t="shared" si="3"/>
        <v>-</v>
      </c>
      <c r="AA6" s="64" t="str">
        <f t="shared" si="3"/>
        <v>-</v>
      </c>
      <c r="AB6" s="64">
        <f t="shared" si="3"/>
        <v>258</v>
      </c>
      <c r="AC6" s="64" t="str">
        <f t="shared" si="3"/>
        <v>-</v>
      </c>
      <c r="AD6" s="64">
        <f t="shared" si="3"/>
        <v>258</v>
      </c>
      <c r="AE6" s="64">
        <f t="shared" si="3"/>
        <v>258</v>
      </c>
      <c r="AF6" s="64" t="str">
        <f t="shared" si="3"/>
        <v>-</v>
      </c>
      <c r="AG6" s="64">
        <f t="shared" si="3"/>
        <v>258</v>
      </c>
      <c r="AH6" s="65">
        <f>IF(AH8="-",NA(),AH8)</f>
        <v>100.8</v>
      </c>
      <c r="AI6" s="65">
        <f t="shared" ref="AI6:AQ6" si="4">IF(AI8="-",NA(),AI8)</f>
        <v>105.4</v>
      </c>
      <c r="AJ6" s="65">
        <f t="shared" si="4"/>
        <v>103.3</v>
      </c>
      <c r="AK6" s="65">
        <f t="shared" si="4"/>
        <v>104.1</v>
      </c>
      <c r="AL6" s="65">
        <f t="shared" si="4"/>
        <v>105.5</v>
      </c>
      <c r="AM6" s="65">
        <f t="shared" si="4"/>
        <v>99.8</v>
      </c>
      <c r="AN6" s="65">
        <f t="shared" si="4"/>
        <v>100</v>
      </c>
      <c r="AO6" s="65">
        <f t="shared" si="4"/>
        <v>101.3</v>
      </c>
      <c r="AP6" s="65">
        <f t="shared" si="4"/>
        <v>101.1</v>
      </c>
      <c r="AQ6" s="65">
        <f t="shared" si="4"/>
        <v>101.2</v>
      </c>
      <c r="AR6" s="65" t="str">
        <f>IF(AR8="-","【-】","【"&amp;SUBSTITUTE(TEXT(AR8,"#,##0.0"),"-","△")&amp;"】")</f>
        <v>【98.4】</v>
      </c>
      <c r="AS6" s="65">
        <f>IF(AS8="-",NA(),AS8)</f>
        <v>68.099999999999994</v>
      </c>
      <c r="AT6" s="65">
        <f t="shared" ref="AT6:BB6" si="5">IF(AT8="-",NA(),AT8)</f>
        <v>68.900000000000006</v>
      </c>
      <c r="AU6" s="65">
        <f t="shared" si="5"/>
        <v>70.2</v>
      </c>
      <c r="AV6" s="65">
        <f t="shared" si="5"/>
        <v>70.3</v>
      </c>
      <c r="AW6" s="65">
        <f t="shared" si="5"/>
        <v>71.2</v>
      </c>
      <c r="AX6" s="65">
        <f t="shared" si="5"/>
        <v>69.599999999999994</v>
      </c>
      <c r="AY6" s="65">
        <f t="shared" si="5"/>
        <v>69.599999999999994</v>
      </c>
      <c r="AZ6" s="65">
        <f t="shared" si="5"/>
        <v>69.099999999999994</v>
      </c>
      <c r="BA6" s="65">
        <f t="shared" si="5"/>
        <v>69.8</v>
      </c>
      <c r="BB6" s="65">
        <f t="shared" si="5"/>
        <v>69.400000000000006</v>
      </c>
      <c r="BC6" s="65" t="str">
        <f>IF(BC8="-","【-】","【"&amp;SUBSTITUTE(TEXT(BC8,"#,##0.0"),"-","△")&amp;"】")</f>
        <v>【89.5】</v>
      </c>
      <c r="BD6" s="65" t="str">
        <f>IF(BD8="-",NA(),BD8)</f>
        <v>該当数値なし</v>
      </c>
      <c r="BE6" s="65" t="str">
        <f t="shared" ref="BE6:BM6" si="6">IF(BE8="-",NA(),BE8)</f>
        <v>該当数値なし</v>
      </c>
      <c r="BF6" s="65" t="str">
        <f t="shared" si="6"/>
        <v>該当数値なし</v>
      </c>
      <c r="BG6" s="65" t="str">
        <f t="shared" si="6"/>
        <v>該当数値なし</v>
      </c>
      <c r="BH6" s="65" t="str">
        <f t="shared" si="6"/>
        <v>該当数値なし</v>
      </c>
      <c r="BI6" s="65">
        <f t="shared" si="6"/>
        <v>146.1</v>
      </c>
      <c r="BJ6" s="65">
        <f t="shared" si="6"/>
        <v>153.30000000000001</v>
      </c>
      <c r="BK6" s="65">
        <f t="shared" si="6"/>
        <v>145.30000000000001</v>
      </c>
      <c r="BL6" s="65">
        <f t="shared" si="6"/>
        <v>184.4</v>
      </c>
      <c r="BM6" s="65">
        <f t="shared" si="6"/>
        <v>163.19999999999999</v>
      </c>
      <c r="BN6" s="65" t="str">
        <f>IF(BN8="-","【-】","【"&amp;SUBSTITUTE(TEXT(BN8,"#,##0.0"),"-","△")&amp;"】")</f>
        <v>【63.6】</v>
      </c>
      <c r="BO6" s="65">
        <f>IF(BO8="-",NA(),BO8)</f>
        <v>76.599999999999994</v>
      </c>
      <c r="BP6" s="65">
        <f t="shared" ref="BP6:BX6" si="7">IF(BP8="-",NA(),BP8)</f>
        <v>80.099999999999994</v>
      </c>
      <c r="BQ6" s="65">
        <f t="shared" si="7"/>
        <v>78.3</v>
      </c>
      <c r="BR6" s="65">
        <f t="shared" si="7"/>
        <v>76</v>
      </c>
      <c r="BS6" s="65">
        <f t="shared" si="7"/>
        <v>76</v>
      </c>
      <c r="BT6" s="65">
        <f t="shared" si="7"/>
        <v>72.3</v>
      </c>
      <c r="BU6" s="65">
        <f t="shared" si="7"/>
        <v>74.2</v>
      </c>
      <c r="BV6" s="65">
        <f t="shared" si="7"/>
        <v>73.599999999999994</v>
      </c>
      <c r="BW6" s="65">
        <f t="shared" si="7"/>
        <v>74.8</v>
      </c>
      <c r="BX6" s="65">
        <f t="shared" si="7"/>
        <v>73.400000000000006</v>
      </c>
      <c r="BY6" s="65" t="str">
        <f>IF(BY8="-","【-】","【"&amp;SUBSTITUTE(TEXT(BY8,"#,##0.0"),"-","△")&amp;"】")</f>
        <v>【74.2】</v>
      </c>
      <c r="BZ6" s="66">
        <f>IF(BZ8="-",NA(),BZ8)</f>
        <v>18032</v>
      </c>
      <c r="CA6" s="66">
        <f t="shared" ref="CA6:CI6" si="8">IF(CA8="-",NA(),CA8)</f>
        <v>18329</v>
      </c>
      <c r="CB6" s="66">
        <f t="shared" si="8"/>
        <v>20499</v>
      </c>
      <c r="CC6" s="66">
        <f t="shared" si="8"/>
        <v>21040</v>
      </c>
      <c r="CD6" s="66">
        <f t="shared" si="8"/>
        <v>22267</v>
      </c>
      <c r="CE6" s="66">
        <f t="shared" si="8"/>
        <v>18124</v>
      </c>
      <c r="CF6" s="66">
        <f t="shared" si="8"/>
        <v>18742</v>
      </c>
      <c r="CG6" s="66">
        <f t="shared" si="8"/>
        <v>19795</v>
      </c>
      <c r="CH6" s="66">
        <f t="shared" si="8"/>
        <v>20395</v>
      </c>
      <c r="CI6" s="66">
        <f t="shared" si="8"/>
        <v>20681</v>
      </c>
      <c r="CJ6" s="65" t="str">
        <f>IF(CJ8="-","【-】","【"&amp;SUBSTITUTE(TEXT(CJ8,"#,##0"),"-","△")&amp;"】")</f>
        <v>【49,667】</v>
      </c>
      <c r="CK6" s="66">
        <f>IF(CK8="-",NA(),CK8)</f>
        <v>7282</v>
      </c>
      <c r="CL6" s="66">
        <f t="shared" ref="CL6:CT6" si="9">IF(CL8="-",NA(),CL8)</f>
        <v>7410</v>
      </c>
      <c r="CM6" s="66">
        <f t="shared" si="9"/>
        <v>7517</v>
      </c>
      <c r="CN6" s="66">
        <f t="shared" si="9"/>
        <v>7687</v>
      </c>
      <c r="CO6" s="66">
        <f t="shared" si="9"/>
        <v>7876</v>
      </c>
      <c r="CP6" s="66">
        <f t="shared" si="9"/>
        <v>8856</v>
      </c>
      <c r="CQ6" s="66">
        <f t="shared" si="9"/>
        <v>8812</v>
      </c>
      <c r="CR6" s="66">
        <f t="shared" si="9"/>
        <v>8588</v>
      </c>
      <c r="CS6" s="66">
        <f t="shared" si="9"/>
        <v>8536</v>
      </c>
      <c r="CT6" s="66">
        <f t="shared" si="9"/>
        <v>8502</v>
      </c>
      <c r="CU6" s="65" t="str">
        <f>IF(CU8="-","【-】","【"&amp;SUBSTITUTE(TEXT(CU8,"#,##0"),"-","△")&amp;"】")</f>
        <v>【13,758】</v>
      </c>
      <c r="CV6" s="65">
        <f>IF(CV8="-",NA(),CV8)</f>
        <v>66.7</v>
      </c>
      <c r="CW6" s="65">
        <f t="shared" ref="CW6:DE6" si="10">IF(CW8="-",NA(),CW8)</f>
        <v>62.7</v>
      </c>
      <c r="CX6" s="65">
        <f t="shared" si="10"/>
        <v>64.5</v>
      </c>
      <c r="CY6" s="65">
        <f t="shared" si="10"/>
        <v>66.400000000000006</v>
      </c>
      <c r="CZ6" s="65">
        <f t="shared" si="10"/>
        <v>68.2</v>
      </c>
      <c r="DA6" s="65">
        <f t="shared" si="10"/>
        <v>86</v>
      </c>
      <c r="DB6" s="65">
        <f t="shared" si="10"/>
        <v>84.5</v>
      </c>
      <c r="DC6" s="65">
        <f t="shared" si="10"/>
        <v>84.4</v>
      </c>
      <c r="DD6" s="65">
        <f t="shared" si="10"/>
        <v>84.6</v>
      </c>
      <c r="DE6" s="65">
        <f t="shared" si="10"/>
        <v>85.6</v>
      </c>
      <c r="DF6" s="65" t="str">
        <f>IF(DF8="-","【-】","【"&amp;SUBSTITUTE(TEXT(DF8,"#,##0.0"),"-","△")&amp;"】")</f>
        <v>【55.2】</v>
      </c>
      <c r="DG6" s="65">
        <f>IF(DG8="-",NA(),DG8)</f>
        <v>5.4</v>
      </c>
      <c r="DH6" s="65">
        <f t="shared" ref="DH6:DP6" si="11">IF(DH8="-",NA(),DH8)</f>
        <v>5.4</v>
      </c>
      <c r="DI6" s="65">
        <f t="shared" si="11"/>
        <v>4.8</v>
      </c>
      <c r="DJ6" s="65">
        <f t="shared" si="11"/>
        <v>4.7</v>
      </c>
      <c r="DK6" s="65">
        <f t="shared" si="11"/>
        <v>4.8</v>
      </c>
      <c r="DL6" s="65">
        <f t="shared" si="11"/>
        <v>10.7</v>
      </c>
      <c r="DM6" s="65">
        <f t="shared" si="11"/>
        <v>9.9</v>
      </c>
      <c r="DN6" s="65">
        <f t="shared" si="11"/>
        <v>9</v>
      </c>
      <c r="DO6" s="65">
        <f t="shared" si="11"/>
        <v>8.4</v>
      </c>
      <c r="DP6" s="65">
        <f t="shared" si="11"/>
        <v>8.1</v>
      </c>
      <c r="DQ6" s="65" t="str">
        <f>IF(DQ8="-","【-】","【"&amp;SUBSTITUTE(TEXT(DQ8,"#,##0.0"),"-","△")&amp;"】")</f>
        <v>【24.1】</v>
      </c>
      <c r="DR6" s="65">
        <f>IF(DR8="-",NA(),DR8)</f>
        <v>21.6</v>
      </c>
      <c r="DS6" s="65">
        <f t="shared" ref="DS6:EA6" si="12">IF(DS8="-",NA(),DS8)</f>
        <v>27.6</v>
      </c>
      <c r="DT6" s="65">
        <f t="shared" si="12"/>
        <v>36.5</v>
      </c>
      <c r="DU6" s="65">
        <f t="shared" si="12"/>
        <v>43.5</v>
      </c>
      <c r="DV6" s="65">
        <f t="shared" si="12"/>
        <v>49.3</v>
      </c>
      <c r="DW6" s="65">
        <f t="shared" si="12"/>
        <v>37.4</v>
      </c>
      <c r="DX6" s="65">
        <f t="shared" si="12"/>
        <v>39</v>
      </c>
      <c r="DY6" s="65">
        <f t="shared" si="12"/>
        <v>43.7</v>
      </c>
      <c r="DZ6" s="65">
        <f t="shared" si="12"/>
        <v>44.3</v>
      </c>
      <c r="EA6" s="65">
        <f t="shared" si="12"/>
        <v>46.7</v>
      </c>
      <c r="EB6" s="65" t="str">
        <f>IF(EB8="-","【-】","【"&amp;SUBSTITUTE(TEXT(EB8,"#,##0.0"),"-","△")&amp;"】")</f>
        <v>【50.7】</v>
      </c>
      <c r="EC6" s="65">
        <f>IF(EC8="-",NA(),EC8)</f>
        <v>37.799999999999997</v>
      </c>
      <c r="ED6" s="65">
        <f t="shared" ref="ED6:EL6" si="13">IF(ED8="-",NA(),ED8)</f>
        <v>46.6</v>
      </c>
      <c r="EE6" s="65">
        <f t="shared" si="13"/>
        <v>60.9</v>
      </c>
      <c r="EF6" s="65">
        <f t="shared" si="13"/>
        <v>61.7</v>
      </c>
      <c r="EG6" s="65">
        <f t="shared" si="13"/>
        <v>70.3</v>
      </c>
      <c r="EH6" s="65">
        <f t="shared" si="13"/>
        <v>51.4</v>
      </c>
      <c r="EI6" s="65">
        <f t="shared" si="13"/>
        <v>52.4</v>
      </c>
      <c r="EJ6" s="65">
        <f t="shared" si="13"/>
        <v>59.8</v>
      </c>
      <c r="EK6" s="65">
        <f t="shared" si="13"/>
        <v>61.8</v>
      </c>
      <c r="EL6" s="65">
        <f t="shared" si="13"/>
        <v>66.3</v>
      </c>
      <c r="EM6" s="65" t="str">
        <f>IF(EM8="-","【-】","【"&amp;SUBSTITUTE(TEXT(EM8,"#,##0.0"),"-","△")&amp;"】")</f>
        <v>【65.7】</v>
      </c>
      <c r="EN6" s="66">
        <f>IF(EN8="-",NA(),EN8)</f>
        <v>5163241</v>
      </c>
      <c r="EO6" s="66">
        <f t="shared" ref="EO6:EW6" si="14">IF(EO8="-",NA(),EO8)</f>
        <v>6740155</v>
      </c>
      <c r="EP6" s="66">
        <f t="shared" si="14"/>
        <v>6751705</v>
      </c>
      <c r="EQ6" s="66">
        <f t="shared" si="14"/>
        <v>7095159</v>
      </c>
      <c r="ER6" s="66">
        <f t="shared" si="14"/>
        <v>7101647</v>
      </c>
      <c r="ES6" s="66">
        <f t="shared" si="14"/>
        <v>22744336</v>
      </c>
      <c r="ET6" s="66">
        <f t="shared" si="14"/>
        <v>23558262</v>
      </c>
      <c r="EU6" s="66">
        <f t="shared" si="14"/>
        <v>24879291</v>
      </c>
      <c r="EV6" s="66">
        <f t="shared" si="14"/>
        <v>26363375</v>
      </c>
      <c r="EW6" s="66">
        <f t="shared" si="14"/>
        <v>26996532</v>
      </c>
      <c r="EX6" s="66" t="str">
        <f>IF(EX8="-","【-】","【"&amp;SUBSTITUTE(TEXT(EX8,"#,##0"),"-","△")&amp;"】")</f>
        <v>【44,050,160】</v>
      </c>
    </row>
    <row r="7" spans="1:154" s="67" customFormat="1" x14ac:dyDescent="0.15">
      <c r="A7" s="48" t="s">
        <v>122</v>
      </c>
      <c r="B7" s="63">
        <f t="shared" ref="B7:AG7" si="15">B8</f>
        <v>2016</v>
      </c>
      <c r="C7" s="63">
        <f t="shared" si="15"/>
        <v>47510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2</v>
      </c>
      <c r="H7" s="63"/>
      <c r="I7" s="63"/>
      <c r="J7" s="63"/>
      <c r="K7" s="63" t="str">
        <f t="shared" si="15"/>
        <v>地方独立行政法人</v>
      </c>
      <c r="L7" s="63" t="str">
        <f t="shared" si="15"/>
        <v>病院事業</v>
      </c>
      <c r="M7" s="63" t="str">
        <f t="shared" si="15"/>
        <v>精神科病院</v>
      </c>
      <c r="N7" s="63" t="str">
        <f>N8</f>
        <v>精神病院</v>
      </c>
      <c r="O7" s="63"/>
      <c r="P7" s="63" t="str">
        <f>P8</f>
        <v>直営</v>
      </c>
      <c r="Q7" s="64">
        <f t="shared" si="15"/>
        <v>3</v>
      </c>
      <c r="R7" s="63" t="str">
        <f t="shared" si="15"/>
        <v>-</v>
      </c>
      <c r="S7" s="63" t="str">
        <f t="shared" si="15"/>
        <v>-</v>
      </c>
      <c r="T7" s="63" t="str">
        <f t="shared" si="15"/>
        <v>救 臨</v>
      </c>
      <c r="U7" s="64" t="str">
        <f>U8</f>
        <v>-</v>
      </c>
      <c r="V7" s="64">
        <f>V8</f>
        <v>15576</v>
      </c>
      <c r="W7" s="63" t="str">
        <f>W8</f>
        <v>非該当</v>
      </c>
      <c r="X7" s="63" t="str">
        <f t="shared" si="15"/>
        <v>１５：１</v>
      </c>
      <c r="Y7" s="64" t="str">
        <f t="shared" si="15"/>
        <v>-</v>
      </c>
      <c r="Z7" s="64" t="str">
        <f t="shared" si="15"/>
        <v>-</v>
      </c>
      <c r="AA7" s="64" t="str">
        <f t="shared" si="15"/>
        <v>-</v>
      </c>
      <c r="AB7" s="64">
        <f t="shared" si="15"/>
        <v>258</v>
      </c>
      <c r="AC7" s="64" t="str">
        <f t="shared" si="15"/>
        <v>-</v>
      </c>
      <c r="AD7" s="64">
        <f t="shared" si="15"/>
        <v>258</v>
      </c>
      <c r="AE7" s="64">
        <f t="shared" si="15"/>
        <v>258</v>
      </c>
      <c r="AF7" s="64" t="str">
        <f t="shared" si="15"/>
        <v>-</v>
      </c>
      <c r="AG7" s="64">
        <f t="shared" si="15"/>
        <v>258</v>
      </c>
      <c r="AH7" s="65">
        <f>AH8</f>
        <v>100.8</v>
      </c>
      <c r="AI7" s="65">
        <f t="shared" ref="AI7:AQ7" si="16">AI8</f>
        <v>105.4</v>
      </c>
      <c r="AJ7" s="65">
        <f t="shared" si="16"/>
        <v>103.3</v>
      </c>
      <c r="AK7" s="65">
        <f t="shared" si="16"/>
        <v>104.1</v>
      </c>
      <c r="AL7" s="65">
        <f t="shared" si="16"/>
        <v>105.5</v>
      </c>
      <c r="AM7" s="65">
        <f t="shared" si="16"/>
        <v>99.8</v>
      </c>
      <c r="AN7" s="65">
        <f t="shared" si="16"/>
        <v>100</v>
      </c>
      <c r="AO7" s="65">
        <f t="shared" si="16"/>
        <v>101.3</v>
      </c>
      <c r="AP7" s="65">
        <f t="shared" si="16"/>
        <v>101.1</v>
      </c>
      <c r="AQ7" s="65">
        <f t="shared" si="16"/>
        <v>101.2</v>
      </c>
      <c r="AR7" s="65"/>
      <c r="AS7" s="65">
        <f>AS8</f>
        <v>68.099999999999994</v>
      </c>
      <c r="AT7" s="65">
        <f t="shared" ref="AT7:BB7" si="17">AT8</f>
        <v>68.900000000000006</v>
      </c>
      <c r="AU7" s="65">
        <f t="shared" si="17"/>
        <v>70.2</v>
      </c>
      <c r="AV7" s="65">
        <f t="shared" si="17"/>
        <v>70.3</v>
      </c>
      <c r="AW7" s="65">
        <f t="shared" si="17"/>
        <v>71.2</v>
      </c>
      <c r="AX7" s="65">
        <f t="shared" si="17"/>
        <v>69.599999999999994</v>
      </c>
      <c r="AY7" s="65">
        <f t="shared" si="17"/>
        <v>69.599999999999994</v>
      </c>
      <c r="AZ7" s="65">
        <f t="shared" si="17"/>
        <v>69.099999999999994</v>
      </c>
      <c r="BA7" s="65">
        <f t="shared" si="17"/>
        <v>69.8</v>
      </c>
      <c r="BB7" s="65">
        <f t="shared" si="17"/>
        <v>69.400000000000006</v>
      </c>
      <c r="BC7" s="65"/>
      <c r="BD7" s="65" t="str">
        <f>BD8</f>
        <v>該当数値なし</v>
      </c>
      <c r="BE7" s="65" t="str">
        <f t="shared" ref="BE7:BM7" si="18">BE8</f>
        <v>該当数値なし</v>
      </c>
      <c r="BF7" s="65" t="str">
        <f t="shared" si="18"/>
        <v>該当数値なし</v>
      </c>
      <c r="BG7" s="65" t="str">
        <f t="shared" si="18"/>
        <v>該当数値なし</v>
      </c>
      <c r="BH7" s="65" t="str">
        <f t="shared" si="18"/>
        <v>該当数値なし</v>
      </c>
      <c r="BI7" s="65">
        <f t="shared" si="18"/>
        <v>146.1</v>
      </c>
      <c r="BJ7" s="65">
        <f t="shared" si="18"/>
        <v>153.30000000000001</v>
      </c>
      <c r="BK7" s="65">
        <f t="shared" si="18"/>
        <v>145.30000000000001</v>
      </c>
      <c r="BL7" s="65">
        <f t="shared" si="18"/>
        <v>184.4</v>
      </c>
      <c r="BM7" s="65">
        <f t="shared" si="18"/>
        <v>163.19999999999999</v>
      </c>
      <c r="BN7" s="65"/>
      <c r="BO7" s="65">
        <f>BO8</f>
        <v>76.599999999999994</v>
      </c>
      <c r="BP7" s="65">
        <f t="shared" ref="BP7:BX7" si="19">BP8</f>
        <v>80.099999999999994</v>
      </c>
      <c r="BQ7" s="65">
        <f t="shared" si="19"/>
        <v>78.3</v>
      </c>
      <c r="BR7" s="65">
        <f t="shared" si="19"/>
        <v>76</v>
      </c>
      <c r="BS7" s="65">
        <f t="shared" si="19"/>
        <v>76</v>
      </c>
      <c r="BT7" s="65">
        <f t="shared" si="19"/>
        <v>72.3</v>
      </c>
      <c r="BU7" s="65">
        <f t="shared" si="19"/>
        <v>74.2</v>
      </c>
      <c r="BV7" s="65">
        <f t="shared" si="19"/>
        <v>73.599999999999994</v>
      </c>
      <c r="BW7" s="65">
        <f t="shared" si="19"/>
        <v>74.8</v>
      </c>
      <c r="BX7" s="65">
        <f t="shared" si="19"/>
        <v>73.400000000000006</v>
      </c>
      <c r="BY7" s="65"/>
      <c r="BZ7" s="66">
        <f>BZ8</f>
        <v>18032</v>
      </c>
      <c r="CA7" s="66">
        <f t="shared" ref="CA7:CI7" si="20">CA8</f>
        <v>18329</v>
      </c>
      <c r="CB7" s="66">
        <f t="shared" si="20"/>
        <v>20499</v>
      </c>
      <c r="CC7" s="66">
        <f t="shared" si="20"/>
        <v>21040</v>
      </c>
      <c r="CD7" s="66">
        <f t="shared" si="20"/>
        <v>22267</v>
      </c>
      <c r="CE7" s="66">
        <f t="shared" si="20"/>
        <v>18124</v>
      </c>
      <c r="CF7" s="66">
        <f t="shared" si="20"/>
        <v>18742</v>
      </c>
      <c r="CG7" s="66">
        <f t="shared" si="20"/>
        <v>19795</v>
      </c>
      <c r="CH7" s="66">
        <f t="shared" si="20"/>
        <v>20395</v>
      </c>
      <c r="CI7" s="66">
        <f t="shared" si="20"/>
        <v>20681</v>
      </c>
      <c r="CJ7" s="65"/>
      <c r="CK7" s="66">
        <f>CK8</f>
        <v>7282</v>
      </c>
      <c r="CL7" s="66">
        <f t="shared" ref="CL7:CT7" si="21">CL8</f>
        <v>7410</v>
      </c>
      <c r="CM7" s="66">
        <f t="shared" si="21"/>
        <v>7517</v>
      </c>
      <c r="CN7" s="66">
        <f t="shared" si="21"/>
        <v>7687</v>
      </c>
      <c r="CO7" s="66">
        <f t="shared" si="21"/>
        <v>7876</v>
      </c>
      <c r="CP7" s="66">
        <f t="shared" si="21"/>
        <v>8856</v>
      </c>
      <c r="CQ7" s="66">
        <f t="shared" si="21"/>
        <v>8812</v>
      </c>
      <c r="CR7" s="66">
        <f t="shared" si="21"/>
        <v>8588</v>
      </c>
      <c r="CS7" s="66">
        <f t="shared" si="21"/>
        <v>8536</v>
      </c>
      <c r="CT7" s="66">
        <f t="shared" si="21"/>
        <v>8502</v>
      </c>
      <c r="CU7" s="65"/>
      <c r="CV7" s="65">
        <f>CV8</f>
        <v>66.7</v>
      </c>
      <c r="CW7" s="65">
        <f t="shared" ref="CW7:DE7" si="22">CW8</f>
        <v>62.7</v>
      </c>
      <c r="CX7" s="65">
        <f t="shared" si="22"/>
        <v>64.5</v>
      </c>
      <c r="CY7" s="65">
        <f t="shared" si="22"/>
        <v>66.400000000000006</v>
      </c>
      <c r="CZ7" s="65">
        <f t="shared" si="22"/>
        <v>68.2</v>
      </c>
      <c r="DA7" s="65">
        <f t="shared" si="22"/>
        <v>86</v>
      </c>
      <c r="DB7" s="65">
        <f t="shared" si="22"/>
        <v>84.5</v>
      </c>
      <c r="DC7" s="65">
        <f t="shared" si="22"/>
        <v>84.4</v>
      </c>
      <c r="DD7" s="65">
        <f t="shared" si="22"/>
        <v>84.6</v>
      </c>
      <c r="DE7" s="65">
        <f t="shared" si="22"/>
        <v>85.6</v>
      </c>
      <c r="DF7" s="65"/>
      <c r="DG7" s="65">
        <f>DG8</f>
        <v>5.4</v>
      </c>
      <c r="DH7" s="65">
        <f t="shared" ref="DH7:DP7" si="23">DH8</f>
        <v>5.4</v>
      </c>
      <c r="DI7" s="65">
        <f t="shared" si="23"/>
        <v>4.8</v>
      </c>
      <c r="DJ7" s="65">
        <f t="shared" si="23"/>
        <v>4.7</v>
      </c>
      <c r="DK7" s="65">
        <f t="shared" si="23"/>
        <v>4.8</v>
      </c>
      <c r="DL7" s="65">
        <f t="shared" si="23"/>
        <v>10.7</v>
      </c>
      <c r="DM7" s="65">
        <f t="shared" si="23"/>
        <v>9.9</v>
      </c>
      <c r="DN7" s="65">
        <f t="shared" si="23"/>
        <v>9</v>
      </c>
      <c r="DO7" s="65">
        <f t="shared" si="23"/>
        <v>8.4</v>
      </c>
      <c r="DP7" s="65">
        <f t="shared" si="23"/>
        <v>8.1</v>
      </c>
      <c r="DQ7" s="65"/>
      <c r="DR7" s="65">
        <f>DR8</f>
        <v>21.6</v>
      </c>
      <c r="DS7" s="65">
        <f t="shared" ref="DS7:EA7" si="24">DS8</f>
        <v>27.6</v>
      </c>
      <c r="DT7" s="65">
        <f t="shared" si="24"/>
        <v>36.5</v>
      </c>
      <c r="DU7" s="65">
        <f t="shared" si="24"/>
        <v>43.5</v>
      </c>
      <c r="DV7" s="65">
        <f t="shared" si="24"/>
        <v>49.3</v>
      </c>
      <c r="DW7" s="65">
        <f t="shared" si="24"/>
        <v>37.4</v>
      </c>
      <c r="DX7" s="65">
        <f t="shared" si="24"/>
        <v>39</v>
      </c>
      <c r="DY7" s="65">
        <f t="shared" si="24"/>
        <v>43.7</v>
      </c>
      <c r="DZ7" s="65">
        <f t="shared" si="24"/>
        <v>44.3</v>
      </c>
      <c r="EA7" s="65">
        <f t="shared" si="24"/>
        <v>46.7</v>
      </c>
      <c r="EB7" s="65"/>
      <c r="EC7" s="65">
        <f>EC8</f>
        <v>37.799999999999997</v>
      </c>
      <c r="ED7" s="65">
        <f t="shared" ref="ED7:EL7" si="25">ED8</f>
        <v>46.6</v>
      </c>
      <c r="EE7" s="65">
        <f t="shared" si="25"/>
        <v>60.9</v>
      </c>
      <c r="EF7" s="65">
        <f t="shared" si="25"/>
        <v>61.7</v>
      </c>
      <c r="EG7" s="65">
        <f t="shared" si="25"/>
        <v>70.3</v>
      </c>
      <c r="EH7" s="65">
        <f t="shared" si="25"/>
        <v>51.4</v>
      </c>
      <c r="EI7" s="65">
        <f t="shared" si="25"/>
        <v>52.4</v>
      </c>
      <c r="EJ7" s="65">
        <f t="shared" si="25"/>
        <v>59.8</v>
      </c>
      <c r="EK7" s="65">
        <f t="shared" si="25"/>
        <v>61.8</v>
      </c>
      <c r="EL7" s="65">
        <f t="shared" si="25"/>
        <v>66.3</v>
      </c>
      <c r="EM7" s="65"/>
      <c r="EN7" s="66">
        <f>EN8</f>
        <v>5163241</v>
      </c>
      <c r="EO7" s="66">
        <f t="shared" ref="EO7:EW7" si="26">EO8</f>
        <v>6740155</v>
      </c>
      <c r="EP7" s="66">
        <f t="shared" si="26"/>
        <v>6751705</v>
      </c>
      <c r="EQ7" s="66">
        <f t="shared" si="26"/>
        <v>7095159</v>
      </c>
      <c r="ER7" s="66">
        <f t="shared" si="26"/>
        <v>7101647</v>
      </c>
      <c r="ES7" s="66">
        <f t="shared" si="26"/>
        <v>22744336</v>
      </c>
      <c r="ET7" s="66">
        <f t="shared" si="26"/>
        <v>23558262</v>
      </c>
      <c r="EU7" s="66">
        <f t="shared" si="26"/>
        <v>24879291</v>
      </c>
      <c r="EV7" s="66">
        <f t="shared" si="26"/>
        <v>26363375</v>
      </c>
      <c r="EW7" s="66">
        <f t="shared" si="26"/>
        <v>26996532</v>
      </c>
      <c r="EX7" s="66"/>
    </row>
    <row r="8" spans="1:154" s="67" customFormat="1" x14ac:dyDescent="0.15">
      <c r="A8" s="48"/>
      <c r="B8" s="68">
        <v>2016</v>
      </c>
      <c r="C8" s="68">
        <v>47510</v>
      </c>
      <c r="D8" s="68">
        <v>46</v>
      </c>
      <c r="E8" s="68">
        <v>6</v>
      </c>
      <c r="F8" s="68">
        <v>0</v>
      </c>
      <c r="G8" s="68">
        <v>2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3</v>
      </c>
      <c r="R8" s="68" t="s">
        <v>131</v>
      </c>
      <c r="S8" s="68" t="s">
        <v>131</v>
      </c>
      <c r="T8" s="68" t="s">
        <v>132</v>
      </c>
      <c r="U8" s="69" t="s">
        <v>131</v>
      </c>
      <c r="V8" s="69">
        <v>15576</v>
      </c>
      <c r="W8" s="68" t="s">
        <v>133</v>
      </c>
      <c r="X8" s="70" t="s">
        <v>134</v>
      </c>
      <c r="Y8" s="69" t="s">
        <v>131</v>
      </c>
      <c r="Z8" s="69" t="s">
        <v>131</v>
      </c>
      <c r="AA8" s="69" t="s">
        <v>131</v>
      </c>
      <c r="AB8" s="69">
        <v>258</v>
      </c>
      <c r="AC8" s="69" t="s">
        <v>131</v>
      </c>
      <c r="AD8" s="69">
        <v>258</v>
      </c>
      <c r="AE8" s="69">
        <v>258</v>
      </c>
      <c r="AF8" s="69" t="s">
        <v>131</v>
      </c>
      <c r="AG8" s="69">
        <v>258</v>
      </c>
      <c r="AH8" s="71">
        <v>100.8</v>
      </c>
      <c r="AI8" s="71">
        <v>105.4</v>
      </c>
      <c r="AJ8" s="71">
        <v>103.3</v>
      </c>
      <c r="AK8" s="71">
        <v>104.1</v>
      </c>
      <c r="AL8" s="71">
        <v>105.5</v>
      </c>
      <c r="AM8" s="71">
        <v>99.8</v>
      </c>
      <c r="AN8" s="71">
        <v>100</v>
      </c>
      <c r="AO8" s="71">
        <v>101.3</v>
      </c>
      <c r="AP8" s="71">
        <v>101.1</v>
      </c>
      <c r="AQ8" s="71">
        <v>101.2</v>
      </c>
      <c r="AR8" s="71">
        <v>98.4</v>
      </c>
      <c r="AS8" s="71">
        <v>68.099999999999994</v>
      </c>
      <c r="AT8" s="71">
        <v>68.900000000000006</v>
      </c>
      <c r="AU8" s="71">
        <v>70.2</v>
      </c>
      <c r="AV8" s="71">
        <v>70.3</v>
      </c>
      <c r="AW8" s="71">
        <v>71.2</v>
      </c>
      <c r="AX8" s="71">
        <v>69.599999999999994</v>
      </c>
      <c r="AY8" s="71">
        <v>69.599999999999994</v>
      </c>
      <c r="AZ8" s="71">
        <v>69.099999999999994</v>
      </c>
      <c r="BA8" s="71">
        <v>69.8</v>
      </c>
      <c r="BB8" s="71">
        <v>69.400000000000006</v>
      </c>
      <c r="BC8" s="71">
        <v>89.5</v>
      </c>
      <c r="BD8" s="72" t="s">
        <v>135</v>
      </c>
      <c r="BE8" s="72" t="s">
        <v>135</v>
      </c>
      <c r="BF8" s="72" t="s">
        <v>135</v>
      </c>
      <c r="BG8" s="72" t="s">
        <v>135</v>
      </c>
      <c r="BH8" s="72" t="s">
        <v>135</v>
      </c>
      <c r="BI8" s="72">
        <v>146.1</v>
      </c>
      <c r="BJ8" s="72">
        <v>153.30000000000001</v>
      </c>
      <c r="BK8" s="72">
        <v>145.30000000000001</v>
      </c>
      <c r="BL8" s="72">
        <v>184.4</v>
      </c>
      <c r="BM8" s="72">
        <v>163.19999999999999</v>
      </c>
      <c r="BN8" s="72">
        <v>63.6</v>
      </c>
      <c r="BO8" s="71">
        <v>76.599999999999994</v>
      </c>
      <c r="BP8" s="71">
        <v>80.099999999999994</v>
      </c>
      <c r="BQ8" s="71">
        <v>78.3</v>
      </c>
      <c r="BR8" s="71">
        <v>76</v>
      </c>
      <c r="BS8" s="71">
        <v>76</v>
      </c>
      <c r="BT8" s="71">
        <v>72.3</v>
      </c>
      <c r="BU8" s="71">
        <v>74.2</v>
      </c>
      <c r="BV8" s="71">
        <v>73.599999999999994</v>
      </c>
      <c r="BW8" s="71">
        <v>74.8</v>
      </c>
      <c r="BX8" s="71">
        <v>73.400000000000006</v>
      </c>
      <c r="BY8" s="71">
        <v>74.2</v>
      </c>
      <c r="BZ8" s="72">
        <v>18032</v>
      </c>
      <c r="CA8" s="72">
        <v>18329</v>
      </c>
      <c r="CB8" s="72">
        <v>20499</v>
      </c>
      <c r="CC8" s="72">
        <v>21040</v>
      </c>
      <c r="CD8" s="72">
        <v>22267</v>
      </c>
      <c r="CE8" s="72">
        <v>18124</v>
      </c>
      <c r="CF8" s="72">
        <v>18742</v>
      </c>
      <c r="CG8" s="72">
        <v>19795</v>
      </c>
      <c r="CH8" s="72">
        <v>20395</v>
      </c>
      <c r="CI8" s="72">
        <v>20681</v>
      </c>
      <c r="CJ8" s="71">
        <v>49667</v>
      </c>
      <c r="CK8" s="72">
        <v>7282</v>
      </c>
      <c r="CL8" s="72">
        <v>7410</v>
      </c>
      <c r="CM8" s="72">
        <v>7517</v>
      </c>
      <c r="CN8" s="72">
        <v>7687</v>
      </c>
      <c r="CO8" s="72">
        <v>7876</v>
      </c>
      <c r="CP8" s="72">
        <v>8856</v>
      </c>
      <c r="CQ8" s="72">
        <v>8812</v>
      </c>
      <c r="CR8" s="72">
        <v>8588</v>
      </c>
      <c r="CS8" s="72">
        <v>8536</v>
      </c>
      <c r="CT8" s="72">
        <v>8502</v>
      </c>
      <c r="CU8" s="71">
        <v>13758</v>
      </c>
      <c r="CV8" s="72">
        <v>66.7</v>
      </c>
      <c r="CW8" s="72">
        <v>62.7</v>
      </c>
      <c r="CX8" s="72">
        <v>64.5</v>
      </c>
      <c r="CY8" s="72">
        <v>66.400000000000006</v>
      </c>
      <c r="CZ8" s="72">
        <v>68.2</v>
      </c>
      <c r="DA8" s="72">
        <v>86</v>
      </c>
      <c r="DB8" s="72">
        <v>84.5</v>
      </c>
      <c r="DC8" s="72">
        <v>84.4</v>
      </c>
      <c r="DD8" s="72">
        <v>84.6</v>
      </c>
      <c r="DE8" s="72">
        <v>85.6</v>
      </c>
      <c r="DF8" s="72">
        <v>55.2</v>
      </c>
      <c r="DG8" s="72">
        <v>5.4</v>
      </c>
      <c r="DH8" s="72">
        <v>5.4</v>
      </c>
      <c r="DI8" s="72">
        <v>4.8</v>
      </c>
      <c r="DJ8" s="72">
        <v>4.7</v>
      </c>
      <c r="DK8" s="72">
        <v>4.8</v>
      </c>
      <c r="DL8" s="72">
        <v>10.7</v>
      </c>
      <c r="DM8" s="72">
        <v>9.9</v>
      </c>
      <c r="DN8" s="72">
        <v>9</v>
      </c>
      <c r="DO8" s="72">
        <v>8.4</v>
      </c>
      <c r="DP8" s="72">
        <v>8.1</v>
      </c>
      <c r="DQ8" s="72">
        <v>24.1</v>
      </c>
      <c r="DR8" s="71">
        <v>21.6</v>
      </c>
      <c r="DS8" s="71">
        <v>27.6</v>
      </c>
      <c r="DT8" s="71">
        <v>36.5</v>
      </c>
      <c r="DU8" s="71">
        <v>43.5</v>
      </c>
      <c r="DV8" s="71">
        <v>49.3</v>
      </c>
      <c r="DW8" s="71">
        <v>37.4</v>
      </c>
      <c r="DX8" s="71">
        <v>39</v>
      </c>
      <c r="DY8" s="71">
        <v>43.7</v>
      </c>
      <c r="DZ8" s="71">
        <v>44.3</v>
      </c>
      <c r="EA8" s="71">
        <v>46.7</v>
      </c>
      <c r="EB8" s="71">
        <v>50.7</v>
      </c>
      <c r="EC8" s="71">
        <v>37.799999999999997</v>
      </c>
      <c r="ED8" s="71">
        <v>46.6</v>
      </c>
      <c r="EE8" s="71">
        <v>60.9</v>
      </c>
      <c r="EF8" s="71">
        <v>61.7</v>
      </c>
      <c r="EG8" s="71">
        <v>70.3</v>
      </c>
      <c r="EH8" s="71">
        <v>51.4</v>
      </c>
      <c r="EI8" s="71">
        <v>52.4</v>
      </c>
      <c r="EJ8" s="71">
        <v>59.8</v>
      </c>
      <c r="EK8" s="71">
        <v>61.8</v>
      </c>
      <c r="EL8" s="71">
        <v>66.3</v>
      </c>
      <c r="EM8" s="71">
        <v>65.7</v>
      </c>
      <c r="EN8" s="72">
        <v>5163241</v>
      </c>
      <c r="EO8" s="72">
        <v>6740155</v>
      </c>
      <c r="EP8" s="72">
        <v>6751705</v>
      </c>
      <c r="EQ8" s="72">
        <v>7095159</v>
      </c>
      <c r="ER8" s="72">
        <v>7101647</v>
      </c>
      <c r="ES8" s="72">
        <v>22744336</v>
      </c>
      <c r="ET8" s="72">
        <v>23558262</v>
      </c>
      <c r="EU8" s="72">
        <v>24879291</v>
      </c>
      <c r="EV8" s="72">
        <v>26363375</v>
      </c>
      <c r="EW8" s="72">
        <v>26996532</v>
      </c>
      <c r="EX8" s="72">
        <v>44050160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136</v>
      </c>
      <c r="C10" s="77" t="s">
        <v>137</v>
      </c>
      <c r="D10" s="77" t="s">
        <v>138</v>
      </c>
      <c r="E10" s="77" t="s">
        <v>139</v>
      </c>
      <c r="F10" s="77" t="s">
        <v>140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141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宮城県</cp:lastModifiedBy>
  <cp:lastPrinted>2018-09-28T00:50:09Z</cp:lastPrinted>
  <dcterms:created xsi:type="dcterms:W3CDTF">2018-06-14T04:19:10Z</dcterms:created>
  <dcterms:modified xsi:type="dcterms:W3CDTF">2018-10-02T05:44:35Z</dcterms:modified>
  <cp:category/>
</cp:coreProperties>
</file>