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08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EG12" i="4"/>
  <c r="CN12" i="4"/>
  <c r="AU12" i="4"/>
  <c r="ID10" i="4"/>
  <c r="FZ10" i="4"/>
  <c r="EG10" i="4"/>
  <c r="CN10" i="4"/>
  <c r="AU10" i="4"/>
  <c r="B10" i="4"/>
  <c r="LP8" i="4"/>
  <c r="JW8" i="4"/>
  <c r="ID8" i="4"/>
  <c r="EG8" i="4"/>
  <c r="B8" i="4"/>
  <c r="B6" i="4"/>
  <c r="HM78" i="4" l="1"/>
  <c r="FL54" i="4"/>
  <c r="FL32" i="4"/>
  <c r="BX54" i="4"/>
  <c r="BX32" i="4"/>
  <c r="MN54" i="4"/>
  <c r="MN32" i="4"/>
  <c r="CS78" i="4"/>
  <c r="MH78" i="4"/>
  <c r="IZ54" i="4"/>
  <c r="IZ32" i="4"/>
  <c r="C11" i="5"/>
  <c r="D11" i="5"/>
  <c r="E11" i="5"/>
  <c r="B11" i="5"/>
  <c r="AN78" i="4" l="1"/>
  <c r="AE54" i="4"/>
  <c r="AE32" i="4"/>
  <c r="KU54" i="4"/>
  <c r="KU32" i="4"/>
  <c r="HG32" i="4"/>
  <c r="HG54" i="4"/>
  <c r="KC78" i="4"/>
  <c r="FH78" i="4"/>
  <c r="DS54" i="4"/>
  <c r="DS32" i="4"/>
  <c r="EO78" i="4"/>
  <c r="DD54" i="4"/>
  <c r="DD32" i="4"/>
  <c r="U78" i="4"/>
  <c r="P54" i="4"/>
  <c r="P32" i="4"/>
  <c r="KF54" i="4"/>
  <c r="KF32" i="4"/>
  <c r="JJ78" i="4"/>
  <c r="GR54" i="4"/>
  <c r="GR32" i="4"/>
  <c r="LO78" i="4"/>
  <c r="IK54" i="4"/>
  <c r="IK32" i="4"/>
  <c r="GT78" i="4"/>
  <c r="EW54" i="4"/>
  <c r="EW32" i="4"/>
  <c r="BI54" i="4"/>
  <c r="BZ78" i="4"/>
  <c r="BI32" i="4"/>
  <c r="LY54" i="4"/>
  <c r="LY32" i="4"/>
  <c r="LJ54" i="4"/>
  <c r="LJ32" i="4"/>
  <c r="GA78" i="4"/>
  <c r="KV78" i="4"/>
  <c r="HV54" i="4"/>
  <c r="HV32" i="4"/>
  <c r="BG78" i="4"/>
  <c r="AT54" i="4"/>
  <c r="AT32" i="4"/>
  <c r="EH54" i="4"/>
  <c r="EH32" i="4"/>
</calcChain>
</file>

<file path=xl/sharedStrings.xml><?xml version="1.0" encoding="utf-8"?>
<sst xmlns="http://schemas.openxmlformats.org/spreadsheetml/2006/main" count="294" uniqueCount="149">
  <si>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</si>
  <si>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</si>
  <si>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</si>
  <si>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</si>
  <si>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</si>
  <si>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</si>
  <si>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</si>
  <si>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</si>
  <si>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</si>
  <si>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</si>
  <si>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</si>
  <si>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</si>
  <si>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</si>
  <si>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</si>
  <si>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</si>
  <si>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</si>
  <si>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</si>
  <si>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</si>
  <si>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</si>
  <si>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</si>
  <si>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</si>
  <si>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</si>
  <si>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</si>
  <si>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</si>
  <si>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</si>
  <si>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</si>
  <si>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</si>
  <si>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</si>
  <si>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</si>
  <si>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</si>
  <si>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</si>
  <si>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</si>
  <si>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</si>
  <si>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</si>
  <si>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</si>
  <si>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</si>
  <si>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</si>
  <si>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</si>
  <si>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</si>
  <si>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</si>
  <si>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</si>
  <si>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</si>
  <si>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</si>
  <si>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</si>
  <si>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</si>
  <si>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</si>
  <si>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</si>
  <si>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</si>
  <si>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</si>
  <si>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</si>
  <si>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</si>
  <si>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</si>
  <si>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</si>
  <si>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</si>
  <si>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</si>
  <si>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</si>
  <si>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</si>
  <si>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</si>
  <si>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</si>
  <si>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</si>
  <si>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</si>
  <si>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</si>
  <si>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</si>
  <si>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</si>
  <si>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</si>
  <si>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</si>
  <si>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</si>
  <si>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</si>
  <si>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</si>
  <si>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</si>
  <si>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</si>
  <si>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</si>
  <si>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</si>
  <si>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</si>
  <si>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</si>
  <si>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</si>
  <si>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</si>
  <si>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</si>
  <si>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</si>
  <si>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</si>
  <si>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</si>
  <si>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</si>
  <si>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</si>
  <si>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</si>
  <si>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</si>
  <si>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</si>
  <si>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</si>
  <si>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</si>
  <si>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</si>
  <si>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</si>
  <si>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</si>
  <si>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</si>
  <si>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</si>
  <si>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</si>
  <si>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</si>
  <si>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</si>
  <si>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</si>
  <si>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</si>
  <si>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</si>
  <si>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</si>
  <si>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</si>
  <si>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</si>
  <si>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</si>
  <si>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</si>
  <si>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</si>
  <si>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</si>
  <si>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</si>
  <si>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</si>
  <si>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</si>
  <si>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</si>
  <si>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</si>
  <si>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</si>
  <si>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</si>
  <si>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</si>
  <si>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</si>
  <si>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</si>
  <si>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</si>
  <si>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</si>
  <si>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</si>
  <si>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</si>
  <si>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</si>
  <si>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</si>
  <si>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</si>
  <si>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</si>
  <si>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地方独立行政法人宮城県立病院機構</t>
  </si>
  <si>
    <t>宮城県立がんセンター</t>
  </si>
  <si>
    <t>地方独立行政法人</t>
  </si>
  <si>
    <t>病院事業</t>
  </si>
  <si>
    <t>一般病院</t>
  </si>
  <si>
    <t>300床以上～400床未満</t>
  </si>
  <si>
    <t>直営</t>
  </si>
  <si>
    <t>対象</t>
  </si>
  <si>
    <t>ガ</t>
  </si>
  <si>
    <t>が</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</si>
  <si>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</si>
  <si>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</si>
  <si>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</si>
  <si>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</si>
  <si>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</si>
  <si>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</si>
  <si>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</si>
  <si>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</si>
  <si>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</si>
  <si>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</si>
  <si>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都道府県がん診療連携拠点病院として，
（イ）がん患者の状態に応じた適切な治療の提供
（ロ）がん予防に関する県民への啓発
（ハ）東北大学病院との機能分担による「全県的がん診療体制」の構築
（ニ）がん患者の療養生活の質の向上
（ホ）研究の促進と研究成果の応用
等に取組み，県民に必要な医療・情報を提供するという役割を担っている。</t>
    <rPh sb="128" eb="129">
      <t>ナド</t>
    </rPh>
    <rPh sb="130" eb="132">
      <t>トリク</t>
    </rPh>
    <rPh sb="134" eb="136">
      <t>ケンミン</t>
    </rPh>
    <rPh sb="137" eb="139">
      <t>ヒツヨウ</t>
    </rPh>
    <rPh sb="140" eb="142">
      <t>イリョウ</t>
    </rPh>
    <rPh sb="143" eb="145">
      <t>ジョウホウ</t>
    </rPh>
    <rPh sb="146" eb="148">
      <t>テイキョウ</t>
    </rPh>
    <rPh sb="153" eb="155">
      <t>ヤクワリ</t>
    </rPh>
    <rPh sb="156" eb="157">
      <t>ニナ</t>
    </rPh>
    <phoneticPr fontId="5"/>
  </si>
  <si>
    <t>　平成２８年度決算において経常収支比率は100.7%と100%以上を確保できており，病院の単年度の収支は黒字となっているものの，医業収支比率は81.5%となっており，平均値を下回っている。
　病床利用率は72.5%と平均値とほぼ同程度に推移しているも，今後病床の有効活用も含めて検討を行い，前述の医業収支比率を改善させていく必要がある。
　入院・外来単価については平均値を上回っているが，これは化学療法の増加による高額薬品の使用増が影響しており，材料費対医業収益比率についても平均値を大きく上回っているものである。一方で職員給与費対医業収益比率は，平均値を大きく下回っている。
　今後も，収益・費用の変動には注視を行いながら，経常収支比率100％以上を確保できるよう取組を行う必要がある。</t>
    <rPh sb="1" eb="3">
      <t>ヘイセイ</t>
    </rPh>
    <rPh sb="5" eb="7">
      <t>ネンド</t>
    </rPh>
    <rPh sb="7" eb="9">
      <t>ケッサン</t>
    </rPh>
    <rPh sb="13" eb="15">
      <t>ケイジョウ</t>
    </rPh>
    <rPh sb="15" eb="17">
      <t>シュウシ</t>
    </rPh>
    <rPh sb="17" eb="19">
      <t>ヒリツ</t>
    </rPh>
    <rPh sb="31" eb="33">
      <t>イジョウ</t>
    </rPh>
    <rPh sb="34" eb="36">
      <t>カクホ</t>
    </rPh>
    <rPh sb="42" eb="44">
      <t>ビョウイン</t>
    </rPh>
    <rPh sb="45" eb="48">
      <t>タンネンド</t>
    </rPh>
    <rPh sb="49" eb="51">
      <t>シュウシ</t>
    </rPh>
    <rPh sb="52" eb="54">
      <t>クロジ</t>
    </rPh>
    <rPh sb="64" eb="66">
      <t>イギョウ</t>
    </rPh>
    <rPh sb="66" eb="68">
      <t>シュウシ</t>
    </rPh>
    <rPh sb="68" eb="70">
      <t>ヒリツ</t>
    </rPh>
    <rPh sb="83" eb="86">
      <t>ヘイキンチ</t>
    </rPh>
    <rPh sb="87" eb="89">
      <t>シタマワ</t>
    </rPh>
    <rPh sb="96" eb="98">
      <t>ビョウショウ</t>
    </rPh>
    <rPh sb="98" eb="101">
      <t>リヨウリツ</t>
    </rPh>
    <rPh sb="108" eb="111">
      <t>ヘイキンチ</t>
    </rPh>
    <rPh sb="114" eb="117">
      <t>ドウテイド</t>
    </rPh>
    <rPh sb="118" eb="120">
      <t>スイイ</t>
    </rPh>
    <rPh sb="126" eb="128">
      <t>コンゴ</t>
    </rPh>
    <rPh sb="128" eb="130">
      <t>ビョウショウ</t>
    </rPh>
    <rPh sb="131" eb="133">
      <t>ユウコウ</t>
    </rPh>
    <rPh sb="133" eb="135">
      <t>カツヨウ</t>
    </rPh>
    <rPh sb="136" eb="137">
      <t>フク</t>
    </rPh>
    <rPh sb="139" eb="141">
      <t>ケントウ</t>
    </rPh>
    <rPh sb="142" eb="143">
      <t>オコナ</t>
    </rPh>
    <rPh sb="145" eb="147">
      <t>ゼンジュツ</t>
    </rPh>
    <rPh sb="148" eb="150">
      <t>イギョウ</t>
    </rPh>
    <rPh sb="150" eb="152">
      <t>シュウシ</t>
    </rPh>
    <rPh sb="152" eb="154">
      <t>ヒリツ</t>
    </rPh>
    <rPh sb="155" eb="157">
      <t>カイゼン</t>
    </rPh>
    <rPh sb="162" eb="164">
      <t>ヒツヨウ</t>
    </rPh>
    <rPh sb="170" eb="172">
      <t>ニュウイン</t>
    </rPh>
    <rPh sb="173" eb="175">
      <t>ガイライ</t>
    </rPh>
    <rPh sb="175" eb="177">
      <t>タンカ</t>
    </rPh>
    <rPh sb="182" eb="185">
      <t>ヘイキンチ</t>
    </rPh>
    <rPh sb="186" eb="188">
      <t>ウワマワ</t>
    </rPh>
    <rPh sb="197" eb="199">
      <t>カガク</t>
    </rPh>
    <rPh sb="199" eb="201">
      <t>リョウホウ</t>
    </rPh>
    <rPh sb="202" eb="204">
      <t>ゾウカ</t>
    </rPh>
    <rPh sb="207" eb="209">
      <t>コウガク</t>
    </rPh>
    <rPh sb="209" eb="211">
      <t>ヤクヒン</t>
    </rPh>
    <rPh sb="212" eb="214">
      <t>シヨウ</t>
    </rPh>
    <rPh sb="214" eb="215">
      <t>ゾウ</t>
    </rPh>
    <rPh sb="216" eb="218">
      <t>エイキョウ</t>
    </rPh>
    <rPh sb="223" eb="226">
      <t>ザイリョウヒ</t>
    </rPh>
    <rPh sb="226" eb="227">
      <t>タイ</t>
    </rPh>
    <rPh sb="227" eb="229">
      <t>イギョウ</t>
    </rPh>
    <rPh sb="229" eb="231">
      <t>シュウエキ</t>
    </rPh>
    <rPh sb="231" eb="233">
      <t>ヒリツ</t>
    </rPh>
    <rPh sb="238" eb="241">
      <t>ヘイキンチ</t>
    </rPh>
    <rPh sb="242" eb="243">
      <t>オオ</t>
    </rPh>
    <rPh sb="245" eb="247">
      <t>ウワマワ</t>
    </rPh>
    <rPh sb="257" eb="259">
      <t>イッポウ</t>
    </rPh>
    <rPh sb="260" eb="262">
      <t>ショクイン</t>
    </rPh>
    <rPh sb="262" eb="264">
      <t>キュウヨ</t>
    </rPh>
    <rPh sb="264" eb="265">
      <t>ヒ</t>
    </rPh>
    <rPh sb="265" eb="266">
      <t>タイ</t>
    </rPh>
    <rPh sb="266" eb="268">
      <t>イギョウ</t>
    </rPh>
    <rPh sb="268" eb="270">
      <t>シュウエキ</t>
    </rPh>
    <rPh sb="270" eb="272">
      <t>ヒリツ</t>
    </rPh>
    <rPh sb="274" eb="277">
      <t>ヘイキンチ</t>
    </rPh>
    <rPh sb="278" eb="279">
      <t>オオ</t>
    </rPh>
    <rPh sb="281" eb="283">
      <t>シタマワ</t>
    </rPh>
    <rPh sb="290" eb="292">
      <t>コンゴ</t>
    </rPh>
    <rPh sb="294" eb="296">
      <t>シュウエキ</t>
    </rPh>
    <rPh sb="297" eb="299">
      <t>ヒヨウ</t>
    </rPh>
    <rPh sb="300" eb="302">
      <t>ヘンドウ</t>
    </rPh>
    <rPh sb="304" eb="306">
      <t>チュウシ</t>
    </rPh>
    <rPh sb="307" eb="308">
      <t>オコナ</t>
    </rPh>
    <rPh sb="313" eb="315">
      <t>ケイジョウ</t>
    </rPh>
    <rPh sb="315" eb="317">
      <t>シュウシ</t>
    </rPh>
    <rPh sb="317" eb="319">
      <t>ヒリツ</t>
    </rPh>
    <rPh sb="323" eb="325">
      <t>イジョウ</t>
    </rPh>
    <rPh sb="326" eb="328">
      <t>カクホ</t>
    </rPh>
    <rPh sb="333" eb="335">
      <t>トリクミ</t>
    </rPh>
    <rPh sb="336" eb="337">
      <t>オコナ</t>
    </rPh>
    <rPh sb="338" eb="340">
      <t>ヒツヨウ</t>
    </rPh>
    <phoneticPr fontId="5"/>
  </si>
  <si>
    <t>　有形固定資産減価償却率，器械備品減価償却率ともに，平均値は下回っているものの，建設後２３年が経過し，設立当初から使用続けている機器も多々あるため，今後計画的な更新が必要である。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6" eb="29">
      <t>ヘイキンチ</t>
    </rPh>
    <rPh sb="30" eb="32">
      <t>シタマワ</t>
    </rPh>
    <rPh sb="40" eb="42">
      <t>ケンセツ</t>
    </rPh>
    <rPh sb="42" eb="43">
      <t>ゴ</t>
    </rPh>
    <rPh sb="45" eb="46">
      <t>ネン</t>
    </rPh>
    <rPh sb="47" eb="49">
      <t>ケイカ</t>
    </rPh>
    <rPh sb="51" eb="53">
      <t>セツリツ</t>
    </rPh>
    <rPh sb="53" eb="55">
      <t>トウショ</t>
    </rPh>
    <rPh sb="57" eb="59">
      <t>シヨウ</t>
    </rPh>
    <rPh sb="59" eb="60">
      <t>ツヅ</t>
    </rPh>
    <rPh sb="64" eb="66">
      <t>キキ</t>
    </rPh>
    <rPh sb="67" eb="69">
      <t>タタ</t>
    </rPh>
    <rPh sb="74" eb="76">
      <t>コンゴ</t>
    </rPh>
    <rPh sb="76" eb="79">
      <t>ケイカクテキ</t>
    </rPh>
    <rPh sb="80" eb="82">
      <t>コウシン</t>
    </rPh>
    <rPh sb="83" eb="85">
      <t>ヒツヨウ</t>
    </rPh>
    <phoneticPr fontId="5"/>
  </si>
  <si>
    <t>　経常収支比率は100％以上を確保できており，単年度の収支は黒字を確保できている一方で，病床利用率は低下し，医業収支比率は平均値を下回っている。
　今後，計画的な施設整備の更新を行っていく場合には，更なる償却負担等の経費が発生するため，経常収支比率が100％を下回らないよう，収益・費用の変動に注視していく必要がある。</t>
    <rPh sb="1" eb="3">
      <t>ケイジョウ</t>
    </rPh>
    <rPh sb="3" eb="5">
      <t>シュウシ</t>
    </rPh>
    <rPh sb="5" eb="7">
      <t>ヒリツ</t>
    </rPh>
    <rPh sb="12" eb="14">
      <t>イジョウ</t>
    </rPh>
    <rPh sb="15" eb="17">
      <t>カクホ</t>
    </rPh>
    <rPh sb="23" eb="26">
      <t>タンネンド</t>
    </rPh>
    <rPh sb="27" eb="29">
      <t>シュウシ</t>
    </rPh>
    <rPh sb="30" eb="32">
      <t>クロジ</t>
    </rPh>
    <rPh sb="33" eb="35">
      <t>カクホ</t>
    </rPh>
    <rPh sb="40" eb="42">
      <t>イッポウ</t>
    </rPh>
    <rPh sb="44" eb="46">
      <t>ビョウショウ</t>
    </rPh>
    <rPh sb="46" eb="48">
      <t>リヨウ</t>
    </rPh>
    <rPh sb="48" eb="49">
      <t>リツ</t>
    </rPh>
    <rPh sb="50" eb="52">
      <t>テイカ</t>
    </rPh>
    <rPh sb="54" eb="56">
      <t>イギョウ</t>
    </rPh>
    <rPh sb="56" eb="58">
      <t>シュウシ</t>
    </rPh>
    <rPh sb="58" eb="60">
      <t>ヒリツ</t>
    </rPh>
    <rPh sb="61" eb="64">
      <t>ヘイキンチ</t>
    </rPh>
    <rPh sb="65" eb="67">
      <t>シタマワ</t>
    </rPh>
    <rPh sb="74" eb="76">
      <t>コンゴ</t>
    </rPh>
    <rPh sb="77" eb="80">
      <t>ケイカクテキ</t>
    </rPh>
    <rPh sb="81" eb="83">
      <t>シセツ</t>
    </rPh>
    <rPh sb="83" eb="85">
      <t>セイビ</t>
    </rPh>
    <rPh sb="86" eb="88">
      <t>コウシン</t>
    </rPh>
    <rPh sb="89" eb="90">
      <t>オコナ</t>
    </rPh>
    <rPh sb="94" eb="96">
      <t>バアイ</t>
    </rPh>
    <rPh sb="99" eb="100">
      <t>サラ</t>
    </rPh>
    <rPh sb="102" eb="104">
      <t>ショウキャク</t>
    </rPh>
    <rPh sb="104" eb="106">
      <t>フタン</t>
    </rPh>
    <rPh sb="106" eb="107">
      <t>トウ</t>
    </rPh>
    <rPh sb="108" eb="110">
      <t>ケイヒ</t>
    </rPh>
    <rPh sb="111" eb="113">
      <t>ハッセイ</t>
    </rPh>
    <rPh sb="118" eb="120">
      <t>ケイジョウ</t>
    </rPh>
    <rPh sb="120" eb="122">
      <t>シュウシ</t>
    </rPh>
    <rPh sb="122" eb="124">
      <t>ヒリツ</t>
    </rPh>
    <rPh sb="130" eb="132">
      <t>シタマワ</t>
    </rPh>
    <rPh sb="138" eb="140">
      <t>シュウエキ</t>
    </rPh>
    <rPh sb="141" eb="143">
      <t>ヒヨウ</t>
    </rPh>
    <rPh sb="144" eb="146">
      <t>ヘンドウ</t>
    </rPh>
    <rPh sb="147" eb="149">
      <t>チュウシ</t>
    </rPh>
    <rPh sb="153" eb="155">
      <t>ヒツヨウ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</si>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</sst>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c:v>
                </c:pt>
                <c:pt idx="1">
                  <c:v>75.5</c:v>
                </c:pt>
                <c:pt idx="2">
                  <c:v>75.599999999999994</c:v>
                </c:pt>
                <c:pt idx="3">
                  <c:v>72.5</c:v>
                </c:pt>
                <c:pt idx="4">
                  <c:v>72.5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0770944"/>
        <c:axId val="607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0770944"/>
        <c:axId val="60793600"/>
      </c:lineChart>
      <c:dateAx>
        <c:axId val="60770944"/>
        <c:scaling>
          <c:orientation val="minMax"/>
        </c:scaling>
        <c:delete val="1"/>
        <c:axPos val="b"/>
        <c:numFmt formatCode="ge" sourceLinked="1"/>
        <c:majorTickMark val="none"/>
        <c:minorTickMark val="none"/>
        <c:tickLblPos val="none"/>
        <c:crossAx val="60793600"/>
        <c:crosses val="autoZero"/>
        <c:auto val="1"/>
        <c:lblOffset val="100"/>
        <c:baseTimeUnit val="years"/>
      </c:dateAx>
      <c:valAx>
        <c:axId val="6079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77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24732</c:v>
                </c:pt>
                <c:pt idx="1">
                  <c:v>26567</c:v>
                </c:pt>
                <c:pt idx="2">
                  <c:v>29003</c:v>
                </c:pt>
                <c:pt idx="3">
                  <c:v>36199</c:v>
                </c:pt>
                <c:pt idx="4">
                  <c:v>41391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2066816"/>
        <c:axId val="820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2066816"/>
        <c:axId val="82073088"/>
      </c:lineChart>
      <c:dateAx>
        <c:axId val="82066816"/>
        <c:scaling>
          <c:orientation val="minMax"/>
        </c:scaling>
        <c:delete val="1"/>
        <c:axPos val="b"/>
        <c:numFmt formatCode="ge" sourceLinked="1"/>
        <c:majorTickMark val="none"/>
        <c:minorTickMark val="none"/>
        <c:tickLblPos val="none"/>
        <c:crossAx val="82073088"/>
        <c:crosses val="autoZero"/>
        <c:auto val="1"/>
        <c:lblOffset val="100"/>
        <c:baseTimeUnit val="years"/>
      </c:dateAx>
      <c:valAx>
        <c:axId val="82073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06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50726</c:v>
                </c:pt>
                <c:pt idx="1">
                  <c:v>50564</c:v>
                </c:pt>
                <c:pt idx="2">
                  <c:v>51331</c:v>
                </c:pt>
                <c:pt idx="3">
                  <c:v>51701</c:v>
                </c:pt>
                <c:pt idx="4">
                  <c:v>52645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2390016"/>
        <c:axId val="824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2390016"/>
        <c:axId val="82400384"/>
      </c:lineChart>
      <c:dateAx>
        <c:axId val="82390016"/>
        <c:scaling>
          <c:orientation val="minMax"/>
        </c:scaling>
        <c:delete val="1"/>
        <c:axPos val="b"/>
        <c:numFmt formatCode="ge" sourceLinked="1"/>
        <c:majorTickMark val="none"/>
        <c:minorTickMark val="none"/>
        <c:tickLblPos val="none"/>
        <c:crossAx val="82400384"/>
        <c:crosses val="autoZero"/>
        <c:auto val="1"/>
        <c:lblOffset val="100"/>
        <c:baseTimeUnit val="years"/>
      </c:dateAx>
      <c:valAx>
        <c:axId val="82400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39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1136256"/>
        <c:axId val="811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1136256"/>
        <c:axId val="81138432"/>
      </c:lineChart>
      <c:dateAx>
        <c:axId val="81136256"/>
        <c:scaling>
          <c:orientation val="minMax"/>
        </c:scaling>
        <c:delete val="1"/>
        <c:axPos val="b"/>
        <c:numFmt formatCode="ge" sourceLinked="1"/>
        <c:majorTickMark val="none"/>
        <c:minorTickMark val="none"/>
        <c:tickLblPos val="none"/>
        <c:crossAx val="81138432"/>
        <c:crosses val="autoZero"/>
        <c:auto val="1"/>
        <c:lblOffset val="100"/>
        <c:baseTimeUnit val="years"/>
      </c:dateAx>
      <c:valAx>
        <c:axId val="8113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13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86.2</c:v>
                </c:pt>
                <c:pt idx="1">
                  <c:v>84.1</c:v>
                </c:pt>
                <c:pt idx="2">
                  <c:v>82.2</c:v>
                </c:pt>
                <c:pt idx="3">
                  <c:v>80</c:v>
                </c:pt>
                <c:pt idx="4">
                  <c:v>81.5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1168640"/>
        <c:axId val="811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1168640"/>
        <c:axId val="81174912"/>
      </c:lineChart>
      <c:dateAx>
        <c:axId val="81168640"/>
        <c:scaling>
          <c:orientation val="minMax"/>
        </c:scaling>
        <c:delete val="1"/>
        <c:axPos val="b"/>
        <c:numFmt formatCode="ge" sourceLinked="1"/>
        <c:majorTickMark val="none"/>
        <c:minorTickMark val="none"/>
        <c:tickLblPos val="none"/>
        <c:crossAx val="81174912"/>
        <c:crosses val="autoZero"/>
        <c:auto val="1"/>
        <c:lblOffset val="100"/>
        <c:baseTimeUnit val="years"/>
      </c:dateAx>
      <c:valAx>
        <c:axId val="8117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16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105.3</c:v>
                </c:pt>
                <c:pt idx="1">
                  <c:v>106.3</c:v>
                </c:pt>
                <c:pt idx="2">
                  <c:v>103.9</c:v>
                </c:pt>
                <c:pt idx="3">
                  <c:v>99.6</c:v>
                </c:pt>
                <c:pt idx="4">
                  <c:v>100.7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1341824"/>
        <c:axId val="813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1341824"/>
        <c:axId val="81344000"/>
      </c:lineChart>
      <c:dateAx>
        <c:axId val="81341824"/>
        <c:scaling>
          <c:orientation val="minMax"/>
        </c:scaling>
        <c:delete val="1"/>
        <c:axPos val="b"/>
        <c:numFmt formatCode="ge" sourceLinked="1"/>
        <c:majorTickMark val="none"/>
        <c:minorTickMark val="none"/>
        <c:tickLblPos val="none"/>
        <c:crossAx val="81344000"/>
        <c:crosses val="autoZero"/>
        <c:auto val="1"/>
        <c:lblOffset val="100"/>
        <c:baseTimeUnit val="years"/>
      </c:dateAx>
      <c:valAx>
        <c:axId val="8134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134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19.3</c:v>
                </c:pt>
                <c:pt idx="1">
                  <c:v>20.7</c:v>
                </c:pt>
                <c:pt idx="2">
                  <c:v>28</c:v>
                </c:pt>
                <c:pt idx="3">
                  <c:v>35.700000000000003</c:v>
                </c:pt>
                <c:pt idx="4">
                  <c:v>39.200000000000003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1378304"/>
        <c:axId val="813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1378304"/>
        <c:axId val="81388672"/>
      </c:lineChart>
      <c:dateAx>
        <c:axId val="81378304"/>
        <c:scaling>
          <c:orientation val="minMax"/>
        </c:scaling>
        <c:delete val="1"/>
        <c:axPos val="b"/>
        <c:numFmt formatCode="ge" sourceLinked="1"/>
        <c:majorTickMark val="none"/>
        <c:minorTickMark val="none"/>
        <c:tickLblPos val="none"/>
        <c:crossAx val="81388672"/>
        <c:crosses val="autoZero"/>
        <c:auto val="1"/>
        <c:lblOffset val="100"/>
        <c:baseTimeUnit val="years"/>
      </c:dateAx>
      <c:valAx>
        <c:axId val="8138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37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54.6</c:v>
                </c:pt>
                <c:pt idx="1">
                  <c:v>38.200000000000003</c:v>
                </c:pt>
                <c:pt idx="2">
                  <c:v>48</c:v>
                </c:pt>
                <c:pt idx="3">
                  <c:v>60.2</c:v>
                </c:pt>
                <c:pt idx="4">
                  <c:v>61.8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1814656"/>
        <c:axId val="818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1814656"/>
        <c:axId val="81816576"/>
      </c:lineChart>
      <c:dateAx>
        <c:axId val="81814656"/>
        <c:scaling>
          <c:orientation val="minMax"/>
        </c:scaling>
        <c:delete val="1"/>
        <c:axPos val="b"/>
        <c:numFmt formatCode="ge" sourceLinked="1"/>
        <c:majorTickMark val="none"/>
        <c:minorTickMark val="none"/>
        <c:tickLblPos val="none"/>
        <c:crossAx val="81816576"/>
        <c:crosses val="autoZero"/>
        <c:auto val="1"/>
        <c:lblOffset val="100"/>
        <c:baseTimeUnit val="years"/>
      </c:dateAx>
      <c:valAx>
        <c:axId val="8181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81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18111953</c:v>
                </c:pt>
                <c:pt idx="1">
                  <c:v>26738681</c:v>
                </c:pt>
                <c:pt idx="2">
                  <c:v>28133867</c:v>
                </c:pt>
                <c:pt idx="3">
                  <c:v>28598120</c:v>
                </c:pt>
                <c:pt idx="4">
                  <c:v>30925128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1851136"/>
        <c:axId val="818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1851136"/>
        <c:axId val="81853056"/>
      </c:lineChart>
      <c:dateAx>
        <c:axId val="81851136"/>
        <c:scaling>
          <c:orientation val="minMax"/>
        </c:scaling>
        <c:delete val="1"/>
        <c:axPos val="b"/>
        <c:numFmt formatCode="ge" sourceLinked="1"/>
        <c:majorTickMark val="none"/>
        <c:minorTickMark val="none"/>
        <c:tickLblPos val="none"/>
        <c:crossAx val="81853056"/>
        <c:crosses val="autoZero"/>
        <c:auto val="1"/>
        <c:lblOffset val="100"/>
        <c:baseTimeUnit val="years"/>
      </c:dateAx>
      <c:valAx>
        <c:axId val="81853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85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23.2</c:v>
                </c:pt>
                <c:pt idx="1">
                  <c:v>23.9</c:v>
                </c:pt>
                <c:pt idx="2">
                  <c:v>23.8</c:v>
                </c:pt>
                <c:pt idx="3">
                  <c:v>27.6</c:v>
                </c:pt>
                <c:pt idx="4">
                  <c:v>30.2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1977728"/>
        <c:axId val="819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1977728"/>
        <c:axId val="81979648"/>
      </c:lineChart>
      <c:dateAx>
        <c:axId val="81977728"/>
        <c:scaling>
          <c:orientation val="minMax"/>
        </c:scaling>
        <c:delete val="1"/>
        <c:axPos val="b"/>
        <c:numFmt formatCode="ge" sourceLinked="1"/>
        <c:majorTickMark val="none"/>
        <c:minorTickMark val="none"/>
        <c:tickLblPos val="none"/>
        <c:crossAx val="81979648"/>
        <c:crosses val="autoZero"/>
        <c:auto val="1"/>
        <c:lblOffset val="100"/>
        <c:baseTimeUnit val="years"/>
      </c:dateAx>
      <c:valAx>
        <c:axId val="8197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7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45.3</c:v>
                </c:pt>
                <c:pt idx="1">
                  <c:v>43.8</c:v>
                </c:pt>
                <c:pt idx="2">
                  <c:v>44.9</c:v>
                </c:pt>
                <c:pt idx="3">
                  <c:v>44.4</c:v>
                </c:pt>
                <c:pt idx="4">
                  <c:v>42.9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2026496"/>
        <c:axId val="820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2026496"/>
        <c:axId val="82028416"/>
      </c:lineChart>
      <c:dateAx>
        <c:axId val="82026496"/>
        <c:scaling>
          <c:orientation val="minMax"/>
        </c:scaling>
        <c:delete val="1"/>
        <c:axPos val="b"/>
        <c:numFmt formatCode="ge" sourceLinked="1"/>
        <c:majorTickMark val="none"/>
        <c:minorTickMark val="none"/>
        <c:tickLblPos val="none"/>
        <c:crossAx val="82028416"/>
        <c:crosses val="autoZero"/>
        <c:auto val="1"/>
        <c:lblOffset val="100"/>
        <c:baseTimeUnit val="years"/>
      </c:dateAx>
      <c:valAx>
        <c:axId val="8202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0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E1" zoomScale="70" zoomScaleNormal="70"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宮城県地方独立行政法人宮城県立病院機構　宮城県立がんセンター</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300床以上～400床未満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148</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383</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が</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383</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33268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380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380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145</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105.3</v>
      </c>
      <c r="Q33" s="101"/>
      <c r="R33" s="101"/>
      <c r="S33" s="101"/>
      <c r="T33" s="101"/>
      <c r="U33" s="101"/>
      <c r="V33" s="101"/>
      <c r="W33" s="101"/>
      <c r="X33" s="101"/>
      <c r="Y33" s="101"/>
      <c r="Z33" s="101"/>
      <c r="AA33" s="101"/>
      <c r="AB33" s="101"/>
      <c r="AC33" s="101"/>
      <c r="AD33" s="102"/>
      <c r="AE33" s="100">
        <f>データ!AI7</f>
        <v>106.3</v>
      </c>
      <c r="AF33" s="101"/>
      <c r="AG33" s="101"/>
      <c r="AH33" s="101"/>
      <c r="AI33" s="101"/>
      <c r="AJ33" s="101"/>
      <c r="AK33" s="101"/>
      <c r="AL33" s="101"/>
      <c r="AM33" s="101"/>
      <c r="AN33" s="101"/>
      <c r="AO33" s="101"/>
      <c r="AP33" s="101"/>
      <c r="AQ33" s="101"/>
      <c r="AR33" s="101"/>
      <c r="AS33" s="102"/>
      <c r="AT33" s="100">
        <f>データ!AJ7</f>
        <v>103.9</v>
      </c>
      <c r="AU33" s="101"/>
      <c r="AV33" s="101"/>
      <c r="AW33" s="101"/>
      <c r="AX33" s="101"/>
      <c r="AY33" s="101"/>
      <c r="AZ33" s="101"/>
      <c r="BA33" s="101"/>
      <c r="BB33" s="101"/>
      <c r="BC33" s="101"/>
      <c r="BD33" s="101"/>
      <c r="BE33" s="101"/>
      <c r="BF33" s="101"/>
      <c r="BG33" s="101"/>
      <c r="BH33" s="102"/>
      <c r="BI33" s="100">
        <f>データ!AK7</f>
        <v>99.6</v>
      </c>
      <c r="BJ33" s="101"/>
      <c r="BK33" s="101"/>
      <c r="BL33" s="101"/>
      <c r="BM33" s="101"/>
      <c r="BN33" s="101"/>
      <c r="BO33" s="101"/>
      <c r="BP33" s="101"/>
      <c r="BQ33" s="101"/>
      <c r="BR33" s="101"/>
      <c r="BS33" s="101"/>
      <c r="BT33" s="101"/>
      <c r="BU33" s="101"/>
      <c r="BV33" s="101"/>
      <c r="BW33" s="102"/>
      <c r="BX33" s="100">
        <f>データ!AL7</f>
        <v>100.7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86.2</v>
      </c>
      <c r="DE33" s="101"/>
      <c r="DF33" s="101"/>
      <c r="DG33" s="101"/>
      <c r="DH33" s="101"/>
      <c r="DI33" s="101"/>
      <c r="DJ33" s="101"/>
      <c r="DK33" s="101"/>
      <c r="DL33" s="101"/>
      <c r="DM33" s="101"/>
      <c r="DN33" s="101"/>
      <c r="DO33" s="101"/>
      <c r="DP33" s="101"/>
      <c r="DQ33" s="101"/>
      <c r="DR33" s="102"/>
      <c r="DS33" s="100">
        <f>データ!AT7</f>
        <v>84.1</v>
      </c>
      <c r="DT33" s="101"/>
      <c r="DU33" s="101"/>
      <c r="DV33" s="101"/>
      <c r="DW33" s="101"/>
      <c r="DX33" s="101"/>
      <c r="DY33" s="101"/>
      <c r="DZ33" s="101"/>
      <c r="EA33" s="101"/>
      <c r="EB33" s="101"/>
      <c r="EC33" s="101"/>
      <c r="ED33" s="101"/>
      <c r="EE33" s="101"/>
      <c r="EF33" s="101"/>
      <c r="EG33" s="102"/>
      <c r="EH33" s="100">
        <f>データ!AU7</f>
        <v>82.2</v>
      </c>
      <c r="EI33" s="101"/>
      <c r="EJ33" s="101"/>
      <c r="EK33" s="101"/>
      <c r="EL33" s="101"/>
      <c r="EM33" s="101"/>
      <c r="EN33" s="101"/>
      <c r="EO33" s="101"/>
      <c r="EP33" s="101"/>
      <c r="EQ33" s="101"/>
      <c r="ER33" s="101"/>
      <c r="ES33" s="101"/>
      <c r="ET33" s="101"/>
      <c r="EU33" s="101"/>
      <c r="EV33" s="102"/>
      <c r="EW33" s="100">
        <f>データ!AV7</f>
        <v>80</v>
      </c>
      <c r="EX33" s="101"/>
      <c r="EY33" s="101"/>
      <c r="EZ33" s="101"/>
      <c r="FA33" s="101"/>
      <c r="FB33" s="101"/>
      <c r="FC33" s="101"/>
      <c r="FD33" s="101"/>
      <c r="FE33" s="101"/>
      <c r="FF33" s="101"/>
      <c r="FG33" s="101"/>
      <c r="FH33" s="101"/>
      <c r="FI33" s="101"/>
      <c r="FJ33" s="101"/>
      <c r="FK33" s="102"/>
      <c r="FL33" s="100">
        <f>データ!AW7</f>
        <v>81.5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73</v>
      </c>
      <c r="KG33" s="101"/>
      <c r="KH33" s="101"/>
      <c r="KI33" s="101"/>
      <c r="KJ33" s="101"/>
      <c r="KK33" s="101"/>
      <c r="KL33" s="101"/>
      <c r="KM33" s="101"/>
      <c r="KN33" s="101"/>
      <c r="KO33" s="101"/>
      <c r="KP33" s="101"/>
      <c r="KQ33" s="101"/>
      <c r="KR33" s="101"/>
      <c r="KS33" s="101"/>
      <c r="KT33" s="102"/>
      <c r="KU33" s="100">
        <f>データ!BP7</f>
        <v>75.5</v>
      </c>
      <c r="KV33" s="101"/>
      <c r="KW33" s="101"/>
      <c r="KX33" s="101"/>
      <c r="KY33" s="101"/>
      <c r="KZ33" s="101"/>
      <c r="LA33" s="101"/>
      <c r="LB33" s="101"/>
      <c r="LC33" s="101"/>
      <c r="LD33" s="101"/>
      <c r="LE33" s="101"/>
      <c r="LF33" s="101"/>
      <c r="LG33" s="101"/>
      <c r="LH33" s="101"/>
      <c r="LI33" s="102"/>
      <c r="LJ33" s="100">
        <f>データ!BQ7</f>
        <v>75.599999999999994</v>
      </c>
      <c r="LK33" s="101"/>
      <c r="LL33" s="101"/>
      <c r="LM33" s="101"/>
      <c r="LN33" s="101"/>
      <c r="LO33" s="101"/>
      <c r="LP33" s="101"/>
      <c r="LQ33" s="101"/>
      <c r="LR33" s="101"/>
      <c r="LS33" s="101"/>
      <c r="LT33" s="101"/>
      <c r="LU33" s="101"/>
      <c r="LV33" s="101"/>
      <c r="LW33" s="101"/>
      <c r="LX33" s="102"/>
      <c r="LY33" s="100">
        <f>データ!BR7</f>
        <v>72.5</v>
      </c>
      <c r="LZ33" s="101"/>
      <c r="MA33" s="101"/>
      <c r="MB33" s="101"/>
      <c r="MC33" s="101"/>
      <c r="MD33" s="101"/>
      <c r="ME33" s="101"/>
      <c r="MF33" s="101"/>
      <c r="MG33" s="101"/>
      <c r="MH33" s="101"/>
      <c r="MI33" s="101"/>
      <c r="MJ33" s="101"/>
      <c r="MK33" s="101"/>
      <c r="ML33" s="101"/>
      <c r="MM33" s="102"/>
      <c r="MN33" s="100">
        <f>データ!BS7</f>
        <v>72.5</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50726</v>
      </c>
      <c r="Q55" s="104"/>
      <c r="R55" s="104"/>
      <c r="S55" s="104"/>
      <c r="T55" s="104"/>
      <c r="U55" s="104"/>
      <c r="V55" s="104"/>
      <c r="W55" s="104"/>
      <c r="X55" s="104"/>
      <c r="Y55" s="104"/>
      <c r="Z55" s="104"/>
      <c r="AA55" s="104"/>
      <c r="AB55" s="104"/>
      <c r="AC55" s="104"/>
      <c r="AD55" s="105"/>
      <c r="AE55" s="103">
        <f>データ!CA7</f>
        <v>50564</v>
      </c>
      <c r="AF55" s="104"/>
      <c r="AG55" s="104"/>
      <c r="AH55" s="104"/>
      <c r="AI55" s="104"/>
      <c r="AJ55" s="104"/>
      <c r="AK55" s="104"/>
      <c r="AL55" s="104"/>
      <c r="AM55" s="104"/>
      <c r="AN55" s="104"/>
      <c r="AO55" s="104"/>
      <c r="AP55" s="104"/>
      <c r="AQ55" s="104"/>
      <c r="AR55" s="104"/>
      <c r="AS55" s="105"/>
      <c r="AT55" s="103">
        <f>データ!CB7</f>
        <v>51331</v>
      </c>
      <c r="AU55" s="104"/>
      <c r="AV55" s="104"/>
      <c r="AW55" s="104"/>
      <c r="AX55" s="104"/>
      <c r="AY55" s="104"/>
      <c r="AZ55" s="104"/>
      <c r="BA55" s="104"/>
      <c r="BB55" s="104"/>
      <c r="BC55" s="104"/>
      <c r="BD55" s="104"/>
      <c r="BE55" s="104"/>
      <c r="BF55" s="104"/>
      <c r="BG55" s="104"/>
      <c r="BH55" s="105"/>
      <c r="BI55" s="103">
        <f>データ!CC7</f>
        <v>51701</v>
      </c>
      <c r="BJ55" s="104"/>
      <c r="BK55" s="104"/>
      <c r="BL55" s="104"/>
      <c r="BM55" s="104"/>
      <c r="BN55" s="104"/>
      <c r="BO55" s="104"/>
      <c r="BP55" s="104"/>
      <c r="BQ55" s="104"/>
      <c r="BR55" s="104"/>
      <c r="BS55" s="104"/>
      <c r="BT55" s="104"/>
      <c r="BU55" s="104"/>
      <c r="BV55" s="104"/>
      <c r="BW55" s="105"/>
      <c r="BX55" s="103">
        <f>データ!CD7</f>
        <v>52645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24732</v>
      </c>
      <c r="DE55" s="104"/>
      <c r="DF55" s="104"/>
      <c r="DG55" s="104"/>
      <c r="DH55" s="104"/>
      <c r="DI55" s="104"/>
      <c r="DJ55" s="104"/>
      <c r="DK55" s="104"/>
      <c r="DL55" s="104"/>
      <c r="DM55" s="104"/>
      <c r="DN55" s="104"/>
      <c r="DO55" s="104"/>
      <c r="DP55" s="104"/>
      <c r="DQ55" s="104"/>
      <c r="DR55" s="105"/>
      <c r="DS55" s="103">
        <f>データ!CL7</f>
        <v>26567</v>
      </c>
      <c r="DT55" s="104"/>
      <c r="DU55" s="104"/>
      <c r="DV55" s="104"/>
      <c r="DW55" s="104"/>
      <c r="DX55" s="104"/>
      <c r="DY55" s="104"/>
      <c r="DZ55" s="104"/>
      <c r="EA55" s="104"/>
      <c r="EB55" s="104"/>
      <c r="EC55" s="104"/>
      <c r="ED55" s="104"/>
      <c r="EE55" s="104"/>
      <c r="EF55" s="104"/>
      <c r="EG55" s="105"/>
      <c r="EH55" s="103">
        <f>データ!CM7</f>
        <v>29003</v>
      </c>
      <c r="EI55" s="104"/>
      <c r="EJ55" s="104"/>
      <c r="EK55" s="104"/>
      <c r="EL55" s="104"/>
      <c r="EM55" s="104"/>
      <c r="EN55" s="104"/>
      <c r="EO55" s="104"/>
      <c r="EP55" s="104"/>
      <c r="EQ55" s="104"/>
      <c r="ER55" s="104"/>
      <c r="ES55" s="104"/>
      <c r="ET55" s="104"/>
      <c r="EU55" s="104"/>
      <c r="EV55" s="105"/>
      <c r="EW55" s="103">
        <f>データ!CN7</f>
        <v>36199</v>
      </c>
      <c r="EX55" s="104"/>
      <c r="EY55" s="104"/>
      <c r="EZ55" s="104"/>
      <c r="FA55" s="104"/>
      <c r="FB55" s="104"/>
      <c r="FC55" s="104"/>
      <c r="FD55" s="104"/>
      <c r="FE55" s="104"/>
      <c r="FF55" s="104"/>
      <c r="FG55" s="104"/>
      <c r="FH55" s="104"/>
      <c r="FI55" s="104"/>
      <c r="FJ55" s="104"/>
      <c r="FK55" s="105"/>
      <c r="FL55" s="103">
        <f>データ!CO7</f>
        <v>41391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45.3</v>
      </c>
      <c r="GS55" s="101"/>
      <c r="GT55" s="101"/>
      <c r="GU55" s="101"/>
      <c r="GV55" s="101"/>
      <c r="GW55" s="101"/>
      <c r="GX55" s="101"/>
      <c r="GY55" s="101"/>
      <c r="GZ55" s="101"/>
      <c r="HA55" s="101"/>
      <c r="HB55" s="101"/>
      <c r="HC55" s="101"/>
      <c r="HD55" s="101"/>
      <c r="HE55" s="101"/>
      <c r="HF55" s="102"/>
      <c r="HG55" s="100">
        <f>データ!CW7</f>
        <v>43.8</v>
      </c>
      <c r="HH55" s="101"/>
      <c r="HI55" s="101"/>
      <c r="HJ55" s="101"/>
      <c r="HK55" s="101"/>
      <c r="HL55" s="101"/>
      <c r="HM55" s="101"/>
      <c r="HN55" s="101"/>
      <c r="HO55" s="101"/>
      <c r="HP55" s="101"/>
      <c r="HQ55" s="101"/>
      <c r="HR55" s="101"/>
      <c r="HS55" s="101"/>
      <c r="HT55" s="101"/>
      <c r="HU55" s="102"/>
      <c r="HV55" s="100">
        <f>データ!CX7</f>
        <v>44.9</v>
      </c>
      <c r="HW55" s="101"/>
      <c r="HX55" s="101"/>
      <c r="HY55" s="101"/>
      <c r="HZ55" s="101"/>
      <c r="IA55" s="101"/>
      <c r="IB55" s="101"/>
      <c r="IC55" s="101"/>
      <c r="ID55" s="101"/>
      <c r="IE55" s="101"/>
      <c r="IF55" s="101"/>
      <c r="IG55" s="101"/>
      <c r="IH55" s="101"/>
      <c r="II55" s="101"/>
      <c r="IJ55" s="102"/>
      <c r="IK55" s="100">
        <f>データ!CY7</f>
        <v>44.4</v>
      </c>
      <c r="IL55" s="101"/>
      <c r="IM55" s="101"/>
      <c r="IN55" s="101"/>
      <c r="IO55" s="101"/>
      <c r="IP55" s="101"/>
      <c r="IQ55" s="101"/>
      <c r="IR55" s="101"/>
      <c r="IS55" s="101"/>
      <c r="IT55" s="101"/>
      <c r="IU55" s="101"/>
      <c r="IV55" s="101"/>
      <c r="IW55" s="101"/>
      <c r="IX55" s="101"/>
      <c r="IY55" s="102"/>
      <c r="IZ55" s="100">
        <f>データ!CZ7</f>
        <v>42.9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23.2</v>
      </c>
      <c r="KG55" s="101"/>
      <c r="KH55" s="101"/>
      <c r="KI55" s="101"/>
      <c r="KJ55" s="101"/>
      <c r="KK55" s="101"/>
      <c r="KL55" s="101"/>
      <c r="KM55" s="101"/>
      <c r="KN55" s="101"/>
      <c r="KO55" s="101"/>
      <c r="KP55" s="101"/>
      <c r="KQ55" s="101"/>
      <c r="KR55" s="101"/>
      <c r="KS55" s="101"/>
      <c r="KT55" s="102"/>
      <c r="KU55" s="100">
        <f>データ!DH7</f>
        <v>23.9</v>
      </c>
      <c r="KV55" s="101"/>
      <c r="KW55" s="101"/>
      <c r="KX55" s="101"/>
      <c r="KY55" s="101"/>
      <c r="KZ55" s="101"/>
      <c r="LA55" s="101"/>
      <c r="LB55" s="101"/>
      <c r="LC55" s="101"/>
      <c r="LD55" s="101"/>
      <c r="LE55" s="101"/>
      <c r="LF55" s="101"/>
      <c r="LG55" s="101"/>
      <c r="LH55" s="101"/>
      <c r="LI55" s="102"/>
      <c r="LJ55" s="100">
        <f>データ!DI7</f>
        <v>23.8</v>
      </c>
      <c r="LK55" s="101"/>
      <c r="LL55" s="101"/>
      <c r="LM55" s="101"/>
      <c r="LN55" s="101"/>
      <c r="LO55" s="101"/>
      <c r="LP55" s="101"/>
      <c r="LQ55" s="101"/>
      <c r="LR55" s="101"/>
      <c r="LS55" s="101"/>
      <c r="LT55" s="101"/>
      <c r="LU55" s="101"/>
      <c r="LV55" s="101"/>
      <c r="LW55" s="101"/>
      <c r="LX55" s="102"/>
      <c r="LY55" s="100">
        <f>データ!DJ7</f>
        <v>27.6</v>
      </c>
      <c r="LZ55" s="101"/>
      <c r="MA55" s="101"/>
      <c r="MB55" s="101"/>
      <c r="MC55" s="101"/>
      <c r="MD55" s="101"/>
      <c r="ME55" s="101"/>
      <c r="MF55" s="101"/>
      <c r="MG55" s="101"/>
      <c r="MH55" s="101"/>
      <c r="MI55" s="101"/>
      <c r="MJ55" s="101"/>
      <c r="MK55" s="101"/>
      <c r="ML55" s="101"/>
      <c r="MM55" s="102"/>
      <c r="MN55" s="100">
        <f>データ!DK7</f>
        <v>30.2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19.3</v>
      </c>
      <c r="V79" s="83"/>
      <c r="W79" s="83"/>
      <c r="X79" s="83"/>
      <c r="Y79" s="83"/>
      <c r="Z79" s="83"/>
      <c r="AA79" s="83"/>
      <c r="AB79" s="83"/>
      <c r="AC79" s="83"/>
      <c r="AD79" s="83"/>
      <c r="AE79" s="83"/>
      <c r="AF79" s="83"/>
      <c r="AG79" s="83"/>
      <c r="AH79" s="83"/>
      <c r="AI79" s="83"/>
      <c r="AJ79" s="83"/>
      <c r="AK79" s="83"/>
      <c r="AL79" s="83"/>
      <c r="AM79" s="83"/>
      <c r="AN79" s="83">
        <f>データ!DS7</f>
        <v>20.7</v>
      </c>
      <c r="AO79" s="83"/>
      <c r="AP79" s="83"/>
      <c r="AQ79" s="83"/>
      <c r="AR79" s="83"/>
      <c r="AS79" s="83"/>
      <c r="AT79" s="83"/>
      <c r="AU79" s="83"/>
      <c r="AV79" s="83"/>
      <c r="AW79" s="83"/>
      <c r="AX79" s="83"/>
      <c r="AY79" s="83"/>
      <c r="AZ79" s="83"/>
      <c r="BA79" s="83"/>
      <c r="BB79" s="83"/>
      <c r="BC79" s="83"/>
      <c r="BD79" s="83"/>
      <c r="BE79" s="83"/>
      <c r="BF79" s="83"/>
      <c r="BG79" s="83">
        <f>データ!DT7</f>
        <v>28</v>
      </c>
      <c r="BH79" s="83"/>
      <c r="BI79" s="83"/>
      <c r="BJ79" s="83"/>
      <c r="BK79" s="83"/>
      <c r="BL79" s="83"/>
      <c r="BM79" s="83"/>
      <c r="BN79" s="83"/>
      <c r="BO79" s="83"/>
      <c r="BP79" s="83"/>
      <c r="BQ79" s="83"/>
      <c r="BR79" s="83"/>
      <c r="BS79" s="83"/>
      <c r="BT79" s="83"/>
      <c r="BU79" s="83"/>
      <c r="BV79" s="83"/>
      <c r="BW79" s="83"/>
      <c r="BX79" s="83"/>
      <c r="BY79" s="83"/>
      <c r="BZ79" s="83">
        <f>データ!DU7</f>
        <v>35.700000000000003</v>
      </c>
      <c r="CA79" s="83"/>
      <c r="CB79" s="83"/>
      <c r="CC79" s="83"/>
      <c r="CD79" s="83"/>
      <c r="CE79" s="83"/>
      <c r="CF79" s="83"/>
      <c r="CG79" s="83"/>
      <c r="CH79" s="83"/>
      <c r="CI79" s="83"/>
      <c r="CJ79" s="83"/>
      <c r="CK79" s="83"/>
      <c r="CL79" s="83"/>
      <c r="CM79" s="83"/>
      <c r="CN79" s="83"/>
      <c r="CO79" s="83"/>
      <c r="CP79" s="83"/>
      <c r="CQ79" s="83"/>
      <c r="CR79" s="83"/>
      <c r="CS79" s="83">
        <f>データ!DV7</f>
        <v>39.200000000000003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54.6</v>
      </c>
      <c r="EP79" s="83"/>
      <c r="EQ79" s="83"/>
      <c r="ER79" s="83"/>
      <c r="ES79" s="83"/>
      <c r="ET79" s="83"/>
      <c r="EU79" s="83"/>
      <c r="EV79" s="83"/>
      <c r="EW79" s="83"/>
      <c r="EX79" s="83"/>
      <c r="EY79" s="83"/>
      <c r="EZ79" s="83"/>
      <c r="FA79" s="83"/>
      <c r="FB79" s="83"/>
      <c r="FC79" s="83"/>
      <c r="FD79" s="83"/>
      <c r="FE79" s="83"/>
      <c r="FF79" s="83"/>
      <c r="FG79" s="83"/>
      <c r="FH79" s="83">
        <f>データ!ED7</f>
        <v>38.200000000000003</v>
      </c>
      <c r="FI79" s="83"/>
      <c r="FJ79" s="83"/>
      <c r="FK79" s="83"/>
      <c r="FL79" s="83"/>
      <c r="FM79" s="83"/>
      <c r="FN79" s="83"/>
      <c r="FO79" s="83"/>
      <c r="FP79" s="83"/>
      <c r="FQ79" s="83"/>
      <c r="FR79" s="83"/>
      <c r="FS79" s="83"/>
      <c r="FT79" s="83"/>
      <c r="FU79" s="83"/>
      <c r="FV79" s="83"/>
      <c r="FW79" s="83"/>
      <c r="FX79" s="83"/>
      <c r="FY79" s="83"/>
      <c r="FZ79" s="83"/>
      <c r="GA79" s="83">
        <f>データ!EE7</f>
        <v>48</v>
      </c>
      <c r="GB79" s="83"/>
      <c r="GC79" s="83"/>
      <c r="GD79" s="83"/>
      <c r="GE79" s="83"/>
      <c r="GF79" s="83"/>
      <c r="GG79" s="83"/>
      <c r="GH79" s="83"/>
      <c r="GI79" s="83"/>
      <c r="GJ79" s="83"/>
      <c r="GK79" s="83"/>
      <c r="GL79" s="83"/>
      <c r="GM79" s="83"/>
      <c r="GN79" s="83"/>
      <c r="GO79" s="83"/>
      <c r="GP79" s="83"/>
      <c r="GQ79" s="83"/>
      <c r="GR79" s="83"/>
      <c r="GS79" s="83"/>
      <c r="GT79" s="83">
        <f>データ!EF7</f>
        <v>60.2</v>
      </c>
      <c r="GU79" s="83"/>
      <c r="GV79" s="83"/>
      <c r="GW79" s="83"/>
      <c r="GX79" s="83"/>
      <c r="GY79" s="83"/>
      <c r="GZ79" s="83"/>
      <c r="HA79" s="83"/>
      <c r="HB79" s="83"/>
      <c r="HC79" s="83"/>
      <c r="HD79" s="83"/>
      <c r="HE79" s="83"/>
      <c r="HF79" s="83"/>
      <c r="HG79" s="83"/>
      <c r="HH79" s="83"/>
      <c r="HI79" s="83"/>
      <c r="HJ79" s="83"/>
      <c r="HK79" s="83"/>
      <c r="HL79" s="83"/>
      <c r="HM79" s="83">
        <f>データ!EG7</f>
        <v>61.8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18111953</v>
      </c>
      <c r="JK79" s="79"/>
      <c r="JL79" s="79"/>
      <c r="JM79" s="79"/>
      <c r="JN79" s="79"/>
      <c r="JO79" s="79"/>
      <c r="JP79" s="79"/>
      <c r="JQ79" s="79"/>
      <c r="JR79" s="79"/>
      <c r="JS79" s="79"/>
      <c r="JT79" s="79"/>
      <c r="JU79" s="79"/>
      <c r="JV79" s="79"/>
      <c r="JW79" s="79"/>
      <c r="JX79" s="79"/>
      <c r="JY79" s="79"/>
      <c r="JZ79" s="79"/>
      <c r="KA79" s="79"/>
      <c r="KB79" s="79"/>
      <c r="KC79" s="79">
        <f>データ!EO7</f>
        <v>26738681</v>
      </c>
      <c r="KD79" s="79"/>
      <c r="KE79" s="79"/>
      <c r="KF79" s="79"/>
      <c r="KG79" s="79"/>
      <c r="KH79" s="79"/>
      <c r="KI79" s="79"/>
      <c r="KJ79" s="79"/>
      <c r="KK79" s="79"/>
      <c r="KL79" s="79"/>
      <c r="KM79" s="79"/>
      <c r="KN79" s="79"/>
      <c r="KO79" s="79"/>
      <c r="KP79" s="79"/>
      <c r="KQ79" s="79"/>
      <c r="KR79" s="79"/>
      <c r="KS79" s="79"/>
      <c r="KT79" s="79"/>
      <c r="KU79" s="79"/>
      <c r="KV79" s="79">
        <f>データ!EP7</f>
        <v>28133867</v>
      </c>
      <c r="KW79" s="79"/>
      <c r="KX79" s="79"/>
      <c r="KY79" s="79"/>
      <c r="KZ79" s="79"/>
      <c r="LA79" s="79"/>
      <c r="LB79" s="79"/>
      <c r="LC79" s="79"/>
      <c r="LD79" s="79"/>
      <c r="LE79" s="79"/>
      <c r="LF79" s="79"/>
      <c r="LG79" s="79"/>
      <c r="LH79" s="79"/>
      <c r="LI79" s="79"/>
      <c r="LJ79" s="79"/>
      <c r="LK79" s="79"/>
      <c r="LL79" s="79"/>
      <c r="LM79" s="79"/>
      <c r="LN79" s="79"/>
      <c r="LO79" s="79">
        <f>データ!EQ7</f>
        <v>28598120</v>
      </c>
      <c r="LP79" s="79"/>
      <c r="LQ79" s="79"/>
      <c r="LR79" s="79"/>
      <c r="LS79" s="79"/>
      <c r="LT79" s="79"/>
      <c r="LU79" s="79"/>
      <c r="LV79" s="79"/>
      <c r="LW79" s="79"/>
      <c r="LX79" s="79"/>
      <c r="LY79" s="79"/>
      <c r="LZ79" s="79"/>
      <c r="MA79" s="79"/>
      <c r="MB79" s="79"/>
      <c r="MC79" s="79"/>
      <c r="MD79" s="79"/>
      <c r="ME79" s="79"/>
      <c r="MF79" s="79"/>
      <c r="MG79" s="79"/>
      <c r="MH79" s="79">
        <f>データ!ER7</f>
        <v>30925128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47510</v>
      </c>
      <c r="D6" s="63">
        <f t="shared" si="2"/>
        <v>46</v>
      </c>
      <c r="E6" s="63">
        <f t="shared" si="2"/>
        <v>6</v>
      </c>
      <c r="F6" s="63">
        <f t="shared" si="2"/>
        <v>0</v>
      </c>
      <c r="G6" s="63">
        <f t="shared" si="2"/>
        <v>3</v>
      </c>
      <c r="H6" s="148" t="str">
        <f>IF(H8&lt;&gt;I8,H8,"")&amp;IF(I8&lt;&gt;J8,I8,"")&amp;"　"&amp;J8</f>
        <v>宮城県地方独立行政法人宮城県立病院機構　宮城県立がんセンター</v>
      </c>
      <c r="I6" s="149"/>
      <c r="J6" s="150"/>
      <c r="K6" s="63" t="str">
        <f t="shared" si="2"/>
        <v>地方独立行政法人</v>
      </c>
      <c r="L6" s="63" t="str">
        <f t="shared" si="2"/>
        <v>病院事業</v>
      </c>
      <c r="M6" s="63" t="str">
        <f t="shared" si="2"/>
        <v>一般病院</v>
      </c>
      <c r="N6" s="63" t="str">
        <f>N8</f>
        <v>300床以上～400床未満</v>
      </c>
      <c r="O6" s="63"/>
      <c r="P6" s="63" t="str">
        <f>P8</f>
        <v>直営</v>
      </c>
      <c r="Q6" s="64">
        <f t="shared" ref="Q6:AG6" si="3">Q8</f>
        <v>24</v>
      </c>
      <c r="R6" s="63" t="str">
        <f t="shared" si="3"/>
        <v>対象</v>
      </c>
      <c r="S6" s="63" t="str">
        <f t="shared" si="3"/>
        <v>ガ</v>
      </c>
      <c r="T6" s="63" t="str">
        <f t="shared" si="3"/>
        <v>が</v>
      </c>
      <c r="U6" s="64" t="str">
        <f>U8</f>
        <v>-</v>
      </c>
      <c r="V6" s="64">
        <f>V8</f>
        <v>33268</v>
      </c>
      <c r="W6" s="63" t="str">
        <f>W8</f>
        <v>非該当</v>
      </c>
      <c r="X6" s="63" t="str">
        <f t="shared" si="3"/>
        <v>７：１</v>
      </c>
      <c r="Y6" s="64">
        <f t="shared" si="3"/>
        <v>383</v>
      </c>
      <c r="Z6" s="64" t="str">
        <f t="shared" si="3"/>
        <v>-</v>
      </c>
      <c r="AA6" s="64" t="str">
        <f t="shared" si="3"/>
        <v>-</v>
      </c>
      <c r="AB6" s="64" t="str">
        <f t="shared" si="3"/>
        <v>-</v>
      </c>
      <c r="AC6" s="64" t="str">
        <f t="shared" si="3"/>
        <v>-</v>
      </c>
      <c r="AD6" s="64">
        <f t="shared" si="3"/>
        <v>383</v>
      </c>
      <c r="AE6" s="64">
        <f t="shared" si="3"/>
        <v>380</v>
      </c>
      <c r="AF6" s="64" t="str">
        <f t="shared" si="3"/>
        <v>-</v>
      </c>
      <c r="AG6" s="64">
        <f t="shared" si="3"/>
        <v>380</v>
      </c>
      <c r="AH6" s="65">
        <f>IF(AH8="-",NA(),AH8)</f>
        <v>105.3</v>
      </c>
      <c r="AI6" s="65">
        <f t="shared" ref="AI6:AQ6" si="4">IF(AI8="-",NA(),AI8)</f>
        <v>106.3</v>
      </c>
      <c r="AJ6" s="65">
        <f t="shared" si="4"/>
        <v>103.9</v>
      </c>
      <c r="AK6" s="65">
        <f t="shared" si="4"/>
        <v>99.6</v>
      </c>
      <c r="AL6" s="65">
        <f t="shared" si="4"/>
        <v>100.7</v>
      </c>
      <c r="AM6" s="65">
        <f t="shared" si="4"/>
        <v>99.4</v>
      </c>
      <c r="AN6" s="65">
        <f t="shared" si="4"/>
        <v>99</v>
      </c>
      <c r="AO6" s="65">
        <f t="shared" si="4"/>
        <v>97.7</v>
      </c>
      <c r="AP6" s="65">
        <f t="shared" si="4"/>
        <v>98</v>
      </c>
      <c r="AQ6" s="65">
        <f t="shared" si="4"/>
        <v>97.2</v>
      </c>
      <c r="AR6" s="65" t="str">
        <f>IF(AR8="-","【-】","【"&amp;SUBSTITUTE(TEXT(AR8,"#,##0.0"),"-","△")&amp;"】")</f>
        <v>【98.4】</v>
      </c>
      <c r="AS6" s="65">
        <f>IF(AS8="-",NA(),AS8)</f>
        <v>86.2</v>
      </c>
      <c r="AT6" s="65">
        <f t="shared" ref="AT6:BB6" si="5">IF(AT8="-",NA(),AT8)</f>
        <v>84.1</v>
      </c>
      <c r="AU6" s="65">
        <f t="shared" si="5"/>
        <v>82.2</v>
      </c>
      <c r="AV6" s="65">
        <f t="shared" si="5"/>
        <v>80</v>
      </c>
      <c r="AW6" s="65">
        <f t="shared" si="5"/>
        <v>81.5</v>
      </c>
      <c r="AX6" s="65">
        <f t="shared" si="5"/>
        <v>92.6</v>
      </c>
      <c r="AY6" s="65">
        <f t="shared" si="5"/>
        <v>92.2</v>
      </c>
      <c r="AZ6" s="65">
        <f t="shared" si="5"/>
        <v>90.2</v>
      </c>
      <c r="BA6" s="65">
        <f t="shared" si="5"/>
        <v>91.1</v>
      </c>
      <c r="BB6" s="65">
        <f t="shared" si="5"/>
        <v>90.1</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89.1</v>
      </c>
      <c r="BJ6" s="65">
        <f t="shared" si="6"/>
        <v>85.3</v>
      </c>
      <c r="BK6" s="65">
        <f t="shared" si="6"/>
        <v>80.7</v>
      </c>
      <c r="BL6" s="65">
        <f t="shared" si="6"/>
        <v>73.099999999999994</v>
      </c>
      <c r="BM6" s="65">
        <f t="shared" si="6"/>
        <v>76.3</v>
      </c>
      <c r="BN6" s="65" t="str">
        <f>IF(BN8="-","【-】","【"&amp;SUBSTITUTE(TEXT(BN8,"#,##0.0"),"-","△")&amp;"】")</f>
        <v>【63.6】</v>
      </c>
      <c r="BO6" s="65">
        <f>IF(BO8="-",NA(),BO8)</f>
        <v>73</v>
      </c>
      <c r="BP6" s="65">
        <f t="shared" ref="BP6:BX6" si="7">IF(BP8="-",NA(),BP8)</f>
        <v>75.5</v>
      </c>
      <c r="BQ6" s="65">
        <f t="shared" si="7"/>
        <v>75.599999999999994</v>
      </c>
      <c r="BR6" s="65">
        <f t="shared" si="7"/>
        <v>72.5</v>
      </c>
      <c r="BS6" s="65">
        <f t="shared" si="7"/>
        <v>72.5</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50726</v>
      </c>
      <c r="CA6" s="66">
        <f t="shared" ref="CA6:CI6" si="8">IF(CA8="-",NA(),CA8)</f>
        <v>50564</v>
      </c>
      <c r="CB6" s="66">
        <f t="shared" si="8"/>
        <v>51331</v>
      </c>
      <c r="CC6" s="66">
        <f t="shared" si="8"/>
        <v>51701</v>
      </c>
      <c r="CD6" s="66">
        <f t="shared" si="8"/>
        <v>52645</v>
      </c>
      <c r="CE6" s="66">
        <f t="shared" si="8"/>
        <v>45929</v>
      </c>
      <c r="CF6" s="66">
        <f t="shared" si="8"/>
        <v>48203</v>
      </c>
      <c r="CG6" s="66">
        <f t="shared" si="8"/>
        <v>48921</v>
      </c>
      <c r="CH6" s="66">
        <f t="shared" si="8"/>
        <v>50413</v>
      </c>
      <c r="CI6" s="66">
        <f t="shared" si="8"/>
        <v>50510</v>
      </c>
      <c r="CJ6" s="65" t="str">
        <f>IF(CJ8="-","【-】","【"&amp;SUBSTITUTE(TEXT(CJ8,"#,##0"),"-","△")&amp;"】")</f>
        <v>【49,667】</v>
      </c>
      <c r="CK6" s="66">
        <f>IF(CK8="-",NA(),CK8)</f>
        <v>24732</v>
      </c>
      <c r="CL6" s="66">
        <f t="shared" ref="CL6:CT6" si="9">IF(CL8="-",NA(),CL8)</f>
        <v>26567</v>
      </c>
      <c r="CM6" s="66">
        <f t="shared" si="9"/>
        <v>29003</v>
      </c>
      <c r="CN6" s="66">
        <f t="shared" si="9"/>
        <v>36199</v>
      </c>
      <c r="CO6" s="66">
        <f t="shared" si="9"/>
        <v>41391</v>
      </c>
      <c r="CP6" s="66">
        <f t="shared" si="9"/>
        <v>11409</v>
      </c>
      <c r="CQ6" s="66">
        <f t="shared" si="9"/>
        <v>11941</v>
      </c>
      <c r="CR6" s="66">
        <f t="shared" si="9"/>
        <v>12272</v>
      </c>
      <c r="CS6" s="66">
        <f t="shared" si="9"/>
        <v>13096</v>
      </c>
      <c r="CT6" s="66">
        <f t="shared" si="9"/>
        <v>13552</v>
      </c>
      <c r="CU6" s="65" t="str">
        <f>IF(CU8="-","【-】","【"&amp;SUBSTITUTE(TEXT(CU8,"#,##0"),"-","△")&amp;"】")</f>
        <v>【13,758】</v>
      </c>
      <c r="CV6" s="65">
        <f>IF(CV8="-",NA(),CV8)</f>
        <v>45.3</v>
      </c>
      <c r="CW6" s="65">
        <f t="shared" ref="CW6:DE6" si="10">IF(CW8="-",NA(),CW8)</f>
        <v>43.8</v>
      </c>
      <c r="CX6" s="65">
        <f t="shared" si="10"/>
        <v>44.9</v>
      </c>
      <c r="CY6" s="65">
        <f t="shared" si="10"/>
        <v>44.4</v>
      </c>
      <c r="CZ6" s="65">
        <f t="shared" si="10"/>
        <v>42.9</v>
      </c>
      <c r="DA6" s="65">
        <f t="shared" si="10"/>
        <v>54</v>
      </c>
      <c r="DB6" s="65">
        <f t="shared" si="10"/>
        <v>54</v>
      </c>
      <c r="DC6" s="65">
        <f t="shared" si="10"/>
        <v>55.6</v>
      </c>
      <c r="DD6" s="65">
        <f t="shared" si="10"/>
        <v>54.8</v>
      </c>
      <c r="DE6" s="65">
        <f t="shared" si="10"/>
        <v>55.8</v>
      </c>
      <c r="DF6" s="65" t="str">
        <f>IF(DF8="-","【-】","【"&amp;SUBSTITUTE(TEXT(DF8,"#,##0.0"),"-","△")&amp;"】")</f>
        <v>【55.2】</v>
      </c>
      <c r="DG6" s="65">
        <f>IF(DG8="-",NA(),DG8)</f>
        <v>23.2</v>
      </c>
      <c r="DH6" s="65">
        <f t="shared" ref="DH6:DP6" si="11">IF(DH8="-",NA(),DH8)</f>
        <v>23.9</v>
      </c>
      <c r="DI6" s="65">
        <f t="shared" si="11"/>
        <v>23.8</v>
      </c>
      <c r="DJ6" s="65">
        <f t="shared" si="11"/>
        <v>27.6</v>
      </c>
      <c r="DK6" s="65">
        <f t="shared" si="11"/>
        <v>30.2</v>
      </c>
      <c r="DL6" s="65">
        <f t="shared" si="11"/>
        <v>22.7</v>
      </c>
      <c r="DM6" s="65">
        <f t="shared" si="11"/>
        <v>23.2</v>
      </c>
      <c r="DN6" s="65">
        <f t="shared" si="11"/>
        <v>23.2</v>
      </c>
      <c r="DO6" s="65">
        <f t="shared" si="11"/>
        <v>23.9</v>
      </c>
      <c r="DP6" s="65">
        <f t="shared" si="11"/>
        <v>23.8</v>
      </c>
      <c r="DQ6" s="65" t="str">
        <f>IF(DQ8="-","【-】","【"&amp;SUBSTITUTE(TEXT(DQ8,"#,##0.0"),"-","△")&amp;"】")</f>
        <v>【24.1】</v>
      </c>
      <c r="DR6" s="65">
        <f>IF(DR8="-",NA(),DR8)</f>
        <v>19.3</v>
      </c>
      <c r="DS6" s="65">
        <f t="shared" ref="DS6:EA6" si="12">IF(DS8="-",NA(),DS8)</f>
        <v>20.7</v>
      </c>
      <c r="DT6" s="65">
        <f t="shared" si="12"/>
        <v>28</v>
      </c>
      <c r="DU6" s="65">
        <f t="shared" si="12"/>
        <v>35.700000000000003</v>
      </c>
      <c r="DV6" s="65">
        <f t="shared" si="12"/>
        <v>39.200000000000003</v>
      </c>
      <c r="DW6" s="65">
        <f t="shared" si="12"/>
        <v>45.5</v>
      </c>
      <c r="DX6" s="65">
        <f t="shared" si="12"/>
        <v>45.8</v>
      </c>
      <c r="DY6" s="65">
        <f t="shared" si="12"/>
        <v>48.9</v>
      </c>
      <c r="DZ6" s="65">
        <f t="shared" si="12"/>
        <v>50.3</v>
      </c>
      <c r="EA6" s="65">
        <f t="shared" si="12"/>
        <v>49.8</v>
      </c>
      <c r="EB6" s="65" t="str">
        <f>IF(EB8="-","【-】","【"&amp;SUBSTITUTE(TEXT(EB8,"#,##0.0"),"-","△")&amp;"】")</f>
        <v>【50.7】</v>
      </c>
      <c r="EC6" s="65">
        <f>IF(EC8="-",NA(),EC8)</f>
        <v>54.6</v>
      </c>
      <c r="ED6" s="65">
        <f t="shared" ref="ED6:EL6" si="13">IF(ED8="-",NA(),ED8)</f>
        <v>38.200000000000003</v>
      </c>
      <c r="EE6" s="65">
        <f t="shared" si="13"/>
        <v>48</v>
      </c>
      <c r="EF6" s="65">
        <f t="shared" si="13"/>
        <v>60.2</v>
      </c>
      <c r="EG6" s="65">
        <f t="shared" si="13"/>
        <v>61.8</v>
      </c>
      <c r="EH6" s="65">
        <f t="shared" si="13"/>
        <v>62.5</v>
      </c>
      <c r="EI6" s="65">
        <f t="shared" si="13"/>
        <v>59.9</v>
      </c>
      <c r="EJ6" s="65">
        <f t="shared" si="13"/>
        <v>65.400000000000006</v>
      </c>
      <c r="EK6" s="65">
        <f t="shared" si="13"/>
        <v>65.7</v>
      </c>
      <c r="EL6" s="65">
        <f t="shared" si="13"/>
        <v>65</v>
      </c>
      <c r="EM6" s="65" t="str">
        <f>IF(EM8="-","【-】","【"&amp;SUBSTITUTE(TEXT(EM8,"#,##0.0"),"-","△")&amp;"】")</f>
        <v>【65.7】</v>
      </c>
      <c r="EN6" s="66">
        <f>IF(EN8="-",NA(),EN8)</f>
        <v>18111953</v>
      </c>
      <c r="EO6" s="66">
        <f t="shared" ref="EO6:EW6" si="14">IF(EO8="-",NA(),EO8)</f>
        <v>26738681</v>
      </c>
      <c r="EP6" s="66">
        <f t="shared" si="14"/>
        <v>28133867</v>
      </c>
      <c r="EQ6" s="66">
        <f t="shared" si="14"/>
        <v>28598120</v>
      </c>
      <c r="ER6" s="66">
        <f t="shared" si="14"/>
        <v>30925128</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47510</v>
      </c>
      <c r="D7" s="63">
        <f t="shared" si="15"/>
        <v>46</v>
      </c>
      <c r="E7" s="63">
        <f t="shared" si="15"/>
        <v>6</v>
      </c>
      <c r="F7" s="63">
        <f t="shared" si="15"/>
        <v>0</v>
      </c>
      <c r="G7" s="63">
        <f t="shared" si="15"/>
        <v>3</v>
      </c>
      <c r="H7" s="63"/>
      <c r="I7" s="63"/>
      <c r="J7" s="63"/>
      <c r="K7" s="63" t="str">
        <f t="shared" si="15"/>
        <v>地方独立行政法人</v>
      </c>
      <c r="L7" s="63" t="str">
        <f t="shared" si="15"/>
        <v>病院事業</v>
      </c>
      <c r="M7" s="63" t="str">
        <f t="shared" si="15"/>
        <v>一般病院</v>
      </c>
      <c r="N7" s="63" t="str">
        <f>N8</f>
        <v>300床以上～400床未満</v>
      </c>
      <c r="O7" s="63"/>
      <c r="P7" s="63" t="str">
        <f>P8</f>
        <v>直営</v>
      </c>
      <c r="Q7" s="64">
        <f t="shared" si="15"/>
        <v>24</v>
      </c>
      <c r="R7" s="63" t="str">
        <f t="shared" si="15"/>
        <v>対象</v>
      </c>
      <c r="S7" s="63" t="str">
        <f t="shared" si="15"/>
        <v>ガ</v>
      </c>
      <c r="T7" s="63" t="str">
        <f t="shared" si="15"/>
        <v>が</v>
      </c>
      <c r="U7" s="64" t="str">
        <f>U8</f>
        <v>-</v>
      </c>
      <c r="V7" s="64">
        <f>V8</f>
        <v>33268</v>
      </c>
      <c r="W7" s="63" t="str">
        <f>W8</f>
        <v>非該当</v>
      </c>
      <c r="X7" s="63" t="str">
        <f t="shared" si="15"/>
        <v>７：１</v>
      </c>
      <c r="Y7" s="64">
        <f t="shared" si="15"/>
        <v>383</v>
      </c>
      <c r="Z7" s="64" t="str">
        <f t="shared" si="15"/>
        <v>-</v>
      </c>
      <c r="AA7" s="64" t="str">
        <f t="shared" si="15"/>
        <v>-</v>
      </c>
      <c r="AB7" s="64" t="str">
        <f t="shared" si="15"/>
        <v>-</v>
      </c>
      <c r="AC7" s="64" t="str">
        <f t="shared" si="15"/>
        <v>-</v>
      </c>
      <c r="AD7" s="64">
        <f t="shared" si="15"/>
        <v>383</v>
      </c>
      <c r="AE7" s="64">
        <f t="shared" si="15"/>
        <v>380</v>
      </c>
      <c r="AF7" s="64" t="str">
        <f t="shared" si="15"/>
        <v>-</v>
      </c>
      <c r="AG7" s="64">
        <f t="shared" si="15"/>
        <v>380</v>
      </c>
      <c r="AH7" s="65">
        <f>AH8</f>
        <v>105.3</v>
      </c>
      <c r="AI7" s="65">
        <f t="shared" ref="AI7:AQ7" si="16">AI8</f>
        <v>106.3</v>
      </c>
      <c r="AJ7" s="65">
        <f t="shared" si="16"/>
        <v>103.9</v>
      </c>
      <c r="AK7" s="65">
        <f t="shared" si="16"/>
        <v>99.6</v>
      </c>
      <c r="AL7" s="65">
        <f t="shared" si="16"/>
        <v>100.7</v>
      </c>
      <c r="AM7" s="65">
        <f t="shared" si="16"/>
        <v>99.4</v>
      </c>
      <c r="AN7" s="65">
        <f t="shared" si="16"/>
        <v>99</v>
      </c>
      <c r="AO7" s="65">
        <f t="shared" si="16"/>
        <v>97.7</v>
      </c>
      <c r="AP7" s="65">
        <f t="shared" si="16"/>
        <v>98</v>
      </c>
      <c r="AQ7" s="65">
        <f t="shared" si="16"/>
        <v>97.2</v>
      </c>
      <c r="AR7" s="65"/>
      <c r="AS7" s="65">
        <f>AS8</f>
        <v>86.2</v>
      </c>
      <c r="AT7" s="65">
        <f t="shared" ref="AT7:BB7" si="17">AT8</f>
        <v>84.1</v>
      </c>
      <c r="AU7" s="65">
        <f t="shared" si="17"/>
        <v>82.2</v>
      </c>
      <c r="AV7" s="65">
        <f t="shared" si="17"/>
        <v>80</v>
      </c>
      <c r="AW7" s="65">
        <f t="shared" si="17"/>
        <v>81.5</v>
      </c>
      <c r="AX7" s="65">
        <f t="shared" si="17"/>
        <v>92.6</v>
      </c>
      <c r="AY7" s="65">
        <f t="shared" si="17"/>
        <v>92.2</v>
      </c>
      <c r="AZ7" s="65">
        <f t="shared" si="17"/>
        <v>90.2</v>
      </c>
      <c r="BA7" s="65">
        <f t="shared" si="17"/>
        <v>91.1</v>
      </c>
      <c r="BB7" s="65">
        <f t="shared" si="17"/>
        <v>90.1</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89.1</v>
      </c>
      <c r="BJ7" s="65">
        <f t="shared" si="18"/>
        <v>85.3</v>
      </c>
      <c r="BK7" s="65">
        <f t="shared" si="18"/>
        <v>80.7</v>
      </c>
      <c r="BL7" s="65">
        <f t="shared" si="18"/>
        <v>73.099999999999994</v>
      </c>
      <c r="BM7" s="65">
        <f t="shared" si="18"/>
        <v>76.3</v>
      </c>
      <c r="BN7" s="65"/>
      <c r="BO7" s="65">
        <f>BO8</f>
        <v>73</v>
      </c>
      <c r="BP7" s="65">
        <f t="shared" ref="BP7:BX7" si="19">BP8</f>
        <v>75.5</v>
      </c>
      <c r="BQ7" s="65">
        <f t="shared" si="19"/>
        <v>75.599999999999994</v>
      </c>
      <c r="BR7" s="65">
        <f t="shared" si="19"/>
        <v>72.5</v>
      </c>
      <c r="BS7" s="65">
        <f t="shared" si="19"/>
        <v>72.5</v>
      </c>
      <c r="BT7" s="65">
        <f t="shared" si="19"/>
        <v>70.599999999999994</v>
      </c>
      <c r="BU7" s="65">
        <f t="shared" si="19"/>
        <v>70.5</v>
      </c>
      <c r="BV7" s="65">
        <f t="shared" si="19"/>
        <v>70.599999999999994</v>
      </c>
      <c r="BW7" s="65">
        <f t="shared" si="19"/>
        <v>71.3</v>
      </c>
      <c r="BX7" s="65">
        <f t="shared" si="19"/>
        <v>72.599999999999994</v>
      </c>
      <c r="BY7" s="65"/>
      <c r="BZ7" s="66">
        <f>BZ8</f>
        <v>50726</v>
      </c>
      <c r="CA7" s="66">
        <f t="shared" ref="CA7:CI7" si="20">CA8</f>
        <v>50564</v>
      </c>
      <c r="CB7" s="66">
        <f t="shared" si="20"/>
        <v>51331</v>
      </c>
      <c r="CC7" s="66">
        <f t="shared" si="20"/>
        <v>51701</v>
      </c>
      <c r="CD7" s="66">
        <f t="shared" si="20"/>
        <v>52645</v>
      </c>
      <c r="CE7" s="66">
        <f t="shared" si="20"/>
        <v>45929</v>
      </c>
      <c r="CF7" s="66">
        <f t="shared" si="20"/>
        <v>48203</v>
      </c>
      <c r="CG7" s="66">
        <f t="shared" si="20"/>
        <v>48921</v>
      </c>
      <c r="CH7" s="66">
        <f t="shared" si="20"/>
        <v>50413</v>
      </c>
      <c r="CI7" s="66">
        <f t="shared" si="20"/>
        <v>50510</v>
      </c>
      <c r="CJ7" s="65"/>
      <c r="CK7" s="66">
        <f>CK8</f>
        <v>24732</v>
      </c>
      <c r="CL7" s="66">
        <f t="shared" ref="CL7:CT7" si="21">CL8</f>
        <v>26567</v>
      </c>
      <c r="CM7" s="66">
        <f t="shared" si="21"/>
        <v>29003</v>
      </c>
      <c r="CN7" s="66">
        <f t="shared" si="21"/>
        <v>36199</v>
      </c>
      <c r="CO7" s="66">
        <f t="shared" si="21"/>
        <v>41391</v>
      </c>
      <c r="CP7" s="66">
        <f t="shared" si="21"/>
        <v>11409</v>
      </c>
      <c r="CQ7" s="66">
        <f t="shared" si="21"/>
        <v>11941</v>
      </c>
      <c r="CR7" s="66">
        <f t="shared" si="21"/>
        <v>12272</v>
      </c>
      <c r="CS7" s="66">
        <f t="shared" si="21"/>
        <v>13096</v>
      </c>
      <c r="CT7" s="66">
        <f t="shared" si="21"/>
        <v>13552</v>
      </c>
      <c r="CU7" s="65"/>
      <c r="CV7" s="65">
        <f>CV8</f>
        <v>45.3</v>
      </c>
      <c r="CW7" s="65">
        <f t="shared" ref="CW7:DE7" si="22">CW8</f>
        <v>43.8</v>
      </c>
      <c r="CX7" s="65">
        <f t="shared" si="22"/>
        <v>44.9</v>
      </c>
      <c r="CY7" s="65">
        <f t="shared" si="22"/>
        <v>44.4</v>
      </c>
      <c r="CZ7" s="65">
        <f t="shared" si="22"/>
        <v>42.9</v>
      </c>
      <c r="DA7" s="65">
        <f t="shared" si="22"/>
        <v>54</v>
      </c>
      <c r="DB7" s="65">
        <f t="shared" si="22"/>
        <v>54</v>
      </c>
      <c r="DC7" s="65">
        <f t="shared" si="22"/>
        <v>55.6</v>
      </c>
      <c r="DD7" s="65">
        <f t="shared" si="22"/>
        <v>54.8</v>
      </c>
      <c r="DE7" s="65">
        <f t="shared" si="22"/>
        <v>55.8</v>
      </c>
      <c r="DF7" s="65"/>
      <c r="DG7" s="65">
        <f>DG8</f>
        <v>23.2</v>
      </c>
      <c r="DH7" s="65">
        <f t="shared" ref="DH7:DP7" si="23">DH8</f>
        <v>23.9</v>
      </c>
      <c r="DI7" s="65">
        <f t="shared" si="23"/>
        <v>23.8</v>
      </c>
      <c r="DJ7" s="65">
        <f t="shared" si="23"/>
        <v>27.6</v>
      </c>
      <c r="DK7" s="65">
        <f t="shared" si="23"/>
        <v>30.2</v>
      </c>
      <c r="DL7" s="65">
        <f t="shared" si="23"/>
        <v>22.7</v>
      </c>
      <c r="DM7" s="65">
        <f t="shared" si="23"/>
        <v>23.2</v>
      </c>
      <c r="DN7" s="65">
        <f t="shared" si="23"/>
        <v>23.2</v>
      </c>
      <c r="DO7" s="65">
        <f t="shared" si="23"/>
        <v>23.9</v>
      </c>
      <c r="DP7" s="65">
        <f t="shared" si="23"/>
        <v>23.8</v>
      </c>
      <c r="DQ7" s="65"/>
      <c r="DR7" s="65">
        <f>DR8</f>
        <v>19.3</v>
      </c>
      <c r="DS7" s="65">
        <f t="shared" ref="DS7:EA7" si="24">DS8</f>
        <v>20.7</v>
      </c>
      <c r="DT7" s="65">
        <f t="shared" si="24"/>
        <v>28</v>
      </c>
      <c r="DU7" s="65">
        <f t="shared" si="24"/>
        <v>35.700000000000003</v>
      </c>
      <c r="DV7" s="65">
        <f t="shared" si="24"/>
        <v>39.200000000000003</v>
      </c>
      <c r="DW7" s="65">
        <f t="shared" si="24"/>
        <v>45.5</v>
      </c>
      <c r="DX7" s="65">
        <f t="shared" si="24"/>
        <v>45.8</v>
      </c>
      <c r="DY7" s="65">
        <f t="shared" si="24"/>
        <v>48.9</v>
      </c>
      <c r="DZ7" s="65">
        <f t="shared" si="24"/>
        <v>50.3</v>
      </c>
      <c r="EA7" s="65">
        <f t="shared" si="24"/>
        <v>49.8</v>
      </c>
      <c r="EB7" s="65"/>
      <c r="EC7" s="65">
        <f>EC8</f>
        <v>54.6</v>
      </c>
      <c r="ED7" s="65">
        <f t="shared" ref="ED7:EL7" si="25">ED8</f>
        <v>38.200000000000003</v>
      </c>
      <c r="EE7" s="65">
        <f t="shared" si="25"/>
        <v>48</v>
      </c>
      <c r="EF7" s="65">
        <f t="shared" si="25"/>
        <v>60.2</v>
      </c>
      <c r="EG7" s="65">
        <f t="shared" si="25"/>
        <v>61.8</v>
      </c>
      <c r="EH7" s="65">
        <f t="shared" si="25"/>
        <v>62.5</v>
      </c>
      <c r="EI7" s="65">
        <f t="shared" si="25"/>
        <v>59.9</v>
      </c>
      <c r="EJ7" s="65">
        <f t="shared" si="25"/>
        <v>65.400000000000006</v>
      </c>
      <c r="EK7" s="65">
        <f t="shared" si="25"/>
        <v>65.7</v>
      </c>
      <c r="EL7" s="65">
        <f t="shared" si="25"/>
        <v>65</v>
      </c>
      <c r="EM7" s="65"/>
      <c r="EN7" s="66">
        <f>EN8</f>
        <v>18111953</v>
      </c>
      <c r="EO7" s="66">
        <f t="shared" ref="EO7:EW7" si="26">EO8</f>
        <v>26738681</v>
      </c>
      <c r="EP7" s="66">
        <f t="shared" si="26"/>
        <v>28133867</v>
      </c>
      <c r="EQ7" s="66">
        <f t="shared" si="26"/>
        <v>28598120</v>
      </c>
      <c r="ER7" s="66">
        <f t="shared" si="26"/>
        <v>30925128</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47510</v>
      </c>
      <c r="D8" s="68">
        <v>46</v>
      </c>
      <c r="E8" s="68">
        <v>6</v>
      </c>
      <c r="F8" s="68">
        <v>0</v>
      </c>
      <c r="G8" s="68">
        <v>3</v>
      </c>
      <c r="H8" s="68" t="s">
        <v>123</v>
      </c>
      <c r="I8" s="68" t="s">
        <v>124</v>
      </c>
      <c r="J8" s="68" t="s">
        <v>125</v>
      </c>
      <c r="K8" s="68" t="s">
        <v>126</v>
      </c>
      <c r="L8" s="68" t="s">
        <v>127</v>
      </c>
      <c r="M8" s="68" t="s">
        <v>128</v>
      </c>
      <c r="N8" s="68" t="s">
        <v>129</v>
      </c>
      <c r="O8" s="68"/>
      <c r="P8" s="68" t="s">
        <v>130</v>
      </c>
      <c r="Q8" s="69">
        <v>24</v>
      </c>
      <c r="R8" s="68" t="s">
        <v>131</v>
      </c>
      <c r="S8" s="68" t="s">
        <v>132</v>
      </c>
      <c r="T8" s="68" t="s">
        <v>133</v>
      </c>
      <c r="U8" s="69" t="s">
        <v>134</v>
      </c>
      <c r="V8" s="69">
        <v>33268</v>
      </c>
      <c r="W8" s="68" t="s">
        <v>135</v>
      </c>
      <c r="X8" s="70" t="s">
        <v>136</v>
      </c>
      <c r="Y8" s="69">
        <v>383</v>
      </c>
      <c r="Z8" s="69" t="s">
        <v>134</v>
      </c>
      <c r="AA8" s="69" t="s">
        <v>134</v>
      </c>
      <c r="AB8" s="69" t="s">
        <v>134</v>
      </c>
      <c r="AC8" s="69" t="s">
        <v>134</v>
      </c>
      <c r="AD8" s="69">
        <v>383</v>
      </c>
      <c r="AE8" s="69">
        <v>380</v>
      </c>
      <c r="AF8" s="69" t="s">
        <v>134</v>
      </c>
      <c r="AG8" s="69">
        <v>380</v>
      </c>
      <c r="AH8" s="71">
        <v>105.3</v>
      </c>
      <c r="AI8" s="71">
        <v>106.3</v>
      </c>
      <c r="AJ8" s="71">
        <v>103.9</v>
      </c>
      <c r="AK8" s="71">
        <v>99.6</v>
      </c>
      <c r="AL8" s="71">
        <v>100.7</v>
      </c>
      <c r="AM8" s="71">
        <v>99.4</v>
      </c>
      <c r="AN8" s="71">
        <v>99</v>
      </c>
      <c r="AO8" s="71">
        <v>97.7</v>
      </c>
      <c r="AP8" s="71">
        <v>98</v>
      </c>
      <c r="AQ8" s="71">
        <v>97.2</v>
      </c>
      <c r="AR8" s="71">
        <v>98.4</v>
      </c>
      <c r="AS8" s="71">
        <v>86.2</v>
      </c>
      <c r="AT8" s="71">
        <v>84.1</v>
      </c>
      <c r="AU8" s="71">
        <v>82.2</v>
      </c>
      <c r="AV8" s="71">
        <v>80</v>
      </c>
      <c r="AW8" s="71">
        <v>81.5</v>
      </c>
      <c r="AX8" s="71">
        <v>92.6</v>
      </c>
      <c r="AY8" s="71">
        <v>92.2</v>
      </c>
      <c r="AZ8" s="71">
        <v>90.2</v>
      </c>
      <c r="BA8" s="71">
        <v>91.1</v>
      </c>
      <c r="BB8" s="71">
        <v>90.1</v>
      </c>
      <c r="BC8" s="71">
        <v>89.5</v>
      </c>
      <c r="BD8" s="72" t="s">
        <v>137</v>
      </c>
      <c r="BE8" s="72" t="s">
        <v>137</v>
      </c>
      <c r="BF8" s="72" t="s">
        <v>137</v>
      </c>
      <c r="BG8" s="72" t="s">
        <v>137</v>
      </c>
      <c r="BH8" s="72" t="s">
        <v>137</v>
      </c>
      <c r="BI8" s="72">
        <v>89.1</v>
      </c>
      <c r="BJ8" s="72">
        <v>85.3</v>
      </c>
      <c r="BK8" s="72">
        <v>80.7</v>
      </c>
      <c r="BL8" s="72">
        <v>73.099999999999994</v>
      </c>
      <c r="BM8" s="72">
        <v>76.3</v>
      </c>
      <c r="BN8" s="72">
        <v>63.6</v>
      </c>
      <c r="BO8" s="71">
        <v>73</v>
      </c>
      <c r="BP8" s="71">
        <v>75.5</v>
      </c>
      <c r="BQ8" s="71">
        <v>75.599999999999994</v>
      </c>
      <c r="BR8" s="71">
        <v>72.5</v>
      </c>
      <c r="BS8" s="71">
        <v>72.5</v>
      </c>
      <c r="BT8" s="71">
        <v>70.599999999999994</v>
      </c>
      <c r="BU8" s="71">
        <v>70.5</v>
      </c>
      <c r="BV8" s="71">
        <v>70.599999999999994</v>
      </c>
      <c r="BW8" s="71">
        <v>71.3</v>
      </c>
      <c r="BX8" s="71">
        <v>72.599999999999994</v>
      </c>
      <c r="BY8" s="71">
        <v>74.2</v>
      </c>
      <c r="BZ8" s="72">
        <v>50726</v>
      </c>
      <c r="CA8" s="72">
        <v>50564</v>
      </c>
      <c r="CB8" s="72">
        <v>51331</v>
      </c>
      <c r="CC8" s="72">
        <v>51701</v>
      </c>
      <c r="CD8" s="72">
        <v>52645</v>
      </c>
      <c r="CE8" s="72">
        <v>45929</v>
      </c>
      <c r="CF8" s="72">
        <v>48203</v>
      </c>
      <c r="CG8" s="72">
        <v>48921</v>
      </c>
      <c r="CH8" s="72">
        <v>50413</v>
      </c>
      <c r="CI8" s="72">
        <v>50510</v>
      </c>
      <c r="CJ8" s="71">
        <v>49667</v>
      </c>
      <c r="CK8" s="72">
        <v>24732</v>
      </c>
      <c r="CL8" s="72">
        <v>26567</v>
      </c>
      <c r="CM8" s="72">
        <v>29003</v>
      </c>
      <c r="CN8" s="72">
        <v>36199</v>
      </c>
      <c r="CO8" s="72">
        <v>41391</v>
      </c>
      <c r="CP8" s="72">
        <v>11409</v>
      </c>
      <c r="CQ8" s="72">
        <v>11941</v>
      </c>
      <c r="CR8" s="72">
        <v>12272</v>
      </c>
      <c r="CS8" s="72">
        <v>13096</v>
      </c>
      <c r="CT8" s="72">
        <v>13552</v>
      </c>
      <c r="CU8" s="71">
        <v>13758</v>
      </c>
      <c r="CV8" s="72">
        <v>45.3</v>
      </c>
      <c r="CW8" s="72">
        <v>43.8</v>
      </c>
      <c r="CX8" s="72">
        <v>44.9</v>
      </c>
      <c r="CY8" s="72">
        <v>44.4</v>
      </c>
      <c r="CZ8" s="72">
        <v>42.9</v>
      </c>
      <c r="DA8" s="72">
        <v>54</v>
      </c>
      <c r="DB8" s="72">
        <v>54</v>
      </c>
      <c r="DC8" s="72">
        <v>55.6</v>
      </c>
      <c r="DD8" s="72">
        <v>54.8</v>
      </c>
      <c r="DE8" s="72">
        <v>55.8</v>
      </c>
      <c r="DF8" s="72">
        <v>55.2</v>
      </c>
      <c r="DG8" s="72">
        <v>23.2</v>
      </c>
      <c r="DH8" s="72">
        <v>23.9</v>
      </c>
      <c r="DI8" s="72">
        <v>23.8</v>
      </c>
      <c r="DJ8" s="72">
        <v>27.6</v>
      </c>
      <c r="DK8" s="72">
        <v>30.2</v>
      </c>
      <c r="DL8" s="72">
        <v>22.7</v>
      </c>
      <c r="DM8" s="72">
        <v>23.2</v>
      </c>
      <c r="DN8" s="72">
        <v>23.2</v>
      </c>
      <c r="DO8" s="72">
        <v>23.9</v>
      </c>
      <c r="DP8" s="72">
        <v>23.8</v>
      </c>
      <c r="DQ8" s="72">
        <v>24.1</v>
      </c>
      <c r="DR8" s="71">
        <v>19.3</v>
      </c>
      <c r="DS8" s="71">
        <v>20.7</v>
      </c>
      <c r="DT8" s="71">
        <v>28</v>
      </c>
      <c r="DU8" s="71">
        <v>35.700000000000003</v>
      </c>
      <c r="DV8" s="71">
        <v>39.200000000000003</v>
      </c>
      <c r="DW8" s="71">
        <v>45.5</v>
      </c>
      <c r="DX8" s="71">
        <v>45.8</v>
      </c>
      <c r="DY8" s="71">
        <v>48.9</v>
      </c>
      <c r="DZ8" s="71">
        <v>50.3</v>
      </c>
      <c r="EA8" s="71">
        <v>49.8</v>
      </c>
      <c r="EB8" s="71">
        <v>50.7</v>
      </c>
      <c r="EC8" s="71">
        <v>54.6</v>
      </c>
      <c r="ED8" s="71">
        <v>38.200000000000003</v>
      </c>
      <c r="EE8" s="71">
        <v>48</v>
      </c>
      <c r="EF8" s="71">
        <v>60.2</v>
      </c>
      <c r="EG8" s="71">
        <v>61.8</v>
      </c>
      <c r="EH8" s="71">
        <v>62.5</v>
      </c>
      <c r="EI8" s="71">
        <v>59.9</v>
      </c>
      <c r="EJ8" s="71">
        <v>65.400000000000006</v>
      </c>
      <c r="EK8" s="71">
        <v>65.7</v>
      </c>
      <c r="EL8" s="71">
        <v>65</v>
      </c>
      <c r="EM8" s="71">
        <v>65.7</v>
      </c>
      <c r="EN8" s="72">
        <v>18111953</v>
      </c>
      <c r="EO8" s="72">
        <v>26738681</v>
      </c>
      <c r="EP8" s="72">
        <v>28133867</v>
      </c>
      <c r="EQ8" s="72">
        <v>28598120</v>
      </c>
      <c r="ER8" s="72">
        <v>30925128</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2018-09-28T00:50:43Z</cp:lastPrinted>
  <dcterms:created xsi:type="dcterms:W3CDTF">2018-06-14T04:19:11Z</dcterms:created>
  <dcterms:modified xsi:type="dcterms:W3CDTF">2018-09-28T00:50:46Z</dcterms:modified>
  <cp:category/>
</cp:coreProperties>
</file>