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C80" i="4"/>
  <c r="JJ80" i="4"/>
  <c r="GT80" i="4"/>
  <c r="GA80" i="4"/>
  <c r="FH80" i="4"/>
  <c r="CS80" i="4"/>
  <c r="BZ80" i="4"/>
  <c r="AN80" i="4"/>
  <c r="U80" i="4"/>
  <c r="MH79" i="4"/>
  <c r="KV79" i="4"/>
  <c r="KC79" i="4"/>
  <c r="JJ79" i="4"/>
  <c r="HM79" i="4"/>
  <c r="GT79" i="4"/>
  <c r="GA79" i="4"/>
  <c r="FH79" i="4"/>
  <c r="EO79" i="4"/>
  <c r="CS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EG12" i="4"/>
  <c r="CN12" i="4"/>
  <c r="AU12" i="4"/>
  <c r="B12" i="4"/>
  <c r="JW10" i="4"/>
  <c r="ID10" i="4"/>
  <c r="FZ10" i="4"/>
  <c r="EG10" i="4"/>
  <c r="AU10" i="4"/>
  <c r="B10" i="4"/>
  <c r="LP8" i="4"/>
  <c r="ID8" i="4"/>
  <c r="EG8" i="4"/>
  <c r="AU8" i="4"/>
  <c r="B8" i="4"/>
  <c r="B6" i="4"/>
  <c r="HM78" i="4" l="1"/>
  <c r="FL54" i="4"/>
  <c r="FL32" i="4"/>
  <c r="BX54" i="4"/>
  <c r="CS78" i="4"/>
  <c r="MN32" i="4"/>
  <c r="MH78" i="4"/>
  <c r="IZ54" i="4"/>
  <c r="IZ32" i="4"/>
  <c r="BX32" i="4"/>
  <c r="MN54" i="4"/>
  <c r="C11" i="5"/>
  <c r="D11" i="5"/>
  <c r="E11" i="5"/>
  <c r="B11" i="5"/>
  <c r="AN78" i="4" l="1"/>
  <c r="AE54" i="4"/>
  <c r="AE32" i="4"/>
  <c r="KU54" i="4"/>
  <c r="KC78" i="4"/>
  <c r="HG54" i="4"/>
  <c r="FH78" i="4"/>
  <c r="DS54" i="4"/>
  <c r="DS32" i="4"/>
  <c r="KU32" i="4"/>
  <c r="HG32" i="4"/>
  <c r="LO78" i="4"/>
  <c r="IK54" i="4"/>
  <c r="IK32" i="4"/>
  <c r="GT78" i="4"/>
  <c r="EW32" i="4"/>
  <c r="EW54" i="4"/>
  <c r="BI32" i="4"/>
  <c r="BZ78" i="4"/>
  <c r="LY54" i="4"/>
  <c r="LY32" i="4"/>
  <c r="BI54" i="4"/>
  <c r="EO78" i="4"/>
  <c r="DD54" i="4"/>
  <c r="DD32" i="4"/>
  <c r="U78" i="4"/>
  <c r="P32" i="4"/>
  <c r="P54" i="4"/>
  <c r="KF54" i="4"/>
  <c r="KF32" i="4"/>
  <c r="JJ78" i="4"/>
  <c r="GR54" i="4"/>
  <c r="GR32" i="4"/>
  <c r="LJ54" i="4"/>
  <c r="LJ32" i="4"/>
  <c r="KV78" i="4"/>
  <c r="HV54" i="4"/>
  <c r="EH54" i="4"/>
  <c r="HV32" i="4"/>
  <c r="GA78" i="4"/>
  <c r="EH32"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<sst xmlns="http://schemas.openxmlformats.org/spreadsheetml/2006/main" count="290" uniqueCount="145">
  <si>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</si>
  <si>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</si>
  <si>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</si>
  <si>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</si>
  <si>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</si>
  <si>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</si>
  <si>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</si>
  <si>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</si>
  <si>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</si>
  <si>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</si>
  <si>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</si>
  <si>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</si>
  <si>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</si>
  <si>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</si>
  <si>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</si>
  <si>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</si>
  <si>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</si>
  <si>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</si>
  <si>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</si>
  <si>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</si>
  <si>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</si>
  <si>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</si>
  <si>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</si>
  <si>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</si>
  <si>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</si>
  <si>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</si>
  <si>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</si>
  <si>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</si>
  <si>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</si>
  <si>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</si>
  <si>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</si>
  <si>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</si>
  <si>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</si>
  <si>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</si>
  <si>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</si>
  <si>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</si>
  <si>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</si>
  <si>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</si>
  <si>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</si>
  <si>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</si>
  <si>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</si>
  <si>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</si>
  <si>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</si>
  <si>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</si>
  <si>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</si>
  <si>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</si>
  <si>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</si>
  <si>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</si>
  <si>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</si>
  <si>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</si>
  <si>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</si>
  <si>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</si>
  <si>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</si>
  <si>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</si>
  <si>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</si>
  <si>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</si>
  <si>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</si>
  <si>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</si>
  <si>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</si>
  <si>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</si>
  <si>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</si>
  <si>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</si>
  <si>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</si>
  <si>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</si>
  <si>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</si>
  <si>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</si>
  <si>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</si>
  <si>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</si>
  <si>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</si>
  <si>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</si>
  <si>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</si>
  <si>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</si>
  <si>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</si>
  <si>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</si>
  <si>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</si>
  <si>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</si>
  <si>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</si>
  <si>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</si>
  <si>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</si>
  <si>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</si>
  <si>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</si>
  <si>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</si>
  <si>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</si>
  <si>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</si>
  <si>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</si>
  <si>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</si>
  <si>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</si>
  <si>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</si>
  <si>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</si>
  <si>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</si>
  <si>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</si>
  <si>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</si>
  <si>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</si>
  <si>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</si>
  <si>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</si>
  <si>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</si>
  <si>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</si>
  <si>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</si>
  <si>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</si>
  <si>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</si>
  <si>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</si>
  <si>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</si>
  <si>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</si>
  <si>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</si>
  <si>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</si>
  <si>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</si>
  <si>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</si>
  <si>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</si>
  <si>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</si>
  <si>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</si>
  <si>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</si>
  <si>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</si>
  <si>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</si>
  <si>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</si>
  <si>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</si>
  <si>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</si>
  <si>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</si>
  <si>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</si>
  <si>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</si>
  <si>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</si>
  <si>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</si>
  <si>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</si>
  <si>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</si>
  <si>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</si>
  <si>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こころの医療センター</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</si>
  <si>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</si>
  <si>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</si>
  <si>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</si>
  <si>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</si>
  <si>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</si>
  <si>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</si>
  <si>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</si>
  <si>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</si>
  <si>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</si>
  <si>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</si>
  <si>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</si>
  <si>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</si>
  <si>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</si>
  <si>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</si>
  <si>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</si>
  <si>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県内唯一の公立精神科単科病院として、精神科救急対応、児童思春期精神科医療、心神喪失者等医療観察法への対応等の政策的医療を推進し、県全域を対象とした精神科医療の基幹病院としての役割を担っている。</t>
    <phoneticPr fontId="5"/>
  </si>
  <si>
    <t xml:space="preserve">　平成27年3月に新病院を開院したため、現在は減価償却が進んでおらず、施設・機械備品ともに新しい。
　１床当たり有形固定資産も平均値並みであり、投資の規模が適正であると考えられる。
　今後の施設・医療機器等の更新にあたっては、過度な投資とならないよう、適正な規模を考慮し、計画的に実施していく。
</t>
    <rPh sb="1" eb="3">
      <t>ヘイセイ</t>
    </rPh>
    <rPh sb="9" eb="12">
      <t>シンビョウイン</t>
    </rPh>
    <rPh sb="13" eb="15">
      <t>カイイン</t>
    </rPh>
    <rPh sb="20" eb="22">
      <t>ゲンザイ</t>
    </rPh>
    <rPh sb="23" eb="25">
      <t>ゲンカ</t>
    </rPh>
    <rPh sb="25" eb="27">
      <t>ショウキャク</t>
    </rPh>
    <rPh sb="28" eb="29">
      <t>スス</t>
    </rPh>
    <rPh sb="35" eb="37">
      <t>シセツ</t>
    </rPh>
    <rPh sb="38" eb="40">
      <t>キカイ</t>
    </rPh>
    <rPh sb="40" eb="42">
      <t>ビヒン</t>
    </rPh>
    <rPh sb="45" eb="46">
      <t>アタラ</t>
    </rPh>
    <rPh sb="52" eb="53">
      <t>ショウ</t>
    </rPh>
    <rPh sb="53" eb="54">
      <t>ア</t>
    </rPh>
    <rPh sb="56" eb="58">
      <t>ユウケイ</t>
    </rPh>
    <rPh sb="58" eb="60">
      <t>コテイ</t>
    </rPh>
    <rPh sb="60" eb="62">
      <t>シサン</t>
    </rPh>
    <rPh sb="63" eb="66">
      <t>ヘイキンチ</t>
    </rPh>
    <rPh sb="66" eb="67">
      <t>ナ</t>
    </rPh>
    <rPh sb="72" eb="74">
      <t>トウシ</t>
    </rPh>
    <rPh sb="75" eb="77">
      <t>キボ</t>
    </rPh>
    <rPh sb="78" eb="80">
      <t>テキセイ</t>
    </rPh>
    <rPh sb="84" eb="85">
      <t>カンガ</t>
    </rPh>
    <rPh sb="92" eb="94">
      <t>コンゴ</t>
    </rPh>
    <rPh sb="95" eb="97">
      <t>シセツ</t>
    </rPh>
    <rPh sb="98" eb="100">
      <t>イリョウ</t>
    </rPh>
    <rPh sb="100" eb="102">
      <t>キキ</t>
    </rPh>
    <rPh sb="102" eb="103">
      <t>トウ</t>
    </rPh>
    <rPh sb="104" eb="106">
      <t>コウシン</t>
    </rPh>
    <rPh sb="113" eb="115">
      <t>カド</t>
    </rPh>
    <rPh sb="116" eb="118">
      <t>トウシ</t>
    </rPh>
    <rPh sb="126" eb="128">
      <t>テキセイ</t>
    </rPh>
    <rPh sb="129" eb="131">
      <t>キボ</t>
    </rPh>
    <rPh sb="132" eb="134">
      <t>コウリョ</t>
    </rPh>
    <rPh sb="136" eb="139">
      <t>ケイカクテキ</t>
    </rPh>
    <rPh sb="140" eb="142">
      <t>ジッシ</t>
    </rPh>
    <phoneticPr fontId="5"/>
  </si>
  <si>
    <t>　経常収支比率及び医業収支比率について、平均値を下回る状況が続いているが、平成27年3月の移転開院以降、入院患者延数の増や、スーパー救急病棟の開始等による入院患者１人１日当たり収益の上昇により、医業収益が増加し、平均値との差は縮小している。累積欠損金比率は、平成26年度の会計制度見直しの影響により増加したが、平成28年度には平均値に近い数値まで改善している。
　職員給与費対医業収益比率及び材料費対医業収益比率が年々平均値に近づいており、引き続き適正な経営に努める。</t>
    <rPh sb="7" eb="8">
      <t>オヨ</t>
    </rPh>
    <rPh sb="9" eb="11">
      <t>イギョウ</t>
    </rPh>
    <rPh sb="11" eb="13">
      <t>シュウシ</t>
    </rPh>
    <rPh sb="13" eb="15">
      <t>ヒリツ</t>
    </rPh>
    <rPh sb="20" eb="23">
      <t>ヘイキンチ</t>
    </rPh>
    <rPh sb="24" eb="26">
      <t>シタマワ</t>
    </rPh>
    <rPh sb="27" eb="29">
      <t>ジョウキョウ</t>
    </rPh>
    <rPh sb="30" eb="31">
      <t>ツヅ</t>
    </rPh>
    <rPh sb="37" eb="39">
      <t>ヘイセイ</t>
    </rPh>
    <rPh sb="41" eb="42">
      <t>ネン</t>
    </rPh>
    <rPh sb="43" eb="44">
      <t>ガツ</t>
    </rPh>
    <rPh sb="45" eb="47">
      <t>イテン</t>
    </rPh>
    <rPh sb="47" eb="49">
      <t>カイイン</t>
    </rPh>
    <rPh sb="49" eb="51">
      <t>イコウ</t>
    </rPh>
    <rPh sb="52" eb="54">
      <t>ニュウイン</t>
    </rPh>
    <rPh sb="54" eb="56">
      <t>カンジャ</t>
    </rPh>
    <rPh sb="56" eb="57">
      <t>ノ</t>
    </rPh>
    <rPh sb="57" eb="58">
      <t>スウ</t>
    </rPh>
    <rPh sb="59" eb="60">
      <t>ゾウ</t>
    </rPh>
    <rPh sb="73" eb="74">
      <t>トウ</t>
    </rPh>
    <rPh sb="77" eb="79">
      <t>ニュウイン</t>
    </rPh>
    <rPh sb="79" eb="81">
      <t>カンジャ</t>
    </rPh>
    <rPh sb="82" eb="83">
      <t>ニン</t>
    </rPh>
    <rPh sb="84" eb="85">
      <t>ニチ</t>
    </rPh>
    <rPh sb="85" eb="86">
      <t>ア</t>
    </rPh>
    <rPh sb="88" eb="90">
      <t>シュウエキ</t>
    </rPh>
    <rPh sb="91" eb="93">
      <t>ジョウショウ</t>
    </rPh>
    <rPh sb="97" eb="99">
      <t>イギョウ</t>
    </rPh>
    <rPh sb="99" eb="101">
      <t>シュウエキ</t>
    </rPh>
    <rPh sb="102" eb="104">
      <t>ゾウカ</t>
    </rPh>
    <rPh sb="106" eb="108">
      <t>ヘイキン</t>
    </rPh>
    <rPh sb="108" eb="109">
      <t>チ</t>
    </rPh>
    <rPh sb="111" eb="112">
      <t>サ</t>
    </rPh>
    <rPh sb="113" eb="115">
      <t>シュクショウ</t>
    </rPh>
    <rPh sb="120" eb="122">
      <t>ルイセキ</t>
    </rPh>
    <rPh sb="122" eb="125">
      <t>ケッソンキン</t>
    </rPh>
    <rPh sb="125" eb="127">
      <t>ヒリツ</t>
    </rPh>
    <rPh sb="129" eb="131">
      <t>ヘイセイ</t>
    </rPh>
    <rPh sb="133" eb="135">
      <t>ネンド</t>
    </rPh>
    <rPh sb="136" eb="138">
      <t>カイケイ</t>
    </rPh>
    <rPh sb="138" eb="140">
      <t>セイド</t>
    </rPh>
    <rPh sb="140" eb="142">
      <t>ミナオ</t>
    </rPh>
    <rPh sb="144" eb="146">
      <t>エイキョウ</t>
    </rPh>
    <rPh sb="149" eb="151">
      <t>ゾウカ</t>
    </rPh>
    <rPh sb="155" eb="157">
      <t>ヘイセイ</t>
    </rPh>
    <rPh sb="159" eb="161">
      <t>ネンド</t>
    </rPh>
    <rPh sb="163" eb="166">
      <t>ヘイキンチ</t>
    </rPh>
    <rPh sb="167" eb="168">
      <t>チカ</t>
    </rPh>
    <rPh sb="169" eb="171">
      <t>スウチ</t>
    </rPh>
    <rPh sb="173" eb="175">
      <t>カイゼン</t>
    </rPh>
    <rPh sb="194" eb="195">
      <t>オヨ</t>
    </rPh>
    <rPh sb="196" eb="199">
      <t>ザイリョウヒ</t>
    </rPh>
    <rPh sb="199" eb="200">
      <t>タイ</t>
    </rPh>
    <rPh sb="200" eb="202">
      <t>イギョウ</t>
    </rPh>
    <rPh sb="202" eb="204">
      <t>シュウエキ</t>
    </rPh>
    <rPh sb="204" eb="206">
      <t>ヒリツ</t>
    </rPh>
    <rPh sb="207" eb="209">
      <t>ネンネン</t>
    </rPh>
    <rPh sb="209" eb="212">
      <t>ヘイキンチ</t>
    </rPh>
    <rPh sb="213" eb="214">
      <t>チカ</t>
    </rPh>
    <rPh sb="220" eb="221">
      <t>ヒ</t>
    </rPh>
    <rPh sb="222" eb="223">
      <t>ツヅ</t>
    </rPh>
    <rPh sb="224" eb="226">
      <t>テキセイ</t>
    </rPh>
    <rPh sb="227" eb="229">
      <t>ケイエイ</t>
    </rPh>
    <rPh sb="230" eb="231">
      <t>ツト</t>
    </rPh>
    <phoneticPr fontId="5"/>
  </si>
  <si>
    <t>自治体職員</t>
    <rPh sb="0" eb="3">
      <t>ジチタイ</t>
    </rPh>
    <rPh sb="3" eb="5">
      <t>ショクイン</t>
    </rPh>
    <phoneticPr fontId="5"/>
  </si>
  <si>
    <t>　平成27年3月に新病院を開院し、患者数が増え、スーパー救急病棟等の新たな病棟を整備したことにより患者１人１日当たり収益も増加したため、医業収支比率は平均値に近づいている。
　精神科専門療法の拡充及び各種加算の積極的取得、長期入院患者の社会復帰・地域移行の促進と計画的な退院調整による効率的な病床利用により収益の確保を図る。
　また、後発医薬品の積極的な採用や電子カルテの円滑な運用による業務の効率化により費用の削減を図る。
　</t>
    <rPh sb="1" eb="3">
      <t>ヘイセイ</t>
    </rPh>
    <rPh sb="5" eb="6">
      <t>ネン</t>
    </rPh>
    <rPh sb="7" eb="8">
      <t>ガツ</t>
    </rPh>
    <rPh sb="9" eb="12">
      <t>シンビョウイン</t>
    </rPh>
    <rPh sb="13" eb="15">
      <t>カイイン</t>
    </rPh>
    <rPh sb="17" eb="20">
      <t>カンジャスウ</t>
    </rPh>
    <rPh sb="21" eb="22">
      <t>フ</t>
    </rPh>
    <rPh sb="32" eb="33">
      <t>トウ</t>
    </rPh>
    <rPh sb="61" eb="63">
      <t>ゾウカ</t>
    </rPh>
    <rPh sb="68" eb="70">
      <t>イギョウ</t>
    </rPh>
    <rPh sb="70" eb="72">
      <t>シュウシ</t>
    </rPh>
    <rPh sb="72" eb="74">
      <t>ヒリツ</t>
    </rPh>
    <rPh sb="75" eb="77">
      <t>ヘイキン</t>
    </rPh>
    <rPh sb="77" eb="78">
      <t>チ</t>
    </rPh>
    <rPh sb="79" eb="80">
      <t>チカ</t>
    </rPh>
    <rPh sb="88" eb="91">
      <t>セイシンカ</t>
    </rPh>
    <rPh sb="91" eb="93">
      <t>センモン</t>
    </rPh>
    <rPh sb="93" eb="95">
      <t>リョウホウ</t>
    </rPh>
    <rPh sb="96" eb="98">
      <t>カクジュウ</t>
    </rPh>
    <rPh sb="98" eb="99">
      <t>オヨ</t>
    </rPh>
    <rPh sb="100" eb="102">
      <t>カクシュ</t>
    </rPh>
    <rPh sb="102" eb="104">
      <t>カサン</t>
    </rPh>
    <rPh sb="105" eb="108">
      <t>セッキョクテキ</t>
    </rPh>
    <rPh sb="108" eb="110">
      <t>シュトク</t>
    </rPh>
    <rPh sb="111" eb="113">
      <t>チョウキ</t>
    </rPh>
    <rPh sb="113" eb="115">
      <t>ニュウイン</t>
    </rPh>
    <rPh sb="115" eb="117">
      <t>カンジャ</t>
    </rPh>
    <rPh sb="118" eb="120">
      <t>シャカイ</t>
    </rPh>
    <rPh sb="120" eb="122">
      <t>フッキ</t>
    </rPh>
    <rPh sb="123" eb="125">
      <t>チイキ</t>
    </rPh>
    <rPh sb="125" eb="127">
      <t>イコウ</t>
    </rPh>
    <rPh sb="128" eb="130">
      <t>ソクシン</t>
    </rPh>
    <rPh sb="131" eb="134">
      <t>ケイカクテキ</t>
    </rPh>
    <rPh sb="135" eb="137">
      <t>タイイン</t>
    </rPh>
    <rPh sb="137" eb="139">
      <t>チョウセイ</t>
    </rPh>
    <rPh sb="142" eb="144">
      <t>コウリツ</t>
    </rPh>
    <rPh sb="144" eb="145">
      <t>テキ</t>
    </rPh>
    <rPh sb="146" eb="148">
      <t>ビョウショウ</t>
    </rPh>
    <rPh sb="148" eb="150">
      <t>リヨウ</t>
    </rPh>
    <rPh sb="153" eb="155">
      <t>シュウエキ</t>
    </rPh>
    <rPh sb="156" eb="158">
      <t>カクホ</t>
    </rPh>
    <rPh sb="159" eb="160">
      <t>ハカ</t>
    </rPh>
    <rPh sb="167" eb="169">
      <t>コウハツ</t>
    </rPh>
    <rPh sb="169" eb="172">
      <t>イヤクヒン</t>
    </rPh>
    <rPh sb="173" eb="176">
      <t>セッキョクテキ</t>
    </rPh>
    <rPh sb="177" eb="179">
      <t>サイヨウ</t>
    </rPh>
    <rPh sb="180" eb="182">
      <t>デンシ</t>
    </rPh>
    <rPh sb="186" eb="188">
      <t>エンカツ</t>
    </rPh>
    <rPh sb="189" eb="191">
      <t>ウンヨウ</t>
    </rPh>
    <rPh sb="194" eb="196">
      <t>ギョウム</t>
    </rPh>
    <rPh sb="197" eb="200">
      <t>コウリツカ</t>
    </rPh>
    <rPh sb="203" eb="205">
      <t>ヒヨウ</t>
    </rPh>
    <rPh sb="206" eb="208">
      <t>サクゲン</t>
    </rPh>
    <rPh sb="209" eb="21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</si>
</sst>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54.6</c:v>
                </c:pt>
                <c:pt idx="1">
                  <c:v>57</c:v>
                </c:pt>
                <c:pt idx="2">
                  <c:v>79.099999999999994</c:v>
                </c:pt>
                <c:pt idx="3">
                  <c:v>84.2</c:v>
                </c:pt>
                <c:pt idx="4">
                  <c:v>88.5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5736"/>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5736"/>
        <c:axId val="468149464"/>
      </c:lineChart>
      <c:dateAx>
        <c:axId val="468155736"/>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55.2</c:v>
                </c:pt>
                <c:pt idx="1">
                  <c:v>62.6</c:v>
                </c:pt>
                <c:pt idx="2">
                  <c:v>226.4</c:v>
                </c:pt>
                <c:pt idx="3">
                  <c:v>174</c:v>
                </c:pt>
                <c:pt idx="4">
                  <c:v>168.6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1816"/>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1816"/>
        <c:axId val="468148288"/>
      </c:lineChart>
      <c:dateAx>
        <c:axId val="468151816"/>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54.4</c:v>
                </c:pt>
                <c:pt idx="1">
                  <c:v>53.4</c:v>
                </c:pt>
                <c:pt idx="2">
                  <c:v>51.5</c:v>
                </c:pt>
                <c:pt idx="3">
                  <c:v>63</c:v>
                </c:pt>
                <c:pt idx="4">
                  <c:v>67.900000000000006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5344"/>
        <c:axId val="4681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5344"/>
        <c:axId val="468151032"/>
      </c:lineChart>
      <c:dateAx>
        <c:axId val="468155344"/>
        <c:scaling>
          <c:orientation val="minMax"/>
        </c:scaling>
        <c:delete val="1"/>
        <c:axPos val="b"/>
        <c:numFmt formatCode="ge" sourceLinked="1"/>
        <c:majorTickMark val="none"/>
        <c:minorTickMark val="none"/>
        <c:tickLblPos val="none"/>
        <c:crossAx val="468151032"/>
        <c:crosses val="autoZero"/>
        <c:auto val="1"/>
        <c:lblOffset val="100"/>
        <c:baseTimeUnit val="years"/>
      </c:dateAx>
      <c:valAx>
        <c:axId val="46815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93.4</c:v>
                </c:pt>
                <c:pt idx="1">
                  <c:v>95.5</c:v>
                </c:pt>
                <c:pt idx="2">
                  <c:v>88.1</c:v>
                </c:pt>
                <c:pt idx="3">
                  <c:v>93.8</c:v>
                </c:pt>
                <c:pt idx="4">
                  <c:v>95.8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4952"/>
        <c:axId val="46815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4952"/>
        <c:axId val="468152600"/>
      </c:lineChart>
      <c:dateAx>
        <c:axId val="468154952"/>
        <c:scaling>
          <c:orientation val="minMax"/>
        </c:scaling>
        <c:delete val="1"/>
        <c:axPos val="b"/>
        <c:numFmt formatCode="ge" sourceLinked="1"/>
        <c:majorTickMark val="none"/>
        <c:minorTickMark val="none"/>
        <c:tickLblPos val="none"/>
        <c:crossAx val="468152600"/>
        <c:crosses val="autoZero"/>
        <c:auto val="1"/>
        <c:lblOffset val="100"/>
        <c:baseTimeUnit val="years"/>
      </c:dateAx>
      <c:valAx>
        <c:axId val="46815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37.4</c:v>
                </c:pt>
                <c:pt idx="1">
                  <c:v>37.799999999999997</c:v>
                </c:pt>
                <c:pt idx="2">
                  <c:v>1.1000000000000001</c:v>
                </c:pt>
                <c:pt idx="3">
                  <c:v>5.3</c:v>
                </c:pt>
                <c:pt idx="4">
                  <c:v>9.5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3384"/>
        <c:axId val="4545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3384"/>
        <c:axId val="454515432"/>
      </c:lineChart>
      <c:dateAx>
        <c:axId val="468153384"/>
        <c:scaling>
          <c:orientation val="minMax"/>
        </c:scaling>
        <c:delete val="1"/>
        <c:axPos val="b"/>
        <c:numFmt formatCode="ge" sourceLinked="1"/>
        <c:majorTickMark val="none"/>
        <c:minorTickMark val="none"/>
        <c:tickLblPos val="none"/>
        <c:crossAx val="454515432"/>
        <c:crosses val="autoZero"/>
        <c:auto val="1"/>
        <c:lblOffset val="100"/>
        <c:baseTimeUnit val="years"/>
      </c:dateAx>
      <c:valAx>
        <c:axId val="45451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28.3</c:v>
                </c:pt>
                <c:pt idx="1">
                  <c:v>26.4</c:v>
                </c:pt>
                <c:pt idx="2">
                  <c:v>20.9</c:v>
                </c:pt>
                <c:pt idx="3">
                  <c:v>31.9</c:v>
                </c:pt>
                <c:pt idx="4">
                  <c:v>25.3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4515040"/>
        <c:axId val="3307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4515040"/>
        <c:axId val="330725408"/>
      </c:lineChart>
      <c:dateAx>
        <c:axId val="454515040"/>
        <c:scaling>
          <c:orientation val="minMax"/>
        </c:scaling>
        <c:delete val="1"/>
        <c:axPos val="b"/>
        <c:numFmt formatCode="ge" sourceLinked="1"/>
        <c:majorTickMark val="none"/>
        <c:minorTickMark val="none"/>
        <c:tickLblPos val="none"/>
        <c:crossAx val="330725408"/>
        <c:crosses val="autoZero"/>
        <c:auto val="1"/>
        <c:lblOffset val="100"/>
        <c:baseTimeUnit val="years"/>
      </c:dateAx>
      <c:valAx>
        <c:axId val="3307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9217935</c:v>
                </c:pt>
                <c:pt idx="1">
                  <c:v>9262769</c:v>
                </c:pt>
                <c:pt idx="2">
                  <c:v>25663145</c:v>
                </c:pt>
                <c:pt idx="3">
                  <c:v>26714776</c:v>
                </c:pt>
                <c:pt idx="4">
                  <c:v>27536299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0726584"/>
        <c:axId val="330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0726584"/>
        <c:axId val="330726976"/>
      </c:lineChart>
      <c:dateAx>
        <c:axId val="330726584"/>
        <c:scaling>
          <c:orientation val="minMax"/>
        </c:scaling>
        <c:delete val="1"/>
        <c:axPos val="b"/>
        <c:numFmt formatCode="ge" sourceLinked="1"/>
        <c:majorTickMark val="none"/>
        <c:minorTickMark val="none"/>
        <c:tickLblPos val="none"/>
        <c:crossAx val="330726976"/>
        <c:crosses val="autoZero"/>
        <c:auto val="1"/>
        <c:lblOffset val="100"/>
        <c:baseTimeUnit val="years"/>
      </c:dateAx>
      <c:valAx>
        <c:axId val="33072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2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14.8</c:v>
                </c:pt>
                <c:pt idx="1">
                  <c:v>15.3</c:v>
                </c:pt>
                <c:pt idx="2">
                  <c:v>17.600000000000001</c:v>
                </c:pt>
                <c:pt idx="3">
                  <c:v>11.3</c:v>
                </c:pt>
                <c:pt idx="4">
                  <c:v>9.8000000000000007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0248"/>
        <c:axId val="4681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0248"/>
        <c:axId val="468154560"/>
      </c:lineChart>
      <c:dateAx>
        <c:axId val="468150248"/>
        <c:scaling>
          <c:orientation val="minMax"/>
        </c:scaling>
        <c:delete val="1"/>
        <c:axPos val="b"/>
        <c:numFmt formatCode="ge" sourceLinked="1"/>
        <c:majorTickMark val="none"/>
        <c:minorTickMark val="none"/>
        <c:tickLblPos val="none"/>
        <c:crossAx val="468154560"/>
        <c:crosses val="autoZero"/>
        <c:auto val="1"/>
        <c:lblOffset val="100"/>
        <c:baseTimeUnit val="years"/>
      </c:dateAx>
      <c:valAx>
        <c:axId val="46815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148.80000000000001</c:v>
                </c:pt>
                <c:pt idx="1">
                  <c:v>150.80000000000001</c:v>
                </c:pt>
                <c:pt idx="2">
                  <c:v>146.1</c:v>
                </c:pt>
                <c:pt idx="3">
                  <c:v>114.1</c:v>
                </c:pt>
                <c:pt idx="4">
                  <c:v>106.9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1424"/>
        <c:axId val="47137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1424"/>
        <c:axId val="471372112"/>
      </c:lineChart>
      <c:dateAx>
        <c:axId val="468151424"/>
        <c:scaling>
          <c:orientation val="minMax"/>
        </c:scaling>
        <c:delete val="1"/>
        <c:axPos val="b"/>
        <c:numFmt formatCode="ge" sourceLinked="1"/>
        <c:majorTickMark val="none"/>
        <c:minorTickMark val="none"/>
        <c:tickLblPos val="none"/>
        <c:crossAx val="471372112"/>
        <c:crosses val="autoZero"/>
        <c:auto val="1"/>
        <c:lblOffset val="100"/>
        <c:baseTimeUnit val="years"/>
      </c:dateAx>
      <c:valAx>
        <c:axId val="47137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7695</c:v>
                </c:pt>
                <c:pt idx="1">
                  <c:v>7973</c:v>
                </c:pt>
                <c:pt idx="2">
                  <c:v>8465</c:v>
                </c:pt>
                <c:pt idx="3">
                  <c:v>8615</c:v>
                </c:pt>
                <c:pt idx="4">
                  <c:v>8793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1372504"/>
        <c:axId val="303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1372504"/>
        <c:axId val="303083008"/>
      </c:lineChart>
      <c:dateAx>
        <c:axId val="471372504"/>
        <c:scaling>
          <c:orientation val="minMax"/>
        </c:scaling>
        <c:delete val="1"/>
        <c:axPos val="b"/>
        <c:numFmt formatCode="ge" sourceLinked="1"/>
        <c:majorTickMark val="none"/>
        <c:minorTickMark val="none"/>
        <c:tickLblPos val="none"/>
        <c:crossAx val="303083008"/>
        <c:crosses val="autoZero"/>
        <c:auto val="1"/>
        <c:lblOffset val="100"/>
        <c:baseTimeUnit val="years"/>
      </c:dateAx>
      <c:valAx>
        <c:axId val="303083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15352</c:v>
                </c:pt>
                <c:pt idx="1">
                  <c:v>15215</c:v>
                </c:pt>
                <c:pt idx="2">
                  <c:v>16419</c:v>
                </c:pt>
                <c:pt idx="3">
                  <c:v>22349</c:v>
                </c:pt>
                <c:pt idx="4">
                  <c:v>23251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083792"/>
        <c:axId val="30308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083792"/>
        <c:axId val="303083400"/>
      </c:lineChart>
      <c:dateAx>
        <c:axId val="303083792"/>
        <c:scaling>
          <c:orientation val="minMax"/>
        </c:scaling>
        <c:delete val="1"/>
        <c:axPos val="b"/>
        <c:numFmt formatCode="ge" sourceLinked="1"/>
        <c:majorTickMark val="none"/>
        <c:minorTickMark val="none"/>
        <c:tickLblPos val="none"/>
        <c:crossAx val="303083400"/>
        <c:crosses val="autoZero"/>
        <c:auto val="1"/>
        <c:lblOffset val="100"/>
        <c:baseTimeUnit val="years"/>
      </c:dateAx>
      <c:valAx>
        <c:axId val="30308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08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Q91" sqref="NQ91"/>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山形県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214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1118468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15909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140</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93.4</v>
      </c>
      <c r="Q33" s="123"/>
      <c r="R33" s="123"/>
      <c r="S33" s="123"/>
      <c r="T33" s="123"/>
      <c r="U33" s="123"/>
      <c r="V33" s="123"/>
      <c r="W33" s="123"/>
      <c r="X33" s="123"/>
      <c r="Y33" s="123"/>
      <c r="Z33" s="123"/>
      <c r="AA33" s="123"/>
      <c r="AB33" s="123"/>
      <c r="AC33" s="123"/>
      <c r="AD33" s="124"/>
      <c r="AE33" s="122">
        <f>データ!AI7</f>
        <v>95.5</v>
      </c>
      <c r="AF33" s="123"/>
      <c r="AG33" s="123"/>
      <c r="AH33" s="123"/>
      <c r="AI33" s="123"/>
      <c r="AJ33" s="123"/>
      <c r="AK33" s="123"/>
      <c r="AL33" s="123"/>
      <c r="AM33" s="123"/>
      <c r="AN33" s="123"/>
      <c r="AO33" s="123"/>
      <c r="AP33" s="123"/>
      <c r="AQ33" s="123"/>
      <c r="AR33" s="123"/>
      <c r="AS33" s="124"/>
      <c r="AT33" s="122">
        <f>データ!AJ7</f>
        <v>88.1</v>
      </c>
      <c r="AU33" s="123"/>
      <c r="AV33" s="123"/>
      <c r="AW33" s="123"/>
      <c r="AX33" s="123"/>
      <c r="AY33" s="123"/>
      <c r="AZ33" s="123"/>
      <c r="BA33" s="123"/>
      <c r="BB33" s="123"/>
      <c r="BC33" s="123"/>
      <c r="BD33" s="123"/>
      <c r="BE33" s="123"/>
      <c r="BF33" s="123"/>
      <c r="BG33" s="123"/>
      <c r="BH33" s="124"/>
      <c r="BI33" s="122">
        <f>データ!AK7</f>
        <v>93.8</v>
      </c>
      <c r="BJ33" s="123"/>
      <c r="BK33" s="123"/>
      <c r="BL33" s="123"/>
      <c r="BM33" s="123"/>
      <c r="BN33" s="123"/>
      <c r="BO33" s="123"/>
      <c r="BP33" s="123"/>
      <c r="BQ33" s="123"/>
      <c r="BR33" s="123"/>
      <c r="BS33" s="123"/>
      <c r="BT33" s="123"/>
      <c r="BU33" s="123"/>
      <c r="BV33" s="123"/>
      <c r="BW33" s="124"/>
      <c r="BX33" s="122">
        <f>データ!AL7</f>
        <v>95.8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54.4</v>
      </c>
      <c r="DE33" s="123"/>
      <c r="DF33" s="123"/>
      <c r="DG33" s="123"/>
      <c r="DH33" s="123"/>
      <c r="DI33" s="123"/>
      <c r="DJ33" s="123"/>
      <c r="DK33" s="123"/>
      <c r="DL33" s="123"/>
      <c r="DM33" s="123"/>
      <c r="DN33" s="123"/>
      <c r="DO33" s="123"/>
      <c r="DP33" s="123"/>
      <c r="DQ33" s="123"/>
      <c r="DR33" s="124"/>
      <c r="DS33" s="122">
        <f>データ!AT7</f>
        <v>53.4</v>
      </c>
      <c r="DT33" s="123"/>
      <c r="DU33" s="123"/>
      <c r="DV33" s="123"/>
      <c r="DW33" s="123"/>
      <c r="DX33" s="123"/>
      <c r="DY33" s="123"/>
      <c r="DZ33" s="123"/>
      <c r="EA33" s="123"/>
      <c r="EB33" s="123"/>
      <c r="EC33" s="123"/>
      <c r="ED33" s="123"/>
      <c r="EE33" s="123"/>
      <c r="EF33" s="123"/>
      <c r="EG33" s="124"/>
      <c r="EH33" s="122">
        <f>データ!AU7</f>
        <v>51.5</v>
      </c>
      <c r="EI33" s="123"/>
      <c r="EJ33" s="123"/>
      <c r="EK33" s="123"/>
      <c r="EL33" s="123"/>
      <c r="EM33" s="123"/>
      <c r="EN33" s="123"/>
      <c r="EO33" s="123"/>
      <c r="EP33" s="123"/>
      <c r="EQ33" s="123"/>
      <c r="ER33" s="123"/>
      <c r="ES33" s="123"/>
      <c r="ET33" s="123"/>
      <c r="EU33" s="123"/>
      <c r="EV33" s="124"/>
      <c r="EW33" s="122">
        <f>データ!AV7</f>
        <v>63</v>
      </c>
      <c r="EX33" s="123"/>
      <c r="EY33" s="123"/>
      <c r="EZ33" s="123"/>
      <c r="FA33" s="123"/>
      <c r="FB33" s="123"/>
      <c r="FC33" s="123"/>
      <c r="FD33" s="123"/>
      <c r="FE33" s="123"/>
      <c r="FF33" s="123"/>
      <c r="FG33" s="123"/>
      <c r="FH33" s="123"/>
      <c r="FI33" s="123"/>
      <c r="FJ33" s="123"/>
      <c r="FK33" s="124"/>
      <c r="FL33" s="122">
        <f>データ!AW7</f>
        <v>67.900000000000006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55.2</v>
      </c>
      <c r="GS33" s="123"/>
      <c r="GT33" s="123"/>
      <c r="GU33" s="123"/>
      <c r="GV33" s="123"/>
      <c r="GW33" s="123"/>
      <c r="GX33" s="123"/>
      <c r="GY33" s="123"/>
      <c r="GZ33" s="123"/>
      <c r="HA33" s="123"/>
      <c r="HB33" s="123"/>
      <c r="HC33" s="123"/>
      <c r="HD33" s="123"/>
      <c r="HE33" s="123"/>
      <c r="HF33" s="124"/>
      <c r="HG33" s="122">
        <f>データ!BE7</f>
        <v>62.6</v>
      </c>
      <c r="HH33" s="123"/>
      <c r="HI33" s="123"/>
      <c r="HJ33" s="123"/>
      <c r="HK33" s="123"/>
      <c r="HL33" s="123"/>
      <c r="HM33" s="123"/>
      <c r="HN33" s="123"/>
      <c r="HO33" s="123"/>
      <c r="HP33" s="123"/>
      <c r="HQ33" s="123"/>
      <c r="HR33" s="123"/>
      <c r="HS33" s="123"/>
      <c r="HT33" s="123"/>
      <c r="HU33" s="124"/>
      <c r="HV33" s="122">
        <f>データ!BF7</f>
        <v>226.4</v>
      </c>
      <c r="HW33" s="123"/>
      <c r="HX33" s="123"/>
      <c r="HY33" s="123"/>
      <c r="HZ33" s="123"/>
      <c r="IA33" s="123"/>
      <c r="IB33" s="123"/>
      <c r="IC33" s="123"/>
      <c r="ID33" s="123"/>
      <c r="IE33" s="123"/>
      <c r="IF33" s="123"/>
      <c r="IG33" s="123"/>
      <c r="IH33" s="123"/>
      <c r="II33" s="123"/>
      <c r="IJ33" s="124"/>
      <c r="IK33" s="122">
        <f>データ!BG7</f>
        <v>174</v>
      </c>
      <c r="IL33" s="123"/>
      <c r="IM33" s="123"/>
      <c r="IN33" s="123"/>
      <c r="IO33" s="123"/>
      <c r="IP33" s="123"/>
      <c r="IQ33" s="123"/>
      <c r="IR33" s="123"/>
      <c r="IS33" s="123"/>
      <c r="IT33" s="123"/>
      <c r="IU33" s="123"/>
      <c r="IV33" s="123"/>
      <c r="IW33" s="123"/>
      <c r="IX33" s="123"/>
      <c r="IY33" s="124"/>
      <c r="IZ33" s="122">
        <f>データ!BH7</f>
        <v>168.6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54.6</v>
      </c>
      <c r="KG33" s="123"/>
      <c r="KH33" s="123"/>
      <c r="KI33" s="123"/>
      <c r="KJ33" s="123"/>
      <c r="KK33" s="123"/>
      <c r="KL33" s="123"/>
      <c r="KM33" s="123"/>
      <c r="KN33" s="123"/>
      <c r="KO33" s="123"/>
      <c r="KP33" s="123"/>
      <c r="KQ33" s="123"/>
      <c r="KR33" s="123"/>
      <c r="KS33" s="123"/>
      <c r="KT33" s="124"/>
      <c r="KU33" s="122">
        <f>データ!BP7</f>
        <v>57</v>
      </c>
      <c r="KV33" s="123"/>
      <c r="KW33" s="123"/>
      <c r="KX33" s="123"/>
      <c r="KY33" s="123"/>
      <c r="KZ33" s="123"/>
      <c r="LA33" s="123"/>
      <c r="LB33" s="123"/>
      <c r="LC33" s="123"/>
      <c r="LD33" s="123"/>
      <c r="LE33" s="123"/>
      <c r="LF33" s="123"/>
      <c r="LG33" s="123"/>
      <c r="LH33" s="123"/>
      <c r="LI33" s="124"/>
      <c r="LJ33" s="122">
        <f>データ!BQ7</f>
        <v>79.099999999999994</v>
      </c>
      <c r="LK33" s="123"/>
      <c r="LL33" s="123"/>
      <c r="LM33" s="123"/>
      <c r="LN33" s="123"/>
      <c r="LO33" s="123"/>
      <c r="LP33" s="123"/>
      <c r="LQ33" s="123"/>
      <c r="LR33" s="123"/>
      <c r="LS33" s="123"/>
      <c r="LT33" s="123"/>
      <c r="LU33" s="123"/>
      <c r="LV33" s="123"/>
      <c r="LW33" s="123"/>
      <c r="LX33" s="124"/>
      <c r="LY33" s="122">
        <f>データ!BR7</f>
        <v>84.2</v>
      </c>
      <c r="LZ33" s="123"/>
      <c r="MA33" s="123"/>
      <c r="MB33" s="123"/>
      <c r="MC33" s="123"/>
      <c r="MD33" s="123"/>
      <c r="ME33" s="123"/>
      <c r="MF33" s="123"/>
      <c r="MG33" s="123"/>
      <c r="MH33" s="123"/>
      <c r="MI33" s="123"/>
      <c r="MJ33" s="123"/>
      <c r="MK33" s="123"/>
      <c r="ML33" s="123"/>
      <c r="MM33" s="124"/>
      <c r="MN33" s="122">
        <f>データ!BS7</f>
        <v>88.5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141</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15352</v>
      </c>
      <c r="Q55" s="127"/>
      <c r="R55" s="127"/>
      <c r="S55" s="127"/>
      <c r="T55" s="127"/>
      <c r="U55" s="127"/>
      <c r="V55" s="127"/>
      <c r="W55" s="127"/>
      <c r="X55" s="127"/>
      <c r="Y55" s="127"/>
      <c r="Z55" s="127"/>
      <c r="AA55" s="127"/>
      <c r="AB55" s="127"/>
      <c r="AC55" s="127"/>
      <c r="AD55" s="128"/>
      <c r="AE55" s="126">
        <f>データ!CA7</f>
        <v>15215</v>
      </c>
      <c r="AF55" s="127"/>
      <c r="AG55" s="127"/>
      <c r="AH55" s="127"/>
      <c r="AI55" s="127"/>
      <c r="AJ55" s="127"/>
      <c r="AK55" s="127"/>
      <c r="AL55" s="127"/>
      <c r="AM55" s="127"/>
      <c r="AN55" s="127"/>
      <c r="AO55" s="127"/>
      <c r="AP55" s="127"/>
      <c r="AQ55" s="127"/>
      <c r="AR55" s="127"/>
      <c r="AS55" s="128"/>
      <c r="AT55" s="126">
        <f>データ!CB7</f>
        <v>16419</v>
      </c>
      <c r="AU55" s="127"/>
      <c r="AV55" s="127"/>
      <c r="AW55" s="127"/>
      <c r="AX55" s="127"/>
      <c r="AY55" s="127"/>
      <c r="AZ55" s="127"/>
      <c r="BA55" s="127"/>
      <c r="BB55" s="127"/>
      <c r="BC55" s="127"/>
      <c r="BD55" s="127"/>
      <c r="BE55" s="127"/>
      <c r="BF55" s="127"/>
      <c r="BG55" s="127"/>
      <c r="BH55" s="128"/>
      <c r="BI55" s="126">
        <f>データ!CC7</f>
        <v>22349</v>
      </c>
      <c r="BJ55" s="127"/>
      <c r="BK55" s="127"/>
      <c r="BL55" s="127"/>
      <c r="BM55" s="127"/>
      <c r="BN55" s="127"/>
      <c r="BO55" s="127"/>
      <c r="BP55" s="127"/>
      <c r="BQ55" s="127"/>
      <c r="BR55" s="127"/>
      <c r="BS55" s="127"/>
      <c r="BT55" s="127"/>
      <c r="BU55" s="127"/>
      <c r="BV55" s="127"/>
      <c r="BW55" s="128"/>
      <c r="BX55" s="126">
        <f>データ!CD7</f>
        <v>23251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7695</v>
      </c>
      <c r="DE55" s="127"/>
      <c r="DF55" s="127"/>
      <c r="DG55" s="127"/>
      <c r="DH55" s="127"/>
      <c r="DI55" s="127"/>
      <c r="DJ55" s="127"/>
      <c r="DK55" s="127"/>
      <c r="DL55" s="127"/>
      <c r="DM55" s="127"/>
      <c r="DN55" s="127"/>
      <c r="DO55" s="127"/>
      <c r="DP55" s="127"/>
      <c r="DQ55" s="127"/>
      <c r="DR55" s="128"/>
      <c r="DS55" s="126">
        <f>データ!CL7</f>
        <v>7973</v>
      </c>
      <c r="DT55" s="127"/>
      <c r="DU55" s="127"/>
      <c r="DV55" s="127"/>
      <c r="DW55" s="127"/>
      <c r="DX55" s="127"/>
      <c r="DY55" s="127"/>
      <c r="DZ55" s="127"/>
      <c r="EA55" s="127"/>
      <c r="EB55" s="127"/>
      <c r="EC55" s="127"/>
      <c r="ED55" s="127"/>
      <c r="EE55" s="127"/>
      <c r="EF55" s="127"/>
      <c r="EG55" s="128"/>
      <c r="EH55" s="126">
        <f>データ!CM7</f>
        <v>8465</v>
      </c>
      <c r="EI55" s="127"/>
      <c r="EJ55" s="127"/>
      <c r="EK55" s="127"/>
      <c r="EL55" s="127"/>
      <c r="EM55" s="127"/>
      <c r="EN55" s="127"/>
      <c r="EO55" s="127"/>
      <c r="EP55" s="127"/>
      <c r="EQ55" s="127"/>
      <c r="ER55" s="127"/>
      <c r="ES55" s="127"/>
      <c r="ET55" s="127"/>
      <c r="EU55" s="127"/>
      <c r="EV55" s="128"/>
      <c r="EW55" s="126">
        <f>データ!CN7</f>
        <v>8615</v>
      </c>
      <c r="EX55" s="127"/>
      <c r="EY55" s="127"/>
      <c r="EZ55" s="127"/>
      <c r="FA55" s="127"/>
      <c r="FB55" s="127"/>
      <c r="FC55" s="127"/>
      <c r="FD55" s="127"/>
      <c r="FE55" s="127"/>
      <c r="FF55" s="127"/>
      <c r="FG55" s="127"/>
      <c r="FH55" s="127"/>
      <c r="FI55" s="127"/>
      <c r="FJ55" s="127"/>
      <c r="FK55" s="128"/>
      <c r="FL55" s="126">
        <f>データ!CO7</f>
        <v>8793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148.80000000000001</v>
      </c>
      <c r="GS55" s="123"/>
      <c r="GT55" s="123"/>
      <c r="GU55" s="123"/>
      <c r="GV55" s="123"/>
      <c r="GW55" s="123"/>
      <c r="GX55" s="123"/>
      <c r="GY55" s="123"/>
      <c r="GZ55" s="123"/>
      <c r="HA55" s="123"/>
      <c r="HB55" s="123"/>
      <c r="HC55" s="123"/>
      <c r="HD55" s="123"/>
      <c r="HE55" s="123"/>
      <c r="HF55" s="124"/>
      <c r="HG55" s="122">
        <f>データ!CW7</f>
        <v>150.80000000000001</v>
      </c>
      <c r="HH55" s="123"/>
      <c r="HI55" s="123"/>
      <c r="HJ55" s="123"/>
      <c r="HK55" s="123"/>
      <c r="HL55" s="123"/>
      <c r="HM55" s="123"/>
      <c r="HN55" s="123"/>
      <c r="HO55" s="123"/>
      <c r="HP55" s="123"/>
      <c r="HQ55" s="123"/>
      <c r="HR55" s="123"/>
      <c r="HS55" s="123"/>
      <c r="HT55" s="123"/>
      <c r="HU55" s="124"/>
      <c r="HV55" s="122">
        <f>データ!CX7</f>
        <v>146.1</v>
      </c>
      <c r="HW55" s="123"/>
      <c r="HX55" s="123"/>
      <c r="HY55" s="123"/>
      <c r="HZ55" s="123"/>
      <c r="IA55" s="123"/>
      <c r="IB55" s="123"/>
      <c r="IC55" s="123"/>
      <c r="ID55" s="123"/>
      <c r="IE55" s="123"/>
      <c r="IF55" s="123"/>
      <c r="IG55" s="123"/>
      <c r="IH55" s="123"/>
      <c r="II55" s="123"/>
      <c r="IJ55" s="124"/>
      <c r="IK55" s="122">
        <f>データ!CY7</f>
        <v>114.1</v>
      </c>
      <c r="IL55" s="123"/>
      <c r="IM55" s="123"/>
      <c r="IN55" s="123"/>
      <c r="IO55" s="123"/>
      <c r="IP55" s="123"/>
      <c r="IQ55" s="123"/>
      <c r="IR55" s="123"/>
      <c r="IS55" s="123"/>
      <c r="IT55" s="123"/>
      <c r="IU55" s="123"/>
      <c r="IV55" s="123"/>
      <c r="IW55" s="123"/>
      <c r="IX55" s="123"/>
      <c r="IY55" s="124"/>
      <c r="IZ55" s="122">
        <f>データ!CZ7</f>
        <v>106.9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14.8</v>
      </c>
      <c r="KG55" s="123"/>
      <c r="KH55" s="123"/>
      <c r="KI55" s="123"/>
      <c r="KJ55" s="123"/>
      <c r="KK55" s="123"/>
      <c r="KL55" s="123"/>
      <c r="KM55" s="123"/>
      <c r="KN55" s="123"/>
      <c r="KO55" s="123"/>
      <c r="KP55" s="123"/>
      <c r="KQ55" s="123"/>
      <c r="KR55" s="123"/>
      <c r="KS55" s="123"/>
      <c r="KT55" s="124"/>
      <c r="KU55" s="122">
        <f>データ!DH7</f>
        <v>15.3</v>
      </c>
      <c r="KV55" s="123"/>
      <c r="KW55" s="123"/>
      <c r="KX55" s="123"/>
      <c r="KY55" s="123"/>
      <c r="KZ55" s="123"/>
      <c r="LA55" s="123"/>
      <c r="LB55" s="123"/>
      <c r="LC55" s="123"/>
      <c r="LD55" s="123"/>
      <c r="LE55" s="123"/>
      <c r="LF55" s="123"/>
      <c r="LG55" s="123"/>
      <c r="LH55" s="123"/>
      <c r="LI55" s="124"/>
      <c r="LJ55" s="122">
        <f>データ!DI7</f>
        <v>17.600000000000001</v>
      </c>
      <c r="LK55" s="123"/>
      <c r="LL55" s="123"/>
      <c r="LM55" s="123"/>
      <c r="LN55" s="123"/>
      <c r="LO55" s="123"/>
      <c r="LP55" s="123"/>
      <c r="LQ55" s="123"/>
      <c r="LR55" s="123"/>
      <c r="LS55" s="123"/>
      <c r="LT55" s="123"/>
      <c r="LU55" s="123"/>
      <c r="LV55" s="123"/>
      <c r="LW55" s="123"/>
      <c r="LX55" s="124"/>
      <c r="LY55" s="122">
        <f>データ!DJ7</f>
        <v>11.3</v>
      </c>
      <c r="LZ55" s="123"/>
      <c r="MA55" s="123"/>
      <c r="MB55" s="123"/>
      <c r="MC55" s="123"/>
      <c r="MD55" s="123"/>
      <c r="ME55" s="123"/>
      <c r="MF55" s="123"/>
      <c r="MG55" s="123"/>
      <c r="MH55" s="123"/>
      <c r="MI55" s="123"/>
      <c r="MJ55" s="123"/>
      <c r="MK55" s="123"/>
      <c r="ML55" s="123"/>
      <c r="MM55" s="124"/>
      <c r="MN55" s="122">
        <f>データ!DK7</f>
        <v>9.8000000000000007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18124</v>
      </c>
      <c r="Q56" s="127"/>
      <c r="R56" s="127"/>
      <c r="S56" s="127"/>
      <c r="T56" s="127"/>
      <c r="U56" s="127"/>
      <c r="V56" s="127"/>
      <c r="W56" s="127"/>
      <c r="X56" s="127"/>
      <c r="Y56" s="127"/>
      <c r="Z56" s="127"/>
      <c r="AA56" s="127"/>
      <c r="AB56" s="127"/>
      <c r="AC56" s="127"/>
      <c r="AD56" s="128"/>
      <c r="AE56" s="126">
        <f>データ!CF7</f>
        <v>18742</v>
      </c>
      <c r="AF56" s="127"/>
      <c r="AG56" s="127"/>
      <c r="AH56" s="127"/>
      <c r="AI56" s="127"/>
      <c r="AJ56" s="127"/>
      <c r="AK56" s="127"/>
      <c r="AL56" s="127"/>
      <c r="AM56" s="127"/>
      <c r="AN56" s="127"/>
      <c r="AO56" s="127"/>
      <c r="AP56" s="127"/>
      <c r="AQ56" s="127"/>
      <c r="AR56" s="127"/>
      <c r="AS56" s="128"/>
      <c r="AT56" s="126">
        <f>データ!CG7</f>
        <v>19795</v>
      </c>
      <c r="AU56" s="127"/>
      <c r="AV56" s="127"/>
      <c r="AW56" s="127"/>
      <c r="AX56" s="127"/>
      <c r="AY56" s="127"/>
      <c r="AZ56" s="127"/>
      <c r="BA56" s="127"/>
      <c r="BB56" s="127"/>
      <c r="BC56" s="127"/>
      <c r="BD56" s="127"/>
      <c r="BE56" s="127"/>
      <c r="BF56" s="127"/>
      <c r="BG56" s="127"/>
      <c r="BH56" s="128"/>
      <c r="BI56" s="126">
        <f>データ!CH7</f>
        <v>20395</v>
      </c>
      <c r="BJ56" s="127"/>
      <c r="BK56" s="127"/>
      <c r="BL56" s="127"/>
      <c r="BM56" s="127"/>
      <c r="BN56" s="127"/>
      <c r="BO56" s="127"/>
      <c r="BP56" s="127"/>
      <c r="BQ56" s="127"/>
      <c r="BR56" s="127"/>
      <c r="BS56" s="127"/>
      <c r="BT56" s="127"/>
      <c r="BU56" s="127"/>
      <c r="BV56" s="127"/>
      <c r="BW56" s="128"/>
      <c r="BX56" s="126">
        <f>データ!CI7</f>
        <v>20681</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8856</v>
      </c>
      <c r="DE56" s="127"/>
      <c r="DF56" s="127"/>
      <c r="DG56" s="127"/>
      <c r="DH56" s="127"/>
      <c r="DI56" s="127"/>
      <c r="DJ56" s="127"/>
      <c r="DK56" s="127"/>
      <c r="DL56" s="127"/>
      <c r="DM56" s="127"/>
      <c r="DN56" s="127"/>
      <c r="DO56" s="127"/>
      <c r="DP56" s="127"/>
      <c r="DQ56" s="127"/>
      <c r="DR56" s="128"/>
      <c r="DS56" s="126">
        <f>データ!CQ7</f>
        <v>8812</v>
      </c>
      <c r="DT56" s="127"/>
      <c r="DU56" s="127"/>
      <c r="DV56" s="127"/>
      <c r="DW56" s="127"/>
      <c r="DX56" s="127"/>
      <c r="DY56" s="127"/>
      <c r="DZ56" s="127"/>
      <c r="EA56" s="127"/>
      <c r="EB56" s="127"/>
      <c r="EC56" s="127"/>
      <c r="ED56" s="127"/>
      <c r="EE56" s="127"/>
      <c r="EF56" s="127"/>
      <c r="EG56" s="128"/>
      <c r="EH56" s="126">
        <f>データ!CR7</f>
        <v>8588</v>
      </c>
      <c r="EI56" s="127"/>
      <c r="EJ56" s="127"/>
      <c r="EK56" s="127"/>
      <c r="EL56" s="127"/>
      <c r="EM56" s="127"/>
      <c r="EN56" s="127"/>
      <c r="EO56" s="127"/>
      <c r="EP56" s="127"/>
      <c r="EQ56" s="127"/>
      <c r="ER56" s="127"/>
      <c r="ES56" s="127"/>
      <c r="ET56" s="127"/>
      <c r="EU56" s="127"/>
      <c r="EV56" s="128"/>
      <c r="EW56" s="126">
        <f>データ!CS7</f>
        <v>8536</v>
      </c>
      <c r="EX56" s="127"/>
      <c r="EY56" s="127"/>
      <c r="EZ56" s="127"/>
      <c r="FA56" s="127"/>
      <c r="FB56" s="127"/>
      <c r="FC56" s="127"/>
      <c r="FD56" s="127"/>
      <c r="FE56" s="127"/>
      <c r="FF56" s="127"/>
      <c r="FG56" s="127"/>
      <c r="FH56" s="127"/>
      <c r="FI56" s="127"/>
      <c r="FJ56" s="127"/>
      <c r="FK56" s="128"/>
      <c r="FL56" s="126">
        <f>データ!CT7</f>
        <v>8502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37.4</v>
      </c>
      <c r="V79" s="136"/>
      <c r="W79" s="136"/>
      <c r="X79" s="136"/>
      <c r="Y79" s="136"/>
      <c r="Z79" s="136"/>
      <c r="AA79" s="136"/>
      <c r="AB79" s="136"/>
      <c r="AC79" s="136"/>
      <c r="AD79" s="136"/>
      <c r="AE79" s="136"/>
      <c r="AF79" s="136"/>
      <c r="AG79" s="136"/>
      <c r="AH79" s="136"/>
      <c r="AI79" s="136"/>
      <c r="AJ79" s="136"/>
      <c r="AK79" s="136"/>
      <c r="AL79" s="136"/>
      <c r="AM79" s="136"/>
      <c r="AN79" s="136">
        <f>データ!DS7</f>
        <v>37.799999999999997</v>
      </c>
      <c r="AO79" s="136"/>
      <c r="AP79" s="136"/>
      <c r="AQ79" s="136"/>
      <c r="AR79" s="136"/>
      <c r="AS79" s="136"/>
      <c r="AT79" s="136"/>
      <c r="AU79" s="136"/>
      <c r="AV79" s="136"/>
      <c r="AW79" s="136"/>
      <c r="AX79" s="136"/>
      <c r="AY79" s="136"/>
      <c r="AZ79" s="136"/>
      <c r="BA79" s="136"/>
      <c r="BB79" s="136"/>
      <c r="BC79" s="136"/>
      <c r="BD79" s="136"/>
      <c r="BE79" s="136"/>
      <c r="BF79" s="136"/>
      <c r="BG79" s="136">
        <f>データ!DT7</f>
        <v>1.1000000000000001</v>
      </c>
      <c r="BH79" s="136"/>
      <c r="BI79" s="136"/>
      <c r="BJ79" s="136"/>
      <c r="BK79" s="136"/>
      <c r="BL79" s="136"/>
      <c r="BM79" s="136"/>
      <c r="BN79" s="136"/>
      <c r="BO79" s="136"/>
      <c r="BP79" s="136"/>
      <c r="BQ79" s="136"/>
      <c r="BR79" s="136"/>
      <c r="BS79" s="136"/>
      <c r="BT79" s="136"/>
      <c r="BU79" s="136"/>
      <c r="BV79" s="136"/>
      <c r="BW79" s="136"/>
      <c r="BX79" s="136"/>
      <c r="BY79" s="136"/>
      <c r="BZ79" s="136">
        <f>データ!DU7</f>
        <v>5.3</v>
      </c>
      <c r="CA79" s="136"/>
      <c r="CB79" s="136"/>
      <c r="CC79" s="136"/>
      <c r="CD79" s="136"/>
      <c r="CE79" s="136"/>
      <c r="CF79" s="136"/>
      <c r="CG79" s="136"/>
      <c r="CH79" s="136"/>
      <c r="CI79" s="136"/>
      <c r="CJ79" s="136"/>
      <c r="CK79" s="136"/>
      <c r="CL79" s="136"/>
      <c r="CM79" s="136"/>
      <c r="CN79" s="136"/>
      <c r="CO79" s="136"/>
      <c r="CP79" s="136"/>
      <c r="CQ79" s="136"/>
      <c r="CR79" s="136"/>
      <c r="CS79" s="136">
        <f>データ!DV7</f>
        <v>9.5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28.3</v>
      </c>
      <c r="EP79" s="136"/>
      <c r="EQ79" s="136"/>
      <c r="ER79" s="136"/>
      <c r="ES79" s="136"/>
      <c r="ET79" s="136"/>
      <c r="EU79" s="136"/>
      <c r="EV79" s="136"/>
      <c r="EW79" s="136"/>
      <c r="EX79" s="136"/>
      <c r="EY79" s="136"/>
      <c r="EZ79" s="136"/>
      <c r="FA79" s="136"/>
      <c r="FB79" s="136"/>
      <c r="FC79" s="136"/>
      <c r="FD79" s="136"/>
      <c r="FE79" s="136"/>
      <c r="FF79" s="136"/>
      <c r="FG79" s="136"/>
      <c r="FH79" s="136">
        <f>データ!ED7</f>
        <v>26.4</v>
      </c>
      <c r="FI79" s="136"/>
      <c r="FJ79" s="136"/>
      <c r="FK79" s="136"/>
      <c r="FL79" s="136"/>
      <c r="FM79" s="136"/>
      <c r="FN79" s="136"/>
      <c r="FO79" s="136"/>
      <c r="FP79" s="136"/>
      <c r="FQ79" s="136"/>
      <c r="FR79" s="136"/>
      <c r="FS79" s="136"/>
      <c r="FT79" s="136"/>
      <c r="FU79" s="136"/>
      <c r="FV79" s="136"/>
      <c r="FW79" s="136"/>
      <c r="FX79" s="136"/>
      <c r="FY79" s="136"/>
      <c r="FZ79" s="136"/>
      <c r="GA79" s="136">
        <f>データ!EE7</f>
        <v>20.9</v>
      </c>
      <c r="GB79" s="136"/>
      <c r="GC79" s="136"/>
      <c r="GD79" s="136"/>
      <c r="GE79" s="136"/>
      <c r="GF79" s="136"/>
      <c r="GG79" s="136"/>
      <c r="GH79" s="136"/>
      <c r="GI79" s="136"/>
      <c r="GJ79" s="136"/>
      <c r="GK79" s="136"/>
      <c r="GL79" s="136"/>
      <c r="GM79" s="136"/>
      <c r="GN79" s="136"/>
      <c r="GO79" s="136"/>
      <c r="GP79" s="136"/>
      <c r="GQ79" s="136"/>
      <c r="GR79" s="136"/>
      <c r="GS79" s="136"/>
      <c r="GT79" s="136">
        <f>データ!EF7</f>
        <v>31.9</v>
      </c>
      <c r="GU79" s="136"/>
      <c r="GV79" s="136"/>
      <c r="GW79" s="136"/>
      <c r="GX79" s="136"/>
      <c r="GY79" s="136"/>
      <c r="GZ79" s="136"/>
      <c r="HA79" s="136"/>
      <c r="HB79" s="136"/>
      <c r="HC79" s="136"/>
      <c r="HD79" s="136"/>
      <c r="HE79" s="136"/>
      <c r="HF79" s="136"/>
      <c r="HG79" s="136"/>
      <c r="HH79" s="136"/>
      <c r="HI79" s="136"/>
      <c r="HJ79" s="136"/>
      <c r="HK79" s="136"/>
      <c r="HL79" s="136"/>
      <c r="HM79" s="136">
        <f>データ!EG7</f>
        <v>25.3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9217935</v>
      </c>
      <c r="JK79" s="131"/>
      <c r="JL79" s="131"/>
      <c r="JM79" s="131"/>
      <c r="JN79" s="131"/>
      <c r="JO79" s="131"/>
      <c r="JP79" s="131"/>
      <c r="JQ79" s="131"/>
      <c r="JR79" s="131"/>
      <c r="JS79" s="131"/>
      <c r="JT79" s="131"/>
      <c r="JU79" s="131"/>
      <c r="JV79" s="131"/>
      <c r="JW79" s="131"/>
      <c r="JX79" s="131"/>
      <c r="JY79" s="131"/>
      <c r="JZ79" s="131"/>
      <c r="KA79" s="131"/>
      <c r="KB79" s="131"/>
      <c r="KC79" s="131">
        <f>データ!EO7</f>
        <v>9262769</v>
      </c>
      <c r="KD79" s="131"/>
      <c r="KE79" s="131"/>
      <c r="KF79" s="131"/>
      <c r="KG79" s="131"/>
      <c r="KH79" s="131"/>
      <c r="KI79" s="131"/>
      <c r="KJ79" s="131"/>
      <c r="KK79" s="131"/>
      <c r="KL79" s="131"/>
      <c r="KM79" s="131"/>
      <c r="KN79" s="131"/>
      <c r="KO79" s="131"/>
      <c r="KP79" s="131"/>
      <c r="KQ79" s="131"/>
      <c r="KR79" s="131"/>
      <c r="KS79" s="131"/>
      <c r="KT79" s="131"/>
      <c r="KU79" s="131"/>
      <c r="KV79" s="131">
        <f>データ!EP7</f>
        <v>25663145</v>
      </c>
      <c r="KW79" s="131"/>
      <c r="KX79" s="131"/>
      <c r="KY79" s="131"/>
      <c r="KZ79" s="131"/>
      <c r="LA79" s="131"/>
      <c r="LB79" s="131"/>
      <c r="LC79" s="131"/>
      <c r="LD79" s="131"/>
      <c r="LE79" s="131"/>
      <c r="LF79" s="131"/>
      <c r="LG79" s="131"/>
      <c r="LH79" s="131"/>
      <c r="LI79" s="131"/>
      <c r="LJ79" s="131"/>
      <c r="LK79" s="131"/>
      <c r="LL79" s="131"/>
      <c r="LM79" s="131"/>
      <c r="LN79" s="131"/>
      <c r="LO79" s="131">
        <f>データ!EQ7</f>
        <v>26714776</v>
      </c>
      <c r="LP79" s="131"/>
      <c r="LQ79" s="131"/>
      <c r="LR79" s="131"/>
      <c r="LS79" s="131"/>
      <c r="LT79" s="131"/>
      <c r="LU79" s="131"/>
      <c r="LV79" s="131"/>
      <c r="LW79" s="131"/>
      <c r="LX79" s="131"/>
      <c r="LY79" s="131"/>
      <c r="LZ79" s="131"/>
      <c r="MA79" s="131"/>
      <c r="MB79" s="131"/>
      <c r="MC79" s="131"/>
      <c r="MD79" s="131"/>
      <c r="ME79" s="131"/>
      <c r="MF79" s="131"/>
      <c r="MG79" s="131"/>
      <c r="MH79" s="131">
        <f>データ!ER7</f>
        <v>27536299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60003</v>
      </c>
      <c r="D6" s="63">
        <f t="shared" si="2"/>
        <v>46</v>
      </c>
      <c r="E6" s="63">
        <f t="shared" si="2"/>
        <v>6</v>
      </c>
      <c r="F6" s="63">
        <f t="shared" si="2"/>
        <v>0</v>
      </c>
      <c r="G6" s="63">
        <f t="shared" si="2"/>
        <v>4</v>
      </c>
      <c r="H6" s="139" t="str">
        <f>IF(H8&lt;&gt;I8,H8,"")&amp;IF(I8&lt;&gt;J8,I8,"")&amp;"　"&amp;J8</f>
        <v>山形県　こころの医療センター</v>
      </c>
      <c r="I6" s="140"/>
      <c r="J6" s="141"/>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臨</v>
      </c>
      <c r="U6" s="64">
        <f>U8</f>
        <v>1118468</v>
      </c>
      <c r="V6" s="64">
        <f>V8</f>
        <v>15909</v>
      </c>
      <c r="W6" s="63" t="str">
        <f>W8</f>
        <v>非該当</v>
      </c>
      <c r="X6" s="63" t="str">
        <f t="shared" si="3"/>
        <v>１５：１</v>
      </c>
      <c r="Y6" s="64" t="str">
        <f t="shared" si="3"/>
        <v>-</v>
      </c>
      <c r="Z6" s="64" t="str">
        <f t="shared" si="3"/>
        <v>-</v>
      </c>
      <c r="AA6" s="64" t="str">
        <f t="shared" si="3"/>
        <v>-</v>
      </c>
      <c r="AB6" s="64">
        <f t="shared" si="3"/>
        <v>214</v>
      </c>
      <c r="AC6" s="64" t="str">
        <f t="shared" si="3"/>
        <v>-</v>
      </c>
      <c r="AD6" s="64">
        <f t="shared" si="3"/>
        <v>214</v>
      </c>
      <c r="AE6" s="64" t="str">
        <f t="shared" si="3"/>
        <v>-</v>
      </c>
      <c r="AF6" s="64" t="str">
        <f t="shared" si="3"/>
        <v>-</v>
      </c>
      <c r="AG6" s="64" t="str">
        <f t="shared" si="3"/>
        <v>-</v>
      </c>
      <c r="AH6" s="65">
        <f>IF(AH8="-",NA(),AH8)</f>
        <v>93.4</v>
      </c>
      <c r="AI6" s="65">
        <f t="shared" ref="AI6:AQ6" si="4">IF(AI8="-",NA(),AI8)</f>
        <v>95.5</v>
      </c>
      <c r="AJ6" s="65">
        <f t="shared" si="4"/>
        <v>88.1</v>
      </c>
      <c r="AK6" s="65">
        <f t="shared" si="4"/>
        <v>93.8</v>
      </c>
      <c r="AL6" s="65">
        <f t="shared" si="4"/>
        <v>95.8</v>
      </c>
      <c r="AM6" s="65">
        <f t="shared" si="4"/>
        <v>99.8</v>
      </c>
      <c r="AN6" s="65">
        <f t="shared" si="4"/>
        <v>100</v>
      </c>
      <c r="AO6" s="65">
        <f t="shared" si="4"/>
        <v>101.3</v>
      </c>
      <c r="AP6" s="65">
        <f t="shared" si="4"/>
        <v>101.1</v>
      </c>
      <c r="AQ6" s="65">
        <f t="shared" si="4"/>
        <v>101.2</v>
      </c>
      <c r="AR6" s="65" t="str">
        <f>IF(AR8="-","【-】","【"&amp;SUBSTITUTE(TEXT(AR8,"#,##0.0"),"-","△")&amp;"】")</f>
        <v>【98.4】</v>
      </c>
      <c r="AS6" s="65">
        <f>IF(AS8="-",NA(),AS8)</f>
        <v>54.4</v>
      </c>
      <c r="AT6" s="65">
        <f t="shared" ref="AT6:BB6" si="5">IF(AT8="-",NA(),AT8)</f>
        <v>53.4</v>
      </c>
      <c r="AU6" s="65">
        <f t="shared" si="5"/>
        <v>51.5</v>
      </c>
      <c r="AV6" s="65">
        <f t="shared" si="5"/>
        <v>63</v>
      </c>
      <c r="AW6" s="65">
        <f t="shared" si="5"/>
        <v>67.900000000000006</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55.2</v>
      </c>
      <c r="BE6" s="65">
        <f t="shared" ref="BE6:BM6" si="6">IF(BE8="-",NA(),BE8)</f>
        <v>62.6</v>
      </c>
      <c r="BF6" s="65">
        <f t="shared" si="6"/>
        <v>226.4</v>
      </c>
      <c r="BG6" s="65">
        <f t="shared" si="6"/>
        <v>174</v>
      </c>
      <c r="BH6" s="65">
        <f t="shared" si="6"/>
        <v>168.6</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54.6</v>
      </c>
      <c r="BP6" s="65">
        <f t="shared" ref="BP6:BX6" si="7">IF(BP8="-",NA(),BP8)</f>
        <v>57</v>
      </c>
      <c r="BQ6" s="65">
        <f t="shared" si="7"/>
        <v>79.099999999999994</v>
      </c>
      <c r="BR6" s="65">
        <f t="shared" si="7"/>
        <v>84.2</v>
      </c>
      <c r="BS6" s="65">
        <f t="shared" si="7"/>
        <v>88.5</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15352</v>
      </c>
      <c r="CA6" s="66">
        <f t="shared" ref="CA6:CI6" si="8">IF(CA8="-",NA(),CA8)</f>
        <v>15215</v>
      </c>
      <c r="CB6" s="66">
        <f t="shared" si="8"/>
        <v>16419</v>
      </c>
      <c r="CC6" s="66">
        <f t="shared" si="8"/>
        <v>22349</v>
      </c>
      <c r="CD6" s="66">
        <f t="shared" si="8"/>
        <v>23251</v>
      </c>
      <c r="CE6" s="66">
        <f t="shared" si="8"/>
        <v>18124</v>
      </c>
      <c r="CF6" s="66">
        <f t="shared" si="8"/>
        <v>18742</v>
      </c>
      <c r="CG6" s="66">
        <f t="shared" si="8"/>
        <v>19795</v>
      </c>
      <c r="CH6" s="66">
        <f t="shared" si="8"/>
        <v>20395</v>
      </c>
      <c r="CI6" s="66">
        <f t="shared" si="8"/>
        <v>20681</v>
      </c>
      <c r="CJ6" s="65" t="str">
        <f>IF(CJ8="-","【-】","【"&amp;SUBSTITUTE(TEXT(CJ8,"#,##0"),"-","△")&amp;"】")</f>
        <v>【49,667】</v>
      </c>
      <c r="CK6" s="66">
        <f>IF(CK8="-",NA(),CK8)</f>
        <v>7695</v>
      </c>
      <c r="CL6" s="66">
        <f t="shared" ref="CL6:CT6" si="9">IF(CL8="-",NA(),CL8)</f>
        <v>7973</v>
      </c>
      <c r="CM6" s="66">
        <f t="shared" si="9"/>
        <v>8465</v>
      </c>
      <c r="CN6" s="66">
        <f t="shared" si="9"/>
        <v>8615</v>
      </c>
      <c r="CO6" s="66">
        <f t="shared" si="9"/>
        <v>8793</v>
      </c>
      <c r="CP6" s="66">
        <f t="shared" si="9"/>
        <v>8856</v>
      </c>
      <c r="CQ6" s="66">
        <f t="shared" si="9"/>
        <v>8812</v>
      </c>
      <c r="CR6" s="66">
        <f t="shared" si="9"/>
        <v>8588</v>
      </c>
      <c r="CS6" s="66">
        <f t="shared" si="9"/>
        <v>8536</v>
      </c>
      <c r="CT6" s="66">
        <f t="shared" si="9"/>
        <v>8502</v>
      </c>
      <c r="CU6" s="65" t="str">
        <f>IF(CU8="-","【-】","【"&amp;SUBSTITUTE(TEXT(CU8,"#,##0"),"-","△")&amp;"】")</f>
        <v>【13,758】</v>
      </c>
      <c r="CV6" s="65">
        <f>IF(CV8="-",NA(),CV8)</f>
        <v>148.80000000000001</v>
      </c>
      <c r="CW6" s="65">
        <f t="shared" ref="CW6:DE6" si="10">IF(CW8="-",NA(),CW8)</f>
        <v>150.80000000000001</v>
      </c>
      <c r="CX6" s="65">
        <f t="shared" si="10"/>
        <v>146.1</v>
      </c>
      <c r="CY6" s="65">
        <f t="shared" si="10"/>
        <v>114.1</v>
      </c>
      <c r="CZ6" s="65">
        <f t="shared" si="10"/>
        <v>106.9</v>
      </c>
      <c r="DA6" s="65">
        <f t="shared" si="10"/>
        <v>86</v>
      </c>
      <c r="DB6" s="65">
        <f t="shared" si="10"/>
        <v>84.5</v>
      </c>
      <c r="DC6" s="65">
        <f t="shared" si="10"/>
        <v>84.4</v>
      </c>
      <c r="DD6" s="65">
        <f t="shared" si="10"/>
        <v>84.6</v>
      </c>
      <c r="DE6" s="65">
        <f t="shared" si="10"/>
        <v>85.6</v>
      </c>
      <c r="DF6" s="65" t="str">
        <f>IF(DF8="-","【-】","【"&amp;SUBSTITUTE(TEXT(DF8,"#,##0.0"),"-","△")&amp;"】")</f>
        <v>【55.2】</v>
      </c>
      <c r="DG6" s="65">
        <f>IF(DG8="-",NA(),DG8)</f>
        <v>14.8</v>
      </c>
      <c r="DH6" s="65">
        <f t="shared" ref="DH6:DP6" si="11">IF(DH8="-",NA(),DH8)</f>
        <v>15.3</v>
      </c>
      <c r="DI6" s="65">
        <f t="shared" si="11"/>
        <v>17.600000000000001</v>
      </c>
      <c r="DJ6" s="65">
        <f t="shared" si="11"/>
        <v>11.3</v>
      </c>
      <c r="DK6" s="65">
        <f t="shared" si="11"/>
        <v>9.8000000000000007</v>
      </c>
      <c r="DL6" s="65">
        <f t="shared" si="11"/>
        <v>10.7</v>
      </c>
      <c r="DM6" s="65">
        <f t="shared" si="11"/>
        <v>9.9</v>
      </c>
      <c r="DN6" s="65">
        <f t="shared" si="11"/>
        <v>9</v>
      </c>
      <c r="DO6" s="65">
        <f t="shared" si="11"/>
        <v>8.4</v>
      </c>
      <c r="DP6" s="65">
        <f t="shared" si="11"/>
        <v>8.1</v>
      </c>
      <c r="DQ6" s="65" t="str">
        <f>IF(DQ8="-","【-】","【"&amp;SUBSTITUTE(TEXT(DQ8,"#,##0.0"),"-","△")&amp;"】")</f>
        <v>【24.1】</v>
      </c>
      <c r="DR6" s="65">
        <f>IF(DR8="-",NA(),DR8)</f>
        <v>37.4</v>
      </c>
      <c r="DS6" s="65">
        <f t="shared" ref="DS6:EA6" si="12">IF(DS8="-",NA(),DS8)</f>
        <v>37.799999999999997</v>
      </c>
      <c r="DT6" s="65">
        <f t="shared" si="12"/>
        <v>1.1000000000000001</v>
      </c>
      <c r="DU6" s="65">
        <f t="shared" si="12"/>
        <v>5.3</v>
      </c>
      <c r="DV6" s="65">
        <f t="shared" si="12"/>
        <v>9.5</v>
      </c>
      <c r="DW6" s="65">
        <f t="shared" si="12"/>
        <v>37.4</v>
      </c>
      <c r="DX6" s="65">
        <f t="shared" si="12"/>
        <v>39</v>
      </c>
      <c r="DY6" s="65">
        <f t="shared" si="12"/>
        <v>43.7</v>
      </c>
      <c r="DZ6" s="65">
        <f t="shared" si="12"/>
        <v>44.3</v>
      </c>
      <c r="EA6" s="65">
        <f t="shared" si="12"/>
        <v>46.7</v>
      </c>
      <c r="EB6" s="65" t="str">
        <f>IF(EB8="-","【-】","【"&amp;SUBSTITUTE(TEXT(EB8,"#,##0.0"),"-","△")&amp;"】")</f>
        <v>【50.7】</v>
      </c>
      <c r="EC6" s="65">
        <f>IF(EC8="-",NA(),EC8)</f>
        <v>28.3</v>
      </c>
      <c r="ED6" s="65">
        <f t="shared" ref="ED6:EL6" si="13">IF(ED8="-",NA(),ED8)</f>
        <v>26.4</v>
      </c>
      <c r="EE6" s="65">
        <f t="shared" si="13"/>
        <v>20.9</v>
      </c>
      <c r="EF6" s="65">
        <f t="shared" si="13"/>
        <v>31.9</v>
      </c>
      <c r="EG6" s="65">
        <f t="shared" si="13"/>
        <v>25.3</v>
      </c>
      <c r="EH6" s="65">
        <f t="shared" si="13"/>
        <v>51.4</v>
      </c>
      <c r="EI6" s="65">
        <f t="shared" si="13"/>
        <v>52.4</v>
      </c>
      <c r="EJ6" s="65">
        <f t="shared" si="13"/>
        <v>59.8</v>
      </c>
      <c r="EK6" s="65">
        <f t="shared" si="13"/>
        <v>61.8</v>
      </c>
      <c r="EL6" s="65">
        <f t="shared" si="13"/>
        <v>66.3</v>
      </c>
      <c r="EM6" s="65" t="str">
        <f>IF(EM8="-","【-】","【"&amp;SUBSTITUTE(TEXT(EM8,"#,##0.0"),"-","△")&amp;"】")</f>
        <v>【65.7】</v>
      </c>
      <c r="EN6" s="66">
        <f>IF(EN8="-",NA(),EN8)</f>
        <v>9217935</v>
      </c>
      <c r="EO6" s="66">
        <f t="shared" ref="EO6:EW6" si="14">IF(EO8="-",NA(),EO8)</f>
        <v>9262769</v>
      </c>
      <c r="EP6" s="66">
        <f t="shared" si="14"/>
        <v>25663145</v>
      </c>
      <c r="EQ6" s="66">
        <f t="shared" si="14"/>
        <v>26714776</v>
      </c>
      <c r="ER6" s="66">
        <f t="shared" si="14"/>
        <v>27536299</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60003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臨</v>
      </c>
      <c r="U7" s="64">
        <f>U8</f>
        <v>1118468</v>
      </c>
      <c r="V7" s="64">
        <f>V8</f>
        <v>15909</v>
      </c>
      <c r="W7" s="63" t="str">
        <f>W8</f>
        <v>非該当</v>
      </c>
      <c r="X7" s="63" t="str">
        <f t="shared" si="15"/>
        <v>１５：１</v>
      </c>
      <c r="Y7" s="64" t="str">
        <f t="shared" si="15"/>
        <v>-</v>
      </c>
      <c r="Z7" s="64" t="str">
        <f t="shared" si="15"/>
        <v>-</v>
      </c>
      <c r="AA7" s="64" t="str">
        <f t="shared" si="15"/>
        <v>-</v>
      </c>
      <c r="AB7" s="64">
        <f t="shared" si="15"/>
        <v>214</v>
      </c>
      <c r="AC7" s="64" t="str">
        <f t="shared" si="15"/>
        <v>-</v>
      </c>
      <c r="AD7" s="64">
        <f t="shared" si="15"/>
        <v>214</v>
      </c>
      <c r="AE7" s="64" t="str">
        <f t="shared" si="15"/>
        <v>-</v>
      </c>
      <c r="AF7" s="64" t="str">
        <f t="shared" si="15"/>
        <v>-</v>
      </c>
      <c r="AG7" s="64" t="str">
        <f t="shared" si="15"/>
        <v>-</v>
      </c>
      <c r="AH7" s="65">
        <f>AH8</f>
        <v>93.4</v>
      </c>
      <c r="AI7" s="65">
        <f t="shared" ref="AI7:AQ7" si="16">AI8</f>
        <v>95.5</v>
      </c>
      <c r="AJ7" s="65">
        <f t="shared" si="16"/>
        <v>88.1</v>
      </c>
      <c r="AK7" s="65">
        <f t="shared" si="16"/>
        <v>93.8</v>
      </c>
      <c r="AL7" s="65">
        <f t="shared" si="16"/>
        <v>95.8</v>
      </c>
      <c r="AM7" s="65">
        <f t="shared" si="16"/>
        <v>99.8</v>
      </c>
      <c r="AN7" s="65">
        <f t="shared" si="16"/>
        <v>100</v>
      </c>
      <c r="AO7" s="65">
        <f t="shared" si="16"/>
        <v>101.3</v>
      </c>
      <c r="AP7" s="65">
        <f t="shared" si="16"/>
        <v>101.1</v>
      </c>
      <c r="AQ7" s="65">
        <f t="shared" si="16"/>
        <v>101.2</v>
      </c>
      <c r="AR7" s="65"/>
      <c r="AS7" s="65">
        <f>AS8</f>
        <v>54.4</v>
      </c>
      <c r="AT7" s="65">
        <f t="shared" ref="AT7:BB7" si="17">AT8</f>
        <v>53.4</v>
      </c>
      <c r="AU7" s="65">
        <f t="shared" si="17"/>
        <v>51.5</v>
      </c>
      <c r="AV7" s="65">
        <f t="shared" si="17"/>
        <v>63</v>
      </c>
      <c r="AW7" s="65">
        <f t="shared" si="17"/>
        <v>67.900000000000006</v>
      </c>
      <c r="AX7" s="65">
        <f t="shared" si="17"/>
        <v>69.599999999999994</v>
      </c>
      <c r="AY7" s="65">
        <f t="shared" si="17"/>
        <v>69.599999999999994</v>
      </c>
      <c r="AZ7" s="65">
        <f t="shared" si="17"/>
        <v>69.099999999999994</v>
      </c>
      <c r="BA7" s="65">
        <f t="shared" si="17"/>
        <v>69.8</v>
      </c>
      <c r="BB7" s="65">
        <f t="shared" si="17"/>
        <v>69.400000000000006</v>
      </c>
      <c r="BC7" s="65"/>
      <c r="BD7" s="65">
        <f>BD8</f>
        <v>55.2</v>
      </c>
      <c r="BE7" s="65">
        <f t="shared" ref="BE7:BM7" si="18">BE8</f>
        <v>62.6</v>
      </c>
      <c r="BF7" s="65">
        <f t="shared" si="18"/>
        <v>226.4</v>
      </c>
      <c r="BG7" s="65">
        <f t="shared" si="18"/>
        <v>174</v>
      </c>
      <c r="BH7" s="65">
        <f t="shared" si="18"/>
        <v>168.6</v>
      </c>
      <c r="BI7" s="65">
        <f t="shared" si="18"/>
        <v>146.1</v>
      </c>
      <c r="BJ7" s="65">
        <f t="shared" si="18"/>
        <v>153.30000000000001</v>
      </c>
      <c r="BK7" s="65">
        <f t="shared" si="18"/>
        <v>145.30000000000001</v>
      </c>
      <c r="BL7" s="65">
        <f t="shared" si="18"/>
        <v>184.4</v>
      </c>
      <c r="BM7" s="65">
        <f t="shared" si="18"/>
        <v>163.19999999999999</v>
      </c>
      <c r="BN7" s="65"/>
      <c r="BO7" s="65">
        <f>BO8</f>
        <v>54.6</v>
      </c>
      <c r="BP7" s="65">
        <f t="shared" ref="BP7:BX7" si="19">BP8</f>
        <v>57</v>
      </c>
      <c r="BQ7" s="65">
        <f t="shared" si="19"/>
        <v>79.099999999999994</v>
      </c>
      <c r="BR7" s="65">
        <f t="shared" si="19"/>
        <v>84.2</v>
      </c>
      <c r="BS7" s="65">
        <f t="shared" si="19"/>
        <v>88.5</v>
      </c>
      <c r="BT7" s="65">
        <f t="shared" si="19"/>
        <v>72.3</v>
      </c>
      <c r="BU7" s="65">
        <f t="shared" si="19"/>
        <v>74.2</v>
      </c>
      <c r="BV7" s="65">
        <f t="shared" si="19"/>
        <v>73.599999999999994</v>
      </c>
      <c r="BW7" s="65">
        <f t="shared" si="19"/>
        <v>74.8</v>
      </c>
      <c r="BX7" s="65">
        <f t="shared" si="19"/>
        <v>73.400000000000006</v>
      </c>
      <c r="BY7" s="65"/>
      <c r="BZ7" s="66">
        <f>BZ8</f>
        <v>15352</v>
      </c>
      <c r="CA7" s="66">
        <f t="shared" ref="CA7:CI7" si="20">CA8</f>
        <v>15215</v>
      </c>
      <c r="CB7" s="66">
        <f t="shared" si="20"/>
        <v>16419</v>
      </c>
      <c r="CC7" s="66">
        <f t="shared" si="20"/>
        <v>22349</v>
      </c>
      <c r="CD7" s="66">
        <f t="shared" si="20"/>
        <v>23251</v>
      </c>
      <c r="CE7" s="66">
        <f t="shared" si="20"/>
        <v>18124</v>
      </c>
      <c r="CF7" s="66">
        <f t="shared" si="20"/>
        <v>18742</v>
      </c>
      <c r="CG7" s="66">
        <f t="shared" si="20"/>
        <v>19795</v>
      </c>
      <c r="CH7" s="66">
        <f t="shared" si="20"/>
        <v>20395</v>
      </c>
      <c r="CI7" s="66">
        <f t="shared" si="20"/>
        <v>20681</v>
      </c>
      <c r="CJ7" s="65"/>
      <c r="CK7" s="66">
        <f>CK8</f>
        <v>7695</v>
      </c>
      <c r="CL7" s="66">
        <f t="shared" ref="CL7:CT7" si="21">CL8</f>
        <v>7973</v>
      </c>
      <c r="CM7" s="66">
        <f t="shared" si="21"/>
        <v>8465</v>
      </c>
      <c r="CN7" s="66">
        <f t="shared" si="21"/>
        <v>8615</v>
      </c>
      <c r="CO7" s="66">
        <f t="shared" si="21"/>
        <v>8793</v>
      </c>
      <c r="CP7" s="66">
        <f t="shared" si="21"/>
        <v>8856</v>
      </c>
      <c r="CQ7" s="66">
        <f t="shared" si="21"/>
        <v>8812</v>
      </c>
      <c r="CR7" s="66">
        <f t="shared" si="21"/>
        <v>8588</v>
      </c>
      <c r="CS7" s="66">
        <f t="shared" si="21"/>
        <v>8536</v>
      </c>
      <c r="CT7" s="66">
        <f t="shared" si="21"/>
        <v>8502</v>
      </c>
      <c r="CU7" s="65"/>
      <c r="CV7" s="65">
        <f>CV8</f>
        <v>148.80000000000001</v>
      </c>
      <c r="CW7" s="65">
        <f t="shared" ref="CW7:DE7" si="22">CW8</f>
        <v>150.80000000000001</v>
      </c>
      <c r="CX7" s="65">
        <f t="shared" si="22"/>
        <v>146.1</v>
      </c>
      <c r="CY7" s="65">
        <f t="shared" si="22"/>
        <v>114.1</v>
      </c>
      <c r="CZ7" s="65">
        <f t="shared" si="22"/>
        <v>106.9</v>
      </c>
      <c r="DA7" s="65">
        <f t="shared" si="22"/>
        <v>86</v>
      </c>
      <c r="DB7" s="65">
        <f t="shared" si="22"/>
        <v>84.5</v>
      </c>
      <c r="DC7" s="65">
        <f t="shared" si="22"/>
        <v>84.4</v>
      </c>
      <c r="DD7" s="65">
        <f t="shared" si="22"/>
        <v>84.6</v>
      </c>
      <c r="DE7" s="65">
        <f t="shared" si="22"/>
        <v>85.6</v>
      </c>
      <c r="DF7" s="65"/>
      <c r="DG7" s="65">
        <f>DG8</f>
        <v>14.8</v>
      </c>
      <c r="DH7" s="65">
        <f t="shared" ref="DH7:DP7" si="23">DH8</f>
        <v>15.3</v>
      </c>
      <c r="DI7" s="65">
        <f t="shared" si="23"/>
        <v>17.600000000000001</v>
      </c>
      <c r="DJ7" s="65">
        <f t="shared" si="23"/>
        <v>11.3</v>
      </c>
      <c r="DK7" s="65">
        <f t="shared" si="23"/>
        <v>9.8000000000000007</v>
      </c>
      <c r="DL7" s="65">
        <f t="shared" si="23"/>
        <v>10.7</v>
      </c>
      <c r="DM7" s="65">
        <f t="shared" si="23"/>
        <v>9.9</v>
      </c>
      <c r="DN7" s="65">
        <f t="shared" si="23"/>
        <v>9</v>
      </c>
      <c r="DO7" s="65">
        <f t="shared" si="23"/>
        <v>8.4</v>
      </c>
      <c r="DP7" s="65">
        <f t="shared" si="23"/>
        <v>8.1</v>
      </c>
      <c r="DQ7" s="65"/>
      <c r="DR7" s="65">
        <f>DR8</f>
        <v>37.4</v>
      </c>
      <c r="DS7" s="65">
        <f t="shared" ref="DS7:EA7" si="24">DS8</f>
        <v>37.799999999999997</v>
      </c>
      <c r="DT7" s="65">
        <f t="shared" si="24"/>
        <v>1.1000000000000001</v>
      </c>
      <c r="DU7" s="65">
        <f t="shared" si="24"/>
        <v>5.3</v>
      </c>
      <c r="DV7" s="65">
        <f t="shared" si="24"/>
        <v>9.5</v>
      </c>
      <c r="DW7" s="65">
        <f t="shared" si="24"/>
        <v>37.4</v>
      </c>
      <c r="DX7" s="65">
        <f t="shared" si="24"/>
        <v>39</v>
      </c>
      <c r="DY7" s="65">
        <f t="shared" si="24"/>
        <v>43.7</v>
      </c>
      <c r="DZ7" s="65">
        <f t="shared" si="24"/>
        <v>44.3</v>
      </c>
      <c r="EA7" s="65">
        <f t="shared" si="24"/>
        <v>46.7</v>
      </c>
      <c r="EB7" s="65"/>
      <c r="EC7" s="65">
        <f>EC8</f>
        <v>28.3</v>
      </c>
      <c r="ED7" s="65">
        <f t="shared" ref="ED7:EL7" si="25">ED8</f>
        <v>26.4</v>
      </c>
      <c r="EE7" s="65">
        <f t="shared" si="25"/>
        <v>20.9</v>
      </c>
      <c r="EF7" s="65">
        <f t="shared" si="25"/>
        <v>31.9</v>
      </c>
      <c r="EG7" s="65">
        <f t="shared" si="25"/>
        <v>25.3</v>
      </c>
      <c r="EH7" s="65">
        <f t="shared" si="25"/>
        <v>51.4</v>
      </c>
      <c r="EI7" s="65">
        <f t="shared" si="25"/>
        <v>52.4</v>
      </c>
      <c r="EJ7" s="65">
        <f t="shared" si="25"/>
        <v>59.8</v>
      </c>
      <c r="EK7" s="65">
        <f t="shared" si="25"/>
        <v>61.8</v>
      </c>
      <c r="EL7" s="65">
        <f t="shared" si="25"/>
        <v>66.3</v>
      </c>
      <c r="EM7" s="65"/>
      <c r="EN7" s="66">
        <f>EN8</f>
        <v>9217935</v>
      </c>
      <c r="EO7" s="66">
        <f t="shared" ref="EO7:EW7" si="26">EO8</f>
        <v>9262769</v>
      </c>
      <c r="EP7" s="66">
        <f t="shared" si="26"/>
        <v>25663145</v>
      </c>
      <c r="EQ7" s="66">
        <f t="shared" si="26"/>
        <v>26714776</v>
      </c>
      <c r="ER7" s="66">
        <f t="shared" si="26"/>
        <v>27536299</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60003</v>
      </c>
      <c r="D8" s="68">
        <v>46</v>
      </c>
      <c r="E8" s="68">
        <v>6</v>
      </c>
      <c r="F8" s="68">
        <v>0</v>
      </c>
      <c r="G8" s="68">
        <v>4</v>
      </c>
      <c r="H8" s="68" t="s">
        <v>123</v>
      </c>
      <c r="I8" s="68" t="s">
        <v>123</v>
      </c>
      <c r="J8" s="68" t="s">
        <v>124</v>
      </c>
      <c r="K8" s="68" t="s">
        <v>125</v>
      </c>
      <c r="L8" s="68" t="s">
        <v>126</v>
      </c>
      <c r="M8" s="68" t="s">
        <v>127</v>
      </c>
      <c r="N8" s="68" t="s">
        <v>128</v>
      </c>
      <c r="O8" s="68"/>
      <c r="P8" s="68" t="s">
        <v>129</v>
      </c>
      <c r="Q8" s="69">
        <v>3</v>
      </c>
      <c r="R8" s="68" t="s">
        <v>130</v>
      </c>
      <c r="S8" s="68" t="s">
        <v>130</v>
      </c>
      <c r="T8" s="68" t="s">
        <v>131</v>
      </c>
      <c r="U8" s="69">
        <v>1118468</v>
      </c>
      <c r="V8" s="69">
        <v>15909</v>
      </c>
      <c r="W8" s="68" t="s">
        <v>132</v>
      </c>
      <c r="X8" s="70" t="s">
        <v>133</v>
      </c>
      <c r="Y8" s="69" t="s">
        <v>130</v>
      </c>
      <c r="Z8" s="69" t="s">
        <v>130</v>
      </c>
      <c r="AA8" s="69" t="s">
        <v>130</v>
      </c>
      <c r="AB8" s="69">
        <v>214</v>
      </c>
      <c r="AC8" s="69" t="s">
        <v>130</v>
      </c>
      <c r="AD8" s="69">
        <v>214</v>
      </c>
      <c r="AE8" s="69" t="s">
        <v>130</v>
      </c>
      <c r="AF8" s="69" t="s">
        <v>130</v>
      </c>
      <c r="AG8" s="69" t="s">
        <v>130</v>
      </c>
      <c r="AH8" s="71">
        <v>93.4</v>
      </c>
      <c r="AI8" s="71">
        <v>95.5</v>
      </c>
      <c r="AJ8" s="71">
        <v>88.1</v>
      </c>
      <c r="AK8" s="71">
        <v>93.8</v>
      </c>
      <c r="AL8" s="71">
        <v>95.8</v>
      </c>
      <c r="AM8" s="71">
        <v>99.8</v>
      </c>
      <c r="AN8" s="71">
        <v>100</v>
      </c>
      <c r="AO8" s="71">
        <v>101.3</v>
      </c>
      <c r="AP8" s="71">
        <v>101.1</v>
      </c>
      <c r="AQ8" s="71">
        <v>101.2</v>
      </c>
      <c r="AR8" s="71">
        <v>98.4</v>
      </c>
      <c r="AS8" s="71">
        <v>54.4</v>
      </c>
      <c r="AT8" s="71">
        <v>53.4</v>
      </c>
      <c r="AU8" s="71">
        <v>51.5</v>
      </c>
      <c r="AV8" s="71">
        <v>63</v>
      </c>
      <c r="AW8" s="71">
        <v>67.900000000000006</v>
      </c>
      <c r="AX8" s="71">
        <v>69.599999999999994</v>
      </c>
      <c r="AY8" s="71">
        <v>69.599999999999994</v>
      </c>
      <c r="AZ8" s="71">
        <v>69.099999999999994</v>
      </c>
      <c r="BA8" s="71">
        <v>69.8</v>
      </c>
      <c r="BB8" s="71">
        <v>69.400000000000006</v>
      </c>
      <c r="BC8" s="71">
        <v>89.5</v>
      </c>
      <c r="BD8" s="72">
        <v>55.2</v>
      </c>
      <c r="BE8" s="72">
        <v>62.6</v>
      </c>
      <c r="BF8" s="72">
        <v>226.4</v>
      </c>
      <c r="BG8" s="72">
        <v>174</v>
      </c>
      <c r="BH8" s="72">
        <v>168.6</v>
      </c>
      <c r="BI8" s="72">
        <v>146.1</v>
      </c>
      <c r="BJ8" s="72">
        <v>153.30000000000001</v>
      </c>
      <c r="BK8" s="72">
        <v>145.30000000000001</v>
      </c>
      <c r="BL8" s="72">
        <v>184.4</v>
      </c>
      <c r="BM8" s="72">
        <v>163.19999999999999</v>
      </c>
      <c r="BN8" s="72">
        <v>63.6</v>
      </c>
      <c r="BO8" s="71">
        <v>54.6</v>
      </c>
      <c r="BP8" s="71">
        <v>57</v>
      </c>
      <c r="BQ8" s="71">
        <v>79.099999999999994</v>
      </c>
      <c r="BR8" s="71">
        <v>84.2</v>
      </c>
      <c r="BS8" s="71">
        <v>88.5</v>
      </c>
      <c r="BT8" s="71">
        <v>72.3</v>
      </c>
      <c r="BU8" s="71">
        <v>74.2</v>
      </c>
      <c r="BV8" s="71">
        <v>73.599999999999994</v>
      </c>
      <c r="BW8" s="71">
        <v>74.8</v>
      </c>
      <c r="BX8" s="71">
        <v>73.400000000000006</v>
      </c>
      <c r="BY8" s="71">
        <v>74.2</v>
      </c>
      <c r="BZ8" s="72">
        <v>15352</v>
      </c>
      <c r="CA8" s="72">
        <v>15215</v>
      </c>
      <c r="CB8" s="72">
        <v>16419</v>
      </c>
      <c r="CC8" s="72">
        <v>22349</v>
      </c>
      <c r="CD8" s="72">
        <v>23251</v>
      </c>
      <c r="CE8" s="72">
        <v>18124</v>
      </c>
      <c r="CF8" s="72">
        <v>18742</v>
      </c>
      <c r="CG8" s="72">
        <v>19795</v>
      </c>
      <c r="CH8" s="72">
        <v>20395</v>
      </c>
      <c r="CI8" s="72">
        <v>20681</v>
      </c>
      <c r="CJ8" s="71">
        <v>49667</v>
      </c>
      <c r="CK8" s="72">
        <v>7695</v>
      </c>
      <c r="CL8" s="72">
        <v>7973</v>
      </c>
      <c r="CM8" s="72">
        <v>8465</v>
      </c>
      <c r="CN8" s="72">
        <v>8615</v>
      </c>
      <c r="CO8" s="72">
        <v>8793</v>
      </c>
      <c r="CP8" s="72">
        <v>8856</v>
      </c>
      <c r="CQ8" s="72">
        <v>8812</v>
      </c>
      <c r="CR8" s="72">
        <v>8588</v>
      </c>
      <c r="CS8" s="72">
        <v>8536</v>
      </c>
      <c r="CT8" s="72">
        <v>8502</v>
      </c>
      <c r="CU8" s="71">
        <v>13758</v>
      </c>
      <c r="CV8" s="72">
        <v>148.80000000000001</v>
      </c>
      <c r="CW8" s="72">
        <v>150.80000000000001</v>
      </c>
      <c r="CX8" s="72">
        <v>146.1</v>
      </c>
      <c r="CY8" s="72">
        <v>114.1</v>
      </c>
      <c r="CZ8" s="72">
        <v>106.9</v>
      </c>
      <c r="DA8" s="72">
        <v>86</v>
      </c>
      <c r="DB8" s="72">
        <v>84.5</v>
      </c>
      <c r="DC8" s="72">
        <v>84.4</v>
      </c>
      <c r="DD8" s="72">
        <v>84.6</v>
      </c>
      <c r="DE8" s="72">
        <v>85.6</v>
      </c>
      <c r="DF8" s="72">
        <v>55.2</v>
      </c>
      <c r="DG8" s="72">
        <v>14.8</v>
      </c>
      <c r="DH8" s="72">
        <v>15.3</v>
      </c>
      <c r="DI8" s="72">
        <v>17.600000000000001</v>
      </c>
      <c r="DJ8" s="72">
        <v>11.3</v>
      </c>
      <c r="DK8" s="72">
        <v>9.8000000000000007</v>
      </c>
      <c r="DL8" s="72">
        <v>10.7</v>
      </c>
      <c r="DM8" s="72">
        <v>9.9</v>
      </c>
      <c r="DN8" s="72">
        <v>9</v>
      </c>
      <c r="DO8" s="72">
        <v>8.4</v>
      </c>
      <c r="DP8" s="72">
        <v>8.1</v>
      </c>
      <c r="DQ8" s="72">
        <v>24.1</v>
      </c>
      <c r="DR8" s="71">
        <v>37.4</v>
      </c>
      <c r="DS8" s="71">
        <v>37.799999999999997</v>
      </c>
      <c r="DT8" s="71">
        <v>1.1000000000000001</v>
      </c>
      <c r="DU8" s="71">
        <v>5.3</v>
      </c>
      <c r="DV8" s="71">
        <v>9.5</v>
      </c>
      <c r="DW8" s="71">
        <v>37.4</v>
      </c>
      <c r="DX8" s="71">
        <v>39</v>
      </c>
      <c r="DY8" s="71">
        <v>43.7</v>
      </c>
      <c r="DZ8" s="71">
        <v>44.3</v>
      </c>
      <c r="EA8" s="71">
        <v>46.7</v>
      </c>
      <c r="EB8" s="71">
        <v>50.7</v>
      </c>
      <c r="EC8" s="71">
        <v>28.3</v>
      </c>
      <c r="ED8" s="71">
        <v>26.4</v>
      </c>
      <c r="EE8" s="71">
        <v>20.9</v>
      </c>
      <c r="EF8" s="71">
        <v>31.9</v>
      </c>
      <c r="EG8" s="71">
        <v>25.3</v>
      </c>
      <c r="EH8" s="71">
        <v>51.4</v>
      </c>
      <c r="EI8" s="71">
        <v>52.4</v>
      </c>
      <c r="EJ8" s="71">
        <v>59.8</v>
      </c>
      <c r="EK8" s="71">
        <v>61.8</v>
      </c>
      <c r="EL8" s="71">
        <v>66.3</v>
      </c>
      <c r="EM8" s="71">
        <v>65.7</v>
      </c>
      <c r="EN8" s="72">
        <v>9217935</v>
      </c>
      <c r="EO8" s="72">
        <v>9262769</v>
      </c>
      <c r="EP8" s="72">
        <v>25663145</v>
      </c>
      <c r="EQ8" s="72">
        <v>26714776</v>
      </c>
      <c r="ER8" s="72">
        <v>27536299</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2018-10-12T09:47:29Z</cp:lastPrinted>
  <dcterms:created xsi:type="dcterms:W3CDTF">2018-06-14T04:19:26Z</dcterms:created>
  <dcterms:modified xsi:type="dcterms:W3CDTF">2018-10-12T09:47:29Z</dcterms:modified>
</cp:coreProperties>
</file>