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3230\Desktop\経営分析表修正案\"/>
    </mc:Choice>
  </mc:AlternateContent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AE56" i="4"/>
  <c r="P56" i="4"/>
  <c r="LY55" i="4"/>
  <c r="LJ55" i="4"/>
  <c r="KU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AE34" i="4"/>
  <c r="P34" i="4"/>
  <c r="LY33" i="4"/>
  <c r="LJ33" i="4"/>
  <c r="KU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EG12" i="4"/>
  <c r="AU12" i="4"/>
  <c r="LP10" i="4"/>
  <c r="ID10" i="4"/>
  <c r="FZ10" i="4"/>
  <c r="EG10" i="4"/>
  <c r="CN10" i="4"/>
  <c r="AU10" i="4"/>
  <c r="B10" i="4"/>
  <c r="LP8" i="4"/>
  <c r="JW8" i="4"/>
  <c r="ID8" i="4"/>
  <c r="EG8" i="4"/>
  <c r="CN8" i="4"/>
  <c r="B8" i="4"/>
  <c r="B6" i="4"/>
  <c r="HM78" i="4" l="1"/>
  <c r="FL54" i="4"/>
  <c r="FL32" i="4"/>
  <c r="CS78" i="4"/>
  <c r="BX32" i="4"/>
  <c r="MN54" i="4"/>
  <c r="BX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HG54" i="4"/>
  <c r="HG32" i="4"/>
  <c r="KU32" i="4"/>
  <c r="KC78" i="4"/>
  <c r="FH78" i="4"/>
  <c r="DS54" i="4"/>
  <c r="DS32" i="4"/>
  <c r="EO78" i="4"/>
  <c r="DD54" i="4"/>
  <c r="DD32" i="4"/>
  <c r="P54" i="4"/>
  <c r="U78" i="4"/>
  <c r="KF32" i="4"/>
  <c r="JJ78" i="4"/>
  <c r="GR54" i="4"/>
  <c r="GR32" i="4"/>
  <c r="P32" i="4"/>
  <c r="KF54" i="4"/>
  <c r="LO78" i="4"/>
  <c r="IK54" i="4"/>
  <c r="IK32" i="4"/>
  <c r="EW54" i="4"/>
  <c r="BZ78" i="4"/>
  <c r="GT78" i="4"/>
  <c r="EW32" i="4"/>
  <c r="BI32" i="4"/>
  <c r="LY54" i="4"/>
  <c r="LY32" i="4"/>
  <c r="BI54" i="4"/>
  <c r="LJ54" i="4"/>
  <c r="LJ32" i="4"/>
  <c r="HV32" i="4"/>
  <c r="GA78" i="4"/>
  <c r="KV78" i="4"/>
  <c r="HV54" i="4"/>
  <c r="EH54" i="4"/>
  <c r="BG78" i="4"/>
  <c r="AT54" i="4"/>
  <c r="AT32" i="4"/>
  <c r="EH32" i="4"/>
</calcChain>
</file>

<file path=xl/sharedStrings.xml><?xml version="1.0" encoding="utf-8"?>
<sst xmlns="http://schemas.openxmlformats.org/spreadsheetml/2006/main" count="288" uniqueCount="146">
  <si>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</si>
  <si>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</si>
  <si>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</si>
  <si>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</si>
  <si>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</si>
  <si>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</si>
  <si>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</si>
  <si>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</si>
  <si>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</si>
  <si>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</si>
  <si>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</si>
  <si>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</si>
  <si>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</si>
  <si>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</si>
  <si>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</si>
  <si>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</si>
  <si>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</si>
  <si>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</si>
  <si>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</si>
  <si>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</si>
  <si>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</si>
  <si>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</si>
  <si>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</si>
  <si>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</si>
  <si>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</si>
  <si>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</si>
  <si>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</si>
  <si>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</si>
  <si>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</si>
  <si>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</si>
  <si>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</si>
  <si>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</si>
  <si>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</si>
  <si>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</si>
  <si>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</si>
  <si>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</si>
  <si>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</si>
  <si>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</si>
  <si>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</si>
  <si>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</si>
  <si>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</si>
  <si>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</si>
  <si>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</si>
  <si>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</si>
  <si>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</si>
  <si>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</si>
  <si>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</si>
  <si>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</si>
  <si>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</si>
  <si>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</si>
  <si>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</si>
  <si>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</si>
  <si>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</si>
  <si>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</si>
  <si>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</si>
  <si>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</si>
  <si>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</si>
  <si>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</si>
  <si>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</si>
  <si>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</si>
  <si>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</si>
  <si>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</si>
  <si>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</si>
  <si>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</si>
  <si>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</si>
  <si>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</si>
  <si>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</si>
  <si>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</si>
  <si>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</si>
  <si>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</si>
  <si>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</si>
  <si>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</si>
  <si>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</si>
  <si>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</si>
  <si>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</si>
  <si>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</si>
  <si>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</si>
  <si>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</si>
  <si>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</si>
  <si>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</si>
  <si>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</si>
  <si>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</si>
  <si>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</si>
  <si>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</si>
  <si>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</si>
  <si>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</si>
  <si>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</si>
  <si>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</si>
  <si>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</si>
  <si>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</si>
  <si>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</si>
  <si>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</si>
  <si>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</si>
  <si>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</si>
  <si>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</si>
  <si>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</si>
  <si>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</si>
  <si>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</si>
  <si>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</si>
  <si>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</si>
  <si>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</si>
  <si>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</si>
  <si>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</si>
  <si>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</si>
  <si>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</si>
  <si>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</si>
  <si>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</si>
  <si>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</si>
  <si>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</si>
  <si>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</si>
  <si>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</si>
  <si>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</si>
  <si>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</si>
  <si>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</si>
  <si>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</si>
  <si>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</si>
  <si>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</si>
  <si>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</si>
  <si>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</si>
  <si>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</si>
  <si>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</si>
  <si>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</si>
  <si>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</si>
  <si>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福島県</t>
  </si>
  <si>
    <t>宮下病院</t>
  </si>
  <si>
    <t>条例全部</t>
  </si>
  <si>
    <t>病院事業</t>
  </si>
  <si>
    <t>一般病院</t>
  </si>
  <si>
    <t>50床未満</t>
  </si>
  <si>
    <t>直営</t>
  </si>
  <si>
    <t>-</t>
  </si>
  <si>
    <t>ド</t>
  </si>
  <si>
    <t>へ</t>
  </si>
  <si>
    <t>第１種該当</t>
  </si>
  <si>
    <t>１０：１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</si>
  <si>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</si>
  <si>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</si>
  <si>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</si>
  <si>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</si>
  <si>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</si>
  <si>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</si>
  <si>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</t>
    <rPh sb="0" eb="3">
      <t>ジチタイ</t>
    </rPh>
    <rPh sb="3" eb="5">
      <t>ショクイン</t>
    </rPh>
    <phoneticPr fontId="5"/>
  </si>
  <si>
    <t>①診療圏内唯一の病院として急性期の内科的・外
　科的処置に対応する医療機能の確保
②訪問診療・訪問看護による在宅医療の推進によ
　り、県内で高齢化率が最も高い地域に対応した
　医療の提供
③へき地医療拠点病院として、地域の保健・医
　療・福祉関係機関との連携</t>
    <rPh sb="1" eb="3">
      <t>シンリョウ</t>
    </rPh>
    <rPh sb="3" eb="5">
      <t>ケンナイ</t>
    </rPh>
    <rPh sb="5" eb="7">
      <t>ユイイツ</t>
    </rPh>
    <rPh sb="8" eb="10">
      <t>ビョウイン</t>
    </rPh>
    <rPh sb="13" eb="16">
      <t>キュウセイキ</t>
    </rPh>
    <rPh sb="17" eb="20">
      <t>ナイカテキ</t>
    </rPh>
    <rPh sb="21" eb="22">
      <t>ガイ</t>
    </rPh>
    <rPh sb="24" eb="25">
      <t>カ</t>
    </rPh>
    <rPh sb="25" eb="26">
      <t>テキ</t>
    </rPh>
    <rPh sb="26" eb="28">
      <t>ショチ</t>
    </rPh>
    <rPh sb="29" eb="31">
      <t>タイオウ</t>
    </rPh>
    <rPh sb="33" eb="35">
      <t>イリョウ</t>
    </rPh>
    <rPh sb="35" eb="37">
      <t>キノウ</t>
    </rPh>
    <rPh sb="38" eb="40">
      <t>カクホ</t>
    </rPh>
    <rPh sb="42" eb="44">
      <t>ホウモン</t>
    </rPh>
    <rPh sb="44" eb="46">
      <t>シンリョウ</t>
    </rPh>
    <rPh sb="47" eb="49">
      <t>ホウモン</t>
    </rPh>
    <rPh sb="49" eb="51">
      <t>カンゴ</t>
    </rPh>
    <rPh sb="54" eb="56">
      <t>ザイタク</t>
    </rPh>
    <rPh sb="56" eb="58">
      <t>イリョウ</t>
    </rPh>
    <rPh sb="59" eb="61">
      <t>スイシン</t>
    </rPh>
    <rPh sb="67" eb="69">
      <t>ケンナイ</t>
    </rPh>
    <rPh sb="70" eb="73">
      <t>コウレイカ</t>
    </rPh>
    <rPh sb="73" eb="74">
      <t>リツ</t>
    </rPh>
    <rPh sb="75" eb="76">
      <t>モット</t>
    </rPh>
    <rPh sb="77" eb="78">
      <t>タカ</t>
    </rPh>
    <rPh sb="79" eb="81">
      <t>チイキ</t>
    </rPh>
    <rPh sb="82" eb="84">
      <t>タイオウ</t>
    </rPh>
    <rPh sb="88" eb="90">
      <t>イリョウ</t>
    </rPh>
    <rPh sb="91" eb="93">
      <t>テイキョウ</t>
    </rPh>
    <rPh sb="97" eb="98">
      <t>チ</t>
    </rPh>
    <rPh sb="98" eb="100">
      <t>イリョウ</t>
    </rPh>
    <rPh sb="100" eb="102">
      <t>キョテン</t>
    </rPh>
    <rPh sb="102" eb="104">
      <t>ビョウイン</t>
    </rPh>
    <rPh sb="108" eb="110">
      <t>チイキ</t>
    </rPh>
    <rPh sb="111" eb="113">
      <t>ホケン</t>
    </rPh>
    <rPh sb="119" eb="121">
      <t>フクシ</t>
    </rPh>
    <rPh sb="121" eb="123">
      <t>カンケイ</t>
    </rPh>
    <rPh sb="123" eb="125">
      <t>キカン</t>
    </rPh>
    <rPh sb="127" eb="129">
      <t>レンケイ</t>
    </rPh>
    <phoneticPr fontId="5"/>
  </si>
  <si>
    <t>①類似病院平均値と比して、同等水準で推移していたが、H28は廃止病院解体経費（本局按分）の影響により類似病院平均を超過している。
②地域の過疎化、高齢化の影響による患者数の減のため、医業収益は減少傾向である。特別養護老人ホームに医師の派遣等を行い、入院患者の確保に努めている。
③旧県立病院の累積欠損金の影響で増加している。
④入院患者数の減少傾向が継続し、同水準で推移している。
⑤特別入院基本料への変更により、入院収益が減少している。
⑥外来患者数の減により微減であるが、概ね7,000円程度で推移している。
⑦職員の平均年齢が高いこと、被災病院の職員受入により、給与費は類似病院平均を大きく超過している。
⑧後発医薬品の採用により減少している。</t>
    <rPh sb="1" eb="3">
      <t>ルイジ</t>
    </rPh>
    <rPh sb="3" eb="5">
      <t>ビョウイン</t>
    </rPh>
    <rPh sb="5" eb="7">
      <t>ヘイキン</t>
    </rPh>
    <rPh sb="7" eb="8">
      <t>チ</t>
    </rPh>
    <rPh sb="9" eb="10">
      <t>ヒ</t>
    </rPh>
    <rPh sb="13" eb="15">
      <t>ドウトウ</t>
    </rPh>
    <rPh sb="15" eb="17">
      <t>スイジュン</t>
    </rPh>
    <rPh sb="18" eb="20">
      <t>スイイ</t>
    </rPh>
    <rPh sb="30" eb="32">
      <t>ハイシ</t>
    </rPh>
    <rPh sb="32" eb="34">
      <t>ビョウイン</t>
    </rPh>
    <rPh sb="34" eb="36">
      <t>カイタイ</t>
    </rPh>
    <rPh sb="36" eb="38">
      <t>ケイヒ</t>
    </rPh>
    <rPh sb="39" eb="41">
      <t>ホンキョク</t>
    </rPh>
    <rPh sb="41" eb="43">
      <t>アンブン</t>
    </rPh>
    <rPh sb="45" eb="47">
      <t>エイキョウ</t>
    </rPh>
    <rPh sb="50" eb="52">
      <t>ルイジ</t>
    </rPh>
    <rPh sb="52" eb="54">
      <t>ビョウイン</t>
    </rPh>
    <rPh sb="54" eb="56">
      <t>ヘイキン</t>
    </rPh>
    <rPh sb="57" eb="59">
      <t>チョウカ</t>
    </rPh>
    <rPh sb="66" eb="68">
      <t>チイキ</t>
    </rPh>
    <rPh sb="69" eb="72">
      <t>カソカ</t>
    </rPh>
    <rPh sb="73" eb="75">
      <t>コウレイ</t>
    </rPh>
    <rPh sb="75" eb="76">
      <t>カ</t>
    </rPh>
    <rPh sb="77" eb="79">
      <t>エイキョウ</t>
    </rPh>
    <rPh sb="82" eb="84">
      <t>カンジャ</t>
    </rPh>
    <rPh sb="84" eb="85">
      <t>スウ</t>
    </rPh>
    <rPh sb="86" eb="87">
      <t>ゲン</t>
    </rPh>
    <rPh sb="91" eb="93">
      <t>イギョウ</t>
    </rPh>
    <rPh sb="93" eb="95">
      <t>シュウエキ</t>
    </rPh>
    <rPh sb="96" eb="98">
      <t>ゲンショウ</t>
    </rPh>
    <rPh sb="98" eb="100">
      <t>ケイコウ</t>
    </rPh>
    <rPh sb="104" eb="106">
      <t>トクベツ</t>
    </rPh>
    <rPh sb="106" eb="108">
      <t>ヨウゴ</t>
    </rPh>
    <rPh sb="108" eb="110">
      <t>ロウジン</t>
    </rPh>
    <rPh sb="114" eb="116">
      <t>イシ</t>
    </rPh>
    <rPh sb="117" eb="119">
      <t>ハケン</t>
    </rPh>
    <rPh sb="119" eb="120">
      <t>トウ</t>
    </rPh>
    <rPh sb="121" eb="122">
      <t>オコナ</t>
    </rPh>
    <rPh sb="124" eb="126">
      <t>ニュウイン</t>
    </rPh>
    <rPh sb="126" eb="128">
      <t>カンジャ</t>
    </rPh>
    <rPh sb="129" eb="131">
      <t>カクホ</t>
    </rPh>
    <rPh sb="132" eb="133">
      <t>ツト</t>
    </rPh>
    <rPh sb="140" eb="141">
      <t>キュウ</t>
    </rPh>
    <rPh sb="141" eb="143">
      <t>ケンリツ</t>
    </rPh>
    <rPh sb="143" eb="145">
      <t>ビョウイン</t>
    </rPh>
    <rPh sb="146" eb="148">
      <t>ルイセキ</t>
    </rPh>
    <rPh sb="148" eb="151">
      <t>ケッソンキン</t>
    </rPh>
    <rPh sb="152" eb="154">
      <t>エイキョウ</t>
    </rPh>
    <rPh sb="155" eb="157">
      <t>ゾウカ</t>
    </rPh>
    <rPh sb="164" eb="166">
      <t>ニュウイン</t>
    </rPh>
    <rPh sb="166" eb="169">
      <t>カンジャスウ</t>
    </rPh>
    <rPh sb="170" eb="172">
      <t>ゲンショウ</t>
    </rPh>
    <rPh sb="172" eb="174">
      <t>ケイコウ</t>
    </rPh>
    <rPh sb="175" eb="177">
      <t>ケイゾク</t>
    </rPh>
    <rPh sb="179" eb="182">
      <t>ドウスイジュン</t>
    </rPh>
    <rPh sb="183" eb="185">
      <t>スイイ</t>
    </rPh>
    <rPh sb="192" eb="194">
      <t>トクベツ</t>
    </rPh>
    <rPh sb="194" eb="196">
      <t>ニュウイン</t>
    </rPh>
    <rPh sb="196" eb="199">
      <t>キホンリョウ</t>
    </rPh>
    <rPh sb="201" eb="203">
      <t>ヘンコウ</t>
    </rPh>
    <rPh sb="207" eb="209">
      <t>ニュウイン</t>
    </rPh>
    <rPh sb="209" eb="211">
      <t>シュウエキ</t>
    </rPh>
    <rPh sb="212" eb="214">
      <t>ゲンショウ</t>
    </rPh>
    <rPh sb="221" eb="223">
      <t>ガイライ</t>
    </rPh>
    <rPh sb="223" eb="225">
      <t>カンジャ</t>
    </rPh>
    <rPh sb="225" eb="226">
      <t>スウ</t>
    </rPh>
    <rPh sb="227" eb="228">
      <t>ゲン</t>
    </rPh>
    <rPh sb="231" eb="233">
      <t>ビゲン</t>
    </rPh>
    <rPh sb="238" eb="239">
      <t>オオム</t>
    </rPh>
    <rPh sb="245" eb="246">
      <t>エン</t>
    </rPh>
    <rPh sb="246" eb="248">
      <t>テイド</t>
    </rPh>
    <rPh sb="249" eb="251">
      <t>スイイ</t>
    </rPh>
    <rPh sb="258" eb="260">
      <t>ショクイン</t>
    </rPh>
    <rPh sb="261" eb="263">
      <t>ヘイキン</t>
    </rPh>
    <rPh sb="263" eb="265">
      <t>ネンレイ</t>
    </rPh>
    <rPh sb="266" eb="267">
      <t>タカ</t>
    </rPh>
    <rPh sb="271" eb="273">
      <t>ヒサイ</t>
    </rPh>
    <rPh sb="273" eb="275">
      <t>ビョウイン</t>
    </rPh>
    <rPh sb="276" eb="278">
      <t>ショクイン</t>
    </rPh>
    <rPh sb="278" eb="280">
      <t>ウケイレ</t>
    </rPh>
    <rPh sb="284" eb="286">
      <t>キュウヨ</t>
    </rPh>
    <rPh sb="286" eb="287">
      <t>ヒ</t>
    </rPh>
    <rPh sb="288" eb="290">
      <t>ルイジ</t>
    </rPh>
    <rPh sb="290" eb="292">
      <t>ビョウイン</t>
    </rPh>
    <rPh sb="292" eb="294">
      <t>ヘイキン</t>
    </rPh>
    <rPh sb="295" eb="296">
      <t>オオ</t>
    </rPh>
    <rPh sb="298" eb="300">
      <t>チョウカ</t>
    </rPh>
    <rPh sb="307" eb="309">
      <t>コウハツ</t>
    </rPh>
    <rPh sb="309" eb="312">
      <t>イヤクヒン</t>
    </rPh>
    <rPh sb="313" eb="315">
      <t>サイヨウ</t>
    </rPh>
    <rPh sb="318" eb="320">
      <t>ゲンショウ</t>
    </rPh>
    <phoneticPr fontId="5"/>
  </si>
  <si>
    <t>①老朽化が進行している状況である。
②医療機器の減価償却により、類似病院平均値を下回っている。
③概ね安定的に推移しており、類似平均病院よりも低い水準となっている。</t>
    <rPh sb="1" eb="4">
      <t>ロウキュウカ</t>
    </rPh>
    <rPh sb="5" eb="7">
      <t>シンコウ</t>
    </rPh>
    <rPh sb="11" eb="13">
      <t>ジョウキョウ</t>
    </rPh>
    <rPh sb="19" eb="21">
      <t>イリョウ</t>
    </rPh>
    <rPh sb="21" eb="23">
      <t>キキ</t>
    </rPh>
    <rPh sb="24" eb="26">
      <t>ゲンカ</t>
    </rPh>
    <rPh sb="26" eb="28">
      <t>ショウキャク</t>
    </rPh>
    <rPh sb="32" eb="34">
      <t>ルイジ</t>
    </rPh>
    <rPh sb="34" eb="36">
      <t>ビョウイン</t>
    </rPh>
    <rPh sb="36" eb="38">
      <t>ヘイキン</t>
    </rPh>
    <rPh sb="38" eb="39">
      <t>チ</t>
    </rPh>
    <rPh sb="40" eb="42">
      <t>シタマワ</t>
    </rPh>
    <rPh sb="49" eb="50">
      <t>オオム</t>
    </rPh>
    <rPh sb="51" eb="54">
      <t>アンテイテキ</t>
    </rPh>
    <rPh sb="55" eb="57">
      <t>スイイ</t>
    </rPh>
    <rPh sb="62" eb="64">
      <t>ルイジ</t>
    </rPh>
    <rPh sb="64" eb="66">
      <t>ヘイキン</t>
    </rPh>
    <rPh sb="66" eb="68">
      <t>ビョウイン</t>
    </rPh>
    <rPh sb="71" eb="72">
      <t>ヒク</t>
    </rPh>
    <rPh sb="73" eb="75">
      <t>スイジュン</t>
    </rPh>
    <phoneticPr fontId="5"/>
  </si>
  <si>
    <t>　地域の過疎化、高齢化、人口減少の影響により、医業収益が減少傾向である。また、入院及び外来患者1人1日当たり収益でも類似病院と比して、低水準である。
　老朽化の課題もあるため、今後はその対応を検討していくことが必要となる。</t>
    <rPh sb="1" eb="3">
      <t>チイキ</t>
    </rPh>
    <rPh sb="4" eb="7">
      <t>カソカ</t>
    </rPh>
    <rPh sb="8" eb="11">
      <t>コウレイカ</t>
    </rPh>
    <rPh sb="12" eb="14">
      <t>ジンコウ</t>
    </rPh>
    <rPh sb="14" eb="16">
      <t>ゲンショウ</t>
    </rPh>
    <rPh sb="17" eb="19">
      <t>エイキョウ</t>
    </rPh>
    <rPh sb="23" eb="25">
      <t>イギョウ</t>
    </rPh>
    <rPh sb="25" eb="27">
      <t>シュウエキ</t>
    </rPh>
    <rPh sb="28" eb="30">
      <t>ゲンショウ</t>
    </rPh>
    <rPh sb="30" eb="32">
      <t>ケイコウ</t>
    </rPh>
    <rPh sb="39" eb="41">
      <t>ニュウイン</t>
    </rPh>
    <rPh sb="41" eb="42">
      <t>オヨ</t>
    </rPh>
    <rPh sb="43" eb="45">
      <t>ガイライ</t>
    </rPh>
    <rPh sb="45" eb="47">
      <t>カンジャ</t>
    </rPh>
    <rPh sb="48" eb="49">
      <t>ニン</t>
    </rPh>
    <rPh sb="50" eb="51">
      <t>ニチ</t>
    </rPh>
    <rPh sb="51" eb="52">
      <t>ア</t>
    </rPh>
    <rPh sb="54" eb="56">
      <t>シュウエキ</t>
    </rPh>
    <rPh sb="58" eb="60">
      <t>ルイジ</t>
    </rPh>
    <rPh sb="60" eb="62">
      <t>ビョウイン</t>
    </rPh>
    <rPh sb="63" eb="64">
      <t>ヒ</t>
    </rPh>
    <rPh sb="67" eb="70">
      <t>テイスイジュン</t>
    </rPh>
    <rPh sb="76" eb="79">
      <t>ロウキュウカ</t>
    </rPh>
    <rPh sb="80" eb="82">
      <t>カダイ</t>
    </rPh>
    <rPh sb="88" eb="90">
      <t>コンゴ</t>
    </rPh>
    <rPh sb="93" eb="95">
      <t>タイオウ</t>
    </rPh>
    <rPh sb="96" eb="98">
      <t>ケントウ</t>
    </rPh>
    <rPh sb="105" eb="10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</si>
</sst>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25" fillId="0" borderId="8" xfId="1" applyFont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top" wrapText="1"/>
      <protection locked="0"/>
    </xf>
    <xf numFmtId="0" fontId="25" fillId="0" borderId="9" xfId="1" applyFont="1" applyBorder="1" applyAlignment="1" applyProtection="1">
      <alignment horizontal="left" vertical="top" wrapText="1"/>
      <protection locked="0"/>
    </xf>
    <xf numFmtId="0" fontId="25" fillId="0" borderId="10" xfId="1" applyFont="1" applyBorder="1" applyAlignment="1" applyProtection="1">
      <alignment horizontal="left" vertical="top" wrapText="1"/>
      <protection locked="0"/>
    </xf>
    <xf numFmtId="0" fontId="25" fillId="0" borderId="1" xfId="1" applyFont="1" applyBorder="1" applyAlignment="1" applyProtection="1">
      <alignment horizontal="left" vertical="top" wrapText="1"/>
      <protection locked="0"/>
    </xf>
    <xf numFmtId="0" fontId="25" fillId="0" borderId="11" xfId="1" applyFont="1" applyBorder="1" applyAlignment="1" applyProtection="1">
      <alignment horizontal="left" vertical="top" wrapTex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6" fillId="0" borderId="7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38.9</c:v>
                </c:pt>
                <c:pt idx="1">
                  <c:v>36</c:v>
                </c:pt>
                <c:pt idx="2">
                  <c:v>54</c:v>
                </c:pt>
                <c:pt idx="3">
                  <c:v>41.5</c:v>
                </c:pt>
                <c:pt idx="4">
                  <c:v>42.6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77192"/>
        <c:axId val="19407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65.599999999999994</c:v>
                </c:pt>
                <c:pt idx="2">
                  <c:v>63.9</c:v>
                </c:pt>
                <c:pt idx="3">
                  <c:v>64.900000000000006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77192"/>
        <c:axId val="194077576"/>
      </c:lineChart>
      <c:dateAx>
        <c:axId val="194077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077576"/>
        <c:crosses val="autoZero"/>
        <c:auto val="1"/>
        <c:lblOffset val="100"/>
        <c:baseTimeUnit val="years"/>
      </c:dateAx>
      <c:valAx>
        <c:axId val="19407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077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7396</c:v>
                </c:pt>
                <c:pt idx="1">
                  <c:v>7105</c:v>
                </c:pt>
                <c:pt idx="2">
                  <c:v>7061</c:v>
                </c:pt>
                <c:pt idx="3">
                  <c:v>7180</c:v>
                </c:pt>
                <c:pt idx="4">
                  <c:v>6730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31608"/>
        <c:axId val="19433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6951</c:v>
                </c:pt>
                <c:pt idx="1">
                  <c:v>8208</c:v>
                </c:pt>
                <c:pt idx="2">
                  <c:v>7997</c:v>
                </c:pt>
                <c:pt idx="3">
                  <c:v>8159</c:v>
                </c:pt>
                <c:pt idx="4">
                  <c:v>8000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31608"/>
        <c:axId val="194332000"/>
      </c:lineChart>
      <c:dateAx>
        <c:axId val="194331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32000"/>
        <c:crosses val="autoZero"/>
        <c:auto val="1"/>
        <c:lblOffset val="100"/>
        <c:baseTimeUnit val="years"/>
      </c:dateAx>
      <c:valAx>
        <c:axId val="19433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331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26136</c:v>
                </c:pt>
                <c:pt idx="1">
                  <c:v>27584</c:v>
                </c:pt>
                <c:pt idx="2">
                  <c:v>26125</c:v>
                </c:pt>
                <c:pt idx="3">
                  <c:v>25763</c:v>
                </c:pt>
                <c:pt idx="4">
                  <c:v>22883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32784"/>
        <c:axId val="19433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21672</c:v>
                </c:pt>
                <c:pt idx="1">
                  <c:v>24294</c:v>
                </c:pt>
                <c:pt idx="2">
                  <c:v>24767</c:v>
                </c:pt>
                <c:pt idx="3">
                  <c:v>25920</c:v>
                </c:pt>
                <c:pt idx="4">
                  <c:v>24479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32784"/>
        <c:axId val="194333176"/>
      </c:lineChart>
      <c:dateAx>
        <c:axId val="19433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33176"/>
        <c:crosses val="autoZero"/>
        <c:auto val="1"/>
        <c:lblOffset val="100"/>
        <c:baseTimeUnit val="years"/>
      </c:dateAx>
      <c:valAx>
        <c:axId val="19433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33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6.3</c:v>
                </c:pt>
                <c:pt idx="1">
                  <c:v>140.80000000000001</c:v>
                </c:pt>
                <c:pt idx="2">
                  <c:v>147.4</c:v>
                </c:pt>
                <c:pt idx="3">
                  <c:v>126.1</c:v>
                </c:pt>
                <c:pt idx="4">
                  <c:v>136.69999999999999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29704"/>
        <c:axId val="19373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106.1</c:v>
                </c:pt>
                <c:pt idx="1">
                  <c:v>132.69999999999999</c:v>
                </c:pt>
                <c:pt idx="2">
                  <c:v>154.80000000000001</c:v>
                </c:pt>
                <c:pt idx="3">
                  <c:v>139.9</c:v>
                </c:pt>
                <c:pt idx="4">
                  <c:v>156.6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29704"/>
        <c:axId val="193730088"/>
      </c:lineChart>
      <c:dateAx>
        <c:axId val="19372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730088"/>
        <c:crosses val="autoZero"/>
        <c:auto val="1"/>
        <c:lblOffset val="100"/>
        <c:baseTimeUnit val="years"/>
      </c:dateAx>
      <c:valAx>
        <c:axId val="19373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729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46.8</c:v>
                </c:pt>
                <c:pt idx="1">
                  <c:v>45.3</c:v>
                </c:pt>
                <c:pt idx="2">
                  <c:v>48.7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29480"/>
        <c:axId val="19443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75.400000000000006</c:v>
                </c:pt>
                <c:pt idx="1">
                  <c:v>73.2</c:v>
                </c:pt>
                <c:pt idx="2">
                  <c:v>70.5</c:v>
                </c:pt>
                <c:pt idx="3">
                  <c:v>72.2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29480"/>
        <c:axId val="194433960"/>
      </c:lineChart>
      <c:dateAx>
        <c:axId val="19442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33960"/>
        <c:crosses val="autoZero"/>
        <c:auto val="1"/>
        <c:lblOffset val="100"/>
        <c:baseTimeUnit val="years"/>
      </c:dateAx>
      <c:valAx>
        <c:axId val="19443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429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99.9</c:v>
                </c:pt>
                <c:pt idx="1">
                  <c:v>102.2</c:v>
                </c:pt>
                <c:pt idx="2">
                  <c:v>110.9</c:v>
                </c:pt>
                <c:pt idx="3">
                  <c:v>101.9</c:v>
                </c:pt>
                <c:pt idx="4">
                  <c:v>125.2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42584"/>
        <c:axId val="19444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98.3</c:v>
                </c:pt>
                <c:pt idx="2">
                  <c:v>96.5</c:v>
                </c:pt>
                <c:pt idx="3">
                  <c:v>97.7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42584"/>
        <c:axId val="194442968"/>
      </c:lineChart>
      <c:dateAx>
        <c:axId val="194442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442968"/>
        <c:crosses val="autoZero"/>
        <c:auto val="1"/>
        <c:lblOffset val="100"/>
        <c:baseTimeUnit val="years"/>
      </c:dateAx>
      <c:valAx>
        <c:axId val="19444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94442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67.2</c:v>
                </c:pt>
                <c:pt idx="2">
                  <c:v>67.900000000000006</c:v>
                </c:pt>
                <c:pt idx="3">
                  <c:v>68.5</c:v>
                </c:pt>
                <c:pt idx="4">
                  <c:v>67.5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95424"/>
        <c:axId val="19479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37.1</c:v>
                </c:pt>
                <c:pt idx="1">
                  <c:v>37.9</c:v>
                </c:pt>
                <c:pt idx="2">
                  <c:v>47.3</c:v>
                </c:pt>
                <c:pt idx="3">
                  <c:v>50.2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95424"/>
        <c:axId val="194795808"/>
      </c:lineChart>
      <c:dateAx>
        <c:axId val="19479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795808"/>
        <c:crosses val="autoZero"/>
        <c:auto val="1"/>
        <c:lblOffset val="100"/>
        <c:baseTimeUnit val="years"/>
      </c:dateAx>
      <c:valAx>
        <c:axId val="19479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795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76.2</c:v>
                </c:pt>
                <c:pt idx="1">
                  <c:v>69.099999999999994</c:v>
                </c:pt>
                <c:pt idx="2">
                  <c:v>61.6</c:v>
                </c:pt>
                <c:pt idx="3">
                  <c:v>67.400000000000006</c:v>
                </c:pt>
                <c:pt idx="4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10128"/>
        <c:axId val="19471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47.9</c:v>
                </c:pt>
                <c:pt idx="1">
                  <c:v>48.8</c:v>
                </c:pt>
                <c:pt idx="2">
                  <c:v>66.7</c:v>
                </c:pt>
                <c:pt idx="3">
                  <c:v>67.2</c:v>
                </c:pt>
                <c:pt idx="4">
                  <c:v>70.5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10128"/>
        <c:axId val="194710520"/>
      </c:lineChart>
      <c:dateAx>
        <c:axId val="19471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710520"/>
        <c:crosses val="autoZero"/>
        <c:auto val="1"/>
        <c:lblOffset val="100"/>
        <c:baseTimeUnit val="years"/>
      </c:dateAx>
      <c:valAx>
        <c:axId val="19471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71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33625625</c:v>
                </c:pt>
                <c:pt idx="1">
                  <c:v>33269063</c:v>
                </c:pt>
                <c:pt idx="2">
                  <c:v>30971250</c:v>
                </c:pt>
                <c:pt idx="3">
                  <c:v>35622938</c:v>
                </c:pt>
                <c:pt idx="4">
                  <c:v>35403781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11304"/>
        <c:axId val="19471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34198617</c:v>
                </c:pt>
                <c:pt idx="1">
                  <c:v>34662133</c:v>
                </c:pt>
                <c:pt idx="2">
                  <c:v>37994115</c:v>
                </c:pt>
                <c:pt idx="3">
                  <c:v>42228890</c:v>
                </c:pt>
                <c:pt idx="4">
                  <c:v>41785853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11304"/>
        <c:axId val="194711696"/>
      </c:lineChart>
      <c:dateAx>
        <c:axId val="19471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711696"/>
        <c:crosses val="autoZero"/>
        <c:auto val="1"/>
        <c:lblOffset val="100"/>
        <c:baseTimeUnit val="years"/>
      </c:dateAx>
      <c:valAx>
        <c:axId val="19471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711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11.7</c:v>
                </c:pt>
                <c:pt idx="2">
                  <c:v>13.2</c:v>
                </c:pt>
                <c:pt idx="3">
                  <c:v>14.6</c:v>
                </c:pt>
                <c:pt idx="4">
                  <c:v>13.7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09344"/>
        <c:axId val="19471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20.100000000000001</c:v>
                </c:pt>
                <c:pt idx="2">
                  <c:v>19.100000000000001</c:v>
                </c:pt>
                <c:pt idx="3">
                  <c:v>19.3</c:v>
                </c:pt>
                <c:pt idx="4">
                  <c:v>17.600000000000001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09344"/>
        <c:axId val="194712480"/>
      </c:lineChart>
      <c:dateAx>
        <c:axId val="19470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712480"/>
        <c:crosses val="autoZero"/>
        <c:auto val="1"/>
        <c:lblOffset val="100"/>
        <c:baseTimeUnit val="years"/>
      </c:dateAx>
      <c:valAx>
        <c:axId val="19471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70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135.4</c:v>
                </c:pt>
                <c:pt idx="1">
                  <c:v>141.4</c:v>
                </c:pt>
                <c:pt idx="2">
                  <c:v>124.6</c:v>
                </c:pt>
                <c:pt idx="3">
                  <c:v>152.5</c:v>
                </c:pt>
                <c:pt idx="4">
                  <c:v>166.8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30040"/>
        <c:axId val="19433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75.599999999999994</c:v>
                </c:pt>
                <c:pt idx="2">
                  <c:v>73.400000000000006</c:v>
                </c:pt>
                <c:pt idx="3">
                  <c:v>75.2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30040"/>
        <c:axId val="194330432"/>
      </c:lineChart>
      <c:dateAx>
        <c:axId val="194330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330432"/>
        <c:crosses val="autoZero"/>
        <c:auto val="1"/>
        <c:lblOffset val="100"/>
        <c:baseTimeUnit val="years"/>
      </c:dateAx>
      <c:valAx>
        <c:axId val="19433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330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N55" zoomScaleNormal="100" zoomScaleSheetLayoutView="70" workbookViewId="0">
      <selection activeCell="NJ49" sqref="NJ49:NX6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  <c r="IR2" s="147"/>
      <c r="IS2" s="147"/>
      <c r="IT2" s="147"/>
      <c r="IU2" s="147"/>
      <c r="IV2" s="147"/>
      <c r="IW2" s="147"/>
      <c r="IX2" s="147"/>
      <c r="IY2" s="147"/>
      <c r="IZ2" s="147"/>
      <c r="JA2" s="147"/>
      <c r="JB2" s="147"/>
      <c r="JC2" s="147"/>
      <c r="JD2" s="147"/>
      <c r="JE2" s="147"/>
      <c r="JF2" s="147"/>
      <c r="JG2" s="147"/>
      <c r="JH2" s="147"/>
      <c r="JI2" s="147"/>
      <c r="JJ2" s="147"/>
      <c r="JK2" s="147"/>
      <c r="JL2" s="147"/>
      <c r="JM2" s="147"/>
      <c r="JN2" s="147"/>
      <c r="JO2" s="147"/>
      <c r="JP2" s="147"/>
      <c r="JQ2" s="147"/>
      <c r="JR2" s="147"/>
      <c r="JS2" s="147"/>
      <c r="JT2" s="147"/>
      <c r="JU2" s="147"/>
      <c r="JV2" s="147"/>
      <c r="JW2" s="147"/>
      <c r="JX2" s="147"/>
      <c r="JY2" s="147"/>
      <c r="JZ2" s="147"/>
      <c r="KA2" s="147"/>
      <c r="KB2" s="147"/>
      <c r="KC2" s="147"/>
      <c r="KD2" s="147"/>
      <c r="KE2" s="147"/>
      <c r="KF2" s="147"/>
      <c r="KG2" s="147"/>
      <c r="KH2" s="147"/>
      <c r="KI2" s="147"/>
      <c r="KJ2" s="147"/>
      <c r="KK2" s="147"/>
      <c r="KL2" s="147"/>
      <c r="KM2" s="147"/>
      <c r="KN2" s="147"/>
      <c r="KO2" s="147"/>
      <c r="KP2" s="147"/>
      <c r="KQ2" s="147"/>
      <c r="KR2" s="147"/>
      <c r="KS2" s="147"/>
      <c r="KT2" s="147"/>
      <c r="KU2" s="147"/>
      <c r="KV2" s="147"/>
      <c r="KW2" s="147"/>
      <c r="KX2" s="147"/>
      <c r="KY2" s="147"/>
      <c r="KZ2" s="147"/>
      <c r="LA2" s="147"/>
      <c r="LB2" s="147"/>
      <c r="LC2" s="147"/>
      <c r="LD2" s="147"/>
      <c r="LE2" s="147"/>
      <c r="LF2" s="147"/>
      <c r="LG2" s="147"/>
      <c r="LH2" s="147"/>
      <c r="LI2" s="147"/>
      <c r="LJ2" s="147"/>
      <c r="LK2" s="147"/>
      <c r="LL2" s="147"/>
      <c r="LM2" s="147"/>
      <c r="LN2" s="147"/>
      <c r="LO2" s="147"/>
      <c r="LP2" s="147"/>
      <c r="LQ2" s="147"/>
      <c r="LR2" s="147"/>
      <c r="LS2" s="147"/>
      <c r="LT2" s="147"/>
      <c r="LU2" s="147"/>
      <c r="LV2" s="147"/>
      <c r="LW2" s="147"/>
      <c r="LX2" s="147"/>
      <c r="LY2" s="147"/>
      <c r="LZ2" s="147"/>
      <c r="MA2" s="147"/>
      <c r="MB2" s="147"/>
      <c r="MC2" s="147"/>
      <c r="MD2" s="147"/>
      <c r="ME2" s="147"/>
      <c r="MF2" s="147"/>
      <c r="MG2" s="147"/>
      <c r="MH2" s="147"/>
      <c r="MI2" s="147"/>
      <c r="MJ2" s="147"/>
      <c r="MK2" s="147"/>
      <c r="ML2" s="147"/>
      <c r="MM2" s="147"/>
      <c r="MN2" s="147"/>
      <c r="MO2" s="147"/>
      <c r="MP2" s="147"/>
      <c r="MQ2" s="147"/>
      <c r="MR2" s="147"/>
      <c r="MS2" s="147"/>
      <c r="MT2" s="147"/>
      <c r="MU2" s="147"/>
      <c r="MV2" s="147"/>
      <c r="MW2" s="147"/>
      <c r="MX2" s="147"/>
      <c r="MY2" s="147"/>
      <c r="MZ2" s="147"/>
      <c r="NA2" s="147"/>
      <c r="NB2" s="147"/>
      <c r="NC2" s="147"/>
      <c r="ND2" s="147"/>
      <c r="NE2" s="147"/>
      <c r="NF2" s="147"/>
      <c r="NG2" s="147"/>
      <c r="NH2" s="147"/>
      <c r="NI2" s="147"/>
      <c r="NJ2" s="147"/>
      <c r="NK2" s="147"/>
      <c r="NL2" s="147"/>
      <c r="NM2" s="147"/>
      <c r="NN2" s="147"/>
      <c r="NO2" s="147"/>
      <c r="NP2" s="147"/>
      <c r="NQ2" s="147"/>
      <c r="NR2" s="147"/>
      <c r="NS2" s="147"/>
      <c r="NT2" s="147"/>
      <c r="NU2" s="147"/>
      <c r="NV2" s="147"/>
      <c r="NW2" s="147"/>
      <c r="NX2" s="147"/>
    </row>
    <row r="3" spans="1:388" ht="9.75" customHeight="1">
      <c r="A3" s="2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  <c r="IL3" s="147"/>
      <c r="IM3" s="147"/>
      <c r="IN3" s="147"/>
      <c r="IO3" s="147"/>
      <c r="IP3" s="147"/>
      <c r="IQ3" s="147"/>
      <c r="IR3" s="147"/>
      <c r="IS3" s="147"/>
      <c r="IT3" s="147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7"/>
      <c r="JT3" s="147"/>
      <c r="JU3" s="147"/>
      <c r="JV3" s="147"/>
      <c r="JW3" s="147"/>
      <c r="JX3" s="147"/>
      <c r="JY3" s="147"/>
      <c r="JZ3" s="147"/>
      <c r="KA3" s="147"/>
      <c r="KB3" s="147"/>
      <c r="KC3" s="147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7"/>
      <c r="LC3" s="147"/>
      <c r="LD3" s="147"/>
      <c r="LE3" s="147"/>
      <c r="LF3" s="147"/>
      <c r="LG3" s="147"/>
      <c r="LH3" s="147"/>
      <c r="LI3" s="147"/>
      <c r="LJ3" s="147"/>
      <c r="LK3" s="147"/>
      <c r="LL3" s="147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7"/>
      <c r="ML3" s="147"/>
      <c r="MM3" s="147"/>
      <c r="MN3" s="147"/>
      <c r="MO3" s="147"/>
      <c r="MP3" s="147"/>
      <c r="MQ3" s="147"/>
      <c r="MR3" s="147"/>
      <c r="MS3" s="147"/>
      <c r="MT3" s="147"/>
      <c r="MU3" s="147"/>
      <c r="MV3" s="147"/>
      <c r="MW3" s="147"/>
      <c r="MX3" s="147"/>
      <c r="MY3" s="147"/>
      <c r="MZ3" s="147"/>
      <c r="NA3" s="147"/>
      <c r="NB3" s="147"/>
      <c r="NC3" s="147"/>
      <c r="ND3" s="147"/>
      <c r="NE3" s="147"/>
      <c r="NF3" s="147"/>
      <c r="NG3" s="147"/>
      <c r="NH3" s="147"/>
      <c r="NI3" s="147"/>
      <c r="NJ3" s="147"/>
      <c r="NK3" s="147"/>
      <c r="NL3" s="147"/>
      <c r="NM3" s="147"/>
      <c r="NN3" s="147"/>
      <c r="NO3" s="147"/>
      <c r="NP3" s="147"/>
      <c r="NQ3" s="147"/>
      <c r="NR3" s="147"/>
      <c r="NS3" s="147"/>
      <c r="NT3" s="147"/>
      <c r="NU3" s="147"/>
      <c r="NV3" s="147"/>
      <c r="NW3" s="147"/>
      <c r="NX3" s="147"/>
    </row>
    <row r="4" spans="1:388" ht="9.75" customHeight="1">
      <c r="A4" s="2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  <c r="IU4" s="147"/>
      <c r="IV4" s="147"/>
      <c r="IW4" s="147"/>
      <c r="IX4" s="147"/>
      <c r="IY4" s="147"/>
      <c r="IZ4" s="147"/>
      <c r="JA4" s="147"/>
      <c r="JB4" s="147"/>
      <c r="JC4" s="147"/>
      <c r="JD4" s="147"/>
      <c r="JE4" s="147"/>
      <c r="JF4" s="147"/>
      <c r="JG4" s="147"/>
      <c r="JH4" s="147"/>
      <c r="JI4" s="147"/>
      <c r="JJ4" s="147"/>
      <c r="JK4" s="147"/>
      <c r="JL4" s="147"/>
      <c r="JM4" s="147"/>
      <c r="JN4" s="147"/>
      <c r="JO4" s="147"/>
      <c r="JP4" s="147"/>
      <c r="JQ4" s="147"/>
      <c r="JR4" s="147"/>
      <c r="JS4" s="147"/>
      <c r="JT4" s="147"/>
      <c r="JU4" s="147"/>
      <c r="JV4" s="147"/>
      <c r="JW4" s="147"/>
      <c r="JX4" s="147"/>
      <c r="JY4" s="147"/>
      <c r="JZ4" s="147"/>
      <c r="KA4" s="147"/>
      <c r="KB4" s="147"/>
      <c r="KC4" s="147"/>
      <c r="KD4" s="147"/>
      <c r="KE4" s="147"/>
      <c r="KF4" s="147"/>
      <c r="KG4" s="147"/>
      <c r="KH4" s="147"/>
      <c r="KI4" s="147"/>
      <c r="KJ4" s="147"/>
      <c r="KK4" s="147"/>
      <c r="KL4" s="147"/>
      <c r="KM4" s="147"/>
      <c r="KN4" s="147"/>
      <c r="KO4" s="147"/>
      <c r="KP4" s="147"/>
      <c r="KQ4" s="147"/>
      <c r="KR4" s="147"/>
      <c r="KS4" s="147"/>
      <c r="KT4" s="147"/>
      <c r="KU4" s="147"/>
      <c r="KV4" s="147"/>
      <c r="KW4" s="147"/>
      <c r="KX4" s="147"/>
      <c r="KY4" s="147"/>
      <c r="KZ4" s="147"/>
      <c r="LA4" s="147"/>
      <c r="LB4" s="147"/>
      <c r="LC4" s="147"/>
      <c r="LD4" s="147"/>
      <c r="LE4" s="147"/>
      <c r="LF4" s="147"/>
      <c r="LG4" s="147"/>
      <c r="LH4" s="147"/>
      <c r="LI4" s="147"/>
      <c r="LJ4" s="147"/>
      <c r="LK4" s="147"/>
      <c r="LL4" s="147"/>
      <c r="LM4" s="147"/>
      <c r="LN4" s="147"/>
      <c r="LO4" s="147"/>
      <c r="LP4" s="147"/>
      <c r="LQ4" s="147"/>
      <c r="LR4" s="147"/>
      <c r="LS4" s="147"/>
      <c r="LT4" s="147"/>
      <c r="LU4" s="147"/>
      <c r="LV4" s="147"/>
      <c r="LW4" s="147"/>
      <c r="LX4" s="147"/>
      <c r="LY4" s="147"/>
      <c r="LZ4" s="147"/>
      <c r="MA4" s="147"/>
      <c r="MB4" s="147"/>
      <c r="MC4" s="147"/>
      <c r="MD4" s="147"/>
      <c r="ME4" s="147"/>
      <c r="MF4" s="147"/>
      <c r="MG4" s="147"/>
      <c r="MH4" s="147"/>
      <c r="MI4" s="147"/>
      <c r="MJ4" s="147"/>
      <c r="MK4" s="147"/>
      <c r="ML4" s="147"/>
      <c r="MM4" s="147"/>
      <c r="MN4" s="147"/>
      <c r="MO4" s="147"/>
      <c r="MP4" s="147"/>
      <c r="MQ4" s="147"/>
      <c r="MR4" s="147"/>
      <c r="MS4" s="147"/>
      <c r="MT4" s="147"/>
      <c r="MU4" s="147"/>
      <c r="MV4" s="147"/>
      <c r="MW4" s="147"/>
      <c r="MX4" s="147"/>
      <c r="MY4" s="147"/>
      <c r="MZ4" s="147"/>
      <c r="NA4" s="147"/>
      <c r="NB4" s="147"/>
      <c r="NC4" s="147"/>
      <c r="ND4" s="147"/>
      <c r="NE4" s="147"/>
      <c r="NF4" s="147"/>
      <c r="NG4" s="147"/>
      <c r="NH4" s="147"/>
      <c r="NI4" s="147"/>
      <c r="NJ4" s="147"/>
      <c r="NK4" s="147"/>
      <c r="NL4" s="147"/>
      <c r="NM4" s="147"/>
      <c r="NN4" s="147"/>
      <c r="NO4" s="147"/>
      <c r="NP4" s="147"/>
      <c r="NQ4" s="147"/>
      <c r="NR4" s="147"/>
      <c r="NS4" s="147"/>
      <c r="NT4" s="147"/>
      <c r="NU4" s="147"/>
      <c r="NV4" s="147"/>
      <c r="NW4" s="147"/>
      <c r="NX4" s="147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48" t="str">
        <f>データ!H6</f>
        <v>福島県　宮下病院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37" t="s">
        <v>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9"/>
      <c r="AU7" s="137" t="s">
        <v>2</v>
      </c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9"/>
      <c r="CN7" s="137" t="s">
        <v>3</v>
      </c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9"/>
      <c r="EG7" s="137" t="s">
        <v>4</v>
      </c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9"/>
      <c r="FZ7" s="137" t="s">
        <v>5</v>
      </c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9"/>
      <c r="ID7" s="137" t="s">
        <v>6</v>
      </c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  <c r="IW7" s="138"/>
      <c r="IX7" s="138"/>
      <c r="IY7" s="138"/>
      <c r="IZ7" s="138"/>
      <c r="JA7" s="138"/>
      <c r="JB7" s="138"/>
      <c r="JC7" s="138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8"/>
      <c r="JT7" s="138"/>
      <c r="JU7" s="138"/>
      <c r="JV7" s="139"/>
      <c r="JW7" s="137" t="s">
        <v>7</v>
      </c>
      <c r="JX7" s="138"/>
      <c r="JY7" s="138"/>
      <c r="JZ7" s="138"/>
      <c r="KA7" s="138"/>
      <c r="KB7" s="138"/>
      <c r="KC7" s="138"/>
      <c r="KD7" s="138"/>
      <c r="KE7" s="138"/>
      <c r="KF7" s="138"/>
      <c r="KG7" s="138"/>
      <c r="KH7" s="138"/>
      <c r="KI7" s="138"/>
      <c r="KJ7" s="138"/>
      <c r="KK7" s="138"/>
      <c r="KL7" s="138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8"/>
      <c r="LC7" s="138"/>
      <c r="LD7" s="138"/>
      <c r="LE7" s="138"/>
      <c r="LF7" s="138"/>
      <c r="LG7" s="138"/>
      <c r="LH7" s="138"/>
      <c r="LI7" s="138"/>
      <c r="LJ7" s="138"/>
      <c r="LK7" s="138"/>
      <c r="LL7" s="138"/>
      <c r="LM7" s="138"/>
      <c r="LN7" s="138"/>
      <c r="LO7" s="139"/>
      <c r="LP7" s="137" t="s">
        <v>8</v>
      </c>
      <c r="LQ7" s="138"/>
      <c r="LR7" s="138"/>
      <c r="LS7" s="138"/>
      <c r="LT7" s="138"/>
      <c r="LU7" s="138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8"/>
      <c r="ML7" s="138"/>
      <c r="MM7" s="138"/>
      <c r="MN7" s="138"/>
      <c r="MO7" s="138"/>
      <c r="MP7" s="138"/>
      <c r="MQ7" s="138"/>
      <c r="MR7" s="138"/>
      <c r="MS7" s="138"/>
      <c r="MT7" s="138"/>
      <c r="MU7" s="138"/>
      <c r="MV7" s="138"/>
      <c r="MW7" s="138"/>
      <c r="MX7" s="138"/>
      <c r="MY7" s="138"/>
      <c r="MZ7" s="138"/>
      <c r="NA7" s="138"/>
      <c r="NB7" s="138"/>
      <c r="NC7" s="138"/>
      <c r="ND7" s="138"/>
      <c r="NE7" s="138"/>
      <c r="NF7" s="138"/>
      <c r="NG7" s="138"/>
      <c r="NH7" s="139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32" t="str">
        <f>データ!K6</f>
        <v>条例全部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4"/>
      <c r="AU8" s="132" t="str">
        <f>データ!L6</f>
        <v>病院事業</v>
      </c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4"/>
      <c r="CN8" s="132" t="str">
        <f>データ!M6</f>
        <v>一般病院</v>
      </c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4"/>
      <c r="EG8" s="132" t="str">
        <f>データ!N6</f>
        <v>50床未満</v>
      </c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4"/>
      <c r="FZ8" s="144" t="s">
        <v>141</v>
      </c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6"/>
      <c r="ID8" s="119">
        <f>データ!Y6</f>
        <v>32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データ!Z6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データ!AA6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4"/>
      <c r="NJ8" s="142" t="s">
        <v>10</v>
      </c>
      <c r="NK8" s="143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37" t="s">
        <v>12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9"/>
      <c r="AU9" s="137" t="s">
        <v>13</v>
      </c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9"/>
      <c r="CN9" s="137" t="s">
        <v>14</v>
      </c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9"/>
      <c r="EG9" s="137" t="s">
        <v>15</v>
      </c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9"/>
      <c r="FZ9" s="137" t="s">
        <v>16</v>
      </c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9"/>
      <c r="ID9" s="137" t="s">
        <v>17</v>
      </c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/>
      <c r="JR9" s="138"/>
      <c r="JS9" s="138"/>
      <c r="JT9" s="138"/>
      <c r="JU9" s="138"/>
      <c r="JV9" s="139"/>
      <c r="JW9" s="137" t="s">
        <v>18</v>
      </c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/>
      <c r="LK9" s="138"/>
      <c r="LL9" s="138"/>
      <c r="LM9" s="138"/>
      <c r="LN9" s="138"/>
      <c r="LO9" s="139"/>
      <c r="LP9" s="137" t="s">
        <v>19</v>
      </c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138"/>
      <c r="ND9" s="138"/>
      <c r="NE9" s="138"/>
      <c r="NF9" s="138"/>
      <c r="NG9" s="138"/>
      <c r="NH9" s="139"/>
      <c r="NI9" s="4"/>
      <c r="NJ9" s="140" t="s">
        <v>20</v>
      </c>
      <c r="NK9" s="141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32" t="str">
        <f>データ!P6</f>
        <v>直営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4"/>
      <c r="AU10" s="119">
        <f>データ!Q6</f>
        <v>7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2" t="str">
        <f>データ!R6</f>
        <v>-</v>
      </c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4"/>
      <c r="EG10" s="132" t="str">
        <f>データ!S6</f>
        <v>ド</v>
      </c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4"/>
      <c r="FZ10" s="132" t="str">
        <f>データ!T6</f>
        <v>へ</v>
      </c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4"/>
      <c r="ID10" s="119" t="str">
        <f>データ!AB6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データ!AC6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データ!AD6</f>
        <v>32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5" t="s">
        <v>22</v>
      </c>
      <c r="NK10" s="13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37" t="s">
        <v>24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9"/>
      <c r="AU11" s="137" t="s">
        <v>25</v>
      </c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9"/>
      <c r="CN11" s="137" t="s">
        <v>26</v>
      </c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9"/>
      <c r="EG11" s="137" t="s">
        <v>27</v>
      </c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9"/>
      <c r="ID11" s="137" t="s">
        <v>28</v>
      </c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  <c r="JF11" s="138"/>
      <c r="JG11" s="138"/>
      <c r="JH11" s="138"/>
      <c r="JI11" s="138"/>
      <c r="JJ11" s="138"/>
      <c r="JK11" s="138"/>
      <c r="JL11" s="138"/>
      <c r="JM11" s="138"/>
      <c r="JN11" s="138"/>
      <c r="JO11" s="138"/>
      <c r="JP11" s="138"/>
      <c r="JQ11" s="138"/>
      <c r="JR11" s="138"/>
      <c r="JS11" s="138"/>
      <c r="JT11" s="138"/>
      <c r="JU11" s="138"/>
      <c r="JV11" s="139"/>
      <c r="JW11" s="137" t="s">
        <v>29</v>
      </c>
      <c r="JX11" s="138"/>
      <c r="JY11" s="138"/>
      <c r="JZ11" s="138"/>
      <c r="KA11" s="138"/>
      <c r="KB11" s="138"/>
      <c r="KC11" s="138"/>
      <c r="KD11" s="138"/>
      <c r="KE11" s="138"/>
      <c r="KF11" s="138"/>
      <c r="KG11" s="138"/>
      <c r="KH11" s="138"/>
      <c r="KI11" s="138"/>
      <c r="KJ11" s="138"/>
      <c r="KK11" s="138"/>
      <c r="KL11" s="138"/>
      <c r="KM11" s="138"/>
      <c r="KN11" s="138"/>
      <c r="KO11" s="138"/>
      <c r="KP11" s="138"/>
      <c r="KQ11" s="138"/>
      <c r="KR11" s="138"/>
      <c r="KS11" s="138"/>
      <c r="KT11" s="138"/>
      <c r="KU11" s="138"/>
      <c r="KV11" s="138"/>
      <c r="KW11" s="138"/>
      <c r="KX11" s="138"/>
      <c r="KY11" s="138"/>
      <c r="KZ11" s="138"/>
      <c r="LA11" s="138"/>
      <c r="LB11" s="138"/>
      <c r="LC11" s="138"/>
      <c r="LD11" s="138"/>
      <c r="LE11" s="138"/>
      <c r="LF11" s="138"/>
      <c r="LG11" s="138"/>
      <c r="LH11" s="138"/>
      <c r="LI11" s="138"/>
      <c r="LJ11" s="138"/>
      <c r="LK11" s="138"/>
      <c r="LL11" s="138"/>
      <c r="LM11" s="138"/>
      <c r="LN11" s="138"/>
      <c r="LO11" s="139"/>
      <c r="LP11" s="137" t="s">
        <v>30</v>
      </c>
      <c r="LQ11" s="138"/>
      <c r="LR11" s="138"/>
      <c r="LS11" s="138"/>
      <c r="LT11" s="138"/>
      <c r="LU11" s="138"/>
      <c r="LV11" s="138"/>
      <c r="LW11" s="138"/>
      <c r="LX11" s="138"/>
      <c r="LY11" s="138"/>
      <c r="LZ11" s="138"/>
      <c r="MA11" s="138"/>
      <c r="MB11" s="138"/>
      <c r="MC11" s="138"/>
      <c r="MD11" s="138"/>
      <c r="ME11" s="138"/>
      <c r="MF11" s="138"/>
      <c r="MG11" s="138"/>
      <c r="MH11" s="138"/>
      <c r="MI11" s="138"/>
      <c r="MJ11" s="138"/>
      <c r="MK11" s="138"/>
      <c r="ML11" s="138"/>
      <c r="MM11" s="138"/>
      <c r="MN11" s="138"/>
      <c r="MO11" s="138"/>
      <c r="MP11" s="138"/>
      <c r="MQ11" s="138"/>
      <c r="MR11" s="138"/>
      <c r="MS11" s="138"/>
      <c r="MT11" s="138"/>
      <c r="MU11" s="138"/>
      <c r="MV11" s="138"/>
      <c r="MW11" s="138"/>
      <c r="MX11" s="138"/>
      <c r="MY11" s="138"/>
      <c r="MZ11" s="138"/>
      <c r="NA11" s="138"/>
      <c r="NB11" s="138"/>
      <c r="NC11" s="138"/>
      <c r="ND11" s="138"/>
      <c r="NE11" s="138"/>
      <c r="NF11" s="138"/>
      <c r="NG11" s="138"/>
      <c r="NH11" s="139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9">
        <f>データ!U6</f>
        <v>1938559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2205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2" t="str">
        <f>データ!W6</f>
        <v>第１種該当</v>
      </c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4"/>
      <c r="EG12" s="132" t="str">
        <f>データ!X6</f>
        <v>１０：１</v>
      </c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4"/>
      <c r="ID12" s="119">
        <f>データ!AE6</f>
        <v>32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データ!AF6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データ!AG6</f>
        <v>32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22" t="s">
        <v>31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23" t="s">
        <v>142</v>
      </c>
      <c r="NK16" s="124"/>
      <c r="NL16" s="124"/>
      <c r="NM16" s="124"/>
      <c r="NN16" s="124"/>
      <c r="NO16" s="124"/>
      <c r="NP16" s="124"/>
      <c r="NQ16" s="124"/>
      <c r="NR16" s="124"/>
      <c r="NS16" s="124"/>
      <c r="NT16" s="124"/>
      <c r="NU16" s="124"/>
      <c r="NV16" s="124"/>
      <c r="NW16" s="124"/>
      <c r="NX16" s="125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126"/>
      <c r="NK17" s="127"/>
      <c r="NL17" s="127"/>
      <c r="NM17" s="127"/>
      <c r="NN17" s="127"/>
      <c r="NO17" s="127"/>
      <c r="NP17" s="127"/>
      <c r="NQ17" s="127"/>
      <c r="NR17" s="127"/>
      <c r="NS17" s="127"/>
      <c r="NT17" s="127"/>
      <c r="NU17" s="127"/>
      <c r="NV17" s="127"/>
      <c r="NW17" s="127"/>
      <c r="NX17" s="128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26"/>
      <c r="NK18" s="127"/>
      <c r="NL18" s="127"/>
      <c r="NM18" s="127"/>
      <c r="NN18" s="127"/>
      <c r="NO18" s="127"/>
      <c r="NP18" s="127"/>
      <c r="NQ18" s="127"/>
      <c r="NR18" s="127"/>
      <c r="NS18" s="127"/>
      <c r="NT18" s="127"/>
      <c r="NU18" s="127"/>
      <c r="NV18" s="127"/>
      <c r="NW18" s="127"/>
      <c r="NX18" s="128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26"/>
      <c r="NK19" s="127"/>
      <c r="NL19" s="127"/>
      <c r="NM19" s="127"/>
      <c r="NN19" s="127"/>
      <c r="NO19" s="127"/>
      <c r="NP19" s="127"/>
      <c r="NQ19" s="127"/>
      <c r="NR19" s="127"/>
      <c r="NS19" s="127"/>
      <c r="NT19" s="127"/>
      <c r="NU19" s="127"/>
      <c r="NV19" s="127"/>
      <c r="NW19" s="127"/>
      <c r="NX19" s="128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26"/>
      <c r="NK20" s="127"/>
      <c r="NL20" s="127"/>
      <c r="NM20" s="127"/>
      <c r="NN20" s="127"/>
      <c r="NO20" s="127"/>
      <c r="NP20" s="127"/>
      <c r="NQ20" s="127"/>
      <c r="NR20" s="127"/>
      <c r="NS20" s="127"/>
      <c r="NT20" s="127"/>
      <c r="NU20" s="127"/>
      <c r="NV20" s="127"/>
      <c r="NW20" s="127"/>
      <c r="NX20" s="128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26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8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26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8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26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8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26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8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29"/>
      <c r="NK25" s="130"/>
      <c r="NL25" s="130"/>
      <c r="NM25" s="130"/>
      <c r="NN25" s="130"/>
      <c r="NO25" s="130"/>
      <c r="NP25" s="130"/>
      <c r="NQ25" s="130"/>
      <c r="NR25" s="130"/>
      <c r="NS25" s="130"/>
      <c r="NT25" s="130"/>
      <c r="NU25" s="130"/>
      <c r="NV25" s="130"/>
      <c r="NW25" s="130"/>
      <c r="NX25" s="131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3" t="s">
        <v>143</v>
      </c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99.9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102.2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110.9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101.9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125.2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46.8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45.3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48.7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40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39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6.3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140.80000000000001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147.4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126.1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136.69999999999999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38.9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36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54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41.5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42.6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98.3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98.3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97.7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96.2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75.400000000000006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73.2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70.5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72.2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69.5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106.1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132.69999999999999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154.80000000000001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139.9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156.6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67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65.599999999999994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63.9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64.900000000000006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63.4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3"/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5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113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5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113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5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3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5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3"/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26136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27584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26125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25763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22883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7396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7105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7061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7180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6730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135.4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141.4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124.6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152.5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166.8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15.3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11.7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13.2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14.6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13.7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21672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24294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24767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25920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24479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6951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8208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7997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8159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8000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73.3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75.599999999999994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73.400000000000006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75.2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79.5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18.3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20.100000000000001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19.100000000000001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19.3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17.600000000000001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145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68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67.2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67.900000000000006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68.5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67.5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76.2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69.099999999999994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61.6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67.400000000000006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62.5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33625625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33269063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30971250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35622938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35403781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37.1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37.9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47.3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50.2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52.7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47.9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48.8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66.7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67.2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70.5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34198617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34662133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37994115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42228890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41785853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0" t="s">
        <v>75</v>
      </c>
      <c r="AI4" s="151"/>
      <c r="AJ4" s="151"/>
      <c r="AK4" s="151"/>
      <c r="AL4" s="151"/>
      <c r="AM4" s="151"/>
      <c r="AN4" s="151"/>
      <c r="AO4" s="151"/>
      <c r="AP4" s="151"/>
      <c r="AQ4" s="151"/>
      <c r="AR4" s="152"/>
      <c r="AS4" s="153" t="s">
        <v>76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53" t="s">
        <v>77</v>
      </c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50" t="s">
        <v>78</v>
      </c>
      <c r="BP4" s="151"/>
      <c r="BQ4" s="151"/>
      <c r="BR4" s="151"/>
      <c r="BS4" s="151"/>
      <c r="BT4" s="151"/>
      <c r="BU4" s="151"/>
      <c r="BV4" s="151"/>
      <c r="BW4" s="151"/>
      <c r="BX4" s="151"/>
      <c r="BY4" s="152"/>
      <c r="BZ4" s="149" t="s">
        <v>79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53" t="s">
        <v>80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 t="s">
        <v>81</v>
      </c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 t="s">
        <v>82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50" t="s">
        <v>83</v>
      </c>
      <c r="DS4" s="151"/>
      <c r="DT4" s="151"/>
      <c r="DU4" s="151"/>
      <c r="DV4" s="151"/>
      <c r="DW4" s="151"/>
      <c r="DX4" s="151"/>
      <c r="DY4" s="151"/>
      <c r="DZ4" s="151"/>
      <c r="EA4" s="151"/>
      <c r="EB4" s="152"/>
      <c r="EC4" s="149" t="s">
        <v>84</v>
      </c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 t="s">
        <v>85</v>
      </c>
      <c r="EO4" s="149"/>
      <c r="EP4" s="149"/>
      <c r="EQ4" s="149"/>
      <c r="ER4" s="149"/>
      <c r="ES4" s="149"/>
      <c r="ET4" s="149"/>
      <c r="EU4" s="149"/>
      <c r="EV4" s="149"/>
      <c r="EW4" s="149"/>
      <c r="EX4" s="149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54" t="str">
        <f>IF(H8&lt;&gt;I8,H8,"")&amp;IF(I8&lt;&gt;J8,I8,"")&amp;"　"&amp;J8</f>
        <v>福島県　宮下病院</v>
      </c>
      <c r="I6" s="155"/>
      <c r="J6" s="156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/>
      <c r="P6" s="63" t="str">
        <f>P8</f>
        <v>直営</v>
      </c>
      <c r="Q6" s="64">
        <f t="shared" ref="Q6:AG6" si="3">Q8</f>
        <v>7</v>
      </c>
      <c r="R6" s="63" t="str">
        <f t="shared" si="3"/>
        <v>-</v>
      </c>
      <c r="S6" s="63" t="str">
        <f t="shared" si="3"/>
        <v>ド</v>
      </c>
      <c r="T6" s="63" t="str">
        <f t="shared" si="3"/>
        <v>へ</v>
      </c>
      <c r="U6" s="64">
        <f>U8</f>
        <v>1938559</v>
      </c>
      <c r="V6" s="64">
        <f>V8</f>
        <v>2205</v>
      </c>
      <c r="W6" s="63" t="str">
        <f>W8</f>
        <v>第１種該当</v>
      </c>
      <c r="X6" s="63" t="str">
        <f t="shared" si="3"/>
        <v>１０：１</v>
      </c>
      <c r="Y6" s="64">
        <f t="shared" si="3"/>
        <v>32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32</v>
      </c>
      <c r="AE6" s="64">
        <f t="shared" si="3"/>
        <v>32</v>
      </c>
      <c r="AF6" s="64" t="str">
        <f t="shared" si="3"/>
        <v>-</v>
      </c>
      <c r="AG6" s="64">
        <f t="shared" si="3"/>
        <v>32</v>
      </c>
      <c r="AH6" s="65">
        <f>IF(AH8="-",NA(),AH8)</f>
        <v>99.9</v>
      </c>
      <c r="AI6" s="65">
        <f t="shared" ref="AI6:AQ6" si="4">IF(AI8="-",NA(),AI8)</f>
        <v>102.2</v>
      </c>
      <c r="AJ6" s="65">
        <f t="shared" si="4"/>
        <v>110.9</v>
      </c>
      <c r="AK6" s="65">
        <f t="shared" si="4"/>
        <v>101.9</v>
      </c>
      <c r="AL6" s="65">
        <f t="shared" si="4"/>
        <v>125.2</v>
      </c>
      <c r="AM6" s="65">
        <f t="shared" si="4"/>
        <v>98.3</v>
      </c>
      <c r="AN6" s="65">
        <f t="shared" si="4"/>
        <v>98.3</v>
      </c>
      <c r="AO6" s="65">
        <f t="shared" si="4"/>
        <v>96.5</v>
      </c>
      <c r="AP6" s="65">
        <f t="shared" si="4"/>
        <v>97.7</v>
      </c>
      <c r="AQ6" s="65">
        <f t="shared" si="4"/>
        <v>96.2</v>
      </c>
      <c r="AR6" s="65" t="str">
        <f>IF(AR8="-","【-】","【"&amp;SUBSTITUTE(TEXT(AR8,"#,##0.0"),"-","△")&amp;"】")</f>
        <v>【98.4】</v>
      </c>
      <c r="AS6" s="65">
        <f>IF(AS8="-",NA(),AS8)</f>
        <v>46.8</v>
      </c>
      <c r="AT6" s="65">
        <f t="shared" ref="AT6:BB6" si="5">IF(AT8="-",NA(),AT8)</f>
        <v>45.3</v>
      </c>
      <c r="AU6" s="65">
        <f t="shared" si="5"/>
        <v>48.7</v>
      </c>
      <c r="AV6" s="65">
        <f t="shared" si="5"/>
        <v>40</v>
      </c>
      <c r="AW6" s="65">
        <f t="shared" si="5"/>
        <v>39</v>
      </c>
      <c r="AX6" s="65">
        <f t="shared" si="5"/>
        <v>75.400000000000006</v>
      </c>
      <c r="AY6" s="65">
        <f t="shared" si="5"/>
        <v>73.2</v>
      </c>
      <c r="AZ6" s="65">
        <f t="shared" si="5"/>
        <v>70.5</v>
      </c>
      <c r="BA6" s="65">
        <f t="shared" si="5"/>
        <v>72.2</v>
      </c>
      <c r="BB6" s="65">
        <f t="shared" si="5"/>
        <v>69.5</v>
      </c>
      <c r="BC6" s="65" t="str">
        <f>IF(BC8="-","【-】","【"&amp;SUBSTITUTE(TEXT(BC8,"#,##0.0"),"-","△")&amp;"】")</f>
        <v>【89.5】</v>
      </c>
      <c r="BD6" s="65">
        <f>IF(BD8="-",NA(),BD8)</f>
        <v>6.3</v>
      </c>
      <c r="BE6" s="65">
        <f t="shared" ref="BE6:BM6" si="6">IF(BE8="-",NA(),BE8)</f>
        <v>140.80000000000001</v>
      </c>
      <c r="BF6" s="65">
        <f t="shared" si="6"/>
        <v>147.4</v>
      </c>
      <c r="BG6" s="65">
        <f t="shared" si="6"/>
        <v>126.1</v>
      </c>
      <c r="BH6" s="65">
        <f t="shared" si="6"/>
        <v>136.69999999999999</v>
      </c>
      <c r="BI6" s="65">
        <f t="shared" si="6"/>
        <v>106.1</v>
      </c>
      <c r="BJ6" s="65">
        <f t="shared" si="6"/>
        <v>132.69999999999999</v>
      </c>
      <c r="BK6" s="65">
        <f t="shared" si="6"/>
        <v>154.80000000000001</v>
      </c>
      <c r="BL6" s="65">
        <f t="shared" si="6"/>
        <v>139.9</v>
      </c>
      <c r="BM6" s="65">
        <f t="shared" si="6"/>
        <v>156.6</v>
      </c>
      <c r="BN6" s="65" t="str">
        <f>IF(BN8="-","【-】","【"&amp;SUBSTITUTE(TEXT(BN8,"#,##0.0"),"-","△")&amp;"】")</f>
        <v>【63.6】</v>
      </c>
      <c r="BO6" s="65">
        <f>IF(BO8="-",NA(),BO8)</f>
        <v>38.9</v>
      </c>
      <c r="BP6" s="65">
        <f t="shared" ref="BP6:BX6" si="7">IF(BP8="-",NA(),BP8)</f>
        <v>36</v>
      </c>
      <c r="BQ6" s="65">
        <f t="shared" si="7"/>
        <v>54</v>
      </c>
      <c r="BR6" s="65">
        <f t="shared" si="7"/>
        <v>41.5</v>
      </c>
      <c r="BS6" s="65">
        <f t="shared" si="7"/>
        <v>42.6</v>
      </c>
      <c r="BT6" s="65">
        <f t="shared" si="7"/>
        <v>67</v>
      </c>
      <c r="BU6" s="65">
        <f t="shared" si="7"/>
        <v>65.599999999999994</v>
      </c>
      <c r="BV6" s="65">
        <f t="shared" si="7"/>
        <v>63.9</v>
      </c>
      <c r="BW6" s="65">
        <f t="shared" si="7"/>
        <v>64.900000000000006</v>
      </c>
      <c r="BX6" s="65">
        <f t="shared" si="7"/>
        <v>63.4</v>
      </c>
      <c r="BY6" s="65" t="str">
        <f>IF(BY8="-","【-】","【"&amp;SUBSTITUTE(TEXT(BY8,"#,##0.0"),"-","△")&amp;"】")</f>
        <v>【74.2】</v>
      </c>
      <c r="BZ6" s="66">
        <f>IF(BZ8="-",NA(),BZ8)</f>
        <v>26136</v>
      </c>
      <c r="CA6" s="66">
        <f t="shared" ref="CA6:CI6" si="8">IF(CA8="-",NA(),CA8)</f>
        <v>27584</v>
      </c>
      <c r="CB6" s="66">
        <f t="shared" si="8"/>
        <v>26125</v>
      </c>
      <c r="CC6" s="66">
        <f t="shared" si="8"/>
        <v>25763</v>
      </c>
      <c r="CD6" s="66">
        <f t="shared" si="8"/>
        <v>22883</v>
      </c>
      <c r="CE6" s="66">
        <f t="shared" si="8"/>
        <v>21672</v>
      </c>
      <c r="CF6" s="66">
        <f t="shared" si="8"/>
        <v>24294</v>
      </c>
      <c r="CG6" s="66">
        <f t="shared" si="8"/>
        <v>24767</v>
      </c>
      <c r="CH6" s="66">
        <f t="shared" si="8"/>
        <v>25920</v>
      </c>
      <c r="CI6" s="66">
        <f t="shared" si="8"/>
        <v>24479</v>
      </c>
      <c r="CJ6" s="65" t="str">
        <f>IF(CJ8="-","【-】","【"&amp;SUBSTITUTE(TEXT(CJ8,"#,##0"),"-","△")&amp;"】")</f>
        <v>【49,667】</v>
      </c>
      <c r="CK6" s="66">
        <f>IF(CK8="-",NA(),CK8)</f>
        <v>7396</v>
      </c>
      <c r="CL6" s="66">
        <f t="shared" ref="CL6:CT6" si="9">IF(CL8="-",NA(),CL8)</f>
        <v>7105</v>
      </c>
      <c r="CM6" s="66">
        <f t="shared" si="9"/>
        <v>7061</v>
      </c>
      <c r="CN6" s="66">
        <f t="shared" si="9"/>
        <v>7180</v>
      </c>
      <c r="CO6" s="66">
        <f t="shared" si="9"/>
        <v>6730</v>
      </c>
      <c r="CP6" s="66">
        <f t="shared" si="9"/>
        <v>6951</v>
      </c>
      <c r="CQ6" s="66">
        <f t="shared" si="9"/>
        <v>8208</v>
      </c>
      <c r="CR6" s="66">
        <f t="shared" si="9"/>
        <v>7997</v>
      </c>
      <c r="CS6" s="66">
        <f t="shared" si="9"/>
        <v>8159</v>
      </c>
      <c r="CT6" s="66">
        <f t="shared" si="9"/>
        <v>8000</v>
      </c>
      <c r="CU6" s="65" t="str">
        <f>IF(CU8="-","【-】","【"&amp;SUBSTITUTE(TEXT(CU8,"#,##0"),"-","△")&amp;"】")</f>
        <v>【13,758】</v>
      </c>
      <c r="CV6" s="65">
        <f>IF(CV8="-",NA(),CV8)</f>
        <v>135.4</v>
      </c>
      <c r="CW6" s="65">
        <f t="shared" ref="CW6:DE6" si="10">IF(CW8="-",NA(),CW8)</f>
        <v>141.4</v>
      </c>
      <c r="CX6" s="65">
        <f t="shared" si="10"/>
        <v>124.6</v>
      </c>
      <c r="CY6" s="65">
        <f t="shared" si="10"/>
        <v>152.5</v>
      </c>
      <c r="CZ6" s="65">
        <f t="shared" si="10"/>
        <v>166.8</v>
      </c>
      <c r="DA6" s="65">
        <f t="shared" si="10"/>
        <v>73.3</v>
      </c>
      <c r="DB6" s="65">
        <f t="shared" si="10"/>
        <v>75.599999999999994</v>
      </c>
      <c r="DC6" s="65">
        <f t="shared" si="10"/>
        <v>73.400000000000006</v>
      </c>
      <c r="DD6" s="65">
        <f t="shared" si="10"/>
        <v>75.2</v>
      </c>
      <c r="DE6" s="65">
        <f t="shared" si="10"/>
        <v>79.5</v>
      </c>
      <c r="DF6" s="65" t="str">
        <f>IF(DF8="-","【-】","【"&amp;SUBSTITUTE(TEXT(DF8,"#,##0.0"),"-","△")&amp;"】")</f>
        <v>【55.2】</v>
      </c>
      <c r="DG6" s="65">
        <f>IF(DG8="-",NA(),DG8)</f>
        <v>15.3</v>
      </c>
      <c r="DH6" s="65">
        <f t="shared" ref="DH6:DP6" si="11">IF(DH8="-",NA(),DH8)</f>
        <v>11.7</v>
      </c>
      <c r="DI6" s="65">
        <f t="shared" si="11"/>
        <v>13.2</v>
      </c>
      <c r="DJ6" s="65">
        <f t="shared" si="11"/>
        <v>14.6</v>
      </c>
      <c r="DK6" s="65">
        <f t="shared" si="11"/>
        <v>13.7</v>
      </c>
      <c r="DL6" s="65">
        <f t="shared" si="11"/>
        <v>18.3</v>
      </c>
      <c r="DM6" s="65">
        <f t="shared" si="11"/>
        <v>20.100000000000001</v>
      </c>
      <c r="DN6" s="65">
        <f t="shared" si="11"/>
        <v>19.100000000000001</v>
      </c>
      <c r="DO6" s="65">
        <f t="shared" si="11"/>
        <v>19.3</v>
      </c>
      <c r="DP6" s="65">
        <f t="shared" si="11"/>
        <v>17.600000000000001</v>
      </c>
      <c r="DQ6" s="65" t="str">
        <f>IF(DQ8="-","【-】","【"&amp;SUBSTITUTE(TEXT(DQ8,"#,##0.0"),"-","△")&amp;"】")</f>
        <v>【24.1】</v>
      </c>
      <c r="DR6" s="65">
        <f>IF(DR8="-",NA(),DR8)</f>
        <v>68</v>
      </c>
      <c r="DS6" s="65">
        <f t="shared" ref="DS6:EA6" si="12">IF(DS8="-",NA(),DS8)</f>
        <v>67.2</v>
      </c>
      <c r="DT6" s="65">
        <f t="shared" si="12"/>
        <v>67.900000000000006</v>
      </c>
      <c r="DU6" s="65">
        <f t="shared" si="12"/>
        <v>68.5</v>
      </c>
      <c r="DV6" s="65">
        <f t="shared" si="12"/>
        <v>67.5</v>
      </c>
      <c r="DW6" s="65">
        <f t="shared" si="12"/>
        <v>37.1</v>
      </c>
      <c r="DX6" s="65">
        <f t="shared" si="12"/>
        <v>37.9</v>
      </c>
      <c r="DY6" s="65">
        <f t="shared" si="12"/>
        <v>47.3</v>
      </c>
      <c r="DZ6" s="65">
        <f t="shared" si="12"/>
        <v>50.2</v>
      </c>
      <c r="EA6" s="65">
        <f t="shared" si="12"/>
        <v>52.7</v>
      </c>
      <c r="EB6" s="65" t="str">
        <f>IF(EB8="-","【-】","【"&amp;SUBSTITUTE(TEXT(EB8,"#,##0.0"),"-","△")&amp;"】")</f>
        <v>【50.7】</v>
      </c>
      <c r="EC6" s="65">
        <f>IF(EC8="-",NA(),EC8)</f>
        <v>76.2</v>
      </c>
      <c r="ED6" s="65">
        <f t="shared" ref="ED6:EL6" si="13">IF(ED8="-",NA(),ED8)</f>
        <v>69.099999999999994</v>
      </c>
      <c r="EE6" s="65">
        <f t="shared" si="13"/>
        <v>61.6</v>
      </c>
      <c r="EF6" s="65">
        <f t="shared" si="13"/>
        <v>67.400000000000006</v>
      </c>
      <c r="EG6" s="65">
        <f t="shared" si="13"/>
        <v>62.5</v>
      </c>
      <c r="EH6" s="65">
        <f t="shared" si="13"/>
        <v>47.9</v>
      </c>
      <c r="EI6" s="65">
        <f t="shared" si="13"/>
        <v>48.8</v>
      </c>
      <c r="EJ6" s="65">
        <f t="shared" si="13"/>
        <v>66.7</v>
      </c>
      <c r="EK6" s="65">
        <f t="shared" si="13"/>
        <v>67.2</v>
      </c>
      <c r="EL6" s="65">
        <f t="shared" si="13"/>
        <v>70.5</v>
      </c>
      <c r="EM6" s="65" t="str">
        <f>IF(EM8="-","【-】","【"&amp;SUBSTITUTE(TEXT(EM8,"#,##0.0"),"-","△")&amp;"】")</f>
        <v>【65.7】</v>
      </c>
      <c r="EN6" s="66">
        <f>IF(EN8="-",NA(),EN8)</f>
        <v>33625625</v>
      </c>
      <c r="EO6" s="66">
        <f t="shared" ref="EO6:EW6" si="14">IF(EO8="-",NA(),EO8)</f>
        <v>33269063</v>
      </c>
      <c r="EP6" s="66">
        <f t="shared" si="14"/>
        <v>30971250</v>
      </c>
      <c r="EQ6" s="66">
        <f t="shared" si="14"/>
        <v>35622938</v>
      </c>
      <c r="ER6" s="66">
        <f t="shared" si="14"/>
        <v>35403781</v>
      </c>
      <c r="ES6" s="66">
        <f t="shared" si="14"/>
        <v>34198617</v>
      </c>
      <c r="ET6" s="66">
        <f t="shared" si="14"/>
        <v>34662133</v>
      </c>
      <c r="EU6" s="66">
        <f t="shared" si="14"/>
        <v>37994115</v>
      </c>
      <c r="EV6" s="66">
        <f t="shared" si="14"/>
        <v>42228890</v>
      </c>
      <c r="EW6" s="66">
        <f t="shared" si="14"/>
        <v>41785853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70009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6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50床未満</v>
      </c>
      <c r="O7" s="63"/>
      <c r="P7" s="63" t="str">
        <f>P8</f>
        <v>直営</v>
      </c>
      <c r="Q7" s="64">
        <f t="shared" si="15"/>
        <v>7</v>
      </c>
      <c r="R7" s="63" t="str">
        <f t="shared" si="15"/>
        <v>-</v>
      </c>
      <c r="S7" s="63" t="str">
        <f t="shared" si="15"/>
        <v>ド</v>
      </c>
      <c r="T7" s="63" t="str">
        <f t="shared" si="15"/>
        <v>へ</v>
      </c>
      <c r="U7" s="64">
        <f>U8</f>
        <v>1938559</v>
      </c>
      <c r="V7" s="64">
        <f>V8</f>
        <v>2205</v>
      </c>
      <c r="W7" s="63" t="str">
        <f>W8</f>
        <v>第１種該当</v>
      </c>
      <c r="X7" s="63" t="str">
        <f t="shared" si="15"/>
        <v>１０：１</v>
      </c>
      <c r="Y7" s="64">
        <f t="shared" si="15"/>
        <v>32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32</v>
      </c>
      <c r="AE7" s="64">
        <f t="shared" si="15"/>
        <v>32</v>
      </c>
      <c r="AF7" s="64" t="str">
        <f t="shared" si="15"/>
        <v>-</v>
      </c>
      <c r="AG7" s="64">
        <f t="shared" si="15"/>
        <v>32</v>
      </c>
      <c r="AH7" s="65">
        <f>AH8</f>
        <v>99.9</v>
      </c>
      <c r="AI7" s="65">
        <f t="shared" ref="AI7:AQ7" si="16">AI8</f>
        <v>102.2</v>
      </c>
      <c r="AJ7" s="65">
        <f t="shared" si="16"/>
        <v>110.9</v>
      </c>
      <c r="AK7" s="65">
        <f t="shared" si="16"/>
        <v>101.9</v>
      </c>
      <c r="AL7" s="65">
        <f t="shared" si="16"/>
        <v>125.2</v>
      </c>
      <c r="AM7" s="65">
        <f t="shared" si="16"/>
        <v>98.3</v>
      </c>
      <c r="AN7" s="65">
        <f t="shared" si="16"/>
        <v>98.3</v>
      </c>
      <c r="AO7" s="65">
        <f t="shared" si="16"/>
        <v>96.5</v>
      </c>
      <c r="AP7" s="65">
        <f t="shared" si="16"/>
        <v>97.7</v>
      </c>
      <c r="AQ7" s="65">
        <f t="shared" si="16"/>
        <v>96.2</v>
      </c>
      <c r="AR7" s="65"/>
      <c r="AS7" s="65">
        <f>AS8</f>
        <v>46.8</v>
      </c>
      <c r="AT7" s="65">
        <f t="shared" ref="AT7:BB7" si="17">AT8</f>
        <v>45.3</v>
      </c>
      <c r="AU7" s="65">
        <f t="shared" si="17"/>
        <v>48.7</v>
      </c>
      <c r="AV7" s="65">
        <f t="shared" si="17"/>
        <v>40</v>
      </c>
      <c r="AW7" s="65">
        <f t="shared" si="17"/>
        <v>39</v>
      </c>
      <c r="AX7" s="65">
        <f t="shared" si="17"/>
        <v>75.400000000000006</v>
      </c>
      <c r="AY7" s="65">
        <f t="shared" si="17"/>
        <v>73.2</v>
      </c>
      <c r="AZ7" s="65">
        <f t="shared" si="17"/>
        <v>70.5</v>
      </c>
      <c r="BA7" s="65">
        <f t="shared" si="17"/>
        <v>72.2</v>
      </c>
      <c r="BB7" s="65">
        <f t="shared" si="17"/>
        <v>69.5</v>
      </c>
      <c r="BC7" s="65"/>
      <c r="BD7" s="65">
        <f>BD8</f>
        <v>6.3</v>
      </c>
      <c r="BE7" s="65">
        <f t="shared" ref="BE7:BM7" si="18">BE8</f>
        <v>140.80000000000001</v>
      </c>
      <c r="BF7" s="65">
        <f t="shared" si="18"/>
        <v>147.4</v>
      </c>
      <c r="BG7" s="65">
        <f t="shared" si="18"/>
        <v>126.1</v>
      </c>
      <c r="BH7" s="65">
        <f t="shared" si="18"/>
        <v>136.69999999999999</v>
      </c>
      <c r="BI7" s="65">
        <f t="shared" si="18"/>
        <v>106.1</v>
      </c>
      <c r="BJ7" s="65">
        <f t="shared" si="18"/>
        <v>132.69999999999999</v>
      </c>
      <c r="BK7" s="65">
        <f t="shared" si="18"/>
        <v>154.80000000000001</v>
      </c>
      <c r="BL7" s="65">
        <f t="shared" si="18"/>
        <v>139.9</v>
      </c>
      <c r="BM7" s="65">
        <f t="shared" si="18"/>
        <v>156.6</v>
      </c>
      <c r="BN7" s="65"/>
      <c r="BO7" s="65">
        <f>BO8</f>
        <v>38.9</v>
      </c>
      <c r="BP7" s="65">
        <f t="shared" ref="BP7:BX7" si="19">BP8</f>
        <v>36</v>
      </c>
      <c r="BQ7" s="65">
        <f t="shared" si="19"/>
        <v>54</v>
      </c>
      <c r="BR7" s="65">
        <f t="shared" si="19"/>
        <v>41.5</v>
      </c>
      <c r="BS7" s="65">
        <f t="shared" si="19"/>
        <v>42.6</v>
      </c>
      <c r="BT7" s="65">
        <f t="shared" si="19"/>
        <v>67</v>
      </c>
      <c r="BU7" s="65">
        <f t="shared" si="19"/>
        <v>65.599999999999994</v>
      </c>
      <c r="BV7" s="65">
        <f t="shared" si="19"/>
        <v>63.9</v>
      </c>
      <c r="BW7" s="65">
        <f t="shared" si="19"/>
        <v>64.900000000000006</v>
      </c>
      <c r="BX7" s="65">
        <f t="shared" si="19"/>
        <v>63.4</v>
      </c>
      <c r="BY7" s="65"/>
      <c r="BZ7" s="66">
        <f>BZ8</f>
        <v>26136</v>
      </c>
      <c r="CA7" s="66">
        <f t="shared" ref="CA7:CI7" si="20">CA8</f>
        <v>27584</v>
      </c>
      <c r="CB7" s="66">
        <f t="shared" si="20"/>
        <v>26125</v>
      </c>
      <c r="CC7" s="66">
        <f t="shared" si="20"/>
        <v>25763</v>
      </c>
      <c r="CD7" s="66">
        <f t="shared" si="20"/>
        <v>22883</v>
      </c>
      <c r="CE7" s="66">
        <f t="shared" si="20"/>
        <v>21672</v>
      </c>
      <c r="CF7" s="66">
        <f t="shared" si="20"/>
        <v>24294</v>
      </c>
      <c r="CG7" s="66">
        <f t="shared" si="20"/>
        <v>24767</v>
      </c>
      <c r="CH7" s="66">
        <f t="shared" si="20"/>
        <v>25920</v>
      </c>
      <c r="CI7" s="66">
        <f t="shared" si="20"/>
        <v>24479</v>
      </c>
      <c r="CJ7" s="65"/>
      <c r="CK7" s="66">
        <f>CK8</f>
        <v>7396</v>
      </c>
      <c r="CL7" s="66">
        <f t="shared" ref="CL7:CT7" si="21">CL8</f>
        <v>7105</v>
      </c>
      <c r="CM7" s="66">
        <f t="shared" si="21"/>
        <v>7061</v>
      </c>
      <c r="CN7" s="66">
        <f t="shared" si="21"/>
        <v>7180</v>
      </c>
      <c r="CO7" s="66">
        <f t="shared" si="21"/>
        <v>6730</v>
      </c>
      <c r="CP7" s="66">
        <f t="shared" si="21"/>
        <v>6951</v>
      </c>
      <c r="CQ7" s="66">
        <f t="shared" si="21"/>
        <v>8208</v>
      </c>
      <c r="CR7" s="66">
        <f t="shared" si="21"/>
        <v>7997</v>
      </c>
      <c r="CS7" s="66">
        <f t="shared" si="21"/>
        <v>8159</v>
      </c>
      <c r="CT7" s="66">
        <f t="shared" si="21"/>
        <v>8000</v>
      </c>
      <c r="CU7" s="65"/>
      <c r="CV7" s="65">
        <f>CV8</f>
        <v>135.4</v>
      </c>
      <c r="CW7" s="65">
        <f t="shared" ref="CW7:DE7" si="22">CW8</f>
        <v>141.4</v>
      </c>
      <c r="CX7" s="65">
        <f t="shared" si="22"/>
        <v>124.6</v>
      </c>
      <c r="CY7" s="65">
        <f t="shared" si="22"/>
        <v>152.5</v>
      </c>
      <c r="CZ7" s="65">
        <f t="shared" si="22"/>
        <v>166.8</v>
      </c>
      <c r="DA7" s="65">
        <f t="shared" si="22"/>
        <v>73.3</v>
      </c>
      <c r="DB7" s="65">
        <f t="shared" si="22"/>
        <v>75.599999999999994</v>
      </c>
      <c r="DC7" s="65">
        <f t="shared" si="22"/>
        <v>73.400000000000006</v>
      </c>
      <c r="DD7" s="65">
        <f t="shared" si="22"/>
        <v>75.2</v>
      </c>
      <c r="DE7" s="65">
        <f t="shared" si="22"/>
        <v>79.5</v>
      </c>
      <c r="DF7" s="65"/>
      <c r="DG7" s="65">
        <f>DG8</f>
        <v>15.3</v>
      </c>
      <c r="DH7" s="65">
        <f t="shared" ref="DH7:DP7" si="23">DH8</f>
        <v>11.7</v>
      </c>
      <c r="DI7" s="65">
        <f t="shared" si="23"/>
        <v>13.2</v>
      </c>
      <c r="DJ7" s="65">
        <f t="shared" si="23"/>
        <v>14.6</v>
      </c>
      <c r="DK7" s="65">
        <f t="shared" si="23"/>
        <v>13.7</v>
      </c>
      <c r="DL7" s="65">
        <f t="shared" si="23"/>
        <v>18.3</v>
      </c>
      <c r="DM7" s="65">
        <f t="shared" si="23"/>
        <v>20.100000000000001</v>
      </c>
      <c r="DN7" s="65">
        <f t="shared" si="23"/>
        <v>19.100000000000001</v>
      </c>
      <c r="DO7" s="65">
        <f t="shared" si="23"/>
        <v>19.3</v>
      </c>
      <c r="DP7" s="65">
        <f t="shared" si="23"/>
        <v>17.600000000000001</v>
      </c>
      <c r="DQ7" s="65"/>
      <c r="DR7" s="65">
        <f>DR8</f>
        <v>68</v>
      </c>
      <c r="DS7" s="65">
        <f t="shared" ref="DS7:EA7" si="24">DS8</f>
        <v>67.2</v>
      </c>
      <c r="DT7" s="65">
        <f t="shared" si="24"/>
        <v>67.900000000000006</v>
      </c>
      <c r="DU7" s="65">
        <f t="shared" si="24"/>
        <v>68.5</v>
      </c>
      <c r="DV7" s="65">
        <f t="shared" si="24"/>
        <v>67.5</v>
      </c>
      <c r="DW7" s="65">
        <f t="shared" si="24"/>
        <v>37.1</v>
      </c>
      <c r="DX7" s="65">
        <f t="shared" si="24"/>
        <v>37.9</v>
      </c>
      <c r="DY7" s="65">
        <f t="shared" si="24"/>
        <v>47.3</v>
      </c>
      <c r="DZ7" s="65">
        <f t="shared" si="24"/>
        <v>50.2</v>
      </c>
      <c r="EA7" s="65">
        <f t="shared" si="24"/>
        <v>52.7</v>
      </c>
      <c r="EB7" s="65"/>
      <c r="EC7" s="65">
        <f>EC8</f>
        <v>76.2</v>
      </c>
      <c r="ED7" s="65">
        <f t="shared" ref="ED7:EL7" si="25">ED8</f>
        <v>69.099999999999994</v>
      </c>
      <c r="EE7" s="65">
        <f t="shared" si="25"/>
        <v>61.6</v>
      </c>
      <c r="EF7" s="65">
        <f t="shared" si="25"/>
        <v>67.400000000000006</v>
      </c>
      <c r="EG7" s="65">
        <f t="shared" si="25"/>
        <v>62.5</v>
      </c>
      <c r="EH7" s="65">
        <f t="shared" si="25"/>
        <v>47.9</v>
      </c>
      <c r="EI7" s="65">
        <f t="shared" si="25"/>
        <v>48.8</v>
      </c>
      <c r="EJ7" s="65">
        <f t="shared" si="25"/>
        <v>66.7</v>
      </c>
      <c r="EK7" s="65">
        <f t="shared" si="25"/>
        <v>67.2</v>
      </c>
      <c r="EL7" s="65">
        <f t="shared" si="25"/>
        <v>70.5</v>
      </c>
      <c r="EM7" s="65"/>
      <c r="EN7" s="66">
        <f>EN8</f>
        <v>33625625</v>
      </c>
      <c r="EO7" s="66">
        <f t="shared" ref="EO7:EW7" si="26">EO8</f>
        <v>33269063</v>
      </c>
      <c r="EP7" s="66">
        <f t="shared" si="26"/>
        <v>30971250</v>
      </c>
      <c r="EQ7" s="66">
        <f t="shared" si="26"/>
        <v>35622938</v>
      </c>
      <c r="ER7" s="66">
        <f t="shared" si="26"/>
        <v>35403781</v>
      </c>
      <c r="ES7" s="66">
        <f t="shared" si="26"/>
        <v>34198617</v>
      </c>
      <c r="ET7" s="66">
        <f t="shared" si="26"/>
        <v>34662133</v>
      </c>
      <c r="EU7" s="66">
        <f t="shared" si="26"/>
        <v>37994115</v>
      </c>
      <c r="EV7" s="66">
        <f t="shared" si="26"/>
        <v>42228890</v>
      </c>
      <c r="EW7" s="66">
        <f t="shared" si="26"/>
        <v>41785853</v>
      </c>
      <c r="EX7" s="66"/>
    </row>
    <row r="8" spans="1:154" s="67" customFormat="1">
      <c r="A8" s="48"/>
      <c r="B8" s="68">
        <v>2016</v>
      </c>
      <c r="C8" s="68">
        <v>70009</v>
      </c>
      <c r="D8" s="68">
        <v>46</v>
      </c>
      <c r="E8" s="68">
        <v>6</v>
      </c>
      <c r="F8" s="68">
        <v>0</v>
      </c>
      <c r="G8" s="68">
        <v>6</v>
      </c>
      <c r="H8" s="68" t="s">
        <v>123</v>
      </c>
      <c r="I8" s="68" t="s">
        <v>123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>
        <v>7</v>
      </c>
      <c r="R8" s="68" t="s">
        <v>130</v>
      </c>
      <c r="S8" s="68" t="s">
        <v>131</v>
      </c>
      <c r="T8" s="68" t="s">
        <v>132</v>
      </c>
      <c r="U8" s="69">
        <v>1938559</v>
      </c>
      <c r="V8" s="69">
        <v>2205</v>
      </c>
      <c r="W8" s="68" t="s">
        <v>133</v>
      </c>
      <c r="X8" s="70" t="s">
        <v>134</v>
      </c>
      <c r="Y8" s="69">
        <v>32</v>
      </c>
      <c r="Z8" s="69" t="s">
        <v>130</v>
      </c>
      <c r="AA8" s="69" t="s">
        <v>130</v>
      </c>
      <c r="AB8" s="69" t="s">
        <v>130</v>
      </c>
      <c r="AC8" s="69" t="s">
        <v>130</v>
      </c>
      <c r="AD8" s="69">
        <v>32</v>
      </c>
      <c r="AE8" s="69">
        <v>32</v>
      </c>
      <c r="AF8" s="69" t="s">
        <v>130</v>
      </c>
      <c r="AG8" s="69">
        <v>32</v>
      </c>
      <c r="AH8" s="71">
        <v>99.9</v>
      </c>
      <c r="AI8" s="71">
        <v>102.2</v>
      </c>
      <c r="AJ8" s="71">
        <v>110.9</v>
      </c>
      <c r="AK8" s="71">
        <v>101.9</v>
      </c>
      <c r="AL8" s="71">
        <v>125.2</v>
      </c>
      <c r="AM8" s="71">
        <v>98.3</v>
      </c>
      <c r="AN8" s="71">
        <v>98.3</v>
      </c>
      <c r="AO8" s="71">
        <v>96.5</v>
      </c>
      <c r="AP8" s="71">
        <v>97.7</v>
      </c>
      <c r="AQ8" s="71">
        <v>96.2</v>
      </c>
      <c r="AR8" s="71">
        <v>98.4</v>
      </c>
      <c r="AS8" s="71">
        <v>46.8</v>
      </c>
      <c r="AT8" s="71">
        <v>45.3</v>
      </c>
      <c r="AU8" s="71">
        <v>48.7</v>
      </c>
      <c r="AV8" s="71">
        <v>40</v>
      </c>
      <c r="AW8" s="71">
        <v>39</v>
      </c>
      <c r="AX8" s="71">
        <v>75.400000000000006</v>
      </c>
      <c r="AY8" s="71">
        <v>73.2</v>
      </c>
      <c r="AZ8" s="71">
        <v>70.5</v>
      </c>
      <c r="BA8" s="71">
        <v>72.2</v>
      </c>
      <c r="BB8" s="71">
        <v>69.5</v>
      </c>
      <c r="BC8" s="71">
        <v>89.5</v>
      </c>
      <c r="BD8" s="72">
        <v>6.3</v>
      </c>
      <c r="BE8" s="72">
        <v>140.80000000000001</v>
      </c>
      <c r="BF8" s="72">
        <v>147.4</v>
      </c>
      <c r="BG8" s="72">
        <v>126.1</v>
      </c>
      <c r="BH8" s="72">
        <v>136.69999999999999</v>
      </c>
      <c r="BI8" s="72">
        <v>106.1</v>
      </c>
      <c r="BJ8" s="72">
        <v>132.69999999999999</v>
      </c>
      <c r="BK8" s="72">
        <v>154.80000000000001</v>
      </c>
      <c r="BL8" s="72">
        <v>139.9</v>
      </c>
      <c r="BM8" s="72">
        <v>156.6</v>
      </c>
      <c r="BN8" s="72">
        <v>63.6</v>
      </c>
      <c r="BO8" s="71">
        <v>38.9</v>
      </c>
      <c r="BP8" s="71">
        <v>36</v>
      </c>
      <c r="BQ8" s="71">
        <v>54</v>
      </c>
      <c r="BR8" s="71">
        <v>41.5</v>
      </c>
      <c r="BS8" s="71">
        <v>42.6</v>
      </c>
      <c r="BT8" s="71">
        <v>67</v>
      </c>
      <c r="BU8" s="71">
        <v>65.599999999999994</v>
      </c>
      <c r="BV8" s="71">
        <v>63.9</v>
      </c>
      <c r="BW8" s="71">
        <v>64.900000000000006</v>
      </c>
      <c r="BX8" s="71">
        <v>63.4</v>
      </c>
      <c r="BY8" s="71">
        <v>74.2</v>
      </c>
      <c r="BZ8" s="72">
        <v>26136</v>
      </c>
      <c r="CA8" s="72">
        <v>27584</v>
      </c>
      <c r="CB8" s="72">
        <v>26125</v>
      </c>
      <c r="CC8" s="72">
        <v>25763</v>
      </c>
      <c r="CD8" s="72">
        <v>22883</v>
      </c>
      <c r="CE8" s="72">
        <v>21672</v>
      </c>
      <c r="CF8" s="72">
        <v>24294</v>
      </c>
      <c r="CG8" s="72">
        <v>24767</v>
      </c>
      <c r="CH8" s="72">
        <v>25920</v>
      </c>
      <c r="CI8" s="72">
        <v>24479</v>
      </c>
      <c r="CJ8" s="71">
        <v>49667</v>
      </c>
      <c r="CK8" s="72">
        <v>7396</v>
      </c>
      <c r="CL8" s="72">
        <v>7105</v>
      </c>
      <c r="CM8" s="72">
        <v>7061</v>
      </c>
      <c r="CN8" s="72">
        <v>7180</v>
      </c>
      <c r="CO8" s="72">
        <v>6730</v>
      </c>
      <c r="CP8" s="72">
        <v>6951</v>
      </c>
      <c r="CQ8" s="72">
        <v>8208</v>
      </c>
      <c r="CR8" s="72">
        <v>7997</v>
      </c>
      <c r="CS8" s="72">
        <v>8159</v>
      </c>
      <c r="CT8" s="72">
        <v>8000</v>
      </c>
      <c r="CU8" s="71">
        <v>13758</v>
      </c>
      <c r="CV8" s="72">
        <v>135.4</v>
      </c>
      <c r="CW8" s="72">
        <v>141.4</v>
      </c>
      <c r="CX8" s="72">
        <v>124.6</v>
      </c>
      <c r="CY8" s="72">
        <v>152.5</v>
      </c>
      <c r="CZ8" s="72">
        <v>166.8</v>
      </c>
      <c r="DA8" s="72">
        <v>73.3</v>
      </c>
      <c r="DB8" s="72">
        <v>75.599999999999994</v>
      </c>
      <c r="DC8" s="72">
        <v>73.400000000000006</v>
      </c>
      <c r="DD8" s="72">
        <v>75.2</v>
      </c>
      <c r="DE8" s="72">
        <v>79.5</v>
      </c>
      <c r="DF8" s="72">
        <v>55.2</v>
      </c>
      <c r="DG8" s="72">
        <v>15.3</v>
      </c>
      <c r="DH8" s="72">
        <v>11.7</v>
      </c>
      <c r="DI8" s="72">
        <v>13.2</v>
      </c>
      <c r="DJ8" s="72">
        <v>14.6</v>
      </c>
      <c r="DK8" s="72">
        <v>13.7</v>
      </c>
      <c r="DL8" s="72">
        <v>18.3</v>
      </c>
      <c r="DM8" s="72">
        <v>20.100000000000001</v>
      </c>
      <c r="DN8" s="72">
        <v>19.100000000000001</v>
      </c>
      <c r="DO8" s="72">
        <v>19.3</v>
      </c>
      <c r="DP8" s="72">
        <v>17.600000000000001</v>
      </c>
      <c r="DQ8" s="72">
        <v>24.1</v>
      </c>
      <c r="DR8" s="71">
        <v>68</v>
      </c>
      <c r="DS8" s="71">
        <v>67.2</v>
      </c>
      <c r="DT8" s="71">
        <v>67.900000000000006</v>
      </c>
      <c r="DU8" s="71">
        <v>68.5</v>
      </c>
      <c r="DV8" s="71">
        <v>67.5</v>
      </c>
      <c r="DW8" s="71">
        <v>37.1</v>
      </c>
      <c r="DX8" s="71">
        <v>37.9</v>
      </c>
      <c r="DY8" s="71">
        <v>47.3</v>
      </c>
      <c r="DZ8" s="71">
        <v>50.2</v>
      </c>
      <c r="EA8" s="71">
        <v>52.7</v>
      </c>
      <c r="EB8" s="71">
        <v>50.7</v>
      </c>
      <c r="EC8" s="71">
        <v>76.2</v>
      </c>
      <c r="ED8" s="71">
        <v>69.099999999999994</v>
      </c>
      <c r="EE8" s="71">
        <v>61.6</v>
      </c>
      <c r="EF8" s="71">
        <v>67.400000000000006</v>
      </c>
      <c r="EG8" s="71">
        <v>62.5</v>
      </c>
      <c r="EH8" s="71">
        <v>47.9</v>
      </c>
      <c r="EI8" s="71">
        <v>48.8</v>
      </c>
      <c r="EJ8" s="71">
        <v>66.7</v>
      </c>
      <c r="EK8" s="71">
        <v>67.2</v>
      </c>
      <c r="EL8" s="71">
        <v>70.5</v>
      </c>
      <c r="EM8" s="71">
        <v>65.7</v>
      </c>
      <c r="EN8" s="72">
        <v>33625625</v>
      </c>
      <c r="EO8" s="72">
        <v>33269063</v>
      </c>
      <c r="EP8" s="72">
        <v>30971250</v>
      </c>
      <c r="EQ8" s="72">
        <v>35622938</v>
      </c>
      <c r="ER8" s="72">
        <v>35403781</v>
      </c>
      <c r="ES8" s="72">
        <v>34198617</v>
      </c>
      <c r="ET8" s="72">
        <v>34662133</v>
      </c>
      <c r="EU8" s="72">
        <v>37994115</v>
      </c>
      <c r="EV8" s="72">
        <v>42228890</v>
      </c>
      <c r="EW8" s="72">
        <v>41785853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140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2018-10-12T07:12:56Z</cp:lastPrinted>
  <dcterms:created xsi:type="dcterms:W3CDTF">2018-06-14T04:19:41Z</dcterms:created>
  <dcterms:modified xsi:type="dcterms:W3CDTF">2018-10-12T07:12:58Z</dcterms:modified>
  <cp:category/>
</cp:coreProperties>
</file>