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【保健福祉課】06病院経営管理室\01病院経営管理グループ\05　財務\08 経営比較分析表\H30(H28決算)\02 経営比較分析表\01 栃木県【経営比較分析表】2016_090000_46_060\"/>
    </mc:Choice>
  </mc:AlternateContent>
  <workbookProtection workbookPassword="B319" lockStructure="1"/>
  <bookViews>
    <workbookView xWindow="0" yWindow="0" windowWidth="20490" windowHeight="777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MH79" i="4" s="1"/>
  <c r="EQ7" i="5"/>
  <c r="LO79" i="4" s="1"/>
  <c r="EP7" i="5"/>
  <c r="KV79" i="4" s="1"/>
  <c r="EO7" i="5"/>
  <c r="EN7" i="5"/>
  <c r="JJ79" i="4" s="1"/>
  <c r="EL7" i="5"/>
  <c r="EK7" i="5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BZ80" i="4" s="1"/>
  <c r="DY7" i="5"/>
  <c r="BG80" i="4" s="1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IK55" i="4" s="1"/>
  <c r="CX7" i="5"/>
  <c r="HV55" i="4" s="1"/>
  <c r="CW7" i="5"/>
  <c r="CV7" i="5"/>
  <c r="GR55" i="4" s="1"/>
  <c r="CT7" i="5"/>
  <c r="FL56" i="4" s="1"/>
  <c r="CS7" i="5"/>
  <c r="EW56" i="4" s="1"/>
  <c r="CR7" i="5"/>
  <c r="CQ7" i="5"/>
  <c r="DS56" i="4" s="1"/>
  <c r="CP7" i="5"/>
  <c r="DD56" i="4" s="1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IK33" i="4" s="1"/>
  <c r="BF7" i="5"/>
  <c r="HV33" i="4" s="1"/>
  <c r="BE7" i="5"/>
  <c r="BD7" i="5"/>
  <c r="GR33" i="4" s="1"/>
  <c r="BB7" i="5"/>
  <c r="FL34" i="4" s="1"/>
  <c r="BA7" i="5"/>
  <c r="EW34" i="4" s="1"/>
  <c r="AZ7" i="5"/>
  <c r="AY7" i="5"/>
  <c r="DS34" i="4" s="1"/>
  <c r="AX7" i="5"/>
  <c r="DD34" i="4" s="1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JW10" i="4" s="1"/>
  <c r="AB6" i="5"/>
  <c r="AA6" i="5"/>
  <c r="LP8" i="4" s="1"/>
  <c r="Z6" i="5"/>
  <c r="JW8" i="4" s="1"/>
  <c r="Y6" i="5"/>
  <c r="ID8" i="4" s="1"/>
  <c r="X6" i="5"/>
  <c r="W6" i="5"/>
  <c r="V6" i="5"/>
  <c r="U6" i="5"/>
  <c r="B12" i="4" s="1"/>
  <c r="T6" i="5"/>
  <c r="S6" i="5"/>
  <c r="EG10" i="4" s="1"/>
  <c r="R6" i="5"/>
  <c r="CN10" i="4" s="1"/>
  <c r="Q6" i="5"/>
  <c r="AU10" i="4" s="1"/>
  <c r="P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90" i="4"/>
  <c r="I90" i="4"/>
  <c r="F90" i="4"/>
  <c r="D90" i="4"/>
  <c r="B90" i="4"/>
  <c r="MH80" i="4"/>
  <c r="LO80" i="4"/>
  <c r="KV80" i="4"/>
  <c r="JJ80" i="4"/>
  <c r="HM80" i="4"/>
  <c r="GT80" i="4"/>
  <c r="GA80" i="4"/>
  <c r="FH80" i="4"/>
  <c r="EO80" i="4"/>
  <c r="CS80" i="4"/>
  <c r="U80" i="4"/>
  <c r="KC79" i="4"/>
  <c r="GT79" i="4"/>
  <c r="GA79" i="4"/>
  <c r="CS79" i="4"/>
  <c r="BZ79" i="4"/>
  <c r="AN79" i="4"/>
  <c r="U79" i="4"/>
  <c r="MN56" i="4"/>
  <c r="LJ56" i="4"/>
  <c r="KU56" i="4"/>
  <c r="KF56" i="4"/>
  <c r="IZ56" i="4"/>
  <c r="IK56" i="4"/>
  <c r="HV56" i="4"/>
  <c r="HG56" i="4"/>
  <c r="GR56" i="4"/>
  <c r="EH56" i="4"/>
  <c r="BX56" i="4"/>
  <c r="BI56" i="4"/>
  <c r="P56" i="4"/>
  <c r="MN55" i="4"/>
  <c r="LY55" i="4"/>
  <c r="LJ55" i="4"/>
  <c r="KU55" i="4"/>
  <c r="KF55" i="4"/>
  <c r="HG55" i="4"/>
  <c r="EW55" i="4"/>
  <c r="EH55" i="4"/>
  <c r="BX55" i="4"/>
  <c r="BI55" i="4"/>
  <c r="AE55" i="4"/>
  <c r="P55" i="4"/>
  <c r="MN34" i="4"/>
  <c r="LJ34" i="4"/>
  <c r="KU34" i="4"/>
  <c r="KF34" i="4"/>
  <c r="IZ34" i="4"/>
  <c r="IK34" i="4"/>
  <c r="HV34" i="4"/>
  <c r="HG34" i="4"/>
  <c r="GR34" i="4"/>
  <c r="EH34" i="4"/>
  <c r="BX34" i="4"/>
  <c r="BI34" i="4"/>
  <c r="P34" i="4"/>
  <c r="MN33" i="4"/>
  <c r="LY33" i="4"/>
  <c r="LJ33" i="4"/>
  <c r="KU33" i="4"/>
  <c r="KF33" i="4"/>
  <c r="HG33" i="4"/>
  <c r="EW33" i="4"/>
  <c r="EH33" i="4"/>
  <c r="BX33" i="4"/>
  <c r="BI33" i="4"/>
  <c r="AE33" i="4"/>
  <c r="P33" i="4"/>
  <c r="LP12" i="4"/>
  <c r="JW12" i="4"/>
  <c r="EG12" i="4"/>
  <c r="CN12" i="4"/>
  <c r="AU12" i="4"/>
  <c r="ID10" i="4"/>
  <c r="FZ10" i="4"/>
  <c r="B10" i="4"/>
  <c r="CN8" i="4"/>
  <c r="AU8" i="4"/>
  <c r="B8" i="4"/>
  <c r="HM78" i="4" l="1"/>
  <c r="FL54" i="4"/>
  <c r="FL32" i="4"/>
  <c r="CS78" i="4"/>
  <c r="BX54" i="4"/>
  <c r="BX32" i="4"/>
  <c r="MN32" i="4"/>
  <c r="MN54" i="4"/>
  <c r="MH78" i="4"/>
  <c r="IZ54" i="4"/>
  <c r="IZ32" i="4"/>
  <c r="C11" i="5"/>
  <c r="D11" i="5"/>
  <c r="E11" i="5"/>
  <c r="B11" i="5"/>
  <c r="AN78" i="4" l="1"/>
  <c r="AE54" i="4"/>
  <c r="AE32" i="4"/>
  <c r="KU32" i="4"/>
  <c r="KU54" i="4"/>
  <c r="HG54" i="4"/>
  <c r="FH78" i="4"/>
  <c r="DS54" i="4"/>
  <c r="DS32" i="4"/>
  <c r="KC78" i="4"/>
  <c r="HG32" i="4"/>
  <c r="EO78" i="4"/>
  <c r="DD54" i="4"/>
  <c r="DD32" i="4"/>
  <c r="U78" i="4"/>
  <c r="P54" i="4"/>
  <c r="P32" i="4"/>
  <c r="KF32" i="4"/>
  <c r="JJ78" i="4"/>
  <c r="GR54" i="4"/>
  <c r="GR32" i="4"/>
  <c r="KF54" i="4"/>
  <c r="LO78" i="4"/>
  <c r="IK54" i="4"/>
  <c r="IK32" i="4"/>
  <c r="EW32" i="4"/>
  <c r="GT78" i="4"/>
  <c r="EW54" i="4"/>
  <c r="BI54" i="4"/>
  <c r="BI32" i="4"/>
  <c r="LY54" i="4"/>
  <c r="LY32" i="4"/>
  <c r="BZ78" i="4"/>
  <c r="LJ54" i="4"/>
  <c r="LJ32" i="4"/>
  <c r="KV78" i="4"/>
  <c r="HV54" i="4"/>
  <c r="EH32" i="4"/>
  <c r="HV32" i="4"/>
  <c r="GA78" i="4"/>
  <c r="BG78" i="4"/>
  <c r="AT54" i="4"/>
  <c r="AT32" i="4"/>
  <c r="EH54" i="4"/>
</calcChain>
</file>

<file path=xl/sharedStrings.xml><?xml version="1.0" encoding="utf-8"?>
<sst xmlns="http://schemas.openxmlformats.org/spreadsheetml/2006/main" count="290" uniqueCount="145">
  <si>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</si>
  <si>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</si>
  <si>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</si>
  <si>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</si>
  <si>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</si>
  <si>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</si>
  <si>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</si>
  <si>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</si>
  <si>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</si>
  <si>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</si>
  <si>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</si>
  <si>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</si>
  <si>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</si>
  <si>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</si>
  <si>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</si>
  <si>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</si>
  <si>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</si>
  <si>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</si>
  <si>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</si>
  <si>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</si>
  <si>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</si>
  <si>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</si>
  <si>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</si>
  <si>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</si>
  <si>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</si>
  <si>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</si>
  <si>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</si>
  <si>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</si>
  <si>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</si>
  <si>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</si>
  <si>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</si>
  <si>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</si>
  <si>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</si>
  <si>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</si>
  <si>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</si>
  <si>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</si>
  <si>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</si>
  <si>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</si>
  <si>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</si>
  <si>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</si>
  <si>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</si>
  <si>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</si>
  <si>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</si>
  <si>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</si>
  <si>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</si>
  <si>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</si>
  <si>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</si>
  <si>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</si>
  <si>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</si>
  <si>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</si>
  <si>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</si>
  <si>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</si>
  <si>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</si>
  <si>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</si>
  <si>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</si>
  <si>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</si>
  <si>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</si>
  <si>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</si>
  <si>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</si>
  <si>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</si>
  <si>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</si>
  <si>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</si>
  <si>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</si>
  <si>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</si>
  <si>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</si>
  <si>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</si>
  <si>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</si>
  <si>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</si>
  <si>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</si>
  <si>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</si>
  <si>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</si>
  <si>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</si>
  <si>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</si>
  <si>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</si>
  <si>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</si>
  <si>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</si>
  <si>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</si>
  <si>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</si>
  <si>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</si>
  <si>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</si>
  <si>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</si>
  <si>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</si>
  <si>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</si>
  <si>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</si>
  <si>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</si>
  <si>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</si>
  <si>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</si>
  <si>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</si>
  <si>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</si>
  <si>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</si>
  <si>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</si>
  <si>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</si>
  <si>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</si>
  <si>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</si>
  <si>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</si>
  <si>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</si>
  <si>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</si>
  <si>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</si>
  <si>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</si>
  <si>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</si>
  <si>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</si>
  <si>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</si>
  <si>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</si>
  <si>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</si>
  <si>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</si>
  <si>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</si>
  <si>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</si>
  <si>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</si>
  <si>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</si>
  <si>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</si>
  <si>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</si>
  <si>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</si>
  <si>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</si>
  <si>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</si>
  <si>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</si>
  <si>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</si>
  <si>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</si>
  <si>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</si>
  <si>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</si>
  <si>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</si>
  <si>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</si>
  <si>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</si>
  <si>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</si>
  <si>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栃木県</t>
  </si>
  <si>
    <t>岡本台病院</t>
  </si>
  <si>
    <t>当然財務</t>
  </si>
  <si>
    <t>病院事業</t>
  </si>
  <si>
    <t>精神科病院</t>
  </si>
  <si>
    <t>精神病院</t>
  </si>
  <si>
    <t>直営</t>
  </si>
  <si>
    <t>-</t>
  </si>
  <si>
    <t>臨</t>
  </si>
  <si>
    <t>非該当</t>
  </si>
  <si>
    <t>１５：１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</si>
  <si>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</si>
  <si>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</si>
  <si>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</si>
  <si>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</si>
  <si>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</si>
  <si>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</si>
  <si>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5"/>
  </si>
  <si>
    <t>　当院は、精神科緊急及び救急医療、アルコール・薬物依存症医療、医療観察法医療など、精神疾患に係る高度・専門の医療を担う県の基幹病院としての役割を担っている。</t>
    <rPh sb="1" eb="3">
      <t>トウイン</t>
    </rPh>
    <rPh sb="5" eb="8">
      <t>セイシンカ</t>
    </rPh>
    <rPh sb="8" eb="10">
      <t>キンキュウ</t>
    </rPh>
    <rPh sb="10" eb="11">
      <t>オヨ</t>
    </rPh>
    <rPh sb="12" eb="14">
      <t>キュウキュウ</t>
    </rPh>
    <rPh sb="14" eb="16">
      <t>イリョウ</t>
    </rPh>
    <rPh sb="23" eb="25">
      <t>ヤクブツ</t>
    </rPh>
    <rPh sb="25" eb="28">
      <t>イゾンショウ</t>
    </rPh>
    <rPh sb="28" eb="30">
      <t>イリョウ</t>
    </rPh>
    <rPh sb="31" eb="33">
      <t>イリョウ</t>
    </rPh>
    <rPh sb="33" eb="35">
      <t>カンサツ</t>
    </rPh>
    <rPh sb="35" eb="36">
      <t>ホウ</t>
    </rPh>
    <rPh sb="36" eb="38">
      <t>イリョウ</t>
    </rPh>
    <rPh sb="41" eb="43">
      <t>セイシン</t>
    </rPh>
    <rPh sb="43" eb="45">
      <t>シッカン</t>
    </rPh>
    <rPh sb="46" eb="47">
      <t>カカ</t>
    </rPh>
    <rPh sb="48" eb="50">
      <t>コウド</t>
    </rPh>
    <rPh sb="51" eb="53">
      <t>センモン</t>
    </rPh>
    <rPh sb="54" eb="56">
      <t>イリョウ</t>
    </rPh>
    <rPh sb="57" eb="58">
      <t>ニナ</t>
    </rPh>
    <rPh sb="59" eb="60">
      <t>ケン</t>
    </rPh>
    <rPh sb="61" eb="63">
      <t>キカン</t>
    </rPh>
    <rPh sb="63" eb="65">
      <t>ビョウイン</t>
    </rPh>
    <rPh sb="69" eb="71">
      <t>ヤクワリ</t>
    </rPh>
    <rPh sb="72" eb="73">
      <t>ニナ</t>
    </rPh>
    <phoneticPr fontId="5"/>
  </si>
  <si>
    <t>①経常収支比率
　平成27年度以降、100%を上回っている。
②医業収支比率
　各年度とも類似病院の平均を上回っている。
③累積欠損金比率
　経営改善により低下傾向にある。
④病床利用率
　平成26年度及び27年度は、70%を下回ったが、平成28年度には改善している。
⑤⑥患者１人１日あたり収益
　患者単価は、各年度とも類似病院の平均を上回っている。
⑧材料費対医業収益比率
　類似病院の平均を上回っている。後発医薬品の積極的な導入により、更なる経費の見直しを図っている。</t>
    <rPh sb="1" eb="3">
      <t>ケイジョウ</t>
    </rPh>
    <rPh sb="3" eb="5">
      <t>シュウシ</t>
    </rPh>
    <rPh sb="5" eb="7">
      <t>ヒリツ</t>
    </rPh>
    <rPh sb="9" eb="11">
      <t>ヘイセイ</t>
    </rPh>
    <rPh sb="13" eb="15">
      <t>ネンド</t>
    </rPh>
    <rPh sb="15" eb="17">
      <t>イコウ</t>
    </rPh>
    <rPh sb="23" eb="25">
      <t>ウワマワ</t>
    </rPh>
    <rPh sb="32" eb="34">
      <t>イギョウ</t>
    </rPh>
    <rPh sb="34" eb="36">
      <t>シュウシ</t>
    </rPh>
    <rPh sb="36" eb="38">
      <t>ヒリツ</t>
    </rPh>
    <rPh sb="40" eb="43">
      <t>カクネンド</t>
    </rPh>
    <rPh sb="45" eb="47">
      <t>ルイジ</t>
    </rPh>
    <rPh sb="47" eb="49">
      <t>ビョウイン</t>
    </rPh>
    <rPh sb="62" eb="64">
      <t>ルイセキ</t>
    </rPh>
    <rPh sb="64" eb="67">
      <t>ケッソンキン</t>
    </rPh>
    <rPh sb="67" eb="69">
      <t>ヒリツ</t>
    </rPh>
    <rPh sb="71" eb="73">
      <t>ケイエイ</t>
    </rPh>
    <rPh sb="73" eb="75">
      <t>カイゼン</t>
    </rPh>
    <rPh sb="88" eb="90">
      <t>ビョウショウ</t>
    </rPh>
    <rPh sb="90" eb="93">
      <t>リヨウリツ</t>
    </rPh>
    <rPh sb="95" eb="97">
      <t>ヘイセイ</t>
    </rPh>
    <rPh sb="99" eb="101">
      <t>ネンド</t>
    </rPh>
    <rPh sb="101" eb="102">
      <t>オヨ</t>
    </rPh>
    <rPh sb="105" eb="107">
      <t>ネンド</t>
    </rPh>
    <rPh sb="113" eb="115">
      <t>シタマワ</t>
    </rPh>
    <rPh sb="119" eb="121">
      <t>ヘイセイ</t>
    </rPh>
    <rPh sb="123" eb="125">
      <t>ネンド</t>
    </rPh>
    <rPh sb="127" eb="129">
      <t>カイゼン</t>
    </rPh>
    <rPh sb="137" eb="139">
      <t>カンジャ</t>
    </rPh>
    <rPh sb="139" eb="141">
      <t>ヒトリ</t>
    </rPh>
    <rPh sb="142" eb="143">
      <t>ニチ</t>
    </rPh>
    <rPh sb="146" eb="148">
      <t>シュウエキ</t>
    </rPh>
    <rPh sb="150" eb="152">
      <t>カンジャ</t>
    </rPh>
    <rPh sb="152" eb="154">
      <t>タンカ</t>
    </rPh>
    <rPh sb="156" eb="159">
      <t>カクネンド</t>
    </rPh>
    <rPh sb="161" eb="163">
      <t>ルイジ</t>
    </rPh>
    <rPh sb="163" eb="165">
      <t>ビョウイン</t>
    </rPh>
    <rPh sb="166" eb="168">
      <t>ヘイキン</t>
    </rPh>
    <rPh sb="169" eb="171">
      <t>ウワマワ</t>
    </rPh>
    <rPh sb="178" eb="181">
      <t>ザイリョウヒ</t>
    </rPh>
    <phoneticPr fontId="5"/>
  </si>
  <si>
    <t>　類似病院に比べ、医業収支比率や病床利用率等の経営状況は良好であるため、経営の健全性は確保されている。その一方で、材料費対医業収益比率が類似病院の平均を上回っていることから、費用の削減に取り組む必要がある。
　引き続き、経営改革プランに基づき、経営の健全化に取り組むとともに、地方独立行政法人化の検討を進めていく。</t>
    <rPh sb="1" eb="3">
      <t>ルイジ</t>
    </rPh>
    <rPh sb="3" eb="5">
      <t>ビョウイン</t>
    </rPh>
    <rPh sb="6" eb="7">
      <t>クラ</t>
    </rPh>
    <rPh sb="9" eb="11">
      <t>イギョウ</t>
    </rPh>
    <rPh sb="11" eb="13">
      <t>シュウシ</t>
    </rPh>
    <rPh sb="13" eb="15">
      <t>ヒリツ</t>
    </rPh>
    <rPh sb="16" eb="18">
      <t>ビョウショウ</t>
    </rPh>
    <rPh sb="18" eb="21">
      <t>リヨウリツ</t>
    </rPh>
    <rPh sb="21" eb="22">
      <t>トウ</t>
    </rPh>
    <rPh sb="23" eb="25">
      <t>ケイエイ</t>
    </rPh>
    <rPh sb="25" eb="27">
      <t>ジョウキョウ</t>
    </rPh>
    <rPh sb="28" eb="30">
      <t>リョウコウ</t>
    </rPh>
    <rPh sb="36" eb="38">
      <t>ケイエイ</t>
    </rPh>
    <rPh sb="39" eb="42">
      <t>ケンゼンセイ</t>
    </rPh>
    <rPh sb="43" eb="45">
      <t>カクホ</t>
    </rPh>
    <rPh sb="53" eb="55">
      <t>イッポウ</t>
    </rPh>
    <rPh sb="57" eb="60">
      <t>ザイリョウヒ</t>
    </rPh>
    <rPh sb="60" eb="61">
      <t>タイ</t>
    </rPh>
    <rPh sb="61" eb="63">
      <t>イギョウ</t>
    </rPh>
    <rPh sb="63" eb="65">
      <t>シュウエキ</t>
    </rPh>
    <rPh sb="65" eb="67">
      <t>ヒリツ</t>
    </rPh>
    <rPh sb="68" eb="70">
      <t>ルイジ</t>
    </rPh>
    <rPh sb="70" eb="72">
      <t>ビョウイン</t>
    </rPh>
    <rPh sb="73" eb="75">
      <t>ヘイキン</t>
    </rPh>
    <rPh sb="76" eb="78">
      <t>ウワマワ</t>
    </rPh>
    <rPh sb="87" eb="89">
      <t>ヒヨウ</t>
    </rPh>
    <rPh sb="90" eb="92">
      <t>サクゲン</t>
    </rPh>
    <rPh sb="93" eb="94">
      <t>ト</t>
    </rPh>
    <rPh sb="95" eb="96">
      <t>ク</t>
    </rPh>
    <rPh sb="97" eb="99">
      <t>ヒツヨウ</t>
    </rPh>
    <rPh sb="105" eb="106">
      <t>ヒ</t>
    </rPh>
    <rPh sb="107" eb="108">
      <t>ツヅ</t>
    </rPh>
    <rPh sb="110" eb="112">
      <t>ケイエイ</t>
    </rPh>
    <rPh sb="112" eb="114">
      <t>カイカク</t>
    </rPh>
    <rPh sb="118" eb="119">
      <t>モト</t>
    </rPh>
    <rPh sb="122" eb="124">
      <t>ケイエイ</t>
    </rPh>
    <rPh sb="125" eb="128">
      <t>ケンゼンカ</t>
    </rPh>
    <rPh sb="129" eb="130">
      <t>ト</t>
    </rPh>
    <rPh sb="131" eb="132">
      <t>ク</t>
    </rPh>
    <rPh sb="138" eb="140">
      <t>チホウ</t>
    </rPh>
    <rPh sb="140" eb="142">
      <t>ドクリツ</t>
    </rPh>
    <rPh sb="142" eb="144">
      <t>ギョウセイ</t>
    </rPh>
    <rPh sb="144" eb="147">
      <t>ホウジンカ</t>
    </rPh>
    <rPh sb="148" eb="150">
      <t>ケントウ</t>
    </rPh>
    <rPh sb="151" eb="152">
      <t>スス</t>
    </rPh>
    <phoneticPr fontId="5"/>
  </si>
  <si>
    <t>①有形固定資産減価償却率、②器械備品減価償却率
　老朽化は進行しており、類似病院の平均を上回っているが、定期的な設備等点検の結果に基づき計画的に更新を実施し、適切な維持管理に努めている。
③１床当たり有形固定資産
　建築年数の経過に伴い、類似病院の平均を下回っている。</t>
    <rPh sb="1" eb="3">
      <t>ユウケイ</t>
    </rPh>
    <rPh sb="3" eb="7">
      <t>コテイシサン</t>
    </rPh>
    <rPh sb="7" eb="9">
      <t>ゲンカ</t>
    </rPh>
    <rPh sb="9" eb="11">
      <t>ショウキャク</t>
    </rPh>
    <rPh sb="14" eb="16">
      <t>キカイ</t>
    </rPh>
    <rPh sb="16" eb="18">
      <t>ビヒン</t>
    </rPh>
    <rPh sb="97" eb="98">
      <t>ユカ</t>
    </rPh>
    <rPh sb="98" eb="99">
      <t>ア</t>
    </rPh>
    <rPh sb="101" eb="103">
      <t>ユウケイ</t>
    </rPh>
    <rPh sb="103" eb="107">
      <t>コテイシサン</t>
    </rPh>
    <rPh sb="109" eb="111">
      <t>ケンチク</t>
    </rPh>
    <rPh sb="111" eb="113">
      <t>ネンスウ</t>
    </rPh>
    <rPh sb="114" eb="116">
      <t>ケイカ</t>
    </rPh>
    <rPh sb="117" eb="118">
      <t>トモナ</t>
    </rPh>
    <rPh sb="120" eb="122">
      <t>ルイジ</t>
    </rPh>
    <rPh sb="122" eb="124">
      <t>ビョウイン</t>
    </rPh>
    <rPh sb="125" eb="127">
      <t>ヘイキン</t>
    </rPh>
    <rPh sb="128" eb="130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</si>
</sst>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74.5</c:v>
                </c:pt>
                <c:pt idx="1">
                  <c:v>75</c:v>
                </c:pt>
                <c:pt idx="2">
                  <c:v>68.7</c:v>
                </c:pt>
                <c:pt idx="3">
                  <c:v>63.3</c:v>
                </c:pt>
                <c:pt idx="4">
                  <c:v>77.400000000000006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90192"/>
        <c:axId val="18221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74.2</c:v>
                </c:pt>
                <c:pt idx="2">
                  <c:v>73.599999999999994</c:v>
                </c:pt>
                <c:pt idx="3">
                  <c:v>74.8</c:v>
                </c:pt>
                <c:pt idx="4">
                  <c:v>73.400000000000006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90192"/>
        <c:axId val="182213888"/>
      </c:lineChart>
      <c:dateAx>
        <c:axId val="18209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213888"/>
        <c:crosses val="autoZero"/>
        <c:auto val="1"/>
        <c:lblOffset val="100"/>
        <c:baseTimeUnit val="years"/>
      </c:dateAx>
      <c:valAx>
        <c:axId val="18221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09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132.80000000000001</c:v>
                </c:pt>
                <c:pt idx="1">
                  <c:v>119.7</c:v>
                </c:pt>
                <c:pt idx="2">
                  <c:v>47.1</c:v>
                </c:pt>
                <c:pt idx="3">
                  <c:v>15.3</c:v>
                </c:pt>
                <c:pt idx="4">
                  <c:v>10.1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65888"/>
        <c:axId val="23010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146.1</c:v>
                </c:pt>
                <c:pt idx="1">
                  <c:v>153.30000000000001</c:v>
                </c:pt>
                <c:pt idx="2">
                  <c:v>145.30000000000001</c:v>
                </c:pt>
                <c:pt idx="3">
                  <c:v>184.4</c:v>
                </c:pt>
                <c:pt idx="4">
                  <c:v>163.19999999999999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65888"/>
        <c:axId val="230104592"/>
      </c:lineChart>
      <c:dateAx>
        <c:axId val="18226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04592"/>
        <c:crosses val="autoZero"/>
        <c:auto val="1"/>
        <c:lblOffset val="100"/>
        <c:baseTimeUnit val="years"/>
      </c:dateAx>
      <c:valAx>
        <c:axId val="23010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265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80.3</c:v>
                </c:pt>
                <c:pt idx="2">
                  <c:v>74</c:v>
                </c:pt>
                <c:pt idx="3">
                  <c:v>76.3</c:v>
                </c:pt>
                <c:pt idx="4">
                  <c:v>74.400000000000006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98216"/>
        <c:axId val="18359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69.599999999999994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98216"/>
        <c:axId val="183598600"/>
      </c:lineChart>
      <c:dateAx>
        <c:axId val="183598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98600"/>
        <c:crosses val="autoZero"/>
        <c:auto val="1"/>
        <c:lblOffset val="100"/>
        <c:baseTimeUnit val="years"/>
      </c:dateAx>
      <c:valAx>
        <c:axId val="18359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3598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97.3</c:v>
                </c:pt>
                <c:pt idx="2">
                  <c:v>92</c:v>
                </c:pt>
                <c:pt idx="3">
                  <c:v>106.1</c:v>
                </c:pt>
                <c:pt idx="4">
                  <c:v>104.2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63688"/>
        <c:axId val="18362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</c:v>
                </c:pt>
                <c:pt idx="2">
                  <c:v>101.3</c:v>
                </c:pt>
                <c:pt idx="3">
                  <c:v>101.1</c:v>
                </c:pt>
                <c:pt idx="4">
                  <c:v>101.2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63688"/>
        <c:axId val="183629904"/>
      </c:lineChart>
      <c:dateAx>
        <c:axId val="183363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629904"/>
        <c:crosses val="autoZero"/>
        <c:auto val="1"/>
        <c:lblOffset val="100"/>
        <c:baseTimeUnit val="years"/>
      </c:dateAx>
      <c:valAx>
        <c:axId val="18362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3363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46.2</c:v>
                </c:pt>
                <c:pt idx="2">
                  <c:v>50.9</c:v>
                </c:pt>
                <c:pt idx="3">
                  <c:v>53.7</c:v>
                </c:pt>
                <c:pt idx="4">
                  <c:v>56.1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7704"/>
        <c:axId val="12603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39</c:v>
                </c:pt>
                <c:pt idx="2">
                  <c:v>43.7</c:v>
                </c:pt>
                <c:pt idx="3">
                  <c:v>44.3</c:v>
                </c:pt>
                <c:pt idx="4">
                  <c:v>46.7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37704"/>
        <c:axId val="126038096"/>
      </c:lineChart>
      <c:dateAx>
        <c:axId val="12603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38096"/>
        <c:crosses val="autoZero"/>
        <c:auto val="1"/>
        <c:lblOffset val="100"/>
        <c:baseTimeUnit val="years"/>
      </c:dateAx>
      <c:valAx>
        <c:axId val="12603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037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45</c:v>
                </c:pt>
                <c:pt idx="2">
                  <c:v>55.9</c:v>
                </c:pt>
                <c:pt idx="3">
                  <c:v>63.9</c:v>
                </c:pt>
                <c:pt idx="4">
                  <c:v>68.2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9272"/>
        <c:axId val="12603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51.4</c:v>
                </c:pt>
                <c:pt idx="1">
                  <c:v>52.4</c:v>
                </c:pt>
                <c:pt idx="2">
                  <c:v>59.8</c:v>
                </c:pt>
                <c:pt idx="3">
                  <c:v>61.8</c:v>
                </c:pt>
                <c:pt idx="4">
                  <c:v>66.3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39272"/>
        <c:axId val="126039664"/>
      </c:lineChart>
      <c:dateAx>
        <c:axId val="126039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39664"/>
        <c:crosses val="autoZero"/>
        <c:auto val="1"/>
        <c:lblOffset val="100"/>
        <c:baseTimeUnit val="years"/>
      </c:dateAx>
      <c:valAx>
        <c:axId val="12603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039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19326072</c:v>
                </c:pt>
                <c:pt idx="1">
                  <c:v>18632019</c:v>
                </c:pt>
                <c:pt idx="2">
                  <c:v>18725858</c:v>
                </c:pt>
                <c:pt idx="3">
                  <c:v>18892322</c:v>
                </c:pt>
                <c:pt idx="4">
                  <c:v>23113100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40448"/>
        <c:axId val="230137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22744336</c:v>
                </c:pt>
                <c:pt idx="1">
                  <c:v>23558262</c:v>
                </c:pt>
                <c:pt idx="2">
                  <c:v>24879291</c:v>
                </c:pt>
                <c:pt idx="3">
                  <c:v>26363375</c:v>
                </c:pt>
                <c:pt idx="4">
                  <c:v>26996532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0448"/>
        <c:axId val="230137768"/>
      </c:lineChart>
      <c:dateAx>
        <c:axId val="12604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37768"/>
        <c:crosses val="autoZero"/>
        <c:auto val="1"/>
        <c:lblOffset val="100"/>
        <c:baseTimeUnit val="years"/>
      </c:dateAx>
      <c:valAx>
        <c:axId val="230137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604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23.1</c:v>
                </c:pt>
                <c:pt idx="1">
                  <c:v>20.399999999999999</c:v>
                </c:pt>
                <c:pt idx="2">
                  <c:v>20.399999999999999</c:v>
                </c:pt>
                <c:pt idx="3">
                  <c:v>21.3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7312"/>
        <c:axId val="12603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</c:v>
                </c:pt>
                <c:pt idx="3">
                  <c:v>8.4</c:v>
                </c:pt>
                <c:pt idx="4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37312"/>
        <c:axId val="126036920"/>
      </c:lineChart>
      <c:dateAx>
        <c:axId val="12603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36920"/>
        <c:crosses val="autoZero"/>
        <c:auto val="1"/>
        <c:lblOffset val="100"/>
        <c:baseTimeUnit val="years"/>
      </c:dateAx>
      <c:valAx>
        <c:axId val="12603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037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90.5</c:v>
                </c:pt>
                <c:pt idx="1">
                  <c:v>80.3</c:v>
                </c:pt>
                <c:pt idx="2">
                  <c:v>86.6</c:v>
                </c:pt>
                <c:pt idx="3">
                  <c:v>83.4</c:v>
                </c:pt>
                <c:pt idx="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6136"/>
        <c:axId val="23013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84.5</c:v>
                </c:pt>
                <c:pt idx="2">
                  <c:v>84.4</c:v>
                </c:pt>
                <c:pt idx="3">
                  <c:v>84.6</c:v>
                </c:pt>
                <c:pt idx="4">
                  <c:v>85.6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36136"/>
        <c:axId val="230138944"/>
      </c:lineChart>
      <c:dateAx>
        <c:axId val="12603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38944"/>
        <c:crosses val="autoZero"/>
        <c:auto val="1"/>
        <c:lblOffset val="100"/>
        <c:baseTimeUnit val="years"/>
      </c:dateAx>
      <c:valAx>
        <c:axId val="23013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036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14374</c:v>
                </c:pt>
                <c:pt idx="1">
                  <c:v>14353</c:v>
                </c:pt>
                <c:pt idx="2">
                  <c:v>15364</c:v>
                </c:pt>
                <c:pt idx="3">
                  <c:v>16229</c:v>
                </c:pt>
                <c:pt idx="4">
                  <c:v>14853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8880"/>
        <c:axId val="23013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8856</c:v>
                </c:pt>
                <c:pt idx="1">
                  <c:v>8812</c:v>
                </c:pt>
                <c:pt idx="2">
                  <c:v>8588</c:v>
                </c:pt>
                <c:pt idx="3">
                  <c:v>8536</c:v>
                </c:pt>
                <c:pt idx="4">
                  <c:v>8502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38880"/>
        <c:axId val="230139728"/>
      </c:lineChart>
      <c:dateAx>
        <c:axId val="12603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39728"/>
        <c:crosses val="autoZero"/>
        <c:auto val="1"/>
        <c:lblOffset val="100"/>
        <c:baseTimeUnit val="years"/>
      </c:dateAx>
      <c:valAx>
        <c:axId val="23013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6038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17660</c:v>
                </c:pt>
                <c:pt idx="1">
                  <c:v>19697</c:v>
                </c:pt>
                <c:pt idx="2">
                  <c:v>21134</c:v>
                </c:pt>
                <c:pt idx="3">
                  <c:v>22259</c:v>
                </c:pt>
                <c:pt idx="4">
                  <c:v>21511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40512"/>
        <c:axId val="23014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18124</c:v>
                </c:pt>
                <c:pt idx="1">
                  <c:v>18742</c:v>
                </c:pt>
                <c:pt idx="2">
                  <c:v>19795</c:v>
                </c:pt>
                <c:pt idx="3">
                  <c:v>20395</c:v>
                </c:pt>
                <c:pt idx="4">
                  <c:v>20681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40512"/>
        <c:axId val="230140904"/>
      </c:lineChart>
      <c:dateAx>
        <c:axId val="2301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40904"/>
        <c:crosses val="autoZero"/>
        <c:auto val="1"/>
        <c:lblOffset val="100"/>
        <c:baseTimeUnit val="years"/>
      </c:dateAx>
      <c:valAx>
        <c:axId val="23014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140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DE1" zoomScale="70" zoomScaleNormal="70" zoomScaleSheetLayoutView="70" workbookViewId="0">
      <selection activeCell="NJ66" sqref="NJ66:NX67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栃木県　岡本台病院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140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 t="str">
        <f>データ!Y6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221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221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1991597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13248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 t="str">
        <f>データ!AE6</f>
        <v>-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 t="str">
        <f>データ!AG6</f>
        <v>-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141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142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97.5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97.3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92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106.1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104.2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72.2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80.3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74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76.3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74.400000000000006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>
        <f>データ!BD7</f>
        <v>132.80000000000001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119.7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47.1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15.3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10.1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74.5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75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68.7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63.3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77.400000000000006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99.8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100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101.3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101.1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101.2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69.599999999999994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69.599999999999994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69.099999999999994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69.8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69.400000000000006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146.1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153.30000000000001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145.30000000000001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184.4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163.19999999999999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72.3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74.2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73.599999999999994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74.8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73.400000000000006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9" t="s">
        <v>39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6"/>
      <c r="CQ36" s="6"/>
      <c r="CR36" s="6"/>
      <c r="CS36" s="129" t="s">
        <v>40</v>
      </c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27"/>
      <c r="GE36" s="27"/>
      <c r="GF36" s="27"/>
      <c r="GG36" s="129" t="s">
        <v>41</v>
      </c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6"/>
      <c r="JS36" s="6"/>
      <c r="JT36" s="6"/>
      <c r="JU36" s="129" t="s">
        <v>42</v>
      </c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6"/>
      <c r="CQ37" s="6"/>
      <c r="CR37" s="6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27"/>
      <c r="GE37" s="27"/>
      <c r="GF37" s="27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6"/>
      <c r="JS37" s="6"/>
      <c r="JT37" s="6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144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6">
        <f>データ!BZ7</f>
        <v>17660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6">
        <f>データ!CA7</f>
        <v>19697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8"/>
      <c r="AT55" s="126">
        <f>データ!CB7</f>
        <v>21134</v>
      </c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I55" s="126">
        <f>データ!CC7</f>
        <v>22259</v>
      </c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126">
        <f>データ!CD7</f>
        <v>21511</v>
      </c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8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6">
        <f>データ!CK7</f>
        <v>14374</v>
      </c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8"/>
      <c r="DS55" s="126">
        <f>データ!CL7</f>
        <v>14353</v>
      </c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8"/>
      <c r="EH55" s="126">
        <f>データ!CM7</f>
        <v>15364</v>
      </c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8"/>
      <c r="EW55" s="126">
        <f>データ!CN7</f>
        <v>16229</v>
      </c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8"/>
      <c r="FL55" s="126">
        <f>データ!CO7</f>
        <v>14853</v>
      </c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8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90.5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80.3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86.6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83.4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85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23.1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20.399999999999999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20.399999999999999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21.3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20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6">
        <f>データ!CE7</f>
        <v>18124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8"/>
      <c r="AE56" s="126">
        <f>データ!CF7</f>
        <v>18742</v>
      </c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6">
        <f>データ!CG7</f>
        <v>19795</v>
      </c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8"/>
      <c r="BI56" s="126">
        <f>データ!CH7</f>
        <v>20395</v>
      </c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8"/>
      <c r="BX56" s="126">
        <f>データ!CI7</f>
        <v>20681</v>
      </c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8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6">
        <f>データ!CP7</f>
        <v>8856</v>
      </c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8"/>
      <c r="DS56" s="126">
        <f>データ!CQ7</f>
        <v>8812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8"/>
      <c r="EH56" s="126">
        <f>データ!CR7</f>
        <v>8588</v>
      </c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8"/>
      <c r="EW56" s="126">
        <f>データ!CS7</f>
        <v>8536</v>
      </c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>データ!CT7</f>
        <v>8502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8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86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84.5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84.4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84.6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85.6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10.7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9.9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9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8.4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8.1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9" t="s">
        <v>44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6"/>
      <c r="CQ58" s="6"/>
      <c r="CR58" s="6"/>
      <c r="CS58" s="129" t="s">
        <v>45</v>
      </c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27"/>
      <c r="GE58" s="27"/>
      <c r="GF58" s="27"/>
      <c r="GG58" s="129" t="s">
        <v>46</v>
      </c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6"/>
      <c r="JS58" s="6"/>
      <c r="JT58" s="6"/>
      <c r="JU58" s="129" t="s">
        <v>47</v>
      </c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6"/>
      <c r="CQ59" s="6"/>
      <c r="CR59" s="6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27"/>
      <c r="GE59" s="27"/>
      <c r="GF59" s="27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6"/>
      <c r="JS59" s="6"/>
      <c r="JT59" s="6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143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47.3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46.2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50.9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53.7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56.1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66.3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45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55.9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63.9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68.2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19326072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18632019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18725858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18892322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23113100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37.4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39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43.7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44.3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46.7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51.4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52.4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59.8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61.8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66.3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22744336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23558262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24879291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26363375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26996532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9" t="s">
        <v>50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9" t="s">
        <v>52</v>
      </c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9"/>
      <c r="IV83" s="129"/>
      <c r="IW83" s="129"/>
      <c r="IX83" s="129"/>
      <c r="IY83" s="129"/>
      <c r="IZ83" s="129"/>
      <c r="JA83" s="129"/>
      <c r="JB83" s="129"/>
      <c r="JC83" s="129"/>
      <c r="JD83" s="129"/>
      <c r="JE83" s="129"/>
      <c r="JF83" s="129"/>
      <c r="JG83" s="129"/>
      <c r="JH83" s="129"/>
      <c r="JI83" s="129"/>
      <c r="JJ83" s="129"/>
      <c r="JK83" s="129"/>
      <c r="JL83" s="129"/>
      <c r="JM83" s="129"/>
      <c r="JN83" s="129"/>
      <c r="JO83" s="129"/>
      <c r="JP83" s="129"/>
      <c r="JQ83" s="129"/>
      <c r="JR83" s="129"/>
      <c r="JS83" s="129"/>
      <c r="JT83" s="129"/>
      <c r="JU83" s="129"/>
      <c r="JV83" s="129"/>
      <c r="JW83" s="129"/>
      <c r="JX83" s="129"/>
      <c r="JY83" s="129"/>
      <c r="JZ83" s="129"/>
      <c r="KA83" s="129"/>
      <c r="KB83" s="129"/>
      <c r="KC83" s="129"/>
      <c r="KD83" s="129"/>
      <c r="KE83" s="129"/>
      <c r="KF83" s="129"/>
      <c r="KG83" s="129"/>
      <c r="KH83" s="129"/>
      <c r="KI83" s="129"/>
      <c r="KJ83" s="129"/>
      <c r="KK83" s="129"/>
      <c r="KL83" s="129"/>
      <c r="KM83" s="129"/>
      <c r="KN83" s="129"/>
      <c r="KO83" s="129"/>
      <c r="KP83" s="129"/>
      <c r="KQ83" s="129"/>
      <c r="KR83" s="129"/>
      <c r="KS83" s="129"/>
      <c r="KT83" s="129"/>
      <c r="KU83" s="129"/>
      <c r="KV83" s="129"/>
      <c r="KW83" s="129"/>
      <c r="KX83" s="129"/>
      <c r="KY83" s="129"/>
      <c r="KZ83" s="129"/>
      <c r="LA83" s="129"/>
      <c r="LB83" s="129"/>
      <c r="LC83" s="129"/>
      <c r="LD83" s="129"/>
      <c r="LE83" s="129"/>
      <c r="LF83" s="129"/>
      <c r="LG83" s="129"/>
      <c r="LH83" s="129"/>
      <c r="LI83" s="129"/>
      <c r="LJ83" s="129"/>
      <c r="LK83" s="129"/>
      <c r="LL83" s="129"/>
      <c r="LM83" s="129"/>
      <c r="LN83" s="129"/>
      <c r="LO83" s="129"/>
      <c r="LP83" s="129"/>
      <c r="LQ83" s="129"/>
      <c r="LR83" s="129"/>
      <c r="LS83" s="129"/>
      <c r="LT83" s="129"/>
      <c r="LU83" s="129"/>
      <c r="LV83" s="129"/>
      <c r="LW83" s="129"/>
      <c r="LX83" s="129"/>
      <c r="LY83" s="129"/>
      <c r="LZ83" s="129"/>
      <c r="MA83" s="129"/>
      <c r="MB83" s="129"/>
      <c r="MC83" s="129"/>
      <c r="MD83" s="129"/>
      <c r="ME83" s="129"/>
      <c r="MF83" s="129"/>
      <c r="MG83" s="129"/>
      <c r="MH83" s="129"/>
      <c r="MI83" s="129"/>
      <c r="MJ83" s="129"/>
      <c r="MK83" s="129"/>
      <c r="ML83" s="129"/>
      <c r="MM83" s="129"/>
      <c r="MN83" s="129"/>
      <c r="MO83" s="129"/>
      <c r="MP83" s="129"/>
      <c r="MQ83" s="129"/>
      <c r="MR83" s="129"/>
      <c r="MS83" s="129"/>
      <c r="MT83" s="129"/>
      <c r="MU83" s="129"/>
      <c r="MV83" s="129"/>
      <c r="MW83" s="129"/>
      <c r="MX83" s="129"/>
      <c r="MY83" s="129"/>
      <c r="MZ83" s="129"/>
      <c r="NA83" s="129"/>
      <c r="NB83" s="129"/>
      <c r="NC83" s="129"/>
      <c r="ND83" s="129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90000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栃木県　岡本台病院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/>
      <c r="P6" s="63" t="str">
        <f>P8</f>
        <v>直営</v>
      </c>
      <c r="Q6" s="64">
        <f t="shared" ref="Q6:AG6" si="3">Q8</f>
        <v>4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>
        <f>U8</f>
        <v>1991597</v>
      </c>
      <c r="V6" s="64">
        <f>V8</f>
        <v>13248</v>
      </c>
      <c r="W6" s="63" t="str">
        <f>W8</f>
        <v>非該当</v>
      </c>
      <c r="X6" s="63" t="str">
        <f t="shared" si="3"/>
        <v>１５：１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>
        <f t="shared" si="3"/>
        <v>221</v>
      </c>
      <c r="AC6" s="64" t="str">
        <f t="shared" si="3"/>
        <v>-</v>
      </c>
      <c r="AD6" s="64">
        <f t="shared" si="3"/>
        <v>221</v>
      </c>
      <c r="AE6" s="64" t="str">
        <f t="shared" si="3"/>
        <v>-</v>
      </c>
      <c r="AF6" s="64" t="str">
        <f t="shared" si="3"/>
        <v>-</v>
      </c>
      <c r="AG6" s="64" t="str">
        <f t="shared" si="3"/>
        <v>-</v>
      </c>
      <c r="AH6" s="65">
        <f>IF(AH8="-",NA(),AH8)</f>
        <v>97.5</v>
      </c>
      <c r="AI6" s="65">
        <f t="shared" ref="AI6:AQ6" si="4">IF(AI8="-",NA(),AI8)</f>
        <v>97.3</v>
      </c>
      <c r="AJ6" s="65">
        <f t="shared" si="4"/>
        <v>92</v>
      </c>
      <c r="AK6" s="65">
        <f t="shared" si="4"/>
        <v>106.1</v>
      </c>
      <c r="AL6" s="65">
        <f t="shared" si="4"/>
        <v>104.2</v>
      </c>
      <c r="AM6" s="65">
        <f t="shared" si="4"/>
        <v>99.8</v>
      </c>
      <c r="AN6" s="65">
        <f t="shared" si="4"/>
        <v>100</v>
      </c>
      <c r="AO6" s="65">
        <f t="shared" si="4"/>
        <v>101.3</v>
      </c>
      <c r="AP6" s="65">
        <f t="shared" si="4"/>
        <v>101.1</v>
      </c>
      <c r="AQ6" s="65">
        <f t="shared" si="4"/>
        <v>101.2</v>
      </c>
      <c r="AR6" s="65" t="str">
        <f>IF(AR8="-","【-】","【"&amp;SUBSTITUTE(TEXT(AR8,"#,##0.0"),"-","△")&amp;"】")</f>
        <v>【98.4】</v>
      </c>
      <c r="AS6" s="65">
        <f>IF(AS8="-",NA(),AS8)</f>
        <v>72.2</v>
      </c>
      <c r="AT6" s="65">
        <f t="shared" ref="AT6:BB6" si="5">IF(AT8="-",NA(),AT8)</f>
        <v>80.3</v>
      </c>
      <c r="AU6" s="65">
        <f t="shared" si="5"/>
        <v>74</v>
      </c>
      <c r="AV6" s="65">
        <f t="shared" si="5"/>
        <v>76.3</v>
      </c>
      <c r="AW6" s="65">
        <f t="shared" si="5"/>
        <v>74.400000000000006</v>
      </c>
      <c r="AX6" s="65">
        <f t="shared" si="5"/>
        <v>69.599999999999994</v>
      </c>
      <c r="AY6" s="65">
        <f t="shared" si="5"/>
        <v>69.599999999999994</v>
      </c>
      <c r="AZ6" s="65">
        <f t="shared" si="5"/>
        <v>69.099999999999994</v>
      </c>
      <c r="BA6" s="65">
        <f t="shared" si="5"/>
        <v>69.8</v>
      </c>
      <c r="BB6" s="65">
        <f t="shared" si="5"/>
        <v>69.400000000000006</v>
      </c>
      <c r="BC6" s="65" t="str">
        <f>IF(BC8="-","【-】","【"&amp;SUBSTITUTE(TEXT(BC8,"#,##0.0"),"-","△")&amp;"】")</f>
        <v>【89.5】</v>
      </c>
      <c r="BD6" s="65">
        <f>IF(BD8="-",NA(),BD8)</f>
        <v>132.80000000000001</v>
      </c>
      <c r="BE6" s="65">
        <f t="shared" ref="BE6:BM6" si="6">IF(BE8="-",NA(),BE8)</f>
        <v>119.7</v>
      </c>
      <c r="BF6" s="65">
        <f t="shared" si="6"/>
        <v>47.1</v>
      </c>
      <c r="BG6" s="65">
        <f t="shared" si="6"/>
        <v>15.3</v>
      </c>
      <c r="BH6" s="65">
        <f t="shared" si="6"/>
        <v>10.1</v>
      </c>
      <c r="BI6" s="65">
        <f t="shared" si="6"/>
        <v>146.1</v>
      </c>
      <c r="BJ6" s="65">
        <f t="shared" si="6"/>
        <v>153.30000000000001</v>
      </c>
      <c r="BK6" s="65">
        <f t="shared" si="6"/>
        <v>145.30000000000001</v>
      </c>
      <c r="BL6" s="65">
        <f t="shared" si="6"/>
        <v>184.4</v>
      </c>
      <c r="BM6" s="65">
        <f t="shared" si="6"/>
        <v>163.19999999999999</v>
      </c>
      <c r="BN6" s="65" t="str">
        <f>IF(BN8="-","【-】","【"&amp;SUBSTITUTE(TEXT(BN8,"#,##0.0"),"-","△")&amp;"】")</f>
        <v>【63.6】</v>
      </c>
      <c r="BO6" s="65">
        <f>IF(BO8="-",NA(),BO8)</f>
        <v>74.5</v>
      </c>
      <c r="BP6" s="65">
        <f t="shared" ref="BP6:BX6" si="7">IF(BP8="-",NA(),BP8)</f>
        <v>75</v>
      </c>
      <c r="BQ6" s="65">
        <f t="shared" si="7"/>
        <v>68.7</v>
      </c>
      <c r="BR6" s="65">
        <f t="shared" si="7"/>
        <v>63.3</v>
      </c>
      <c r="BS6" s="65">
        <f t="shared" si="7"/>
        <v>77.400000000000006</v>
      </c>
      <c r="BT6" s="65">
        <f t="shared" si="7"/>
        <v>72.3</v>
      </c>
      <c r="BU6" s="65">
        <f t="shared" si="7"/>
        <v>74.2</v>
      </c>
      <c r="BV6" s="65">
        <f t="shared" si="7"/>
        <v>73.599999999999994</v>
      </c>
      <c r="BW6" s="65">
        <f t="shared" si="7"/>
        <v>74.8</v>
      </c>
      <c r="BX6" s="65">
        <f t="shared" si="7"/>
        <v>73.400000000000006</v>
      </c>
      <c r="BY6" s="65" t="str">
        <f>IF(BY8="-","【-】","【"&amp;SUBSTITUTE(TEXT(BY8,"#,##0.0"),"-","△")&amp;"】")</f>
        <v>【74.2】</v>
      </c>
      <c r="BZ6" s="66">
        <f>IF(BZ8="-",NA(),BZ8)</f>
        <v>17660</v>
      </c>
      <c r="CA6" s="66">
        <f t="shared" ref="CA6:CI6" si="8">IF(CA8="-",NA(),CA8)</f>
        <v>19697</v>
      </c>
      <c r="CB6" s="66">
        <f t="shared" si="8"/>
        <v>21134</v>
      </c>
      <c r="CC6" s="66">
        <f t="shared" si="8"/>
        <v>22259</v>
      </c>
      <c r="CD6" s="66">
        <f t="shared" si="8"/>
        <v>21511</v>
      </c>
      <c r="CE6" s="66">
        <f t="shared" si="8"/>
        <v>18124</v>
      </c>
      <c r="CF6" s="66">
        <f t="shared" si="8"/>
        <v>18742</v>
      </c>
      <c r="CG6" s="66">
        <f t="shared" si="8"/>
        <v>19795</v>
      </c>
      <c r="CH6" s="66">
        <f t="shared" si="8"/>
        <v>20395</v>
      </c>
      <c r="CI6" s="66">
        <f t="shared" si="8"/>
        <v>20681</v>
      </c>
      <c r="CJ6" s="65" t="str">
        <f>IF(CJ8="-","【-】","【"&amp;SUBSTITUTE(TEXT(CJ8,"#,##0"),"-","△")&amp;"】")</f>
        <v>【49,667】</v>
      </c>
      <c r="CK6" s="66">
        <f>IF(CK8="-",NA(),CK8)</f>
        <v>14374</v>
      </c>
      <c r="CL6" s="66">
        <f t="shared" ref="CL6:CT6" si="9">IF(CL8="-",NA(),CL8)</f>
        <v>14353</v>
      </c>
      <c r="CM6" s="66">
        <f t="shared" si="9"/>
        <v>15364</v>
      </c>
      <c r="CN6" s="66">
        <f t="shared" si="9"/>
        <v>16229</v>
      </c>
      <c r="CO6" s="66">
        <f t="shared" si="9"/>
        <v>14853</v>
      </c>
      <c r="CP6" s="66">
        <f t="shared" si="9"/>
        <v>8856</v>
      </c>
      <c r="CQ6" s="66">
        <f t="shared" si="9"/>
        <v>8812</v>
      </c>
      <c r="CR6" s="66">
        <f t="shared" si="9"/>
        <v>8588</v>
      </c>
      <c r="CS6" s="66">
        <f t="shared" si="9"/>
        <v>8536</v>
      </c>
      <c r="CT6" s="66">
        <f t="shared" si="9"/>
        <v>8502</v>
      </c>
      <c r="CU6" s="65" t="str">
        <f>IF(CU8="-","【-】","【"&amp;SUBSTITUTE(TEXT(CU8,"#,##0"),"-","△")&amp;"】")</f>
        <v>【13,758】</v>
      </c>
      <c r="CV6" s="65">
        <f>IF(CV8="-",NA(),CV8)</f>
        <v>90.5</v>
      </c>
      <c r="CW6" s="65">
        <f t="shared" ref="CW6:DE6" si="10">IF(CW8="-",NA(),CW8)</f>
        <v>80.3</v>
      </c>
      <c r="CX6" s="65">
        <f t="shared" si="10"/>
        <v>86.6</v>
      </c>
      <c r="CY6" s="65">
        <f t="shared" si="10"/>
        <v>83.4</v>
      </c>
      <c r="CZ6" s="65">
        <f t="shared" si="10"/>
        <v>85</v>
      </c>
      <c r="DA6" s="65">
        <f t="shared" si="10"/>
        <v>86</v>
      </c>
      <c r="DB6" s="65">
        <f t="shared" si="10"/>
        <v>84.5</v>
      </c>
      <c r="DC6" s="65">
        <f t="shared" si="10"/>
        <v>84.4</v>
      </c>
      <c r="DD6" s="65">
        <f t="shared" si="10"/>
        <v>84.6</v>
      </c>
      <c r="DE6" s="65">
        <f t="shared" si="10"/>
        <v>85.6</v>
      </c>
      <c r="DF6" s="65" t="str">
        <f>IF(DF8="-","【-】","【"&amp;SUBSTITUTE(TEXT(DF8,"#,##0.0"),"-","△")&amp;"】")</f>
        <v>【55.2】</v>
      </c>
      <c r="DG6" s="65">
        <f>IF(DG8="-",NA(),DG8)</f>
        <v>23.1</v>
      </c>
      <c r="DH6" s="65">
        <f t="shared" ref="DH6:DP6" si="11">IF(DH8="-",NA(),DH8)</f>
        <v>20.399999999999999</v>
      </c>
      <c r="DI6" s="65">
        <f t="shared" si="11"/>
        <v>20.399999999999999</v>
      </c>
      <c r="DJ6" s="65">
        <f t="shared" si="11"/>
        <v>21.3</v>
      </c>
      <c r="DK6" s="65">
        <f t="shared" si="11"/>
        <v>20</v>
      </c>
      <c r="DL6" s="65">
        <f t="shared" si="11"/>
        <v>10.7</v>
      </c>
      <c r="DM6" s="65">
        <f t="shared" si="11"/>
        <v>9.9</v>
      </c>
      <c r="DN6" s="65">
        <f t="shared" si="11"/>
        <v>9</v>
      </c>
      <c r="DO6" s="65">
        <f t="shared" si="11"/>
        <v>8.4</v>
      </c>
      <c r="DP6" s="65">
        <f t="shared" si="11"/>
        <v>8.1</v>
      </c>
      <c r="DQ6" s="65" t="str">
        <f>IF(DQ8="-","【-】","【"&amp;SUBSTITUTE(TEXT(DQ8,"#,##0.0"),"-","△")&amp;"】")</f>
        <v>【24.1】</v>
      </c>
      <c r="DR6" s="65">
        <f>IF(DR8="-",NA(),DR8)</f>
        <v>47.3</v>
      </c>
      <c r="DS6" s="65">
        <f t="shared" ref="DS6:EA6" si="12">IF(DS8="-",NA(),DS8)</f>
        <v>46.2</v>
      </c>
      <c r="DT6" s="65">
        <f t="shared" si="12"/>
        <v>50.9</v>
      </c>
      <c r="DU6" s="65">
        <f t="shared" si="12"/>
        <v>53.7</v>
      </c>
      <c r="DV6" s="65">
        <f t="shared" si="12"/>
        <v>56.1</v>
      </c>
      <c r="DW6" s="65">
        <f t="shared" si="12"/>
        <v>37.4</v>
      </c>
      <c r="DX6" s="65">
        <f t="shared" si="12"/>
        <v>39</v>
      </c>
      <c r="DY6" s="65">
        <f t="shared" si="12"/>
        <v>43.7</v>
      </c>
      <c r="DZ6" s="65">
        <f t="shared" si="12"/>
        <v>44.3</v>
      </c>
      <c r="EA6" s="65">
        <f t="shared" si="12"/>
        <v>46.7</v>
      </c>
      <c r="EB6" s="65" t="str">
        <f>IF(EB8="-","【-】","【"&amp;SUBSTITUTE(TEXT(EB8,"#,##0.0"),"-","△")&amp;"】")</f>
        <v>【50.7】</v>
      </c>
      <c r="EC6" s="65">
        <f>IF(EC8="-",NA(),EC8)</f>
        <v>66.3</v>
      </c>
      <c r="ED6" s="65">
        <f t="shared" ref="ED6:EL6" si="13">IF(ED8="-",NA(),ED8)</f>
        <v>45</v>
      </c>
      <c r="EE6" s="65">
        <f t="shared" si="13"/>
        <v>55.9</v>
      </c>
      <c r="EF6" s="65">
        <f t="shared" si="13"/>
        <v>63.9</v>
      </c>
      <c r="EG6" s="65">
        <f t="shared" si="13"/>
        <v>68.2</v>
      </c>
      <c r="EH6" s="65">
        <f t="shared" si="13"/>
        <v>51.4</v>
      </c>
      <c r="EI6" s="65">
        <f t="shared" si="13"/>
        <v>52.4</v>
      </c>
      <c r="EJ6" s="65">
        <f t="shared" si="13"/>
        <v>59.8</v>
      </c>
      <c r="EK6" s="65">
        <f t="shared" si="13"/>
        <v>61.8</v>
      </c>
      <c r="EL6" s="65">
        <f t="shared" si="13"/>
        <v>66.3</v>
      </c>
      <c r="EM6" s="65" t="str">
        <f>IF(EM8="-","【-】","【"&amp;SUBSTITUTE(TEXT(EM8,"#,##0.0"),"-","△")&amp;"】")</f>
        <v>【65.7】</v>
      </c>
      <c r="EN6" s="66">
        <f>IF(EN8="-",NA(),EN8)</f>
        <v>19326072</v>
      </c>
      <c r="EO6" s="66">
        <f t="shared" ref="EO6:EW6" si="14">IF(EO8="-",NA(),EO8)</f>
        <v>18632019</v>
      </c>
      <c r="EP6" s="66">
        <f t="shared" si="14"/>
        <v>18725858</v>
      </c>
      <c r="EQ6" s="66">
        <f t="shared" si="14"/>
        <v>18892322</v>
      </c>
      <c r="ER6" s="66">
        <f t="shared" si="14"/>
        <v>23113100</v>
      </c>
      <c r="ES6" s="66">
        <f t="shared" si="14"/>
        <v>22744336</v>
      </c>
      <c r="ET6" s="66">
        <f t="shared" si="14"/>
        <v>23558262</v>
      </c>
      <c r="EU6" s="66">
        <f t="shared" si="14"/>
        <v>24879291</v>
      </c>
      <c r="EV6" s="66">
        <f t="shared" si="14"/>
        <v>26363375</v>
      </c>
      <c r="EW6" s="66">
        <f t="shared" si="14"/>
        <v>26996532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90000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精神科病院</v>
      </c>
      <c r="N7" s="63" t="str">
        <f>N8</f>
        <v>精神病院</v>
      </c>
      <c r="O7" s="63"/>
      <c r="P7" s="63" t="str">
        <f>P8</f>
        <v>直営</v>
      </c>
      <c r="Q7" s="64">
        <f t="shared" si="15"/>
        <v>4</v>
      </c>
      <c r="R7" s="63" t="str">
        <f t="shared" si="15"/>
        <v>-</v>
      </c>
      <c r="S7" s="63" t="str">
        <f t="shared" si="15"/>
        <v>-</v>
      </c>
      <c r="T7" s="63" t="str">
        <f t="shared" si="15"/>
        <v>臨</v>
      </c>
      <c r="U7" s="64">
        <f>U8</f>
        <v>1991597</v>
      </c>
      <c r="V7" s="64">
        <f>V8</f>
        <v>13248</v>
      </c>
      <c r="W7" s="63" t="str">
        <f>W8</f>
        <v>非該当</v>
      </c>
      <c r="X7" s="63" t="str">
        <f t="shared" si="15"/>
        <v>１５：１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>
        <f t="shared" si="15"/>
        <v>221</v>
      </c>
      <c r="AC7" s="64" t="str">
        <f t="shared" si="15"/>
        <v>-</v>
      </c>
      <c r="AD7" s="64">
        <f t="shared" si="15"/>
        <v>221</v>
      </c>
      <c r="AE7" s="64" t="str">
        <f t="shared" si="15"/>
        <v>-</v>
      </c>
      <c r="AF7" s="64" t="str">
        <f t="shared" si="15"/>
        <v>-</v>
      </c>
      <c r="AG7" s="64" t="str">
        <f t="shared" si="15"/>
        <v>-</v>
      </c>
      <c r="AH7" s="65">
        <f>AH8</f>
        <v>97.5</v>
      </c>
      <c r="AI7" s="65">
        <f t="shared" ref="AI7:AQ7" si="16">AI8</f>
        <v>97.3</v>
      </c>
      <c r="AJ7" s="65">
        <f t="shared" si="16"/>
        <v>92</v>
      </c>
      <c r="AK7" s="65">
        <f t="shared" si="16"/>
        <v>106.1</v>
      </c>
      <c r="AL7" s="65">
        <f t="shared" si="16"/>
        <v>104.2</v>
      </c>
      <c r="AM7" s="65">
        <f t="shared" si="16"/>
        <v>99.8</v>
      </c>
      <c r="AN7" s="65">
        <f t="shared" si="16"/>
        <v>100</v>
      </c>
      <c r="AO7" s="65">
        <f t="shared" si="16"/>
        <v>101.3</v>
      </c>
      <c r="AP7" s="65">
        <f t="shared" si="16"/>
        <v>101.1</v>
      </c>
      <c r="AQ7" s="65">
        <f t="shared" si="16"/>
        <v>101.2</v>
      </c>
      <c r="AR7" s="65"/>
      <c r="AS7" s="65">
        <f>AS8</f>
        <v>72.2</v>
      </c>
      <c r="AT7" s="65">
        <f t="shared" ref="AT7:BB7" si="17">AT8</f>
        <v>80.3</v>
      </c>
      <c r="AU7" s="65">
        <f t="shared" si="17"/>
        <v>74</v>
      </c>
      <c r="AV7" s="65">
        <f t="shared" si="17"/>
        <v>76.3</v>
      </c>
      <c r="AW7" s="65">
        <f t="shared" si="17"/>
        <v>74.400000000000006</v>
      </c>
      <c r="AX7" s="65">
        <f t="shared" si="17"/>
        <v>69.599999999999994</v>
      </c>
      <c r="AY7" s="65">
        <f t="shared" si="17"/>
        <v>69.599999999999994</v>
      </c>
      <c r="AZ7" s="65">
        <f t="shared" si="17"/>
        <v>69.099999999999994</v>
      </c>
      <c r="BA7" s="65">
        <f t="shared" si="17"/>
        <v>69.8</v>
      </c>
      <c r="BB7" s="65">
        <f t="shared" si="17"/>
        <v>69.400000000000006</v>
      </c>
      <c r="BC7" s="65"/>
      <c r="BD7" s="65">
        <f>BD8</f>
        <v>132.80000000000001</v>
      </c>
      <c r="BE7" s="65">
        <f t="shared" ref="BE7:BM7" si="18">BE8</f>
        <v>119.7</v>
      </c>
      <c r="BF7" s="65">
        <f t="shared" si="18"/>
        <v>47.1</v>
      </c>
      <c r="BG7" s="65">
        <f t="shared" si="18"/>
        <v>15.3</v>
      </c>
      <c r="BH7" s="65">
        <f t="shared" si="18"/>
        <v>10.1</v>
      </c>
      <c r="BI7" s="65">
        <f t="shared" si="18"/>
        <v>146.1</v>
      </c>
      <c r="BJ7" s="65">
        <f t="shared" si="18"/>
        <v>153.30000000000001</v>
      </c>
      <c r="BK7" s="65">
        <f t="shared" si="18"/>
        <v>145.30000000000001</v>
      </c>
      <c r="BL7" s="65">
        <f t="shared" si="18"/>
        <v>184.4</v>
      </c>
      <c r="BM7" s="65">
        <f t="shared" si="18"/>
        <v>163.19999999999999</v>
      </c>
      <c r="BN7" s="65"/>
      <c r="BO7" s="65">
        <f>BO8</f>
        <v>74.5</v>
      </c>
      <c r="BP7" s="65">
        <f t="shared" ref="BP7:BX7" si="19">BP8</f>
        <v>75</v>
      </c>
      <c r="BQ7" s="65">
        <f t="shared" si="19"/>
        <v>68.7</v>
      </c>
      <c r="BR7" s="65">
        <f t="shared" si="19"/>
        <v>63.3</v>
      </c>
      <c r="BS7" s="65">
        <f t="shared" si="19"/>
        <v>77.400000000000006</v>
      </c>
      <c r="BT7" s="65">
        <f t="shared" si="19"/>
        <v>72.3</v>
      </c>
      <c r="BU7" s="65">
        <f t="shared" si="19"/>
        <v>74.2</v>
      </c>
      <c r="BV7" s="65">
        <f t="shared" si="19"/>
        <v>73.599999999999994</v>
      </c>
      <c r="BW7" s="65">
        <f t="shared" si="19"/>
        <v>74.8</v>
      </c>
      <c r="BX7" s="65">
        <f t="shared" si="19"/>
        <v>73.400000000000006</v>
      </c>
      <c r="BY7" s="65"/>
      <c r="BZ7" s="66">
        <f>BZ8</f>
        <v>17660</v>
      </c>
      <c r="CA7" s="66">
        <f t="shared" ref="CA7:CI7" si="20">CA8</f>
        <v>19697</v>
      </c>
      <c r="CB7" s="66">
        <f t="shared" si="20"/>
        <v>21134</v>
      </c>
      <c r="CC7" s="66">
        <f t="shared" si="20"/>
        <v>22259</v>
      </c>
      <c r="CD7" s="66">
        <f t="shared" si="20"/>
        <v>21511</v>
      </c>
      <c r="CE7" s="66">
        <f t="shared" si="20"/>
        <v>18124</v>
      </c>
      <c r="CF7" s="66">
        <f t="shared" si="20"/>
        <v>18742</v>
      </c>
      <c r="CG7" s="66">
        <f t="shared" si="20"/>
        <v>19795</v>
      </c>
      <c r="CH7" s="66">
        <f t="shared" si="20"/>
        <v>20395</v>
      </c>
      <c r="CI7" s="66">
        <f t="shared" si="20"/>
        <v>20681</v>
      </c>
      <c r="CJ7" s="65"/>
      <c r="CK7" s="66">
        <f>CK8</f>
        <v>14374</v>
      </c>
      <c r="CL7" s="66">
        <f t="shared" ref="CL7:CT7" si="21">CL8</f>
        <v>14353</v>
      </c>
      <c r="CM7" s="66">
        <f t="shared" si="21"/>
        <v>15364</v>
      </c>
      <c r="CN7" s="66">
        <f t="shared" si="21"/>
        <v>16229</v>
      </c>
      <c r="CO7" s="66">
        <f t="shared" si="21"/>
        <v>14853</v>
      </c>
      <c r="CP7" s="66">
        <f t="shared" si="21"/>
        <v>8856</v>
      </c>
      <c r="CQ7" s="66">
        <f t="shared" si="21"/>
        <v>8812</v>
      </c>
      <c r="CR7" s="66">
        <f t="shared" si="21"/>
        <v>8588</v>
      </c>
      <c r="CS7" s="66">
        <f t="shared" si="21"/>
        <v>8536</v>
      </c>
      <c r="CT7" s="66">
        <f t="shared" si="21"/>
        <v>8502</v>
      </c>
      <c r="CU7" s="65"/>
      <c r="CV7" s="65">
        <f>CV8</f>
        <v>90.5</v>
      </c>
      <c r="CW7" s="65">
        <f t="shared" ref="CW7:DE7" si="22">CW8</f>
        <v>80.3</v>
      </c>
      <c r="CX7" s="65">
        <f t="shared" si="22"/>
        <v>86.6</v>
      </c>
      <c r="CY7" s="65">
        <f t="shared" si="22"/>
        <v>83.4</v>
      </c>
      <c r="CZ7" s="65">
        <f t="shared" si="22"/>
        <v>85</v>
      </c>
      <c r="DA7" s="65">
        <f t="shared" si="22"/>
        <v>86</v>
      </c>
      <c r="DB7" s="65">
        <f t="shared" si="22"/>
        <v>84.5</v>
      </c>
      <c r="DC7" s="65">
        <f t="shared" si="22"/>
        <v>84.4</v>
      </c>
      <c r="DD7" s="65">
        <f t="shared" si="22"/>
        <v>84.6</v>
      </c>
      <c r="DE7" s="65">
        <f t="shared" si="22"/>
        <v>85.6</v>
      </c>
      <c r="DF7" s="65"/>
      <c r="DG7" s="65">
        <f>DG8</f>
        <v>23.1</v>
      </c>
      <c r="DH7" s="65">
        <f t="shared" ref="DH7:DP7" si="23">DH8</f>
        <v>20.399999999999999</v>
      </c>
      <c r="DI7" s="65">
        <f t="shared" si="23"/>
        <v>20.399999999999999</v>
      </c>
      <c r="DJ7" s="65">
        <f t="shared" si="23"/>
        <v>21.3</v>
      </c>
      <c r="DK7" s="65">
        <f t="shared" si="23"/>
        <v>20</v>
      </c>
      <c r="DL7" s="65">
        <f t="shared" si="23"/>
        <v>10.7</v>
      </c>
      <c r="DM7" s="65">
        <f t="shared" si="23"/>
        <v>9.9</v>
      </c>
      <c r="DN7" s="65">
        <f t="shared" si="23"/>
        <v>9</v>
      </c>
      <c r="DO7" s="65">
        <f t="shared" si="23"/>
        <v>8.4</v>
      </c>
      <c r="DP7" s="65">
        <f t="shared" si="23"/>
        <v>8.1</v>
      </c>
      <c r="DQ7" s="65"/>
      <c r="DR7" s="65">
        <f>DR8</f>
        <v>47.3</v>
      </c>
      <c r="DS7" s="65">
        <f t="shared" ref="DS7:EA7" si="24">DS8</f>
        <v>46.2</v>
      </c>
      <c r="DT7" s="65">
        <f t="shared" si="24"/>
        <v>50.9</v>
      </c>
      <c r="DU7" s="65">
        <f t="shared" si="24"/>
        <v>53.7</v>
      </c>
      <c r="DV7" s="65">
        <f t="shared" si="24"/>
        <v>56.1</v>
      </c>
      <c r="DW7" s="65">
        <f t="shared" si="24"/>
        <v>37.4</v>
      </c>
      <c r="DX7" s="65">
        <f t="shared" si="24"/>
        <v>39</v>
      </c>
      <c r="DY7" s="65">
        <f t="shared" si="24"/>
        <v>43.7</v>
      </c>
      <c r="DZ7" s="65">
        <f t="shared" si="24"/>
        <v>44.3</v>
      </c>
      <c r="EA7" s="65">
        <f t="shared" si="24"/>
        <v>46.7</v>
      </c>
      <c r="EB7" s="65"/>
      <c r="EC7" s="65">
        <f>EC8</f>
        <v>66.3</v>
      </c>
      <c r="ED7" s="65">
        <f t="shared" ref="ED7:EL7" si="25">ED8</f>
        <v>45</v>
      </c>
      <c r="EE7" s="65">
        <f t="shared" si="25"/>
        <v>55.9</v>
      </c>
      <c r="EF7" s="65">
        <f t="shared" si="25"/>
        <v>63.9</v>
      </c>
      <c r="EG7" s="65">
        <f t="shared" si="25"/>
        <v>68.2</v>
      </c>
      <c r="EH7" s="65">
        <f t="shared" si="25"/>
        <v>51.4</v>
      </c>
      <c r="EI7" s="65">
        <f t="shared" si="25"/>
        <v>52.4</v>
      </c>
      <c r="EJ7" s="65">
        <f t="shared" si="25"/>
        <v>59.8</v>
      </c>
      <c r="EK7" s="65">
        <f t="shared" si="25"/>
        <v>61.8</v>
      </c>
      <c r="EL7" s="65">
        <f t="shared" si="25"/>
        <v>66.3</v>
      </c>
      <c r="EM7" s="65"/>
      <c r="EN7" s="66">
        <f>EN8</f>
        <v>19326072</v>
      </c>
      <c r="EO7" s="66">
        <f t="shared" ref="EO7:EW7" si="26">EO8</f>
        <v>18632019</v>
      </c>
      <c r="EP7" s="66">
        <f t="shared" si="26"/>
        <v>18725858</v>
      </c>
      <c r="EQ7" s="66">
        <f t="shared" si="26"/>
        <v>18892322</v>
      </c>
      <c r="ER7" s="66">
        <f t="shared" si="26"/>
        <v>23113100</v>
      </c>
      <c r="ES7" s="66">
        <f t="shared" si="26"/>
        <v>22744336</v>
      </c>
      <c r="ET7" s="66">
        <f t="shared" si="26"/>
        <v>23558262</v>
      </c>
      <c r="EU7" s="66">
        <f t="shared" si="26"/>
        <v>24879291</v>
      </c>
      <c r="EV7" s="66">
        <f t="shared" si="26"/>
        <v>26363375</v>
      </c>
      <c r="EW7" s="66">
        <f t="shared" si="26"/>
        <v>26996532</v>
      </c>
      <c r="EX7" s="66"/>
    </row>
    <row r="8" spans="1:154" s="67" customFormat="1">
      <c r="A8" s="48"/>
      <c r="B8" s="68">
        <v>2016</v>
      </c>
      <c r="C8" s="68">
        <v>90000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4</v>
      </c>
      <c r="R8" s="68" t="s">
        <v>130</v>
      </c>
      <c r="S8" s="68" t="s">
        <v>130</v>
      </c>
      <c r="T8" s="68" t="s">
        <v>131</v>
      </c>
      <c r="U8" s="69">
        <v>1991597</v>
      </c>
      <c r="V8" s="69">
        <v>13248</v>
      </c>
      <c r="W8" s="68" t="s">
        <v>132</v>
      </c>
      <c r="X8" s="70" t="s">
        <v>133</v>
      </c>
      <c r="Y8" s="69" t="s">
        <v>130</v>
      </c>
      <c r="Z8" s="69" t="s">
        <v>130</v>
      </c>
      <c r="AA8" s="69" t="s">
        <v>130</v>
      </c>
      <c r="AB8" s="69">
        <v>221</v>
      </c>
      <c r="AC8" s="69" t="s">
        <v>130</v>
      </c>
      <c r="AD8" s="69">
        <v>221</v>
      </c>
      <c r="AE8" s="69" t="s">
        <v>130</v>
      </c>
      <c r="AF8" s="69" t="s">
        <v>130</v>
      </c>
      <c r="AG8" s="69" t="s">
        <v>130</v>
      </c>
      <c r="AH8" s="71">
        <v>97.5</v>
      </c>
      <c r="AI8" s="71">
        <v>97.3</v>
      </c>
      <c r="AJ8" s="71">
        <v>92</v>
      </c>
      <c r="AK8" s="71">
        <v>106.1</v>
      </c>
      <c r="AL8" s="71">
        <v>104.2</v>
      </c>
      <c r="AM8" s="71">
        <v>99.8</v>
      </c>
      <c r="AN8" s="71">
        <v>100</v>
      </c>
      <c r="AO8" s="71">
        <v>101.3</v>
      </c>
      <c r="AP8" s="71">
        <v>101.1</v>
      </c>
      <c r="AQ8" s="71">
        <v>101.2</v>
      </c>
      <c r="AR8" s="71">
        <v>98.4</v>
      </c>
      <c r="AS8" s="71">
        <v>72.2</v>
      </c>
      <c r="AT8" s="71">
        <v>80.3</v>
      </c>
      <c r="AU8" s="71">
        <v>74</v>
      </c>
      <c r="AV8" s="71">
        <v>76.3</v>
      </c>
      <c r="AW8" s="71">
        <v>74.400000000000006</v>
      </c>
      <c r="AX8" s="71">
        <v>69.599999999999994</v>
      </c>
      <c r="AY8" s="71">
        <v>69.599999999999994</v>
      </c>
      <c r="AZ8" s="71">
        <v>69.099999999999994</v>
      </c>
      <c r="BA8" s="71">
        <v>69.8</v>
      </c>
      <c r="BB8" s="71">
        <v>69.400000000000006</v>
      </c>
      <c r="BC8" s="71">
        <v>89.5</v>
      </c>
      <c r="BD8" s="72">
        <v>132.80000000000001</v>
      </c>
      <c r="BE8" s="72">
        <v>119.7</v>
      </c>
      <c r="BF8" s="72">
        <v>47.1</v>
      </c>
      <c r="BG8" s="72">
        <v>15.3</v>
      </c>
      <c r="BH8" s="72">
        <v>10.1</v>
      </c>
      <c r="BI8" s="72">
        <v>146.1</v>
      </c>
      <c r="BJ8" s="72">
        <v>153.30000000000001</v>
      </c>
      <c r="BK8" s="72">
        <v>145.30000000000001</v>
      </c>
      <c r="BL8" s="72">
        <v>184.4</v>
      </c>
      <c r="BM8" s="72">
        <v>163.19999999999999</v>
      </c>
      <c r="BN8" s="72">
        <v>63.6</v>
      </c>
      <c r="BO8" s="71">
        <v>74.5</v>
      </c>
      <c r="BP8" s="71">
        <v>75</v>
      </c>
      <c r="BQ8" s="71">
        <v>68.7</v>
      </c>
      <c r="BR8" s="71">
        <v>63.3</v>
      </c>
      <c r="BS8" s="71">
        <v>77.400000000000006</v>
      </c>
      <c r="BT8" s="71">
        <v>72.3</v>
      </c>
      <c r="BU8" s="71">
        <v>74.2</v>
      </c>
      <c r="BV8" s="71">
        <v>73.599999999999994</v>
      </c>
      <c r="BW8" s="71">
        <v>74.8</v>
      </c>
      <c r="BX8" s="71">
        <v>73.400000000000006</v>
      </c>
      <c r="BY8" s="71">
        <v>74.2</v>
      </c>
      <c r="BZ8" s="72">
        <v>17660</v>
      </c>
      <c r="CA8" s="72">
        <v>19697</v>
      </c>
      <c r="CB8" s="72">
        <v>21134</v>
      </c>
      <c r="CC8" s="72">
        <v>22259</v>
      </c>
      <c r="CD8" s="72">
        <v>21511</v>
      </c>
      <c r="CE8" s="72">
        <v>18124</v>
      </c>
      <c r="CF8" s="72">
        <v>18742</v>
      </c>
      <c r="CG8" s="72">
        <v>19795</v>
      </c>
      <c r="CH8" s="72">
        <v>20395</v>
      </c>
      <c r="CI8" s="72">
        <v>20681</v>
      </c>
      <c r="CJ8" s="71">
        <v>49667</v>
      </c>
      <c r="CK8" s="72">
        <v>14374</v>
      </c>
      <c r="CL8" s="72">
        <v>14353</v>
      </c>
      <c r="CM8" s="72">
        <v>15364</v>
      </c>
      <c r="CN8" s="72">
        <v>16229</v>
      </c>
      <c r="CO8" s="72">
        <v>14853</v>
      </c>
      <c r="CP8" s="72">
        <v>8856</v>
      </c>
      <c r="CQ8" s="72">
        <v>8812</v>
      </c>
      <c r="CR8" s="72">
        <v>8588</v>
      </c>
      <c r="CS8" s="72">
        <v>8536</v>
      </c>
      <c r="CT8" s="72">
        <v>8502</v>
      </c>
      <c r="CU8" s="71">
        <v>13758</v>
      </c>
      <c r="CV8" s="72">
        <v>90.5</v>
      </c>
      <c r="CW8" s="72">
        <v>80.3</v>
      </c>
      <c r="CX8" s="72">
        <v>86.6</v>
      </c>
      <c r="CY8" s="72">
        <v>83.4</v>
      </c>
      <c r="CZ8" s="72">
        <v>85</v>
      </c>
      <c r="DA8" s="72">
        <v>86</v>
      </c>
      <c r="DB8" s="72">
        <v>84.5</v>
      </c>
      <c r="DC8" s="72">
        <v>84.4</v>
      </c>
      <c r="DD8" s="72">
        <v>84.6</v>
      </c>
      <c r="DE8" s="72">
        <v>85.6</v>
      </c>
      <c r="DF8" s="72">
        <v>55.2</v>
      </c>
      <c r="DG8" s="72">
        <v>23.1</v>
      </c>
      <c r="DH8" s="72">
        <v>20.399999999999999</v>
      </c>
      <c r="DI8" s="72">
        <v>20.399999999999999</v>
      </c>
      <c r="DJ8" s="72">
        <v>21.3</v>
      </c>
      <c r="DK8" s="72">
        <v>20</v>
      </c>
      <c r="DL8" s="72">
        <v>10.7</v>
      </c>
      <c r="DM8" s="72">
        <v>9.9</v>
      </c>
      <c r="DN8" s="72">
        <v>9</v>
      </c>
      <c r="DO8" s="72">
        <v>8.4</v>
      </c>
      <c r="DP8" s="72">
        <v>8.1</v>
      </c>
      <c r="DQ8" s="72">
        <v>24.1</v>
      </c>
      <c r="DR8" s="71">
        <v>47.3</v>
      </c>
      <c r="DS8" s="71">
        <v>46.2</v>
      </c>
      <c r="DT8" s="71">
        <v>50.9</v>
      </c>
      <c r="DU8" s="71">
        <v>53.7</v>
      </c>
      <c r="DV8" s="71">
        <v>56.1</v>
      </c>
      <c r="DW8" s="71">
        <v>37.4</v>
      </c>
      <c r="DX8" s="71">
        <v>39</v>
      </c>
      <c r="DY8" s="71">
        <v>43.7</v>
      </c>
      <c r="DZ8" s="71">
        <v>44.3</v>
      </c>
      <c r="EA8" s="71">
        <v>46.7</v>
      </c>
      <c r="EB8" s="71">
        <v>50.7</v>
      </c>
      <c r="EC8" s="71">
        <v>66.3</v>
      </c>
      <c r="ED8" s="71">
        <v>45</v>
      </c>
      <c r="EE8" s="71">
        <v>55.9</v>
      </c>
      <c r="EF8" s="71">
        <v>63.9</v>
      </c>
      <c r="EG8" s="71">
        <v>68.2</v>
      </c>
      <c r="EH8" s="71">
        <v>51.4</v>
      </c>
      <c r="EI8" s="71">
        <v>52.4</v>
      </c>
      <c r="EJ8" s="71">
        <v>59.8</v>
      </c>
      <c r="EK8" s="71">
        <v>61.8</v>
      </c>
      <c r="EL8" s="71">
        <v>66.3</v>
      </c>
      <c r="EM8" s="71">
        <v>65.7</v>
      </c>
      <c r="EN8" s="72">
        <v>19326072</v>
      </c>
      <c r="EO8" s="72">
        <v>18632019</v>
      </c>
      <c r="EP8" s="72">
        <v>18725858</v>
      </c>
      <c r="EQ8" s="72">
        <v>18892322</v>
      </c>
      <c r="ER8" s="72">
        <v>23113100</v>
      </c>
      <c r="ES8" s="72">
        <v>22744336</v>
      </c>
      <c r="ET8" s="72">
        <v>23558262</v>
      </c>
      <c r="EU8" s="72">
        <v>24879291</v>
      </c>
      <c r="EV8" s="72">
        <v>26363375</v>
      </c>
      <c r="EW8" s="72">
        <v>26996532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134</v>
      </c>
      <c r="C10" s="77" t="s">
        <v>135</v>
      </c>
      <c r="D10" s="77" t="s">
        <v>136</v>
      </c>
      <c r="E10" s="77" t="s">
        <v>137</v>
      </c>
      <c r="F10" s="77" t="s">
        <v>138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139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2018-10-02T02:30:01Z</cp:lastPrinted>
  <dcterms:created xsi:type="dcterms:W3CDTF">2018-06-14T04:19:57Z</dcterms:created>
  <dcterms:modified xsi:type="dcterms:W3CDTF">2018-10-02T02:37:27Z</dcterms:modified>
  <cp:category/>
</cp:coreProperties>
</file>