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準公営企業室\01 病院事業係\研修生\研修生ﾌｫﾙﾀﾞ\H30前田（静岡市）\30_経営比較分析表の導入\300615　分析依頼、正式通知\分析依頼\06団体回答\01都道府県\12千葉○\"/>
    </mc:Choice>
  </mc:AlternateContent>
  <workbookProtection workbookPassword="B319" lockStructure="1"/>
  <bookViews>
    <workbookView xWindow="0" yWindow="0" windowWidth="23040" windowHeight="9408"/>
  </bookViews>
  <sheets>
    <sheet name="法適用_病院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F90" i="4" s="1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B90" i="4" s="1"/>
  <c r="AQ6" i="5"/>
  <c r="AP6" i="5"/>
  <c r="AO6" i="5"/>
  <c r="AN6" i="5"/>
  <c r="AM6" i="5"/>
  <c r="AL6" i="5"/>
  <c r="AK6" i="5"/>
  <c r="AJ6" i="5"/>
  <c r="AI6" i="5"/>
  <c r="AH6" i="5"/>
  <c r="AG6" i="5"/>
  <c r="AF6" i="5"/>
  <c r="JW12" i="4" s="1"/>
  <c r="AE6" i="5"/>
  <c r="AD6" i="5"/>
  <c r="AC6" i="5"/>
  <c r="AB6" i="5"/>
  <c r="ID10" i="4" s="1"/>
  <c r="AA6" i="5"/>
  <c r="Z6" i="5"/>
  <c r="Y6" i="5"/>
  <c r="X6" i="5"/>
  <c r="EG12" i="4" s="1"/>
  <c r="W6" i="5"/>
  <c r="V6" i="5"/>
  <c r="U6" i="5"/>
  <c r="T6" i="5"/>
  <c r="S6" i="5"/>
  <c r="R6" i="5"/>
  <c r="Q6" i="5"/>
  <c r="P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E90" i="4"/>
  <c r="D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ID12" i="4"/>
  <c r="CN12" i="4"/>
  <c r="AU12" i="4"/>
  <c r="B12" i="4"/>
  <c r="LP10" i="4"/>
  <c r="JW10" i="4"/>
  <c r="FZ10" i="4"/>
  <c r="EG10" i="4"/>
  <c r="CN10" i="4"/>
  <c r="AU10" i="4"/>
  <c r="B10" i="4"/>
  <c r="LP8" i="4"/>
  <c r="JW8" i="4"/>
  <c r="ID8" i="4"/>
  <c r="EG8" i="4"/>
  <c r="CN8" i="4"/>
  <c r="AU8" i="4"/>
  <c r="B6" i="4"/>
  <c r="HM78" i="4" l="1"/>
  <c r="FL54" i="4"/>
  <c r="FL32" i="4"/>
  <c r="CS78" i="4"/>
  <c r="BX32" i="4"/>
  <c r="BX54" i="4"/>
  <c r="MN54" i="4"/>
  <c r="MN32" i="4"/>
  <c r="MH78" i="4"/>
  <c r="IZ54" i="4"/>
  <c r="IZ32" i="4"/>
  <c r="C11" i="5"/>
  <c r="D11" i="5"/>
  <c r="E11" i="5"/>
  <c r="B11" i="5"/>
  <c r="AN78" i="4" l="1"/>
  <c r="AE54" i="4"/>
  <c r="AE32" i="4"/>
  <c r="KU54" i="4"/>
  <c r="KU32" i="4"/>
  <c r="HG32" i="4"/>
  <c r="HG54" i="4"/>
  <c r="KC78" i="4"/>
  <c r="FH78" i="4"/>
  <c r="DS54" i="4"/>
  <c r="DS32" i="4"/>
  <c r="EO78" i="4"/>
  <c r="DD54" i="4"/>
  <c r="DD32" i="4"/>
  <c r="U78" i="4"/>
  <c r="P54" i="4"/>
  <c r="P32" i="4"/>
  <c r="KF54" i="4"/>
  <c r="KF32" i="4"/>
  <c r="JJ78" i="4"/>
  <c r="GR54" i="4"/>
  <c r="GR32" i="4"/>
  <c r="LO78" i="4"/>
  <c r="IK54" i="4"/>
  <c r="IK32" i="4"/>
  <c r="EW54" i="4"/>
  <c r="GT78" i="4"/>
  <c r="EW32" i="4"/>
  <c r="BZ78" i="4"/>
  <c r="BI54" i="4"/>
  <c r="BI32" i="4"/>
  <c r="LY54" i="4"/>
  <c r="LY32" i="4"/>
  <c r="LJ54" i="4"/>
  <c r="LJ32" i="4"/>
  <c r="KV78" i="4"/>
  <c r="HV32" i="4"/>
  <c r="GA78" i="4"/>
  <c r="HV54" i="4"/>
  <c r="EH54" i="4"/>
  <c r="EH32" i="4"/>
  <c r="BG78" i="4"/>
  <c r="AT54" i="4"/>
  <c r="AT32" i="4"/>
</calcChain>
</file>

<file path=xl/sharedStrings.xml><?xml version="1.0" encoding="utf-8"?>
<sst xmlns="http://schemas.openxmlformats.org/spreadsheetml/2006/main" count="306" uniqueCount="143">
  <si>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</si>
  <si>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</si>
  <si>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</si>
  <si>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</si>
  <si>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</si>
  <si>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</si>
  <si>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</si>
  <si>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</si>
  <si>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</si>
  <si>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</si>
  <si>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</si>
  <si>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</si>
  <si>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</si>
  <si>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</si>
  <si>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</si>
  <si>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</si>
  <si>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</si>
  <si>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</si>
  <si>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</si>
  <si>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</si>
  <si>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</si>
  <si>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</si>
  <si>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</si>
  <si>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</si>
  <si>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</si>
  <si>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</si>
  <si>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</si>
  <si>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</si>
  <si>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</si>
  <si>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</si>
  <si>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</si>
  <si>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</si>
  <si>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</si>
  <si>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</si>
  <si>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</si>
  <si>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</si>
  <si>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</si>
  <si>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</si>
  <si>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</si>
  <si>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</si>
  <si>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</si>
  <si>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</si>
  <si>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</si>
  <si>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</si>
  <si>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</si>
  <si>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</si>
  <si>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</si>
  <si>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</si>
  <si>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</si>
  <si>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</si>
  <si>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</si>
  <si>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</si>
  <si>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</si>
  <si>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</si>
  <si>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</si>
  <si>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</si>
  <si>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</si>
  <si>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</si>
  <si>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</si>
  <si>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</si>
  <si>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</si>
  <si>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</si>
  <si>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</si>
  <si>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</si>
  <si>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</si>
  <si>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</si>
  <si>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</si>
  <si>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</si>
  <si>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</si>
  <si>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</si>
  <si>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</si>
  <si>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</si>
  <si>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</si>
  <si>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</si>
  <si>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</si>
  <si>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</si>
  <si>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</si>
  <si>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</si>
  <si>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</si>
  <si>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</si>
  <si>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</si>
  <si>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</si>
  <si>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</si>
  <si>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</si>
  <si>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</si>
  <si>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</si>
  <si>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</si>
  <si>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</si>
  <si>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</si>
  <si>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</si>
  <si>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</si>
  <si>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</si>
  <si>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</si>
  <si>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</si>
  <si>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</si>
  <si>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</si>
  <si>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</si>
  <si>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</si>
  <si>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</si>
  <si>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</si>
  <si>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</si>
  <si>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</si>
  <si>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</si>
  <si>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</si>
  <si>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</si>
  <si>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</si>
  <si>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</si>
  <si>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</si>
  <si>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</si>
  <si>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</si>
  <si>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</si>
  <si>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</si>
  <si>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</si>
  <si>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</si>
  <si>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</si>
  <si>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</si>
  <si>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</si>
  <si>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</si>
  <si>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</si>
  <si>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</si>
  <si>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</si>
  <si>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</si>
  <si>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</si>
  <si>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千葉県</t>
  </si>
  <si>
    <t>東金病院</t>
  </si>
  <si>
    <t>条例全部</t>
  </si>
  <si>
    <t>病院事業</t>
  </si>
  <si>
    <t>一般病院</t>
  </si>
  <si>
    <t>50床未満</t>
  </si>
  <si>
    <t>直営</t>
  </si>
  <si>
    <t>-</t>
  </si>
  <si>
    <t>非該当</t>
  </si>
  <si>
    <t>否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</si>
  <si>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</si>
  <si>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</si>
  <si>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</si>
  <si>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</si>
  <si>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</si>
  <si>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</si>
  <si>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平成26年3月31日閉院。</t>
    <phoneticPr fontId="5"/>
  </si>
  <si>
    <t>平成26年3月31日閉院。</t>
    <phoneticPr fontId="5"/>
  </si>
  <si>
    <t>平成26年3月31日閉院。
平成26年度～平成28年度は、閉院に伴う清算業務に係る収益・費用のみが計上されている。</t>
    <rPh sb="14" eb="16">
      <t>ヘイセイ</t>
    </rPh>
    <rPh sb="18" eb="20">
      <t>ネンド</t>
    </rPh>
    <rPh sb="21" eb="23">
      <t>ヘイセイ</t>
    </rPh>
    <rPh sb="25" eb="27">
      <t>ネンド</t>
    </rPh>
    <rPh sb="29" eb="31">
      <t>ヘイイン</t>
    </rPh>
    <rPh sb="32" eb="33">
      <t>トモナ</t>
    </rPh>
    <rPh sb="34" eb="36">
      <t>セイサン</t>
    </rPh>
    <rPh sb="36" eb="38">
      <t>ギョウム</t>
    </rPh>
    <rPh sb="39" eb="40">
      <t>カカ</t>
    </rPh>
    <rPh sb="41" eb="43">
      <t>シュウエキ</t>
    </rPh>
    <rPh sb="44" eb="46">
      <t>ヒヨウ</t>
    </rPh>
    <rPh sb="49" eb="51">
      <t>ケイジョウ</t>
    </rPh>
    <phoneticPr fontId="5"/>
  </si>
  <si>
    <t>自治体職員</t>
    <rPh sb="0" eb="3">
      <t>ジチタイ</t>
    </rPh>
    <rPh sb="3" eb="5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</si>
</sst>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15.7</c:v>
                </c:pt>
                <c:pt idx="1">
                  <c:v>9.6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63912"/>
        <c:axId val="22186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</c:v>
                </c:pt>
                <c:pt idx="1">
                  <c:v>68.5</c:v>
                </c:pt>
                <c:pt idx="2">
                  <c:v>63.9</c:v>
                </c:pt>
                <c:pt idx="3">
                  <c:v>64.900000000000006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63912"/>
        <c:axId val="221864304"/>
      </c:lineChart>
      <c:dateAx>
        <c:axId val="221863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864304"/>
        <c:crosses val="autoZero"/>
        <c:auto val="1"/>
        <c:lblOffset val="100"/>
        <c:baseTimeUnit val="years"/>
      </c:dateAx>
      <c:valAx>
        <c:axId val="22186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8639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673.3</c:v>
                </c:pt>
                <c:pt idx="1">
                  <c:v>1103.5</c:v>
                </c:pt>
                <c:pt idx="2">
                  <c:v>1421098.8</c:v>
                </c:pt>
                <c:pt idx="3">
                  <c:v>13717923.5</c:v>
                </c:pt>
                <c:pt idx="4">
                  <c:v>17921684.600000001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865088"/>
        <c:axId val="221865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117.7</c:v>
                </c:pt>
                <c:pt idx="1">
                  <c:v>121</c:v>
                </c:pt>
                <c:pt idx="2">
                  <c:v>154.80000000000001</c:v>
                </c:pt>
                <c:pt idx="3">
                  <c:v>139.9</c:v>
                </c:pt>
                <c:pt idx="4">
                  <c:v>156.6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65088"/>
        <c:axId val="221865480"/>
      </c:lineChart>
      <c:dateAx>
        <c:axId val="221865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865480"/>
        <c:crosses val="autoZero"/>
        <c:auto val="1"/>
        <c:lblOffset val="100"/>
        <c:baseTimeUnit val="years"/>
      </c:dateAx>
      <c:valAx>
        <c:axId val="221865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865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71.400000000000006</c:v>
                </c:pt>
                <c:pt idx="1">
                  <c:v>50.6</c:v>
                </c:pt>
                <c:pt idx="2">
                  <c:v>1.1000000000000001</c:v>
                </c:pt>
                <c:pt idx="3">
                  <c:v>1.3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692240"/>
        <c:axId val="422892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87.7</c:v>
                </c:pt>
                <c:pt idx="1">
                  <c:v>86.6</c:v>
                </c:pt>
                <c:pt idx="2">
                  <c:v>70.5</c:v>
                </c:pt>
                <c:pt idx="3">
                  <c:v>72.2</c:v>
                </c:pt>
                <c:pt idx="4">
                  <c:v>69.5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92240"/>
        <c:axId val="422892488"/>
      </c:lineChart>
      <c:dateAx>
        <c:axId val="9569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892488"/>
        <c:crosses val="autoZero"/>
        <c:auto val="1"/>
        <c:lblOffset val="100"/>
        <c:baseTimeUnit val="years"/>
      </c:dateAx>
      <c:valAx>
        <c:axId val="422892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5692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65.400000000000006</c:v>
                </c:pt>
                <c:pt idx="2">
                  <c:v>3.9</c:v>
                </c:pt>
                <c:pt idx="3">
                  <c:v>1.3</c:v>
                </c:pt>
                <c:pt idx="4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894840"/>
        <c:axId val="42289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97.1</c:v>
                </c:pt>
                <c:pt idx="1">
                  <c:v>96.3</c:v>
                </c:pt>
                <c:pt idx="2">
                  <c:v>96.5</c:v>
                </c:pt>
                <c:pt idx="3">
                  <c:v>97.7</c:v>
                </c:pt>
                <c:pt idx="4">
                  <c:v>96.2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94840"/>
        <c:axId val="422895232"/>
      </c:lineChart>
      <c:dateAx>
        <c:axId val="422894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895232"/>
        <c:crosses val="autoZero"/>
        <c:auto val="1"/>
        <c:lblOffset val="100"/>
        <c:baseTimeUnit val="years"/>
      </c:dateAx>
      <c:valAx>
        <c:axId val="42289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22894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60.7</c:v>
                </c:pt>
                <c:pt idx="1">
                  <c:v>60.6</c:v>
                </c:pt>
                <c:pt idx="2">
                  <c:v>62.4</c:v>
                </c:pt>
                <c:pt idx="3">
                  <c:v>62.5</c:v>
                </c:pt>
                <c:pt idx="4">
                  <c:v>71.400000000000006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931352"/>
        <c:axId val="422931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48</c:v>
                </c:pt>
                <c:pt idx="2">
                  <c:v>47.3</c:v>
                </c:pt>
                <c:pt idx="3">
                  <c:v>50.2</c:v>
                </c:pt>
                <c:pt idx="4">
                  <c:v>52.7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31352"/>
        <c:axId val="422931744"/>
      </c:lineChart>
      <c:dateAx>
        <c:axId val="422931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931744"/>
        <c:crosses val="autoZero"/>
        <c:auto val="1"/>
        <c:lblOffset val="100"/>
        <c:baseTimeUnit val="years"/>
      </c:dateAx>
      <c:valAx>
        <c:axId val="422931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2931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73</c:v>
                </c:pt>
                <c:pt idx="2">
                  <c:v>62.4</c:v>
                </c:pt>
                <c:pt idx="3">
                  <c:v>62.5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932528"/>
        <c:axId val="422932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63.3</c:v>
                </c:pt>
                <c:pt idx="2">
                  <c:v>66.7</c:v>
                </c:pt>
                <c:pt idx="3">
                  <c:v>67.2</c:v>
                </c:pt>
                <c:pt idx="4">
                  <c:v>70.5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32528"/>
        <c:axId val="422932920"/>
      </c:lineChart>
      <c:dateAx>
        <c:axId val="42293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932920"/>
        <c:crosses val="autoZero"/>
        <c:auto val="1"/>
        <c:lblOffset val="100"/>
        <c:baseTimeUnit val="years"/>
      </c:dateAx>
      <c:valAx>
        <c:axId val="422932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2932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32374277</c:v>
                </c:pt>
                <c:pt idx="1">
                  <c:v>30198550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933704"/>
        <c:axId val="42293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33366030</c:v>
                </c:pt>
                <c:pt idx="1">
                  <c:v>34139294</c:v>
                </c:pt>
                <c:pt idx="2">
                  <c:v>37994115</c:v>
                </c:pt>
                <c:pt idx="3">
                  <c:v>42228890</c:v>
                </c:pt>
                <c:pt idx="4">
                  <c:v>41785853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33704"/>
        <c:axId val="422934096"/>
      </c:lineChart>
      <c:dateAx>
        <c:axId val="422933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934096"/>
        <c:crosses val="autoZero"/>
        <c:auto val="1"/>
        <c:lblOffset val="100"/>
        <c:baseTimeUnit val="years"/>
      </c:dateAx>
      <c:valAx>
        <c:axId val="42293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29337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20</c:v>
                </c:pt>
                <c:pt idx="1">
                  <c:v>19.3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934880"/>
        <c:axId val="42330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19.2</c:v>
                </c:pt>
                <c:pt idx="1">
                  <c:v>19.3</c:v>
                </c:pt>
                <c:pt idx="2">
                  <c:v>19.100000000000001</c:v>
                </c:pt>
                <c:pt idx="3">
                  <c:v>19.3</c:v>
                </c:pt>
                <c:pt idx="4">
                  <c:v>17.600000000000001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934880"/>
        <c:axId val="423300808"/>
      </c:lineChart>
      <c:dateAx>
        <c:axId val="422934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300808"/>
        <c:crosses val="autoZero"/>
        <c:auto val="1"/>
        <c:lblOffset val="100"/>
        <c:baseTimeUnit val="years"/>
      </c:dateAx>
      <c:valAx>
        <c:axId val="42330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2934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75.8</c:v>
                </c:pt>
                <c:pt idx="1">
                  <c:v>110.2</c:v>
                </c:pt>
                <c:pt idx="2">
                  <c:v>322.60000000000002</c:v>
                </c:pt>
                <c:pt idx="3">
                  <c:v>294.10000000000002</c:v>
                </c:pt>
                <c:pt idx="4">
                  <c:v>342.3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896016"/>
        <c:axId val="422894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61.2</c:v>
                </c:pt>
                <c:pt idx="2">
                  <c:v>73.400000000000006</c:v>
                </c:pt>
                <c:pt idx="3">
                  <c:v>75.2</c:v>
                </c:pt>
                <c:pt idx="4">
                  <c:v>79.5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96016"/>
        <c:axId val="422894448"/>
      </c:lineChart>
      <c:dateAx>
        <c:axId val="42289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894448"/>
        <c:crosses val="autoZero"/>
        <c:auto val="1"/>
        <c:lblOffset val="100"/>
        <c:baseTimeUnit val="years"/>
      </c:dateAx>
      <c:valAx>
        <c:axId val="422894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2896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15993</c:v>
                </c:pt>
                <c:pt idx="1">
                  <c:v>17187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2893664"/>
        <c:axId val="422893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9205</c:v>
                </c:pt>
                <c:pt idx="1">
                  <c:v>9437</c:v>
                </c:pt>
                <c:pt idx="2">
                  <c:v>7997</c:v>
                </c:pt>
                <c:pt idx="3">
                  <c:v>8159</c:v>
                </c:pt>
                <c:pt idx="4">
                  <c:v>8000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2893664"/>
        <c:axId val="422893272"/>
      </c:lineChart>
      <c:dateAx>
        <c:axId val="42289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2893272"/>
        <c:crosses val="autoZero"/>
        <c:auto val="1"/>
        <c:lblOffset val="100"/>
        <c:baseTimeUnit val="years"/>
      </c:dateAx>
      <c:valAx>
        <c:axId val="422893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2893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30838</c:v>
                </c:pt>
                <c:pt idx="1">
                  <c:v>31449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301984"/>
        <c:axId val="42330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31111</c:v>
                </c:pt>
                <c:pt idx="1">
                  <c:v>31585</c:v>
                </c:pt>
                <c:pt idx="2">
                  <c:v>24767</c:v>
                </c:pt>
                <c:pt idx="3">
                  <c:v>25920</c:v>
                </c:pt>
                <c:pt idx="4">
                  <c:v>24479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301984"/>
        <c:axId val="423302376"/>
      </c:lineChart>
      <c:dateAx>
        <c:axId val="42330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3302376"/>
        <c:crosses val="autoZero"/>
        <c:auto val="1"/>
        <c:lblOffset val="100"/>
        <c:baseTimeUnit val="years"/>
      </c:dateAx>
      <c:valAx>
        <c:axId val="42330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3301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30" sqref="NJ30:NX46"/>
    </sheetView>
  </sheetViews>
  <sheetFormatPr defaultColWidth="2.6640625" defaultRowHeight="13.2"/>
  <cols>
    <col min="1" max="1" width="2" style="3" customWidth="1"/>
    <col min="2" max="2" width="0.88671875" style="3" customWidth="1"/>
    <col min="3" max="372" width="0.6640625" style="3" customWidth="1"/>
    <col min="373" max="373" width="2.21875" style="3" customWidth="1"/>
    <col min="374" max="388" width="3" style="3" customWidth="1"/>
    <col min="389" max="16384" width="2.6640625" style="3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>
      <c r="A6" s="2"/>
      <c r="B6" s="136" t="str">
        <f>データ!H6</f>
        <v>千葉県　東金病院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>
      <c r="A8" s="2"/>
      <c r="B8" s="120" t="str">
        <f>データ!K6</f>
        <v>条例全部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50床未満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142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 t="str">
        <f>データ!Y6</f>
        <v>-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 t="str">
        <f>データ!Q6</f>
        <v>-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-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-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 t="str">
        <f>データ!AD6</f>
        <v>-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>
      <c r="A12" s="2"/>
      <c r="B12" s="113">
        <f>データ!U6</f>
        <v>6283602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 t="str">
        <f>データ!V6</f>
        <v>-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否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 t="str">
        <f>データ!AE6</f>
        <v>-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 t="str">
        <f>データ!AG6</f>
        <v>-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139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141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85.4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65.400000000000006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3.9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1.3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1.2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71.400000000000006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50.6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1.1000000000000001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1.3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1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673.3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1103.5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>
        <f>データ!BF7</f>
        <v>1421098.8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>
        <f>データ!BG7</f>
        <v>13717923.5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>
        <f>データ!BH7</f>
        <v>17921684.600000001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15.7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9.6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 t="str">
        <f>データ!BQ7</f>
        <v>-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 t="str">
        <f>データ!BR7</f>
        <v>-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 t="str">
        <f>データ!BS7</f>
        <v>-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97.1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96.3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96.5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97.7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96.2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87.7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86.6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70.5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72.2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69.5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117.7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121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154.80000000000001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139.9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156.6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63.9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64.900000000000006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63.4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140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30838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31449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 t="str">
        <f>データ!CB7</f>
        <v>-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 t="str">
        <f>データ!CC7</f>
        <v>-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 t="str">
        <f>データ!CD7</f>
        <v>-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15993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17187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 t="str">
        <f>データ!CM7</f>
        <v>-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 t="str">
        <f>データ!CN7</f>
        <v>-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 t="str">
        <f>データ!CO7</f>
        <v>-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75.8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110.2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322.60000000000002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294.10000000000002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342.3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20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19.3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0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0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0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31111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31585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24767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25920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24479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9205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9437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7997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8159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8000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60.6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61.2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73.400000000000006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75.2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79.5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19.2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19.3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19.100000000000001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19.3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17.600000000000001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140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60.7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60.6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62.4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62.5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71.400000000000006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72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73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62.4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62.5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0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32374277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30198550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 t="str">
        <f>データ!EP7</f>
        <v>-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 t="str">
        <f>データ!EQ7</f>
        <v>-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 t="str">
        <f>データ!ER7</f>
        <v>-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48.3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48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47.3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50.2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52.7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64.2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63.3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66.7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67.2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70.5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33366030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34139294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37994115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42228890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41785853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>
      <c r="B85" s="3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ColWidth="9" defaultRowHeight="13.2"/>
  <cols>
    <col min="1" max="1" width="14.6640625" style="3" customWidth="1"/>
    <col min="2" max="7" width="11.88671875" style="3" customWidth="1"/>
    <col min="8" max="10" width="15.88671875" style="3" bestFit="1" customWidth="1"/>
    <col min="11" max="153" width="11.88671875" style="3" customWidth="1"/>
    <col min="154" max="154" width="10.88671875" style="3" customWidth="1"/>
    <col min="155" max="16384" width="9" style="3"/>
  </cols>
  <sheetData>
    <row r="1" spans="1:154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>
      <c r="A6" s="48" t="s">
        <v>121</v>
      </c>
      <c r="B6" s="63">
        <f>B8</f>
        <v>2016</v>
      </c>
      <c r="C6" s="63">
        <f t="shared" ref="C6:M6" si="2">C8</f>
        <v>120006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42" t="str">
        <f>IF(H8&lt;&gt;I8,H8,"")&amp;IF(I8&lt;&gt;J8,I8,"")&amp;"　"&amp;J8</f>
        <v>千葉県　東金病院</v>
      </c>
      <c r="I6" s="143"/>
      <c r="J6" s="14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50床未満</v>
      </c>
      <c r="O6" s="63"/>
      <c r="P6" s="63" t="str">
        <f>P8</f>
        <v>直営</v>
      </c>
      <c r="Q6" s="64" t="str">
        <f t="shared" ref="Q6:AG6" si="3">Q8</f>
        <v>-</v>
      </c>
      <c r="R6" s="63" t="str">
        <f t="shared" si="3"/>
        <v>-</v>
      </c>
      <c r="S6" s="63" t="str">
        <f t="shared" si="3"/>
        <v>-</v>
      </c>
      <c r="T6" s="63" t="str">
        <f t="shared" si="3"/>
        <v>-</v>
      </c>
      <c r="U6" s="64">
        <f>U8</f>
        <v>6283602</v>
      </c>
      <c r="V6" s="64" t="str">
        <f>V8</f>
        <v>-</v>
      </c>
      <c r="W6" s="63" t="str">
        <f>W8</f>
        <v>非該当</v>
      </c>
      <c r="X6" s="63" t="str">
        <f t="shared" si="3"/>
        <v>否</v>
      </c>
      <c r="Y6" s="64" t="str">
        <f t="shared" si="3"/>
        <v>-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 t="str">
        <f t="shared" si="3"/>
        <v>-</v>
      </c>
      <c r="AF6" s="64" t="str">
        <f t="shared" si="3"/>
        <v>-</v>
      </c>
      <c r="AG6" s="64" t="str">
        <f t="shared" si="3"/>
        <v>-</v>
      </c>
      <c r="AH6" s="65">
        <f>IF(AH8="-",NA(),AH8)</f>
        <v>85.4</v>
      </c>
      <c r="AI6" s="65">
        <f t="shared" ref="AI6:AQ6" si="4">IF(AI8="-",NA(),AI8)</f>
        <v>65.400000000000006</v>
      </c>
      <c r="AJ6" s="65">
        <f t="shared" si="4"/>
        <v>3.9</v>
      </c>
      <c r="AK6" s="65">
        <f t="shared" si="4"/>
        <v>1.3</v>
      </c>
      <c r="AL6" s="65">
        <f t="shared" si="4"/>
        <v>1.2</v>
      </c>
      <c r="AM6" s="65">
        <f t="shared" si="4"/>
        <v>97.1</v>
      </c>
      <c r="AN6" s="65">
        <f t="shared" si="4"/>
        <v>96.3</v>
      </c>
      <c r="AO6" s="65">
        <f t="shared" si="4"/>
        <v>96.5</v>
      </c>
      <c r="AP6" s="65">
        <f t="shared" si="4"/>
        <v>97.7</v>
      </c>
      <c r="AQ6" s="65">
        <f t="shared" si="4"/>
        <v>96.2</v>
      </c>
      <c r="AR6" s="65" t="str">
        <f>IF(AR8="-","【-】","【"&amp;SUBSTITUTE(TEXT(AR8,"#,##0.0"),"-","△")&amp;"】")</f>
        <v>【98.4】</v>
      </c>
      <c r="AS6" s="65">
        <f>IF(AS8="-",NA(),AS8)</f>
        <v>71.400000000000006</v>
      </c>
      <c r="AT6" s="65">
        <f t="shared" ref="AT6:BB6" si="5">IF(AT8="-",NA(),AT8)</f>
        <v>50.6</v>
      </c>
      <c r="AU6" s="65">
        <f t="shared" si="5"/>
        <v>1.1000000000000001</v>
      </c>
      <c r="AV6" s="65">
        <f t="shared" si="5"/>
        <v>1.3</v>
      </c>
      <c r="AW6" s="65">
        <f t="shared" si="5"/>
        <v>1</v>
      </c>
      <c r="AX6" s="65">
        <f t="shared" si="5"/>
        <v>87.7</v>
      </c>
      <c r="AY6" s="65">
        <f t="shared" si="5"/>
        <v>86.6</v>
      </c>
      <c r="AZ6" s="65">
        <f t="shared" si="5"/>
        <v>70.5</v>
      </c>
      <c r="BA6" s="65">
        <f t="shared" si="5"/>
        <v>72.2</v>
      </c>
      <c r="BB6" s="65">
        <f t="shared" si="5"/>
        <v>69.5</v>
      </c>
      <c r="BC6" s="65" t="str">
        <f>IF(BC8="-","【-】","【"&amp;SUBSTITUTE(TEXT(BC8,"#,##0.0"),"-","△")&amp;"】")</f>
        <v>【89.5】</v>
      </c>
      <c r="BD6" s="65">
        <f>IF(BD8="-",NA(),BD8)</f>
        <v>673.3</v>
      </c>
      <c r="BE6" s="65">
        <f t="shared" ref="BE6:BM6" si="6">IF(BE8="-",NA(),BE8)</f>
        <v>1103.5</v>
      </c>
      <c r="BF6" s="65">
        <f t="shared" si="6"/>
        <v>1421098.8</v>
      </c>
      <c r="BG6" s="65">
        <f t="shared" si="6"/>
        <v>13717923.5</v>
      </c>
      <c r="BH6" s="65">
        <f t="shared" si="6"/>
        <v>17921684.600000001</v>
      </c>
      <c r="BI6" s="65">
        <f t="shared" si="6"/>
        <v>117.7</v>
      </c>
      <c r="BJ6" s="65">
        <f t="shared" si="6"/>
        <v>121</v>
      </c>
      <c r="BK6" s="65">
        <f t="shared" si="6"/>
        <v>154.80000000000001</v>
      </c>
      <c r="BL6" s="65">
        <f t="shared" si="6"/>
        <v>139.9</v>
      </c>
      <c r="BM6" s="65">
        <f t="shared" si="6"/>
        <v>156.6</v>
      </c>
      <c r="BN6" s="65" t="str">
        <f>IF(BN8="-","【-】","【"&amp;SUBSTITUTE(TEXT(BN8,"#,##0.0"),"-","△")&amp;"】")</f>
        <v>【63.6】</v>
      </c>
      <c r="BO6" s="65">
        <f>IF(BO8="-",NA(),BO8)</f>
        <v>15.7</v>
      </c>
      <c r="BP6" s="65">
        <f t="shared" ref="BP6:BX6" si="7">IF(BP8="-",NA(),BP8)</f>
        <v>9.6</v>
      </c>
      <c r="BQ6" s="65" t="e">
        <f t="shared" si="7"/>
        <v>#N/A</v>
      </c>
      <c r="BR6" s="65" t="e">
        <f t="shared" si="7"/>
        <v>#N/A</v>
      </c>
      <c r="BS6" s="65" t="e">
        <f t="shared" si="7"/>
        <v>#N/A</v>
      </c>
      <c r="BT6" s="65">
        <f t="shared" si="7"/>
        <v>69</v>
      </c>
      <c r="BU6" s="65">
        <f t="shared" si="7"/>
        <v>68.5</v>
      </c>
      <c r="BV6" s="65">
        <f t="shared" si="7"/>
        <v>63.9</v>
      </c>
      <c r="BW6" s="65">
        <f t="shared" si="7"/>
        <v>64.900000000000006</v>
      </c>
      <c r="BX6" s="65">
        <f t="shared" si="7"/>
        <v>63.4</v>
      </c>
      <c r="BY6" s="65" t="str">
        <f>IF(BY8="-","【-】","【"&amp;SUBSTITUTE(TEXT(BY8,"#,##0.0"),"-","△")&amp;"】")</f>
        <v>【74.2】</v>
      </c>
      <c r="BZ6" s="66">
        <f>IF(BZ8="-",NA(),BZ8)</f>
        <v>30838</v>
      </c>
      <c r="CA6" s="66">
        <f t="shared" ref="CA6:CI6" si="8">IF(CA8="-",NA(),CA8)</f>
        <v>31449</v>
      </c>
      <c r="CB6" s="66" t="e">
        <f t="shared" si="8"/>
        <v>#N/A</v>
      </c>
      <c r="CC6" s="66" t="e">
        <f t="shared" si="8"/>
        <v>#N/A</v>
      </c>
      <c r="CD6" s="66" t="e">
        <f t="shared" si="8"/>
        <v>#N/A</v>
      </c>
      <c r="CE6" s="66">
        <f t="shared" si="8"/>
        <v>31111</v>
      </c>
      <c r="CF6" s="66">
        <f t="shared" si="8"/>
        <v>31585</v>
      </c>
      <c r="CG6" s="66">
        <f t="shared" si="8"/>
        <v>24767</v>
      </c>
      <c r="CH6" s="66">
        <f t="shared" si="8"/>
        <v>25920</v>
      </c>
      <c r="CI6" s="66">
        <f t="shared" si="8"/>
        <v>24479</v>
      </c>
      <c r="CJ6" s="65" t="str">
        <f>IF(CJ8="-","【-】","【"&amp;SUBSTITUTE(TEXT(CJ8,"#,##0"),"-","△")&amp;"】")</f>
        <v>【49,667】</v>
      </c>
      <c r="CK6" s="66">
        <f>IF(CK8="-",NA(),CK8)</f>
        <v>15993</v>
      </c>
      <c r="CL6" s="66">
        <f t="shared" ref="CL6:CT6" si="9">IF(CL8="-",NA(),CL8)</f>
        <v>17187</v>
      </c>
      <c r="CM6" s="66" t="e">
        <f t="shared" si="9"/>
        <v>#N/A</v>
      </c>
      <c r="CN6" s="66" t="e">
        <f t="shared" si="9"/>
        <v>#N/A</v>
      </c>
      <c r="CO6" s="66" t="e">
        <f t="shared" si="9"/>
        <v>#N/A</v>
      </c>
      <c r="CP6" s="66">
        <f t="shared" si="9"/>
        <v>9205</v>
      </c>
      <c r="CQ6" s="66">
        <f t="shared" si="9"/>
        <v>9437</v>
      </c>
      <c r="CR6" s="66">
        <f t="shared" si="9"/>
        <v>7997</v>
      </c>
      <c r="CS6" s="66">
        <f t="shared" si="9"/>
        <v>8159</v>
      </c>
      <c r="CT6" s="66">
        <f t="shared" si="9"/>
        <v>8000</v>
      </c>
      <c r="CU6" s="65" t="str">
        <f>IF(CU8="-","【-】","【"&amp;SUBSTITUTE(TEXT(CU8,"#,##0"),"-","△")&amp;"】")</f>
        <v>【13,758】</v>
      </c>
      <c r="CV6" s="65">
        <f>IF(CV8="-",NA(),CV8)</f>
        <v>75.8</v>
      </c>
      <c r="CW6" s="65">
        <f t="shared" ref="CW6:DE6" si="10">IF(CW8="-",NA(),CW8)</f>
        <v>110.2</v>
      </c>
      <c r="CX6" s="65">
        <f t="shared" si="10"/>
        <v>322.60000000000002</v>
      </c>
      <c r="CY6" s="65">
        <f t="shared" si="10"/>
        <v>294.10000000000002</v>
      </c>
      <c r="CZ6" s="65">
        <f t="shared" si="10"/>
        <v>342.3</v>
      </c>
      <c r="DA6" s="65">
        <f t="shared" si="10"/>
        <v>60.6</v>
      </c>
      <c r="DB6" s="65">
        <f t="shared" si="10"/>
        <v>61.2</v>
      </c>
      <c r="DC6" s="65">
        <f t="shared" si="10"/>
        <v>73.400000000000006</v>
      </c>
      <c r="DD6" s="65">
        <f t="shared" si="10"/>
        <v>75.2</v>
      </c>
      <c r="DE6" s="65">
        <f t="shared" si="10"/>
        <v>79.5</v>
      </c>
      <c r="DF6" s="65" t="str">
        <f>IF(DF8="-","【-】","【"&amp;SUBSTITUTE(TEXT(DF8,"#,##0.0"),"-","△")&amp;"】")</f>
        <v>【55.2】</v>
      </c>
      <c r="DG6" s="65">
        <f>IF(DG8="-",NA(),DG8)</f>
        <v>20</v>
      </c>
      <c r="DH6" s="65">
        <f t="shared" ref="DH6:DP6" si="11">IF(DH8="-",NA(),DH8)</f>
        <v>19.3</v>
      </c>
      <c r="DI6" s="65">
        <f t="shared" si="11"/>
        <v>0</v>
      </c>
      <c r="DJ6" s="65">
        <f t="shared" si="11"/>
        <v>0</v>
      </c>
      <c r="DK6" s="65">
        <f t="shared" si="11"/>
        <v>0</v>
      </c>
      <c r="DL6" s="65">
        <f t="shared" si="11"/>
        <v>19.2</v>
      </c>
      <c r="DM6" s="65">
        <f t="shared" si="11"/>
        <v>19.3</v>
      </c>
      <c r="DN6" s="65">
        <f t="shared" si="11"/>
        <v>19.100000000000001</v>
      </c>
      <c r="DO6" s="65">
        <f t="shared" si="11"/>
        <v>19.3</v>
      </c>
      <c r="DP6" s="65">
        <f t="shared" si="11"/>
        <v>17.600000000000001</v>
      </c>
      <c r="DQ6" s="65" t="str">
        <f>IF(DQ8="-","【-】","【"&amp;SUBSTITUTE(TEXT(DQ8,"#,##0.0"),"-","△")&amp;"】")</f>
        <v>【24.1】</v>
      </c>
      <c r="DR6" s="65">
        <f>IF(DR8="-",NA(),DR8)</f>
        <v>60.7</v>
      </c>
      <c r="DS6" s="65">
        <f t="shared" ref="DS6:EA6" si="12">IF(DS8="-",NA(),DS8)</f>
        <v>60.6</v>
      </c>
      <c r="DT6" s="65">
        <f t="shared" si="12"/>
        <v>62.4</v>
      </c>
      <c r="DU6" s="65">
        <f t="shared" si="12"/>
        <v>62.5</v>
      </c>
      <c r="DV6" s="65">
        <f t="shared" si="12"/>
        <v>71.400000000000006</v>
      </c>
      <c r="DW6" s="65">
        <f t="shared" si="12"/>
        <v>48.3</v>
      </c>
      <c r="DX6" s="65">
        <f t="shared" si="12"/>
        <v>48</v>
      </c>
      <c r="DY6" s="65">
        <f t="shared" si="12"/>
        <v>47.3</v>
      </c>
      <c r="DZ6" s="65">
        <f t="shared" si="12"/>
        <v>50.2</v>
      </c>
      <c r="EA6" s="65">
        <f t="shared" si="12"/>
        <v>52.7</v>
      </c>
      <c r="EB6" s="65" t="str">
        <f>IF(EB8="-","【-】","【"&amp;SUBSTITUTE(TEXT(EB8,"#,##0.0"),"-","△")&amp;"】")</f>
        <v>【50.7】</v>
      </c>
      <c r="EC6" s="65">
        <f>IF(EC8="-",NA(),EC8)</f>
        <v>72</v>
      </c>
      <c r="ED6" s="65">
        <f t="shared" ref="ED6:EL6" si="13">IF(ED8="-",NA(),ED8)</f>
        <v>73</v>
      </c>
      <c r="EE6" s="65">
        <f t="shared" si="13"/>
        <v>62.4</v>
      </c>
      <c r="EF6" s="65">
        <f t="shared" si="13"/>
        <v>62.5</v>
      </c>
      <c r="EG6" s="65">
        <f t="shared" si="13"/>
        <v>0</v>
      </c>
      <c r="EH6" s="65">
        <f t="shared" si="13"/>
        <v>64.2</v>
      </c>
      <c r="EI6" s="65">
        <f t="shared" si="13"/>
        <v>63.3</v>
      </c>
      <c r="EJ6" s="65">
        <f t="shared" si="13"/>
        <v>66.7</v>
      </c>
      <c r="EK6" s="65">
        <f t="shared" si="13"/>
        <v>67.2</v>
      </c>
      <c r="EL6" s="65">
        <f t="shared" si="13"/>
        <v>70.5</v>
      </c>
      <c r="EM6" s="65" t="str">
        <f>IF(EM8="-","【-】","【"&amp;SUBSTITUTE(TEXT(EM8,"#,##0.0"),"-","△")&amp;"】")</f>
        <v>【65.7】</v>
      </c>
      <c r="EN6" s="66">
        <f>IF(EN8="-",NA(),EN8)</f>
        <v>32374277</v>
      </c>
      <c r="EO6" s="66">
        <f t="shared" ref="EO6:EW6" si="14">IF(EO8="-",NA(),EO8)</f>
        <v>30198550</v>
      </c>
      <c r="EP6" s="66" t="e">
        <f t="shared" si="14"/>
        <v>#N/A</v>
      </c>
      <c r="EQ6" s="66" t="e">
        <f t="shared" si="14"/>
        <v>#N/A</v>
      </c>
      <c r="ER6" s="66" t="e">
        <f t="shared" si="14"/>
        <v>#N/A</v>
      </c>
      <c r="ES6" s="66">
        <f t="shared" si="14"/>
        <v>33366030</v>
      </c>
      <c r="ET6" s="66">
        <f t="shared" si="14"/>
        <v>34139294</v>
      </c>
      <c r="EU6" s="66">
        <f t="shared" si="14"/>
        <v>37994115</v>
      </c>
      <c r="EV6" s="66">
        <f t="shared" si="14"/>
        <v>42228890</v>
      </c>
      <c r="EW6" s="66">
        <f t="shared" si="14"/>
        <v>41785853</v>
      </c>
      <c r="EX6" s="66" t="str">
        <f>IF(EX8="-","【-】","【"&amp;SUBSTITUTE(TEXT(EX8,"#,##0"),"-","△")&amp;"】")</f>
        <v>【44,050,160】</v>
      </c>
    </row>
    <row r="7" spans="1:154" s="67" customFormat="1">
      <c r="A7" s="48" t="s">
        <v>122</v>
      </c>
      <c r="B7" s="63">
        <f t="shared" ref="B7:AG7" si="15">B8</f>
        <v>2016</v>
      </c>
      <c r="C7" s="63">
        <f t="shared" si="15"/>
        <v>120006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2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50床未満</v>
      </c>
      <c r="O7" s="63"/>
      <c r="P7" s="63" t="str">
        <f>P8</f>
        <v>直営</v>
      </c>
      <c r="Q7" s="64" t="str">
        <f t="shared" si="15"/>
        <v>-</v>
      </c>
      <c r="R7" s="63" t="str">
        <f t="shared" si="15"/>
        <v>-</v>
      </c>
      <c r="S7" s="63" t="str">
        <f t="shared" si="15"/>
        <v>-</v>
      </c>
      <c r="T7" s="63" t="str">
        <f t="shared" si="15"/>
        <v>-</v>
      </c>
      <c r="U7" s="64">
        <f>U8</f>
        <v>6283602</v>
      </c>
      <c r="V7" s="64" t="str">
        <f>V8</f>
        <v>-</v>
      </c>
      <c r="W7" s="63" t="str">
        <f>W8</f>
        <v>非該当</v>
      </c>
      <c r="X7" s="63" t="str">
        <f t="shared" si="15"/>
        <v>否</v>
      </c>
      <c r="Y7" s="64" t="str">
        <f t="shared" si="15"/>
        <v>-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 t="str">
        <f t="shared" si="15"/>
        <v>-</v>
      </c>
      <c r="AE7" s="64" t="str">
        <f t="shared" si="15"/>
        <v>-</v>
      </c>
      <c r="AF7" s="64" t="str">
        <f t="shared" si="15"/>
        <v>-</v>
      </c>
      <c r="AG7" s="64" t="str">
        <f t="shared" si="15"/>
        <v>-</v>
      </c>
      <c r="AH7" s="65">
        <f>AH8</f>
        <v>85.4</v>
      </c>
      <c r="AI7" s="65">
        <f t="shared" ref="AI7:AQ7" si="16">AI8</f>
        <v>65.400000000000006</v>
      </c>
      <c r="AJ7" s="65">
        <f t="shared" si="16"/>
        <v>3.9</v>
      </c>
      <c r="AK7" s="65">
        <f t="shared" si="16"/>
        <v>1.3</v>
      </c>
      <c r="AL7" s="65">
        <f t="shared" si="16"/>
        <v>1.2</v>
      </c>
      <c r="AM7" s="65">
        <f t="shared" si="16"/>
        <v>97.1</v>
      </c>
      <c r="AN7" s="65">
        <f t="shared" si="16"/>
        <v>96.3</v>
      </c>
      <c r="AO7" s="65">
        <f t="shared" si="16"/>
        <v>96.5</v>
      </c>
      <c r="AP7" s="65">
        <f t="shared" si="16"/>
        <v>97.7</v>
      </c>
      <c r="AQ7" s="65">
        <f t="shared" si="16"/>
        <v>96.2</v>
      </c>
      <c r="AR7" s="65"/>
      <c r="AS7" s="65">
        <f>AS8</f>
        <v>71.400000000000006</v>
      </c>
      <c r="AT7" s="65">
        <f t="shared" ref="AT7:BB7" si="17">AT8</f>
        <v>50.6</v>
      </c>
      <c r="AU7" s="65">
        <f t="shared" si="17"/>
        <v>1.1000000000000001</v>
      </c>
      <c r="AV7" s="65">
        <f t="shared" si="17"/>
        <v>1.3</v>
      </c>
      <c r="AW7" s="65">
        <f t="shared" si="17"/>
        <v>1</v>
      </c>
      <c r="AX7" s="65">
        <f t="shared" si="17"/>
        <v>87.7</v>
      </c>
      <c r="AY7" s="65">
        <f t="shared" si="17"/>
        <v>86.6</v>
      </c>
      <c r="AZ7" s="65">
        <f t="shared" si="17"/>
        <v>70.5</v>
      </c>
      <c r="BA7" s="65">
        <f t="shared" si="17"/>
        <v>72.2</v>
      </c>
      <c r="BB7" s="65">
        <f t="shared" si="17"/>
        <v>69.5</v>
      </c>
      <c r="BC7" s="65"/>
      <c r="BD7" s="65">
        <f>BD8</f>
        <v>673.3</v>
      </c>
      <c r="BE7" s="65">
        <f t="shared" ref="BE7:BM7" si="18">BE8</f>
        <v>1103.5</v>
      </c>
      <c r="BF7" s="65">
        <f t="shared" si="18"/>
        <v>1421098.8</v>
      </c>
      <c r="BG7" s="65">
        <f t="shared" si="18"/>
        <v>13717923.5</v>
      </c>
      <c r="BH7" s="65">
        <f t="shared" si="18"/>
        <v>17921684.600000001</v>
      </c>
      <c r="BI7" s="65">
        <f t="shared" si="18"/>
        <v>117.7</v>
      </c>
      <c r="BJ7" s="65">
        <f t="shared" si="18"/>
        <v>121</v>
      </c>
      <c r="BK7" s="65">
        <f t="shared" si="18"/>
        <v>154.80000000000001</v>
      </c>
      <c r="BL7" s="65">
        <f t="shared" si="18"/>
        <v>139.9</v>
      </c>
      <c r="BM7" s="65">
        <f t="shared" si="18"/>
        <v>156.6</v>
      </c>
      <c r="BN7" s="65"/>
      <c r="BO7" s="65">
        <f>BO8</f>
        <v>15.7</v>
      </c>
      <c r="BP7" s="65">
        <f t="shared" ref="BP7:BX7" si="19">BP8</f>
        <v>9.6</v>
      </c>
      <c r="BQ7" s="65" t="str">
        <f t="shared" si="19"/>
        <v>-</v>
      </c>
      <c r="BR7" s="65" t="str">
        <f t="shared" si="19"/>
        <v>-</v>
      </c>
      <c r="BS7" s="65" t="str">
        <f t="shared" si="19"/>
        <v>-</v>
      </c>
      <c r="BT7" s="65">
        <f t="shared" si="19"/>
        <v>69</v>
      </c>
      <c r="BU7" s="65">
        <f t="shared" si="19"/>
        <v>68.5</v>
      </c>
      <c r="BV7" s="65">
        <f t="shared" si="19"/>
        <v>63.9</v>
      </c>
      <c r="BW7" s="65">
        <f t="shared" si="19"/>
        <v>64.900000000000006</v>
      </c>
      <c r="BX7" s="65">
        <f t="shared" si="19"/>
        <v>63.4</v>
      </c>
      <c r="BY7" s="65"/>
      <c r="BZ7" s="66">
        <f>BZ8</f>
        <v>30838</v>
      </c>
      <c r="CA7" s="66">
        <f t="shared" ref="CA7:CI7" si="20">CA8</f>
        <v>31449</v>
      </c>
      <c r="CB7" s="66" t="str">
        <f t="shared" si="20"/>
        <v>-</v>
      </c>
      <c r="CC7" s="66" t="str">
        <f t="shared" si="20"/>
        <v>-</v>
      </c>
      <c r="CD7" s="66" t="str">
        <f t="shared" si="20"/>
        <v>-</v>
      </c>
      <c r="CE7" s="66">
        <f t="shared" si="20"/>
        <v>31111</v>
      </c>
      <c r="CF7" s="66">
        <f t="shared" si="20"/>
        <v>31585</v>
      </c>
      <c r="CG7" s="66">
        <f t="shared" si="20"/>
        <v>24767</v>
      </c>
      <c r="CH7" s="66">
        <f t="shared" si="20"/>
        <v>25920</v>
      </c>
      <c r="CI7" s="66">
        <f t="shared" si="20"/>
        <v>24479</v>
      </c>
      <c r="CJ7" s="65"/>
      <c r="CK7" s="66">
        <f>CK8</f>
        <v>15993</v>
      </c>
      <c r="CL7" s="66">
        <f t="shared" ref="CL7:CT7" si="21">CL8</f>
        <v>17187</v>
      </c>
      <c r="CM7" s="66" t="str">
        <f t="shared" si="21"/>
        <v>-</v>
      </c>
      <c r="CN7" s="66" t="str">
        <f t="shared" si="21"/>
        <v>-</v>
      </c>
      <c r="CO7" s="66" t="str">
        <f t="shared" si="21"/>
        <v>-</v>
      </c>
      <c r="CP7" s="66">
        <f t="shared" si="21"/>
        <v>9205</v>
      </c>
      <c r="CQ7" s="66">
        <f t="shared" si="21"/>
        <v>9437</v>
      </c>
      <c r="CR7" s="66">
        <f t="shared" si="21"/>
        <v>7997</v>
      </c>
      <c r="CS7" s="66">
        <f t="shared" si="21"/>
        <v>8159</v>
      </c>
      <c r="CT7" s="66">
        <f t="shared" si="21"/>
        <v>8000</v>
      </c>
      <c r="CU7" s="65"/>
      <c r="CV7" s="65">
        <f>CV8</f>
        <v>75.8</v>
      </c>
      <c r="CW7" s="65">
        <f t="shared" ref="CW7:DE7" si="22">CW8</f>
        <v>110.2</v>
      </c>
      <c r="CX7" s="65">
        <f t="shared" si="22"/>
        <v>322.60000000000002</v>
      </c>
      <c r="CY7" s="65">
        <f t="shared" si="22"/>
        <v>294.10000000000002</v>
      </c>
      <c r="CZ7" s="65">
        <f t="shared" si="22"/>
        <v>342.3</v>
      </c>
      <c r="DA7" s="65">
        <f t="shared" si="22"/>
        <v>60.6</v>
      </c>
      <c r="DB7" s="65">
        <f t="shared" si="22"/>
        <v>61.2</v>
      </c>
      <c r="DC7" s="65">
        <f t="shared" si="22"/>
        <v>73.400000000000006</v>
      </c>
      <c r="DD7" s="65">
        <f t="shared" si="22"/>
        <v>75.2</v>
      </c>
      <c r="DE7" s="65">
        <f t="shared" si="22"/>
        <v>79.5</v>
      </c>
      <c r="DF7" s="65"/>
      <c r="DG7" s="65">
        <f>DG8</f>
        <v>20</v>
      </c>
      <c r="DH7" s="65">
        <f t="shared" ref="DH7:DP7" si="23">DH8</f>
        <v>19.3</v>
      </c>
      <c r="DI7" s="65">
        <f t="shared" si="23"/>
        <v>0</v>
      </c>
      <c r="DJ7" s="65">
        <f t="shared" si="23"/>
        <v>0</v>
      </c>
      <c r="DK7" s="65">
        <f t="shared" si="23"/>
        <v>0</v>
      </c>
      <c r="DL7" s="65">
        <f t="shared" si="23"/>
        <v>19.2</v>
      </c>
      <c r="DM7" s="65">
        <f t="shared" si="23"/>
        <v>19.3</v>
      </c>
      <c r="DN7" s="65">
        <f t="shared" si="23"/>
        <v>19.100000000000001</v>
      </c>
      <c r="DO7" s="65">
        <f t="shared" si="23"/>
        <v>19.3</v>
      </c>
      <c r="DP7" s="65">
        <f t="shared" si="23"/>
        <v>17.600000000000001</v>
      </c>
      <c r="DQ7" s="65"/>
      <c r="DR7" s="65">
        <f>DR8</f>
        <v>60.7</v>
      </c>
      <c r="DS7" s="65">
        <f t="shared" ref="DS7:EA7" si="24">DS8</f>
        <v>60.6</v>
      </c>
      <c r="DT7" s="65">
        <f t="shared" si="24"/>
        <v>62.4</v>
      </c>
      <c r="DU7" s="65">
        <f t="shared" si="24"/>
        <v>62.5</v>
      </c>
      <c r="DV7" s="65">
        <f t="shared" si="24"/>
        <v>71.400000000000006</v>
      </c>
      <c r="DW7" s="65">
        <f t="shared" si="24"/>
        <v>48.3</v>
      </c>
      <c r="DX7" s="65">
        <f t="shared" si="24"/>
        <v>48</v>
      </c>
      <c r="DY7" s="65">
        <f t="shared" si="24"/>
        <v>47.3</v>
      </c>
      <c r="DZ7" s="65">
        <f t="shared" si="24"/>
        <v>50.2</v>
      </c>
      <c r="EA7" s="65">
        <f t="shared" si="24"/>
        <v>52.7</v>
      </c>
      <c r="EB7" s="65"/>
      <c r="EC7" s="65">
        <f>EC8</f>
        <v>72</v>
      </c>
      <c r="ED7" s="65">
        <f t="shared" ref="ED7:EL7" si="25">ED8</f>
        <v>73</v>
      </c>
      <c r="EE7" s="65">
        <f t="shared" si="25"/>
        <v>62.4</v>
      </c>
      <c r="EF7" s="65">
        <f t="shared" si="25"/>
        <v>62.5</v>
      </c>
      <c r="EG7" s="65">
        <f t="shared" si="25"/>
        <v>0</v>
      </c>
      <c r="EH7" s="65">
        <f t="shared" si="25"/>
        <v>64.2</v>
      </c>
      <c r="EI7" s="65">
        <f t="shared" si="25"/>
        <v>63.3</v>
      </c>
      <c r="EJ7" s="65">
        <f t="shared" si="25"/>
        <v>66.7</v>
      </c>
      <c r="EK7" s="65">
        <f t="shared" si="25"/>
        <v>67.2</v>
      </c>
      <c r="EL7" s="65">
        <f t="shared" si="25"/>
        <v>70.5</v>
      </c>
      <c r="EM7" s="65"/>
      <c r="EN7" s="66">
        <f>EN8</f>
        <v>32374277</v>
      </c>
      <c r="EO7" s="66">
        <f t="shared" ref="EO7:EW7" si="26">EO8</f>
        <v>30198550</v>
      </c>
      <c r="EP7" s="66" t="str">
        <f t="shared" si="26"/>
        <v>-</v>
      </c>
      <c r="EQ7" s="66" t="str">
        <f t="shared" si="26"/>
        <v>-</v>
      </c>
      <c r="ER7" s="66" t="str">
        <f t="shared" si="26"/>
        <v>-</v>
      </c>
      <c r="ES7" s="66">
        <f t="shared" si="26"/>
        <v>33366030</v>
      </c>
      <c r="ET7" s="66">
        <f t="shared" si="26"/>
        <v>34139294</v>
      </c>
      <c r="EU7" s="66">
        <f t="shared" si="26"/>
        <v>37994115</v>
      </c>
      <c r="EV7" s="66">
        <f t="shared" si="26"/>
        <v>42228890</v>
      </c>
      <c r="EW7" s="66">
        <f t="shared" si="26"/>
        <v>41785853</v>
      </c>
      <c r="EX7" s="66"/>
    </row>
    <row r="8" spans="1:154" s="67" customFormat="1">
      <c r="A8" s="48"/>
      <c r="B8" s="68">
        <v>2016</v>
      </c>
      <c r="C8" s="68">
        <v>120006</v>
      </c>
      <c r="D8" s="68">
        <v>46</v>
      </c>
      <c r="E8" s="68">
        <v>6</v>
      </c>
      <c r="F8" s="68">
        <v>0</v>
      </c>
      <c r="G8" s="68">
        <v>2</v>
      </c>
      <c r="H8" s="68" t="s">
        <v>123</v>
      </c>
      <c r="I8" s="68" t="s">
        <v>123</v>
      </c>
      <c r="J8" s="68" t="s">
        <v>124</v>
      </c>
      <c r="K8" s="68" t="s">
        <v>125</v>
      </c>
      <c r="L8" s="68" t="s">
        <v>126</v>
      </c>
      <c r="M8" s="68" t="s">
        <v>127</v>
      </c>
      <c r="N8" s="68" t="s">
        <v>128</v>
      </c>
      <c r="O8" s="68"/>
      <c r="P8" s="68" t="s">
        <v>129</v>
      </c>
      <c r="Q8" s="69" t="s">
        <v>130</v>
      </c>
      <c r="R8" s="68" t="s">
        <v>130</v>
      </c>
      <c r="S8" s="68" t="s">
        <v>130</v>
      </c>
      <c r="T8" s="68" t="s">
        <v>130</v>
      </c>
      <c r="U8" s="69">
        <v>6283602</v>
      </c>
      <c r="V8" s="69" t="s">
        <v>130</v>
      </c>
      <c r="W8" s="68" t="s">
        <v>131</v>
      </c>
      <c r="X8" s="70" t="s">
        <v>132</v>
      </c>
      <c r="Y8" s="69" t="s">
        <v>130</v>
      </c>
      <c r="Z8" s="69" t="s">
        <v>130</v>
      </c>
      <c r="AA8" s="69" t="s">
        <v>130</v>
      </c>
      <c r="AB8" s="69" t="s">
        <v>130</v>
      </c>
      <c r="AC8" s="69" t="s">
        <v>130</v>
      </c>
      <c r="AD8" s="69" t="s">
        <v>130</v>
      </c>
      <c r="AE8" s="69" t="s">
        <v>130</v>
      </c>
      <c r="AF8" s="69" t="s">
        <v>130</v>
      </c>
      <c r="AG8" s="69" t="s">
        <v>130</v>
      </c>
      <c r="AH8" s="71">
        <v>85.4</v>
      </c>
      <c r="AI8" s="71">
        <v>65.400000000000006</v>
      </c>
      <c r="AJ8" s="71">
        <v>3.9</v>
      </c>
      <c r="AK8" s="71">
        <v>1.3</v>
      </c>
      <c r="AL8" s="71">
        <v>1.2</v>
      </c>
      <c r="AM8" s="71">
        <v>97.1</v>
      </c>
      <c r="AN8" s="71">
        <v>96.3</v>
      </c>
      <c r="AO8" s="71">
        <v>96.5</v>
      </c>
      <c r="AP8" s="71">
        <v>97.7</v>
      </c>
      <c r="AQ8" s="71">
        <v>96.2</v>
      </c>
      <c r="AR8" s="71">
        <v>98.4</v>
      </c>
      <c r="AS8" s="71">
        <v>71.400000000000006</v>
      </c>
      <c r="AT8" s="71">
        <v>50.6</v>
      </c>
      <c r="AU8" s="71">
        <v>1.1000000000000001</v>
      </c>
      <c r="AV8" s="71">
        <v>1.3</v>
      </c>
      <c r="AW8" s="71">
        <v>1</v>
      </c>
      <c r="AX8" s="71">
        <v>87.7</v>
      </c>
      <c r="AY8" s="71">
        <v>86.6</v>
      </c>
      <c r="AZ8" s="71">
        <v>70.5</v>
      </c>
      <c r="BA8" s="71">
        <v>72.2</v>
      </c>
      <c r="BB8" s="71">
        <v>69.5</v>
      </c>
      <c r="BC8" s="71">
        <v>89.5</v>
      </c>
      <c r="BD8" s="72">
        <v>673.3</v>
      </c>
      <c r="BE8" s="72">
        <v>1103.5</v>
      </c>
      <c r="BF8" s="72">
        <v>1421098.8</v>
      </c>
      <c r="BG8" s="72">
        <v>13717923.5</v>
      </c>
      <c r="BH8" s="72">
        <v>17921684.600000001</v>
      </c>
      <c r="BI8" s="72">
        <v>117.7</v>
      </c>
      <c r="BJ8" s="72">
        <v>121</v>
      </c>
      <c r="BK8" s="72">
        <v>154.80000000000001</v>
      </c>
      <c r="BL8" s="72">
        <v>139.9</v>
      </c>
      <c r="BM8" s="72">
        <v>156.6</v>
      </c>
      <c r="BN8" s="72">
        <v>63.6</v>
      </c>
      <c r="BO8" s="71">
        <v>15.7</v>
      </c>
      <c r="BP8" s="71">
        <v>9.6</v>
      </c>
      <c r="BQ8" s="71" t="s">
        <v>130</v>
      </c>
      <c r="BR8" s="71" t="s">
        <v>130</v>
      </c>
      <c r="BS8" s="71" t="s">
        <v>130</v>
      </c>
      <c r="BT8" s="71">
        <v>69</v>
      </c>
      <c r="BU8" s="71">
        <v>68.5</v>
      </c>
      <c r="BV8" s="71">
        <v>63.9</v>
      </c>
      <c r="BW8" s="71">
        <v>64.900000000000006</v>
      </c>
      <c r="BX8" s="71">
        <v>63.4</v>
      </c>
      <c r="BY8" s="71">
        <v>74.2</v>
      </c>
      <c r="BZ8" s="72">
        <v>30838</v>
      </c>
      <c r="CA8" s="72">
        <v>31449</v>
      </c>
      <c r="CB8" s="72" t="s">
        <v>130</v>
      </c>
      <c r="CC8" s="72" t="s">
        <v>130</v>
      </c>
      <c r="CD8" s="72" t="s">
        <v>130</v>
      </c>
      <c r="CE8" s="72">
        <v>31111</v>
      </c>
      <c r="CF8" s="72">
        <v>31585</v>
      </c>
      <c r="CG8" s="72">
        <v>24767</v>
      </c>
      <c r="CH8" s="72">
        <v>25920</v>
      </c>
      <c r="CI8" s="72">
        <v>24479</v>
      </c>
      <c r="CJ8" s="71">
        <v>49667</v>
      </c>
      <c r="CK8" s="72">
        <v>15993</v>
      </c>
      <c r="CL8" s="72">
        <v>17187</v>
      </c>
      <c r="CM8" s="72" t="s">
        <v>130</v>
      </c>
      <c r="CN8" s="72" t="s">
        <v>130</v>
      </c>
      <c r="CO8" s="72" t="s">
        <v>130</v>
      </c>
      <c r="CP8" s="72">
        <v>9205</v>
      </c>
      <c r="CQ8" s="72">
        <v>9437</v>
      </c>
      <c r="CR8" s="72">
        <v>7997</v>
      </c>
      <c r="CS8" s="72">
        <v>8159</v>
      </c>
      <c r="CT8" s="72">
        <v>8000</v>
      </c>
      <c r="CU8" s="71">
        <v>13758</v>
      </c>
      <c r="CV8" s="72">
        <v>75.8</v>
      </c>
      <c r="CW8" s="72">
        <v>110.2</v>
      </c>
      <c r="CX8" s="72">
        <v>322.60000000000002</v>
      </c>
      <c r="CY8" s="72">
        <v>294.10000000000002</v>
      </c>
      <c r="CZ8" s="72">
        <v>342.3</v>
      </c>
      <c r="DA8" s="72">
        <v>60.6</v>
      </c>
      <c r="DB8" s="72">
        <v>61.2</v>
      </c>
      <c r="DC8" s="72">
        <v>73.400000000000006</v>
      </c>
      <c r="DD8" s="72">
        <v>75.2</v>
      </c>
      <c r="DE8" s="72">
        <v>79.5</v>
      </c>
      <c r="DF8" s="72">
        <v>55.2</v>
      </c>
      <c r="DG8" s="72">
        <v>20</v>
      </c>
      <c r="DH8" s="72">
        <v>19.3</v>
      </c>
      <c r="DI8" s="72">
        <v>0</v>
      </c>
      <c r="DJ8" s="72">
        <v>0</v>
      </c>
      <c r="DK8" s="72">
        <v>0</v>
      </c>
      <c r="DL8" s="72">
        <v>19.2</v>
      </c>
      <c r="DM8" s="72">
        <v>19.3</v>
      </c>
      <c r="DN8" s="72">
        <v>19.100000000000001</v>
      </c>
      <c r="DO8" s="72">
        <v>19.3</v>
      </c>
      <c r="DP8" s="72">
        <v>17.600000000000001</v>
      </c>
      <c r="DQ8" s="72">
        <v>24.1</v>
      </c>
      <c r="DR8" s="71">
        <v>60.7</v>
      </c>
      <c r="DS8" s="71">
        <v>60.6</v>
      </c>
      <c r="DT8" s="71">
        <v>62.4</v>
      </c>
      <c r="DU8" s="71">
        <v>62.5</v>
      </c>
      <c r="DV8" s="71">
        <v>71.400000000000006</v>
      </c>
      <c r="DW8" s="71">
        <v>48.3</v>
      </c>
      <c r="DX8" s="71">
        <v>48</v>
      </c>
      <c r="DY8" s="71">
        <v>47.3</v>
      </c>
      <c r="DZ8" s="71">
        <v>50.2</v>
      </c>
      <c r="EA8" s="71">
        <v>52.7</v>
      </c>
      <c r="EB8" s="71">
        <v>50.7</v>
      </c>
      <c r="EC8" s="71">
        <v>72</v>
      </c>
      <c r="ED8" s="71">
        <v>73</v>
      </c>
      <c r="EE8" s="71">
        <v>62.4</v>
      </c>
      <c r="EF8" s="71">
        <v>62.5</v>
      </c>
      <c r="EG8" s="71">
        <v>0</v>
      </c>
      <c r="EH8" s="71">
        <v>64.2</v>
      </c>
      <c r="EI8" s="71">
        <v>63.3</v>
      </c>
      <c r="EJ8" s="71">
        <v>66.7</v>
      </c>
      <c r="EK8" s="71">
        <v>67.2</v>
      </c>
      <c r="EL8" s="71">
        <v>70.5</v>
      </c>
      <c r="EM8" s="71">
        <v>65.7</v>
      </c>
      <c r="EN8" s="72">
        <v>32374277</v>
      </c>
      <c r="EO8" s="72">
        <v>30198550</v>
      </c>
      <c r="EP8" s="72" t="s">
        <v>130</v>
      </c>
      <c r="EQ8" s="72" t="s">
        <v>130</v>
      </c>
      <c r="ER8" s="72" t="s">
        <v>130</v>
      </c>
      <c r="ES8" s="72">
        <v>33366030</v>
      </c>
      <c r="ET8" s="72">
        <v>34139294</v>
      </c>
      <c r="EU8" s="72">
        <v>37994115</v>
      </c>
      <c r="EV8" s="72">
        <v>42228890</v>
      </c>
      <c r="EW8" s="72">
        <v>41785853</v>
      </c>
      <c r="EX8" s="72">
        <v>44050160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133</v>
      </c>
      <c r="C10" s="77" t="s">
        <v>134</v>
      </c>
      <c r="D10" s="77" t="s">
        <v>135</v>
      </c>
      <c r="E10" s="77" t="s">
        <v>136</v>
      </c>
      <c r="F10" s="77" t="s">
        <v>137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138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2018-10-10T10:36:57Z</cp:lastPrinted>
  <dcterms:created xsi:type="dcterms:W3CDTF">2018-06-14T04:20:23Z</dcterms:created>
  <dcterms:modified xsi:type="dcterms:W3CDTF">2018-10-10T10:36:58Z</dcterms:modified>
  <cp:category/>
</cp:coreProperties>
</file>