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財務係\040_決算\07 地方公営企業決算統計\H29地方公営企業決算統計\20 経営比較分析表\05 提出（分析追加）\"/>
    </mc:Choice>
  </mc:AlternateContent>
  <workbookProtection workbookPassword="B319" lockStructure="1"/>
  <bookViews>
    <workbookView xWindow="480" yWindow="45" windowWidth="20730" windowHeight="1176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<sst xmlns="http://schemas.openxmlformats.org/spreadsheetml/2006/main" count="293" uniqueCount="148">
  <si>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</si>
  <si>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</si>
  <si>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</si>
  <si>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</si>
  <si>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</si>
  <si>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</si>
  <si>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</si>
  <si>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</si>
  <si>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</si>
  <si>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</si>
  <si>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</si>
  <si>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</si>
  <si>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</si>
  <si>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</si>
  <si>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</si>
  <si>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</si>
  <si>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</si>
  <si>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</si>
  <si>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</si>
  <si>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</si>
  <si>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</si>
  <si>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</si>
  <si>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</si>
  <si>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</si>
  <si>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</si>
  <si>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</si>
  <si>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</si>
  <si>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</si>
  <si>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</si>
  <si>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</si>
  <si>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</si>
  <si>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</si>
  <si>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</si>
  <si>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</si>
  <si>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</si>
  <si>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</si>
  <si>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</si>
  <si>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</si>
  <si>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</si>
  <si>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</si>
  <si>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</si>
  <si>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</si>
  <si>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</si>
  <si>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</si>
  <si>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</si>
  <si>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</si>
  <si>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</si>
  <si>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</si>
  <si>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</si>
  <si>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</si>
  <si>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</si>
  <si>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</si>
  <si>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</si>
  <si>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</si>
  <si>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</si>
  <si>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</si>
  <si>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</si>
  <si>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</si>
  <si>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</si>
  <si>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</si>
  <si>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</si>
  <si>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</si>
  <si>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</si>
  <si>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</si>
  <si>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</si>
  <si>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</si>
  <si>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</si>
  <si>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</si>
  <si>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</si>
  <si>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</si>
  <si>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</si>
  <si>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</si>
  <si>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</si>
  <si>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</si>
  <si>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</si>
  <si>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</si>
  <si>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</si>
  <si>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</si>
  <si>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</si>
  <si>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</si>
  <si>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</si>
  <si>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</si>
  <si>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</si>
  <si>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</si>
  <si>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</si>
  <si>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</si>
  <si>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</si>
  <si>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</si>
  <si>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</si>
  <si>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</si>
  <si>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</si>
  <si>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</si>
  <si>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</si>
  <si>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</si>
  <si>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</si>
  <si>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</si>
  <si>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</si>
  <si>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</si>
  <si>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</si>
  <si>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</si>
  <si>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</si>
  <si>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</si>
  <si>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</si>
  <si>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</si>
  <si>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</si>
  <si>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</si>
  <si>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</si>
  <si>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</si>
  <si>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</si>
  <si>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</si>
  <si>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</si>
  <si>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</si>
  <si>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</si>
  <si>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</si>
  <si>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</si>
  <si>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</si>
  <si>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</si>
  <si>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</si>
  <si>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</si>
  <si>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</si>
  <si>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</si>
  <si>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</si>
  <si>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</si>
  <si>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新潟県</t>
  </si>
  <si>
    <t>がんセンター</t>
  </si>
  <si>
    <t>条例全部</t>
  </si>
  <si>
    <t>病院事業</t>
  </si>
  <si>
    <t>一般病院</t>
  </si>
  <si>
    <t>400床以上～500床未満</t>
  </si>
  <si>
    <t>直営</t>
  </si>
  <si>
    <t>対象</t>
  </si>
  <si>
    <t>ド 訓 ガ</t>
  </si>
  <si>
    <t>救 臨 が 輪</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</si>
  <si>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</si>
  <si>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</si>
  <si>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</si>
  <si>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</si>
  <si>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</si>
  <si>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</si>
  <si>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</si>
  <si>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</si>
  <si>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</si>
  <si>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</si>
  <si>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患者数の減少等、厳しい経営環境が続く中、今後も県立病院が県民の健康保持に必要な医療を提供する役割を果たし続けるために、持続可能な経営に向けて、更なる経営の効率化に取り組んでいく。</t>
    <rPh sb="1" eb="4">
      <t>カンジャスウ</t>
    </rPh>
    <rPh sb="5" eb="7">
      <t>ゲンショウ</t>
    </rPh>
    <rPh sb="7" eb="8">
      <t>トウ</t>
    </rPh>
    <rPh sb="9" eb="10">
      <t>キビ</t>
    </rPh>
    <rPh sb="12" eb="14">
      <t>ケイエイ</t>
    </rPh>
    <rPh sb="14" eb="16">
      <t>カンキョウ</t>
    </rPh>
    <rPh sb="17" eb="18">
      <t>ツヅ</t>
    </rPh>
    <rPh sb="19" eb="20">
      <t>ナカ</t>
    </rPh>
    <rPh sb="21" eb="23">
      <t>コンゴ</t>
    </rPh>
    <rPh sb="24" eb="26">
      <t>ケンリツ</t>
    </rPh>
    <rPh sb="26" eb="28">
      <t>ビョウイン</t>
    </rPh>
    <rPh sb="29" eb="31">
      <t>ケンミン</t>
    </rPh>
    <rPh sb="32" eb="34">
      <t>ケンコウ</t>
    </rPh>
    <rPh sb="34" eb="36">
      <t>ホジ</t>
    </rPh>
    <rPh sb="37" eb="39">
      <t>ヒツヨウ</t>
    </rPh>
    <rPh sb="40" eb="42">
      <t>イリョウ</t>
    </rPh>
    <rPh sb="43" eb="45">
      <t>テイキョウ</t>
    </rPh>
    <rPh sb="47" eb="49">
      <t>ヤクワリ</t>
    </rPh>
    <rPh sb="50" eb="51">
      <t>ハ</t>
    </rPh>
    <rPh sb="53" eb="54">
      <t>ツヅ</t>
    </rPh>
    <rPh sb="60" eb="62">
      <t>ジゾク</t>
    </rPh>
    <rPh sb="62" eb="64">
      <t>カノウ</t>
    </rPh>
    <rPh sb="65" eb="67">
      <t>ケイエイ</t>
    </rPh>
    <rPh sb="68" eb="69">
      <t>ム</t>
    </rPh>
    <rPh sb="72" eb="73">
      <t>サラ</t>
    </rPh>
    <rPh sb="75" eb="77">
      <t>ケイエイ</t>
    </rPh>
    <rPh sb="78" eb="81">
      <t>コウリツカ</t>
    </rPh>
    <rPh sb="82" eb="83">
      <t>ト</t>
    </rPh>
    <rPh sb="84" eb="85">
      <t>ク</t>
    </rPh>
    <phoneticPr fontId="5"/>
  </si>
  <si>
    <t>自治体職員</t>
    <rPh sb="0" eb="3">
      <t>ジチタイ</t>
    </rPh>
    <rPh sb="3" eb="5">
      <t>ショクイン</t>
    </rPh>
    <phoneticPr fontId="5"/>
  </si>
  <si>
    <t>　高度急性期～回復期病床の機能を担い、高度・先進医療を提供する。
　再発に対する共存、治療、症状緩和、終末期ケアでは、地域の病院、診療所と連携し、「ときどき入院、ほぼ在宅」を可能とするために地域連携を強化するとともに、そのセンター機能を担う。</t>
    <phoneticPr fontId="5"/>
  </si>
  <si>
    <t>　経常収支比率が常時100％を超えており、医業収支比率も比較的高い水準にある。収益単価についても、高額薬品使用等を背景に、外来を中心として比較的高い水準にある。今後も、可能な限り効率的な運営に努めるものである。
（各指標の類似病院平均との比較等）
①経常収支比率：数値が高い
②医業収支比率：H28では数値が同水準で年々低下傾向
③累積欠損金比率：該当数値なし
④病床利用率：H28では数値が同水準
⑤入院患者１人１日当たり収益：H28では数値が高い
⑥外来患者１人１日当たり収益：数値が高い
⑦職員給与費対医業収益比率：数値が低い
⑧材料費対医業収益比率：数値が高い</t>
    <rPh sb="1" eb="3">
      <t>ケイジョウ</t>
    </rPh>
    <rPh sb="3" eb="5">
      <t>シュウシ</t>
    </rPh>
    <rPh sb="5" eb="7">
      <t>ヒリツ</t>
    </rPh>
    <rPh sb="8" eb="10">
      <t>ジョウジ</t>
    </rPh>
    <rPh sb="15" eb="16">
      <t>コ</t>
    </rPh>
    <rPh sb="21" eb="23">
      <t>イギョウ</t>
    </rPh>
    <rPh sb="23" eb="25">
      <t>シュウシ</t>
    </rPh>
    <rPh sb="25" eb="27">
      <t>ヒリツ</t>
    </rPh>
    <rPh sb="28" eb="31">
      <t>ヒカクテキ</t>
    </rPh>
    <rPh sb="31" eb="32">
      <t>タカ</t>
    </rPh>
    <rPh sb="33" eb="35">
      <t>スイジュン</t>
    </rPh>
    <rPh sb="39" eb="41">
      <t>シュウエキ</t>
    </rPh>
    <rPh sb="41" eb="43">
      <t>タンカ</t>
    </rPh>
    <rPh sb="49" eb="51">
      <t>コウガク</t>
    </rPh>
    <rPh sb="51" eb="53">
      <t>ヤクヒン</t>
    </rPh>
    <rPh sb="53" eb="55">
      <t>シヨウ</t>
    </rPh>
    <rPh sb="55" eb="56">
      <t>トウ</t>
    </rPh>
    <rPh sb="57" eb="59">
      <t>ハイケイ</t>
    </rPh>
    <rPh sb="61" eb="63">
      <t>ガイライ</t>
    </rPh>
    <rPh sb="64" eb="66">
      <t>チュウシン</t>
    </rPh>
    <rPh sb="69" eb="71">
      <t>ヒカク</t>
    </rPh>
    <rPh sb="71" eb="72">
      <t>テキ</t>
    </rPh>
    <rPh sb="72" eb="73">
      <t>タカ</t>
    </rPh>
    <rPh sb="74" eb="76">
      <t>スイジュン</t>
    </rPh>
    <rPh sb="80" eb="82">
      <t>コンゴ</t>
    </rPh>
    <rPh sb="84" eb="86">
      <t>カノウ</t>
    </rPh>
    <rPh sb="87" eb="88">
      <t>カギ</t>
    </rPh>
    <rPh sb="89" eb="92">
      <t>コウリツテキ</t>
    </rPh>
    <rPh sb="93" eb="95">
      <t>ウンエイ</t>
    </rPh>
    <rPh sb="96" eb="97">
      <t>ツト</t>
    </rPh>
    <rPh sb="121" eb="122">
      <t>トウ</t>
    </rPh>
    <rPh sb="125" eb="127">
      <t>ケイジョウ</t>
    </rPh>
    <rPh sb="127" eb="129">
      <t>シュウシ</t>
    </rPh>
    <rPh sb="129" eb="131">
      <t>ヒリツ</t>
    </rPh>
    <rPh sb="132" eb="134">
      <t>スウチ</t>
    </rPh>
    <rPh sb="135" eb="136">
      <t>タカ</t>
    </rPh>
    <rPh sb="139" eb="141">
      <t>イギョウ</t>
    </rPh>
    <rPh sb="141" eb="143">
      <t>シュウシ</t>
    </rPh>
    <rPh sb="143" eb="145">
      <t>ヒリツ</t>
    </rPh>
    <rPh sb="151" eb="153">
      <t>スウチ</t>
    </rPh>
    <rPh sb="154" eb="157">
      <t>ドウスイジュン</t>
    </rPh>
    <rPh sb="158" eb="160">
      <t>ネンネン</t>
    </rPh>
    <rPh sb="160" eb="162">
      <t>テイカ</t>
    </rPh>
    <rPh sb="162" eb="164">
      <t>ケイコウ</t>
    </rPh>
    <rPh sb="166" eb="168">
      <t>ルイセキ</t>
    </rPh>
    <rPh sb="168" eb="171">
      <t>ケッソンキン</t>
    </rPh>
    <rPh sb="171" eb="173">
      <t>ヒリツ</t>
    </rPh>
    <rPh sb="174" eb="176">
      <t>ガイトウ</t>
    </rPh>
    <rPh sb="176" eb="178">
      <t>スウチ</t>
    </rPh>
    <rPh sb="182" eb="184">
      <t>ビョウショウ</t>
    </rPh>
    <rPh sb="184" eb="187">
      <t>リヨウリツ</t>
    </rPh>
    <rPh sb="193" eb="195">
      <t>スウチ</t>
    </rPh>
    <rPh sb="196" eb="199">
      <t>ドウスイジュン</t>
    </rPh>
    <rPh sb="201" eb="203">
      <t>ニュウイン</t>
    </rPh>
    <rPh sb="203" eb="205">
      <t>カンジャ</t>
    </rPh>
    <rPh sb="206" eb="207">
      <t>ニン</t>
    </rPh>
    <rPh sb="208" eb="209">
      <t>ニチ</t>
    </rPh>
    <rPh sb="209" eb="210">
      <t>ア</t>
    </rPh>
    <rPh sb="212" eb="214">
      <t>シュウエキ</t>
    </rPh>
    <rPh sb="220" eb="222">
      <t>スウチ</t>
    </rPh>
    <rPh sb="223" eb="224">
      <t>タカ</t>
    </rPh>
    <rPh sb="227" eb="229">
      <t>ガイライ</t>
    </rPh>
    <rPh sb="229" eb="231">
      <t>カンジャ</t>
    </rPh>
    <rPh sb="232" eb="233">
      <t>ニン</t>
    </rPh>
    <rPh sb="234" eb="235">
      <t>ニチ</t>
    </rPh>
    <rPh sb="235" eb="236">
      <t>ア</t>
    </rPh>
    <rPh sb="238" eb="240">
      <t>シュウエキ</t>
    </rPh>
    <rPh sb="241" eb="243">
      <t>スウチ</t>
    </rPh>
    <rPh sb="244" eb="245">
      <t>タカ</t>
    </rPh>
    <rPh sb="248" eb="250">
      <t>ショクイン</t>
    </rPh>
    <rPh sb="250" eb="253">
      <t>キュウヨヒ</t>
    </rPh>
    <rPh sb="253" eb="254">
      <t>タイ</t>
    </rPh>
    <rPh sb="254" eb="256">
      <t>イギョウ</t>
    </rPh>
    <rPh sb="256" eb="258">
      <t>シュウエキ</t>
    </rPh>
    <rPh sb="258" eb="260">
      <t>ヒリツ</t>
    </rPh>
    <rPh sb="261" eb="263">
      <t>スウチ</t>
    </rPh>
    <rPh sb="264" eb="265">
      <t>ヒク</t>
    </rPh>
    <rPh sb="268" eb="271">
      <t>ザイリョウヒ</t>
    </rPh>
    <rPh sb="271" eb="272">
      <t>タイ</t>
    </rPh>
    <rPh sb="272" eb="274">
      <t>イギョウ</t>
    </rPh>
    <rPh sb="274" eb="276">
      <t>シュウエキ</t>
    </rPh>
    <rPh sb="276" eb="278">
      <t>ヒリツ</t>
    </rPh>
    <rPh sb="279" eb="281">
      <t>スウチ</t>
    </rPh>
    <rPh sb="282" eb="283">
      <t>タカ</t>
    </rPh>
    <phoneticPr fontId="5"/>
  </si>
  <si>
    <t>　建物の償却が一定程度進んでいる一方で、機械備品は高額器機整備に連動して増減している状況である。
（各指標の類似病院平均との比較等）
①有形固定資産減価償却率：数値が高い
②機械備品減価償却率：数値が高い
③１床当たり有形固定資産：H28では数値が高い</t>
    <rPh sb="16" eb="18">
      <t>イッポウ</t>
    </rPh>
    <rPh sb="32" eb="34">
      <t>レンドウ</t>
    </rPh>
    <rPh sb="36" eb="38">
      <t>ゾウゲン</t>
    </rPh>
    <rPh sb="42" eb="44">
      <t>ジョウキョウ</t>
    </rPh>
    <rPh sb="64" eb="65">
      <t>トウ</t>
    </rPh>
    <rPh sb="68" eb="70">
      <t>ユウケイ</t>
    </rPh>
    <rPh sb="70" eb="74">
      <t>コテイシサン</t>
    </rPh>
    <rPh sb="74" eb="76">
      <t>ゲンカ</t>
    </rPh>
    <rPh sb="76" eb="79">
      <t>ショウキャクリツ</t>
    </rPh>
    <rPh sb="80" eb="82">
      <t>スウチ</t>
    </rPh>
    <rPh sb="83" eb="84">
      <t>タカ</t>
    </rPh>
    <rPh sb="87" eb="89">
      <t>キカイ</t>
    </rPh>
    <rPh sb="89" eb="91">
      <t>ビヒン</t>
    </rPh>
    <rPh sb="91" eb="93">
      <t>ゲンカ</t>
    </rPh>
    <rPh sb="93" eb="96">
      <t>ショウキャクリツ</t>
    </rPh>
    <rPh sb="97" eb="99">
      <t>スウチ</t>
    </rPh>
    <rPh sb="100" eb="101">
      <t>タカ</t>
    </rPh>
    <rPh sb="105" eb="106">
      <t>ショウ</t>
    </rPh>
    <rPh sb="106" eb="107">
      <t>ア</t>
    </rPh>
    <rPh sb="109" eb="111">
      <t>ユウケイ</t>
    </rPh>
    <rPh sb="111" eb="115">
      <t>コテイシサン</t>
    </rPh>
    <rPh sb="121" eb="123">
      <t>スウチ</t>
    </rPh>
    <rPh sb="124" eb="125">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</si>
</sst>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82</c:v>
                </c:pt>
                <c:pt idx="1">
                  <c:v>76.900000000000006</c:v>
                </c:pt>
                <c:pt idx="2">
                  <c:v>76.2</c:v>
                </c:pt>
                <c:pt idx="3">
                  <c:v>79.400000000000006</c:v>
                </c:pt>
                <c:pt idx="4">
                  <c:v>76.900000000000006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6794112"/>
        <c:axId val="568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75.7</c:v>
                </c:pt>
                <c:pt idx="4">
                  <c:v>76.099999999999994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6794112"/>
        <c:axId val="56812672"/>
      </c:lineChart>
      <c:dateAx>
        <c:axId val="56794112"/>
        <c:scaling>
          <c:orientation val="minMax"/>
        </c:scaling>
        <c:delete val="1"/>
        <c:axPos val="b"/>
        <c:numFmt formatCode="ge" sourceLinked="1"/>
        <c:majorTickMark val="none"/>
        <c:minorTickMark val="none"/>
        <c:tickLblPos val="none"/>
        <c:crossAx val="56812672"/>
        <c:crosses val="autoZero"/>
        <c:auto val="1"/>
        <c:lblOffset val="100"/>
        <c:baseTimeUnit val="years"/>
      </c:dateAx>
      <c:valAx>
        <c:axId val="56812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794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19438</c:v>
                </c:pt>
                <c:pt idx="1">
                  <c:v>20179</c:v>
                </c:pt>
                <c:pt idx="2">
                  <c:v>20665</c:v>
                </c:pt>
                <c:pt idx="3">
                  <c:v>21673</c:v>
                </c:pt>
                <c:pt idx="4">
                  <c:v>22865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0723072"/>
        <c:axId val="11072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13969</c:v>
                </c:pt>
                <c:pt idx="4">
                  <c:v>14455</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0723072"/>
        <c:axId val="110724992"/>
      </c:lineChart>
      <c:dateAx>
        <c:axId val="110723072"/>
        <c:scaling>
          <c:orientation val="minMax"/>
        </c:scaling>
        <c:delete val="1"/>
        <c:axPos val="b"/>
        <c:numFmt formatCode="ge" sourceLinked="1"/>
        <c:majorTickMark val="none"/>
        <c:minorTickMark val="none"/>
        <c:tickLblPos val="none"/>
        <c:crossAx val="110724992"/>
        <c:crosses val="autoZero"/>
        <c:auto val="1"/>
        <c:lblOffset val="100"/>
        <c:baseTimeUnit val="years"/>
      </c:dateAx>
      <c:valAx>
        <c:axId val="110724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072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52454</c:v>
                </c:pt>
                <c:pt idx="1">
                  <c:v>55216</c:v>
                </c:pt>
                <c:pt idx="2">
                  <c:v>56313</c:v>
                </c:pt>
                <c:pt idx="3">
                  <c:v>58604</c:v>
                </c:pt>
                <c:pt idx="4">
                  <c:v>61904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1037824"/>
        <c:axId val="11104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54464</c:v>
                </c:pt>
                <c:pt idx="4">
                  <c:v>55265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1037824"/>
        <c:axId val="111044096"/>
      </c:lineChart>
      <c:dateAx>
        <c:axId val="111037824"/>
        <c:scaling>
          <c:orientation val="minMax"/>
        </c:scaling>
        <c:delete val="1"/>
        <c:axPos val="b"/>
        <c:numFmt formatCode="ge" sourceLinked="1"/>
        <c:majorTickMark val="none"/>
        <c:minorTickMark val="none"/>
        <c:tickLblPos val="none"/>
        <c:crossAx val="111044096"/>
        <c:crosses val="autoZero"/>
        <c:auto val="1"/>
        <c:lblOffset val="100"/>
        <c:baseTimeUnit val="years"/>
      </c:dateAx>
      <c:valAx>
        <c:axId val="111044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103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56749056"/>
        <c:axId val="1099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38.1</c:v>
                </c:pt>
                <c:pt idx="4">
                  <c:v>42.9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56749056"/>
        <c:axId val="109978752"/>
      </c:lineChart>
      <c:dateAx>
        <c:axId val="56749056"/>
        <c:scaling>
          <c:orientation val="minMax"/>
        </c:scaling>
        <c:delete val="1"/>
        <c:axPos val="b"/>
        <c:numFmt formatCode="ge" sourceLinked="1"/>
        <c:majorTickMark val="none"/>
        <c:minorTickMark val="none"/>
        <c:tickLblPos val="none"/>
        <c:crossAx val="109978752"/>
        <c:crosses val="autoZero"/>
        <c:auto val="1"/>
        <c:lblOffset val="100"/>
        <c:baseTimeUnit val="years"/>
      </c:dateAx>
      <c:valAx>
        <c:axId val="109978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74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101.8</c:v>
                </c:pt>
                <c:pt idx="1">
                  <c:v>100.6</c:v>
                </c:pt>
                <c:pt idx="2">
                  <c:v>95.4</c:v>
                </c:pt>
                <c:pt idx="3">
                  <c:v>92.8</c:v>
                </c:pt>
                <c:pt idx="4">
                  <c:v>94.4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0017152"/>
        <c:axId val="1100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91.8</c:v>
                </c:pt>
                <c:pt idx="4">
                  <c:v>91.6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0017152"/>
        <c:axId val="110019328"/>
      </c:lineChart>
      <c:dateAx>
        <c:axId val="110017152"/>
        <c:scaling>
          <c:orientation val="minMax"/>
        </c:scaling>
        <c:delete val="1"/>
        <c:axPos val="b"/>
        <c:numFmt formatCode="ge" sourceLinked="1"/>
        <c:majorTickMark val="none"/>
        <c:minorTickMark val="none"/>
        <c:tickLblPos val="none"/>
        <c:crossAx val="110019328"/>
        <c:crosses val="autoZero"/>
        <c:auto val="1"/>
        <c:lblOffset val="100"/>
        <c:baseTimeUnit val="years"/>
      </c:dateAx>
      <c:valAx>
        <c:axId val="11001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01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111.6</c:v>
                </c:pt>
                <c:pt idx="1">
                  <c:v>109.3</c:v>
                </c:pt>
                <c:pt idx="2">
                  <c:v>104.6</c:v>
                </c:pt>
                <c:pt idx="3">
                  <c:v>102.8</c:v>
                </c:pt>
                <c:pt idx="4">
                  <c:v>105.3</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0071808"/>
        <c:axId val="1100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98.8</c:v>
                </c:pt>
                <c:pt idx="4">
                  <c:v>98.5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0071808"/>
        <c:axId val="110073728"/>
      </c:lineChart>
      <c:dateAx>
        <c:axId val="110071808"/>
        <c:scaling>
          <c:orientation val="minMax"/>
        </c:scaling>
        <c:delete val="1"/>
        <c:axPos val="b"/>
        <c:numFmt formatCode="ge" sourceLinked="1"/>
        <c:majorTickMark val="none"/>
        <c:minorTickMark val="none"/>
        <c:tickLblPos val="none"/>
        <c:crossAx val="110073728"/>
        <c:crosses val="autoZero"/>
        <c:auto val="1"/>
        <c:lblOffset val="100"/>
        <c:baseTimeUnit val="years"/>
      </c:dateAx>
      <c:valAx>
        <c:axId val="11007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0071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65.900000000000006</c:v>
                </c:pt>
                <c:pt idx="1">
                  <c:v>67.2</c:v>
                </c:pt>
                <c:pt idx="2">
                  <c:v>67.8</c:v>
                </c:pt>
                <c:pt idx="3">
                  <c:v>70.7</c:v>
                </c:pt>
                <c:pt idx="4">
                  <c:v>70.599999999999994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0114688"/>
        <c:axId val="1101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48.7</c:v>
                </c:pt>
                <c:pt idx="4">
                  <c:v>52.5</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0114688"/>
        <c:axId val="110120960"/>
      </c:lineChart>
      <c:dateAx>
        <c:axId val="110114688"/>
        <c:scaling>
          <c:orientation val="minMax"/>
        </c:scaling>
        <c:delete val="1"/>
        <c:axPos val="b"/>
        <c:numFmt formatCode="ge" sourceLinked="1"/>
        <c:majorTickMark val="none"/>
        <c:minorTickMark val="none"/>
        <c:tickLblPos val="none"/>
        <c:crossAx val="110120960"/>
        <c:crosses val="autoZero"/>
        <c:auto val="1"/>
        <c:lblOffset val="100"/>
        <c:baseTimeUnit val="years"/>
      </c:dateAx>
      <c:valAx>
        <c:axId val="11012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11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68.8</c:v>
                </c:pt>
                <c:pt idx="1">
                  <c:v>70.5</c:v>
                </c:pt>
                <c:pt idx="2">
                  <c:v>65.5</c:v>
                </c:pt>
                <c:pt idx="3">
                  <c:v>71</c:v>
                </c:pt>
                <c:pt idx="4">
                  <c:v>70</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0159360"/>
        <c:axId val="1101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61.7</c:v>
                </c:pt>
                <c:pt idx="4">
                  <c:v>66.099999999999994</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0159360"/>
        <c:axId val="110161280"/>
      </c:lineChart>
      <c:dateAx>
        <c:axId val="110159360"/>
        <c:scaling>
          <c:orientation val="minMax"/>
        </c:scaling>
        <c:delete val="1"/>
        <c:axPos val="b"/>
        <c:numFmt formatCode="ge" sourceLinked="1"/>
        <c:majorTickMark val="none"/>
        <c:minorTickMark val="none"/>
        <c:tickLblPos val="none"/>
        <c:crossAx val="110161280"/>
        <c:crosses val="autoZero"/>
        <c:auto val="1"/>
        <c:lblOffset val="100"/>
        <c:baseTimeUnit val="years"/>
      </c:dateAx>
      <c:valAx>
        <c:axId val="11016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15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41316152</c:v>
                </c:pt>
                <c:pt idx="1">
                  <c:v>41458208</c:v>
                </c:pt>
                <c:pt idx="2">
                  <c:v>42873156</c:v>
                </c:pt>
                <c:pt idx="3">
                  <c:v>47709280</c:v>
                </c:pt>
                <c:pt idx="4">
                  <c:v>49803418</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0208128"/>
        <c:axId val="11021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43764424</c:v>
                </c:pt>
                <c:pt idx="4">
                  <c:v>44446754</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0208128"/>
        <c:axId val="110210048"/>
      </c:lineChart>
      <c:dateAx>
        <c:axId val="110208128"/>
        <c:scaling>
          <c:orientation val="minMax"/>
        </c:scaling>
        <c:delete val="1"/>
        <c:axPos val="b"/>
        <c:numFmt formatCode="ge" sourceLinked="1"/>
        <c:majorTickMark val="none"/>
        <c:minorTickMark val="none"/>
        <c:tickLblPos val="none"/>
        <c:crossAx val="110210048"/>
        <c:crosses val="autoZero"/>
        <c:auto val="1"/>
        <c:lblOffset val="100"/>
        <c:baseTimeUnit val="years"/>
      </c:dateAx>
      <c:valAx>
        <c:axId val="110210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0208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34.6</c:v>
                </c:pt>
                <c:pt idx="1">
                  <c:v>35.799999999999997</c:v>
                </c:pt>
                <c:pt idx="2">
                  <c:v>37.299999999999997</c:v>
                </c:pt>
                <c:pt idx="3">
                  <c:v>38.299999999999997</c:v>
                </c:pt>
                <c:pt idx="4">
                  <c:v>39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0646016"/>
        <c:axId val="1106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25.3</c:v>
                </c:pt>
                <c:pt idx="4">
                  <c:v>25.2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0646016"/>
        <c:axId val="110647936"/>
      </c:lineChart>
      <c:dateAx>
        <c:axId val="110646016"/>
        <c:scaling>
          <c:orientation val="minMax"/>
        </c:scaling>
        <c:delete val="1"/>
        <c:axPos val="b"/>
        <c:numFmt formatCode="ge" sourceLinked="1"/>
        <c:majorTickMark val="none"/>
        <c:minorTickMark val="none"/>
        <c:tickLblPos val="none"/>
        <c:crossAx val="110647936"/>
        <c:crosses val="autoZero"/>
        <c:auto val="1"/>
        <c:lblOffset val="100"/>
        <c:baseTimeUnit val="years"/>
      </c:dateAx>
      <c:valAx>
        <c:axId val="11064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646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45.5</c:v>
                </c:pt>
                <c:pt idx="1">
                  <c:v>45</c:v>
                </c:pt>
                <c:pt idx="2">
                  <c:v>47</c:v>
                </c:pt>
                <c:pt idx="3">
                  <c:v>48.6</c:v>
                </c:pt>
                <c:pt idx="4">
                  <c:v>47.3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0694784"/>
        <c:axId val="11069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53.2</c:v>
                </c:pt>
                <c:pt idx="4">
                  <c:v>54.1</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0694784"/>
        <c:axId val="110696704"/>
      </c:lineChart>
      <c:dateAx>
        <c:axId val="110694784"/>
        <c:scaling>
          <c:orientation val="minMax"/>
        </c:scaling>
        <c:delete val="1"/>
        <c:axPos val="b"/>
        <c:numFmt formatCode="ge" sourceLinked="1"/>
        <c:majorTickMark val="none"/>
        <c:minorTickMark val="none"/>
        <c:tickLblPos val="none"/>
        <c:crossAx val="110696704"/>
        <c:crosses val="autoZero"/>
        <c:auto val="1"/>
        <c:lblOffset val="100"/>
        <c:baseTimeUnit val="years"/>
      </c:dateAx>
      <c:valAx>
        <c:axId val="110696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69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M35" zoomScale="75" zoomScaleNormal="75" zoomScaleSheetLayoutView="70" workbookViewId="0">
      <selection activeCell="NJ66" sqref="NJ66:NX67"/>
    </sheetView>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136" t="str">
        <f>データ!H6</f>
        <v>新潟県　がんセンター</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x14ac:dyDescent="0.15">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400床以上～500床未満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144</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450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x14ac:dyDescent="0.15">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23</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450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x14ac:dyDescent="0.15">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x14ac:dyDescent="0.15">
      <c r="A12" s="2"/>
      <c r="B12" s="113">
        <f>データ!U6</f>
        <v>2300923</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31173</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450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450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x14ac:dyDescent="0.2">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x14ac:dyDescent="0.15">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x14ac:dyDescent="0.15">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145</v>
      </c>
      <c r="NK16" s="118"/>
      <c r="NL16" s="118"/>
      <c r="NM16" s="118"/>
      <c r="NN16" s="118"/>
      <c r="NO16" s="118"/>
      <c r="NP16" s="118"/>
      <c r="NQ16" s="118"/>
      <c r="NR16" s="118"/>
      <c r="NS16" s="118"/>
      <c r="NT16" s="118"/>
      <c r="NU16" s="118"/>
      <c r="NV16" s="118"/>
      <c r="NW16" s="118"/>
      <c r="NX16" s="119"/>
    </row>
    <row r="17" spans="1:388" ht="13.5" customHeight="1" x14ac:dyDescent="0.15">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x14ac:dyDescent="0.15">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x14ac:dyDescent="0.15">
      <c r="A33" s="2"/>
      <c r="B33" s="26"/>
      <c r="D33" s="6"/>
      <c r="E33" s="6"/>
      <c r="F33" s="6"/>
      <c r="G33" s="99" t="s">
        <v>37</v>
      </c>
      <c r="H33" s="99"/>
      <c r="I33" s="99"/>
      <c r="J33" s="99"/>
      <c r="K33" s="99"/>
      <c r="L33" s="99"/>
      <c r="M33" s="99"/>
      <c r="N33" s="99"/>
      <c r="O33" s="99"/>
      <c r="P33" s="100">
        <f>データ!AH7</f>
        <v>111.6</v>
      </c>
      <c r="Q33" s="101"/>
      <c r="R33" s="101"/>
      <c r="S33" s="101"/>
      <c r="T33" s="101"/>
      <c r="U33" s="101"/>
      <c r="V33" s="101"/>
      <c r="W33" s="101"/>
      <c r="X33" s="101"/>
      <c r="Y33" s="101"/>
      <c r="Z33" s="101"/>
      <c r="AA33" s="101"/>
      <c r="AB33" s="101"/>
      <c r="AC33" s="101"/>
      <c r="AD33" s="102"/>
      <c r="AE33" s="100">
        <f>データ!AI7</f>
        <v>109.3</v>
      </c>
      <c r="AF33" s="101"/>
      <c r="AG33" s="101"/>
      <c r="AH33" s="101"/>
      <c r="AI33" s="101"/>
      <c r="AJ33" s="101"/>
      <c r="AK33" s="101"/>
      <c r="AL33" s="101"/>
      <c r="AM33" s="101"/>
      <c r="AN33" s="101"/>
      <c r="AO33" s="101"/>
      <c r="AP33" s="101"/>
      <c r="AQ33" s="101"/>
      <c r="AR33" s="101"/>
      <c r="AS33" s="102"/>
      <c r="AT33" s="100">
        <f>データ!AJ7</f>
        <v>104.6</v>
      </c>
      <c r="AU33" s="101"/>
      <c r="AV33" s="101"/>
      <c r="AW33" s="101"/>
      <c r="AX33" s="101"/>
      <c r="AY33" s="101"/>
      <c r="AZ33" s="101"/>
      <c r="BA33" s="101"/>
      <c r="BB33" s="101"/>
      <c r="BC33" s="101"/>
      <c r="BD33" s="101"/>
      <c r="BE33" s="101"/>
      <c r="BF33" s="101"/>
      <c r="BG33" s="101"/>
      <c r="BH33" s="102"/>
      <c r="BI33" s="100">
        <f>データ!AK7</f>
        <v>102.8</v>
      </c>
      <c r="BJ33" s="101"/>
      <c r="BK33" s="101"/>
      <c r="BL33" s="101"/>
      <c r="BM33" s="101"/>
      <c r="BN33" s="101"/>
      <c r="BO33" s="101"/>
      <c r="BP33" s="101"/>
      <c r="BQ33" s="101"/>
      <c r="BR33" s="101"/>
      <c r="BS33" s="101"/>
      <c r="BT33" s="101"/>
      <c r="BU33" s="101"/>
      <c r="BV33" s="101"/>
      <c r="BW33" s="102"/>
      <c r="BX33" s="100">
        <f>データ!AL7</f>
        <v>105.3</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101.8</v>
      </c>
      <c r="DE33" s="101"/>
      <c r="DF33" s="101"/>
      <c r="DG33" s="101"/>
      <c r="DH33" s="101"/>
      <c r="DI33" s="101"/>
      <c r="DJ33" s="101"/>
      <c r="DK33" s="101"/>
      <c r="DL33" s="101"/>
      <c r="DM33" s="101"/>
      <c r="DN33" s="101"/>
      <c r="DO33" s="101"/>
      <c r="DP33" s="101"/>
      <c r="DQ33" s="101"/>
      <c r="DR33" s="102"/>
      <c r="DS33" s="100">
        <f>データ!AT7</f>
        <v>100.6</v>
      </c>
      <c r="DT33" s="101"/>
      <c r="DU33" s="101"/>
      <c r="DV33" s="101"/>
      <c r="DW33" s="101"/>
      <c r="DX33" s="101"/>
      <c r="DY33" s="101"/>
      <c r="DZ33" s="101"/>
      <c r="EA33" s="101"/>
      <c r="EB33" s="101"/>
      <c r="EC33" s="101"/>
      <c r="ED33" s="101"/>
      <c r="EE33" s="101"/>
      <c r="EF33" s="101"/>
      <c r="EG33" s="102"/>
      <c r="EH33" s="100">
        <f>データ!AU7</f>
        <v>95.4</v>
      </c>
      <c r="EI33" s="101"/>
      <c r="EJ33" s="101"/>
      <c r="EK33" s="101"/>
      <c r="EL33" s="101"/>
      <c r="EM33" s="101"/>
      <c r="EN33" s="101"/>
      <c r="EO33" s="101"/>
      <c r="EP33" s="101"/>
      <c r="EQ33" s="101"/>
      <c r="ER33" s="101"/>
      <c r="ES33" s="101"/>
      <c r="ET33" s="101"/>
      <c r="EU33" s="101"/>
      <c r="EV33" s="102"/>
      <c r="EW33" s="100">
        <f>データ!AV7</f>
        <v>92.8</v>
      </c>
      <c r="EX33" s="101"/>
      <c r="EY33" s="101"/>
      <c r="EZ33" s="101"/>
      <c r="FA33" s="101"/>
      <c r="FB33" s="101"/>
      <c r="FC33" s="101"/>
      <c r="FD33" s="101"/>
      <c r="FE33" s="101"/>
      <c r="FF33" s="101"/>
      <c r="FG33" s="101"/>
      <c r="FH33" s="101"/>
      <c r="FI33" s="101"/>
      <c r="FJ33" s="101"/>
      <c r="FK33" s="102"/>
      <c r="FL33" s="100">
        <f>データ!AW7</f>
        <v>94.4</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82</v>
      </c>
      <c r="KG33" s="101"/>
      <c r="KH33" s="101"/>
      <c r="KI33" s="101"/>
      <c r="KJ33" s="101"/>
      <c r="KK33" s="101"/>
      <c r="KL33" s="101"/>
      <c r="KM33" s="101"/>
      <c r="KN33" s="101"/>
      <c r="KO33" s="101"/>
      <c r="KP33" s="101"/>
      <c r="KQ33" s="101"/>
      <c r="KR33" s="101"/>
      <c r="KS33" s="101"/>
      <c r="KT33" s="102"/>
      <c r="KU33" s="100">
        <f>データ!BP7</f>
        <v>76.900000000000006</v>
      </c>
      <c r="KV33" s="101"/>
      <c r="KW33" s="101"/>
      <c r="KX33" s="101"/>
      <c r="KY33" s="101"/>
      <c r="KZ33" s="101"/>
      <c r="LA33" s="101"/>
      <c r="LB33" s="101"/>
      <c r="LC33" s="101"/>
      <c r="LD33" s="101"/>
      <c r="LE33" s="101"/>
      <c r="LF33" s="101"/>
      <c r="LG33" s="101"/>
      <c r="LH33" s="101"/>
      <c r="LI33" s="102"/>
      <c r="LJ33" s="100">
        <f>データ!BQ7</f>
        <v>76.2</v>
      </c>
      <c r="LK33" s="101"/>
      <c r="LL33" s="101"/>
      <c r="LM33" s="101"/>
      <c r="LN33" s="101"/>
      <c r="LO33" s="101"/>
      <c r="LP33" s="101"/>
      <c r="LQ33" s="101"/>
      <c r="LR33" s="101"/>
      <c r="LS33" s="101"/>
      <c r="LT33" s="101"/>
      <c r="LU33" s="101"/>
      <c r="LV33" s="101"/>
      <c r="LW33" s="101"/>
      <c r="LX33" s="102"/>
      <c r="LY33" s="100">
        <f>データ!BR7</f>
        <v>79.400000000000006</v>
      </c>
      <c r="LZ33" s="101"/>
      <c r="MA33" s="101"/>
      <c r="MB33" s="101"/>
      <c r="MC33" s="101"/>
      <c r="MD33" s="101"/>
      <c r="ME33" s="101"/>
      <c r="MF33" s="101"/>
      <c r="MG33" s="101"/>
      <c r="MH33" s="101"/>
      <c r="MI33" s="101"/>
      <c r="MJ33" s="101"/>
      <c r="MK33" s="101"/>
      <c r="ML33" s="101"/>
      <c r="MM33" s="102"/>
      <c r="MN33" s="100">
        <f>データ!BS7</f>
        <v>76.900000000000006</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x14ac:dyDescent="0.15">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98.8</v>
      </c>
      <c r="BJ34" s="101"/>
      <c r="BK34" s="101"/>
      <c r="BL34" s="101"/>
      <c r="BM34" s="101"/>
      <c r="BN34" s="101"/>
      <c r="BO34" s="101"/>
      <c r="BP34" s="101"/>
      <c r="BQ34" s="101"/>
      <c r="BR34" s="101"/>
      <c r="BS34" s="101"/>
      <c r="BT34" s="101"/>
      <c r="BU34" s="101"/>
      <c r="BV34" s="101"/>
      <c r="BW34" s="102"/>
      <c r="BX34" s="100">
        <f>データ!AQ7</f>
        <v>98.5</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91.8</v>
      </c>
      <c r="EX34" s="101"/>
      <c r="EY34" s="101"/>
      <c r="EZ34" s="101"/>
      <c r="FA34" s="101"/>
      <c r="FB34" s="101"/>
      <c r="FC34" s="101"/>
      <c r="FD34" s="101"/>
      <c r="FE34" s="101"/>
      <c r="FF34" s="101"/>
      <c r="FG34" s="101"/>
      <c r="FH34" s="101"/>
      <c r="FI34" s="101"/>
      <c r="FJ34" s="101"/>
      <c r="FK34" s="102"/>
      <c r="FL34" s="100">
        <f>データ!BB7</f>
        <v>91.6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38.1</v>
      </c>
      <c r="IL34" s="101"/>
      <c r="IM34" s="101"/>
      <c r="IN34" s="101"/>
      <c r="IO34" s="101"/>
      <c r="IP34" s="101"/>
      <c r="IQ34" s="101"/>
      <c r="IR34" s="101"/>
      <c r="IS34" s="101"/>
      <c r="IT34" s="101"/>
      <c r="IU34" s="101"/>
      <c r="IV34" s="101"/>
      <c r="IW34" s="101"/>
      <c r="IX34" s="101"/>
      <c r="IY34" s="102"/>
      <c r="IZ34" s="100">
        <f>データ!BM7</f>
        <v>42.9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75.7</v>
      </c>
      <c r="LZ34" s="101"/>
      <c r="MA34" s="101"/>
      <c r="MB34" s="101"/>
      <c r="MC34" s="101"/>
      <c r="MD34" s="101"/>
      <c r="ME34" s="101"/>
      <c r="MF34" s="101"/>
      <c r="MG34" s="101"/>
      <c r="MH34" s="101"/>
      <c r="MI34" s="101"/>
      <c r="MJ34" s="101"/>
      <c r="MK34" s="101"/>
      <c r="ML34" s="101"/>
      <c r="MM34" s="102"/>
      <c r="MN34" s="100">
        <f>データ!BX7</f>
        <v>76.099999999999994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x14ac:dyDescent="0.15">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x14ac:dyDescent="0.15">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147</v>
      </c>
      <c r="NK49" s="86"/>
      <c r="NL49" s="86"/>
      <c r="NM49" s="86"/>
      <c r="NN49" s="86"/>
      <c r="NO49" s="86"/>
      <c r="NP49" s="86"/>
      <c r="NQ49" s="86"/>
      <c r="NR49" s="86"/>
      <c r="NS49" s="86"/>
      <c r="NT49" s="86"/>
      <c r="NU49" s="86"/>
      <c r="NV49" s="86"/>
      <c r="NW49" s="86"/>
      <c r="NX49" s="87"/>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x14ac:dyDescent="0.15">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x14ac:dyDescent="0.15">
      <c r="A55" s="2"/>
      <c r="B55" s="26"/>
      <c r="C55" s="6"/>
      <c r="D55" s="6"/>
      <c r="E55" s="6"/>
      <c r="F55" s="6"/>
      <c r="G55" s="99" t="s">
        <v>37</v>
      </c>
      <c r="H55" s="99"/>
      <c r="I55" s="99"/>
      <c r="J55" s="99"/>
      <c r="K55" s="99"/>
      <c r="L55" s="99"/>
      <c r="M55" s="99"/>
      <c r="N55" s="99"/>
      <c r="O55" s="99"/>
      <c r="P55" s="103">
        <f>データ!BZ7</f>
        <v>52454</v>
      </c>
      <c r="Q55" s="104"/>
      <c r="R55" s="104"/>
      <c r="S55" s="104"/>
      <c r="T55" s="104"/>
      <c r="U55" s="104"/>
      <c r="V55" s="104"/>
      <c r="W55" s="104"/>
      <c r="X55" s="104"/>
      <c r="Y55" s="104"/>
      <c r="Z55" s="104"/>
      <c r="AA55" s="104"/>
      <c r="AB55" s="104"/>
      <c r="AC55" s="104"/>
      <c r="AD55" s="105"/>
      <c r="AE55" s="103">
        <f>データ!CA7</f>
        <v>55216</v>
      </c>
      <c r="AF55" s="104"/>
      <c r="AG55" s="104"/>
      <c r="AH55" s="104"/>
      <c r="AI55" s="104"/>
      <c r="AJ55" s="104"/>
      <c r="AK55" s="104"/>
      <c r="AL55" s="104"/>
      <c r="AM55" s="104"/>
      <c r="AN55" s="104"/>
      <c r="AO55" s="104"/>
      <c r="AP55" s="104"/>
      <c r="AQ55" s="104"/>
      <c r="AR55" s="104"/>
      <c r="AS55" s="105"/>
      <c r="AT55" s="103">
        <f>データ!CB7</f>
        <v>56313</v>
      </c>
      <c r="AU55" s="104"/>
      <c r="AV55" s="104"/>
      <c r="AW55" s="104"/>
      <c r="AX55" s="104"/>
      <c r="AY55" s="104"/>
      <c r="AZ55" s="104"/>
      <c r="BA55" s="104"/>
      <c r="BB55" s="104"/>
      <c r="BC55" s="104"/>
      <c r="BD55" s="104"/>
      <c r="BE55" s="104"/>
      <c r="BF55" s="104"/>
      <c r="BG55" s="104"/>
      <c r="BH55" s="105"/>
      <c r="BI55" s="103">
        <f>データ!CC7</f>
        <v>58604</v>
      </c>
      <c r="BJ55" s="104"/>
      <c r="BK55" s="104"/>
      <c r="BL55" s="104"/>
      <c r="BM55" s="104"/>
      <c r="BN55" s="104"/>
      <c r="BO55" s="104"/>
      <c r="BP55" s="104"/>
      <c r="BQ55" s="104"/>
      <c r="BR55" s="104"/>
      <c r="BS55" s="104"/>
      <c r="BT55" s="104"/>
      <c r="BU55" s="104"/>
      <c r="BV55" s="104"/>
      <c r="BW55" s="105"/>
      <c r="BX55" s="103">
        <f>データ!CD7</f>
        <v>61904</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19438</v>
      </c>
      <c r="DE55" s="104"/>
      <c r="DF55" s="104"/>
      <c r="DG55" s="104"/>
      <c r="DH55" s="104"/>
      <c r="DI55" s="104"/>
      <c r="DJ55" s="104"/>
      <c r="DK55" s="104"/>
      <c r="DL55" s="104"/>
      <c r="DM55" s="104"/>
      <c r="DN55" s="104"/>
      <c r="DO55" s="104"/>
      <c r="DP55" s="104"/>
      <c r="DQ55" s="104"/>
      <c r="DR55" s="105"/>
      <c r="DS55" s="103">
        <f>データ!CL7</f>
        <v>20179</v>
      </c>
      <c r="DT55" s="104"/>
      <c r="DU55" s="104"/>
      <c r="DV55" s="104"/>
      <c r="DW55" s="104"/>
      <c r="DX55" s="104"/>
      <c r="DY55" s="104"/>
      <c r="DZ55" s="104"/>
      <c r="EA55" s="104"/>
      <c r="EB55" s="104"/>
      <c r="EC55" s="104"/>
      <c r="ED55" s="104"/>
      <c r="EE55" s="104"/>
      <c r="EF55" s="104"/>
      <c r="EG55" s="105"/>
      <c r="EH55" s="103">
        <f>データ!CM7</f>
        <v>20665</v>
      </c>
      <c r="EI55" s="104"/>
      <c r="EJ55" s="104"/>
      <c r="EK55" s="104"/>
      <c r="EL55" s="104"/>
      <c r="EM55" s="104"/>
      <c r="EN55" s="104"/>
      <c r="EO55" s="104"/>
      <c r="EP55" s="104"/>
      <c r="EQ55" s="104"/>
      <c r="ER55" s="104"/>
      <c r="ES55" s="104"/>
      <c r="ET55" s="104"/>
      <c r="EU55" s="104"/>
      <c r="EV55" s="105"/>
      <c r="EW55" s="103">
        <f>データ!CN7</f>
        <v>21673</v>
      </c>
      <c r="EX55" s="104"/>
      <c r="EY55" s="104"/>
      <c r="EZ55" s="104"/>
      <c r="FA55" s="104"/>
      <c r="FB55" s="104"/>
      <c r="FC55" s="104"/>
      <c r="FD55" s="104"/>
      <c r="FE55" s="104"/>
      <c r="FF55" s="104"/>
      <c r="FG55" s="104"/>
      <c r="FH55" s="104"/>
      <c r="FI55" s="104"/>
      <c r="FJ55" s="104"/>
      <c r="FK55" s="105"/>
      <c r="FL55" s="103">
        <f>データ!CO7</f>
        <v>22865</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45.5</v>
      </c>
      <c r="GS55" s="101"/>
      <c r="GT55" s="101"/>
      <c r="GU55" s="101"/>
      <c r="GV55" s="101"/>
      <c r="GW55" s="101"/>
      <c r="GX55" s="101"/>
      <c r="GY55" s="101"/>
      <c r="GZ55" s="101"/>
      <c r="HA55" s="101"/>
      <c r="HB55" s="101"/>
      <c r="HC55" s="101"/>
      <c r="HD55" s="101"/>
      <c r="HE55" s="101"/>
      <c r="HF55" s="102"/>
      <c r="HG55" s="100">
        <f>データ!CW7</f>
        <v>45</v>
      </c>
      <c r="HH55" s="101"/>
      <c r="HI55" s="101"/>
      <c r="HJ55" s="101"/>
      <c r="HK55" s="101"/>
      <c r="HL55" s="101"/>
      <c r="HM55" s="101"/>
      <c r="HN55" s="101"/>
      <c r="HO55" s="101"/>
      <c r="HP55" s="101"/>
      <c r="HQ55" s="101"/>
      <c r="HR55" s="101"/>
      <c r="HS55" s="101"/>
      <c r="HT55" s="101"/>
      <c r="HU55" s="102"/>
      <c r="HV55" s="100">
        <f>データ!CX7</f>
        <v>47</v>
      </c>
      <c r="HW55" s="101"/>
      <c r="HX55" s="101"/>
      <c r="HY55" s="101"/>
      <c r="HZ55" s="101"/>
      <c r="IA55" s="101"/>
      <c r="IB55" s="101"/>
      <c r="IC55" s="101"/>
      <c r="ID55" s="101"/>
      <c r="IE55" s="101"/>
      <c r="IF55" s="101"/>
      <c r="IG55" s="101"/>
      <c r="IH55" s="101"/>
      <c r="II55" s="101"/>
      <c r="IJ55" s="102"/>
      <c r="IK55" s="100">
        <f>データ!CY7</f>
        <v>48.6</v>
      </c>
      <c r="IL55" s="101"/>
      <c r="IM55" s="101"/>
      <c r="IN55" s="101"/>
      <c r="IO55" s="101"/>
      <c r="IP55" s="101"/>
      <c r="IQ55" s="101"/>
      <c r="IR55" s="101"/>
      <c r="IS55" s="101"/>
      <c r="IT55" s="101"/>
      <c r="IU55" s="101"/>
      <c r="IV55" s="101"/>
      <c r="IW55" s="101"/>
      <c r="IX55" s="101"/>
      <c r="IY55" s="102"/>
      <c r="IZ55" s="100">
        <f>データ!CZ7</f>
        <v>47.3</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34.6</v>
      </c>
      <c r="KG55" s="101"/>
      <c r="KH55" s="101"/>
      <c r="KI55" s="101"/>
      <c r="KJ55" s="101"/>
      <c r="KK55" s="101"/>
      <c r="KL55" s="101"/>
      <c r="KM55" s="101"/>
      <c r="KN55" s="101"/>
      <c r="KO55" s="101"/>
      <c r="KP55" s="101"/>
      <c r="KQ55" s="101"/>
      <c r="KR55" s="101"/>
      <c r="KS55" s="101"/>
      <c r="KT55" s="102"/>
      <c r="KU55" s="100">
        <f>データ!DH7</f>
        <v>35.799999999999997</v>
      </c>
      <c r="KV55" s="101"/>
      <c r="KW55" s="101"/>
      <c r="KX55" s="101"/>
      <c r="KY55" s="101"/>
      <c r="KZ55" s="101"/>
      <c r="LA55" s="101"/>
      <c r="LB55" s="101"/>
      <c r="LC55" s="101"/>
      <c r="LD55" s="101"/>
      <c r="LE55" s="101"/>
      <c r="LF55" s="101"/>
      <c r="LG55" s="101"/>
      <c r="LH55" s="101"/>
      <c r="LI55" s="102"/>
      <c r="LJ55" s="100">
        <f>データ!DI7</f>
        <v>37.299999999999997</v>
      </c>
      <c r="LK55" s="101"/>
      <c r="LL55" s="101"/>
      <c r="LM55" s="101"/>
      <c r="LN55" s="101"/>
      <c r="LO55" s="101"/>
      <c r="LP55" s="101"/>
      <c r="LQ55" s="101"/>
      <c r="LR55" s="101"/>
      <c r="LS55" s="101"/>
      <c r="LT55" s="101"/>
      <c r="LU55" s="101"/>
      <c r="LV55" s="101"/>
      <c r="LW55" s="101"/>
      <c r="LX55" s="102"/>
      <c r="LY55" s="100">
        <f>データ!DJ7</f>
        <v>38.299999999999997</v>
      </c>
      <c r="LZ55" s="101"/>
      <c r="MA55" s="101"/>
      <c r="MB55" s="101"/>
      <c r="MC55" s="101"/>
      <c r="MD55" s="101"/>
      <c r="ME55" s="101"/>
      <c r="MF55" s="101"/>
      <c r="MG55" s="101"/>
      <c r="MH55" s="101"/>
      <c r="MI55" s="101"/>
      <c r="MJ55" s="101"/>
      <c r="MK55" s="101"/>
      <c r="ML55" s="101"/>
      <c r="MM55" s="102"/>
      <c r="MN55" s="100">
        <f>データ!DK7</f>
        <v>39</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x14ac:dyDescent="0.15">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54464</v>
      </c>
      <c r="BJ56" s="104"/>
      <c r="BK56" s="104"/>
      <c r="BL56" s="104"/>
      <c r="BM56" s="104"/>
      <c r="BN56" s="104"/>
      <c r="BO56" s="104"/>
      <c r="BP56" s="104"/>
      <c r="BQ56" s="104"/>
      <c r="BR56" s="104"/>
      <c r="BS56" s="104"/>
      <c r="BT56" s="104"/>
      <c r="BU56" s="104"/>
      <c r="BV56" s="104"/>
      <c r="BW56" s="105"/>
      <c r="BX56" s="103">
        <f>データ!CI7</f>
        <v>55265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13969</v>
      </c>
      <c r="EX56" s="104"/>
      <c r="EY56" s="104"/>
      <c r="EZ56" s="104"/>
      <c r="FA56" s="104"/>
      <c r="FB56" s="104"/>
      <c r="FC56" s="104"/>
      <c r="FD56" s="104"/>
      <c r="FE56" s="104"/>
      <c r="FF56" s="104"/>
      <c r="FG56" s="104"/>
      <c r="FH56" s="104"/>
      <c r="FI56" s="104"/>
      <c r="FJ56" s="104"/>
      <c r="FK56" s="105"/>
      <c r="FL56" s="103">
        <f>データ!CT7</f>
        <v>14455</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53.2</v>
      </c>
      <c r="IL56" s="101"/>
      <c r="IM56" s="101"/>
      <c r="IN56" s="101"/>
      <c r="IO56" s="101"/>
      <c r="IP56" s="101"/>
      <c r="IQ56" s="101"/>
      <c r="IR56" s="101"/>
      <c r="IS56" s="101"/>
      <c r="IT56" s="101"/>
      <c r="IU56" s="101"/>
      <c r="IV56" s="101"/>
      <c r="IW56" s="101"/>
      <c r="IX56" s="101"/>
      <c r="IY56" s="102"/>
      <c r="IZ56" s="100">
        <f>データ!DE7</f>
        <v>54.1</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25.3</v>
      </c>
      <c r="LZ56" s="101"/>
      <c r="MA56" s="101"/>
      <c r="MB56" s="101"/>
      <c r="MC56" s="101"/>
      <c r="MD56" s="101"/>
      <c r="ME56" s="101"/>
      <c r="MF56" s="101"/>
      <c r="MG56" s="101"/>
      <c r="MH56" s="101"/>
      <c r="MI56" s="101"/>
      <c r="MJ56" s="101"/>
      <c r="MK56" s="101"/>
      <c r="ML56" s="101"/>
      <c r="MM56" s="102"/>
      <c r="MN56" s="100">
        <f>データ!DP7</f>
        <v>25.2</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x14ac:dyDescent="0.15">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x14ac:dyDescent="0.15">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x14ac:dyDescent="0.15">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x14ac:dyDescent="0.15">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143</v>
      </c>
      <c r="NK68" s="86"/>
      <c r="NL68" s="86"/>
      <c r="NM68" s="86"/>
      <c r="NN68" s="86"/>
      <c r="NO68" s="86"/>
      <c r="NP68" s="86"/>
      <c r="NQ68" s="86"/>
      <c r="NR68" s="86"/>
      <c r="NS68" s="86"/>
      <c r="NT68" s="86"/>
      <c r="NU68" s="86"/>
      <c r="NV68" s="86"/>
      <c r="NW68" s="86"/>
      <c r="NX68" s="87"/>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x14ac:dyDescent="0.15">
      <c r="A79" s="2"/>
      <c r="B79" s="26"/>
      <c r="C79" s="6"/>
      <c r="D79" s="6"/>
      <c r="E79" s="6"/>
      <c r="F79" s="6"/>
      <c r="G79" s="36"/>
      <c r="H79" s="36"/>
      <c r="I79" s="40"/>
      <c r="J79" s="80" t="s">
        <v>37</v>
      </c>
      <c r="K79" s="81"/>
      <c r="L79" s="81"/>
      <c r="M79" s="81"/>
      <c r="N79" s="81"/>
      <c r="O79" s="81"/>
      <c r="P79" s="81"/>
      <c r="Q79" s="81"/>
      <c r="R79" s="81"/>
      <c r="S79" s="81"/>
      <c r="T79" s="82"/>
      <c r="U79" s="83">
        <f>データ!DR7</f>
        <v>65.900000000000006</v>
      </c>
      <c r="V79" s="83"/>
      <c r="W79" s="83"/>
      <c r="X79" s="83"/>
      <c r="Y79" s="83"/>
      <c r="Z79" s="83"/>
      <c r="AA79" s="83"/>
      <c r="AB79" s="83"/>
      <c r="AC79" s="83"/>
      <c r="AD79" s="83"/>
      <c r="AE79" s="83"/>
      <c r="AF79" s="83"/>
      <c r="AG79" s="83"/>
      <c r="AH79" s="83"/>
      <c r="AI79" s="83"/>
      <c r="AJ79" s="83"/>
      <c r="AK79" s="83"/>
      <c r="AL79" s="83"/>
      <c r="AM79" s="83"/>
      <c r="AN79" s="83">
        <f>データ!DS7</f>
        <v>67.2</v>
      </c>
      <c r="AO79" s="83"/>
      <c r="AP79" s="83"/>
      <c r="AQ79" s="83"/>
      <c r="AR79" s="83"/>
      <c r="AS79" s="83"/>
      <c r="AT79" s="83"/>
      <c r="AU79" s="83"/>
      <c r="AV79" s="83"/>
      <c r="AW79" s="83"/>
      <c r="AX79" s="83"/>
      <c r="AY79" s="83"/>
      <c r="AZ79" s="83"/>
      <c r="BA79" s="83"/>
      <c r="BB79" s="83"/>
      <c r="BC79" s="83"/>
      <c r="BD79" s="83"/>
      <c r="BE79" s="83"/>
      <c r="BF79" s="83"/>
      <c r="BG79" s="83">
        <f>データ!DT7</f>
        <v>67.8</v>
      </c>
      <c r="BH79" s="83"/>
      <c r="BI79" s="83"/>
      <c r="BJ79" s="83"/>
      <c r="BK79" s="83"/>
      <c r="BL79" s="83"/>
      <c r="BM79" s="83"/>
      <c r="BN79" s="83"/>
      <c r="BO79" s="83"/>
      <c r="BP79" s="83"/>
      <c r="BQ79" s="83"/>
      <c r="BR79" s="83"/>
      <c r="BS79" s="83"/>
      <c r="BT79" s="83"/>
      <c r="BU79" s="83"/>
      <c r="BV79" s="83"/>
      <c r="BW79" s="83"/>
      <c r="BX79" s="83"/>
      <c r="BY79" s="83"/>
      <c r="BZ79" s="83">
        <f>データ!DU7</f>
        <v>70.7</v>
      </c>
      <c r="CA79" s="83"/>
      <c r="CB79" s="83"/>
      <c r="CC79" s="83"/>
      <c r="CD79" s="83"/>
      <c r="CE79" s="83"/>
      <c r="CF79" s="83"/>
      <c r="CG79" s="83"/>
      <c r="CH79" s="83"/>
      <c r="CI79" s="83"/>
      <c r="CJ79" s="83"/>
      <c r="CK79" s="83"/>
      <c r="CL79" s="83"/>
      <c r="CM79" s="83"/>
      <c r="CN79" s="83"/>
      <c r="CO79" s="83"/>
      <c r="CP79" s="83"/>
      <c r="CQ79" s="83"/>
      <c r="CR79" s="83"/>
      <c r="CS79" s="83">
        <f>データ!DV7</f>
        <v>70.599999999999994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68.8</v>
      </c>
      <c r="EP79" s="83"/>
      <c r="EQ79" s="83"/>
      <c r="ER79" s="83"/>
      <c r="ES79" s="83"/>
      <c r="ET79" s="83"/>
      <c r="EU79" s="83"/>
      <c r="EV79" s="83"/>
      <c r="EW79" s="83"/>
      <c r="EX79" s="83"/>
      <c r="EY79" s="83"/>
      <c r="EZ79" s="83"/>
      <c r="FA79" s="83"/>
      <c r="FB79" s="83"/>
      <c r="FC79" s="83"/>
      <c r="FD79" s="83"/>
      <c r="FE79" s="83"/>
      <c r="FF79" s="83"/>
      <c r="FG79" s="83"/>
      <c r="FH79" s="83">
        <f>データ!ED7</f>
        <v>70.5</v>
      </c>
      <c r="FI79" s="83"/>
      <c r="FJ79" s="83"/>
      <c r="FK79" s="83"/>
      <c r="FL79" s="83"/>
      <c r="FM79" s="83"/>
      <c r="FN79" s="83"/>
      <c r="FO79" s="83"/>
      <c r="FP79" s="83"/>
      <c r="FQ79" s="83"/>
      <c r="FR79" s="83"/>
      <c r="FS79" s="83"/>
      <c r="FT79" s="83"/>
      <c r="FU79" s="83"/>
      <c r="FV79" s="83"/>
      <c r="FW79" s="83"/>
      <c r="FX79" s="83"/>
      <c r="FY79" s="83"/>
      <c r="FZ79" s="83"/>
      <c r="GA79" s="83">
        <f>データ!EE7</f>
        <v>65.5</v>
      </c>
      <c r="GB79" s="83"/>
      <c r="GC79" s="83"/>
      <c r="GD79" s="83"/>
      <c r="GE79" s="83"/>
      <c r="GF79" s="83"/>
      <c r="GG79" s="83"/>
      <c r="GH79" s="83"/>
      <c r="GI79" s="83"/>
      <c r="GJ79" s="83"/>
      <c r="GK79" s="83"/>
      <c r="GL79" s="83"/>
      <c r="GM79" s="83"/>
      <c r="GN79" s="83"/>
      <c r="GO79" s="83"/>
      <c r="GP79" s="83"/>
      <c r="GQ79" s="83"/>
      <c r="GR79" s="83"/>
      <c r="GS79" s="83"/>
      <c r="GT79" s="83">
        <f>データ!EF7</f>
        <v>71</v>
      </c>
      <c r="GU79" s="83"/>
      <c r="GV79" s="83"/>
      <c r="GW79" s="83"/>
      <c r="GX79" s="83"/>
      <c r="GY79" s="83"/>
      <c r="GZ79" s="83"/>
      <c r="HA79" s="83"/>
      <c r="HB79" s="83"/>
      <c r="HC79" s="83"/>
      <c r="HD79" s="83"/>
      <c r="HE79" s="83"/>
      <c r="HF79" s="83"/>
      <c r="HG79" s="83"/>
      <c r="HH79" s="83"/>
      <c r="HI79" s="83"/>
      <c r="HJ79" s="83"/>
      <c r="HK79" s="83"/>
      <c r="HL79" s="83"/>
      <c r="HM79" s="83">
        <f>データ!EG7</f>
        <v>70</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41316152</v>
      </c>
      <c r="JK79" s="79"/>
      <c r="JL79" s="79"/>
      <c r="JM79" s="79"/>
      <c r="JN79" s="79"/>
      <c r="JO79" s="79"/>
      <c r="JP79" s="79"/>
      <c r="JQ79" s="79"/>
      <c r="JR79" s="79"/>
      <c r="JS79" s="79"/>
      <c r="JT79" s="79"/>
      <c r="JU79" s="79"/>
      <c r="JV79" s="79"/>
      <c r="JW79" s="79"/>
      <c r="JX79" s="79"/>
      <c r="JY79" s="79"/>
      <c r="JZ79" s="79"/>
      <c r="KA79" s="79"/>
      <c r="KB79" s="79"/>
      <c r="KC79" s="79">
        <f>データ!EO7</f>
        <v>41458208</v>
      </c>
      <c r="KD79" s="79"/>
      <c r="KE79" s="79"/>
      <c r="KF79" s="79"/>
      <c r="KG79" s="79"/>
      <c r="KH79" s="79"/>
      <c r="KI79" s="79"/>
      <c r="KJ79" s="79"/>
      <c r="KK79" s="79"/>
      <c r="KL79" s="79"/>
      <c r="KM79" s="79"/>
      <c r="KN79" s="79"/>
      <c r="KO79" s="79"/>
      <c r="KP79" s="79"/>
      <c r="KQ79" s="79"/>
      <c r="KR79" s="79"/>
      <c r="KS79" s="79"/>
      <c r="KT79" s="79"/>
      <c r="KU79" s="79"/>
      <c r="KV79" s="79">
        <f>データ!EP7</f>
        <v>42873156</v>
      </c>
      <c r="KW79" s="79"/>
      <c r="KX79" s="79"/>
      <c r="KY79" s="79"/>
      <c r="KZ79" s="79"/>
      <c r="LA79" s="79"/>
      <c r="LB79" s="79"/>
      <c r="LC79" s="79"/>
      <c r="LD79" s="79"/>
      <c r="LE79" s="79"/>
      <c r="LF79" s="79"/>
      <c r="LG79" s="79"/>
      <c r="LH79" s="79"/>
      <c r="LI79" s="79"/>
      <c r="LJ79" s="79"/>
      <c r="LK79" s="79"/>
      <c r="LL79" s="79"/>
      <c r="LM79" s="79"/>
      <c r="LN79" s="79"/>
      <c r="LO79" s="79">
        <f>データ!EQ7</f>
        <v>47709280</v>
      </c>
      <c r="LP79" s="79"/>
      <c r="LQ79" s="79"/>
      <c r="LR79" s="79"/>
      <c r="LS79" s="79"/>
      <c r="LT79" s="79"/>
      <c r="LU79" s="79"/>
      <c r="LV79" s="79"/>
      <c r="LW79" s="79"/>
      <c r="LX79" s="79"/>
      <c r="LY79" s="79"/>
      <c r="LZ79" s="79"/>
      <c r="MA79" s="79"/>
      <c r="MB79" s="79"/>
      <c r="MC79" s="79"/>
      <c r="MD79" s="79"/>
      <c r="ME79" s="79"/>
      <c r="MF79" s="79"/>
      <c r="MG79" s="79"/>
      <c r="MH79" s="79">
        <f>データ!ER7</f>
        <v>49803418</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x14ac:dyDescent="0.15">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48.7</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61.7</v>
      </c>
      <c r="GU80" s="83"/>
      <c r="GV80" s="83"/>
      <c r="GW80" s="83"/>
      <c r="GX80" s="83"/>
      <c r="GY80" s="83"/>
      <c r="GZ80" s="83"/>
      <c r="HA80" s="83"/>
      <c r="HB80" s="83"/>
      <c r="HC80" s="83"/>
      <c r="HD80" s="83"/>
      <c r="HE80" s="83"/>
      <c r="HF80" s="83"/>
      <c r="HG80" s="83"/>
      <c r="HH80" s="83"/>
      <c r="HI80" s="83"/>
      <c r="HJ80" s="83"/>
      <c r="HK80" s="83"/>
      <c r="HL80" s="83"/>
      <c r="HM80" s="83">
        <f>データ!EL7</f>
        <v>66.099999999999994</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43764424</v>
      </c>
      <c r="LP80" s="79"/>
      <c r="LQ80" s="79"/>
      <c r="LR80" s="79"/>
      <c r="LS80" s="79"/>
      <c r="LT80" s="79"/>
      <c r="LU80" s="79"/>
      <c r="LV80" s="79"/>
      <c r="LW80" s="79"/>
      <c r="LX80" s="79"/>
      <c r="LY80" s="79"/>
      <c r="LZ80" s="79"/>
      <c r="MA80" s="79"/>
      <c r="MB80" s="79"/>
      <c r="MC80" s="79"/>
      <c r="MD80" s="79"/>
      <c r="ME80" s="79"/>
      <c r="MF80" s="79"/>
      <c r="MG80" s="79"/>
      <c r="MH80" s="79">
        <f>データ!EW7</f>
        <v>44446754</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x14ac:dyDescent="0.15">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x14ac:dyDescent="0.15">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150002</v>
      </c>
      <c r="D6" s="63">
        <f t="shared" si="2"/>
        <v>46</v>
      </c>
      <c r="E6" s="63">
        <f t="shared" si="2"/>
        <v>6</v>
      </c>
      <c r="F6" s="63">
        <f t="shared" si="2"/>
        <v>0</v>
      </c>
      <c r="G6" s="63">
        <f t="shared" si="2"/>
        <v>13</v>
      </c>
      <c r="H6" s="142" t="str">
        <f>IF(H8&lt;&gt;I8,H8,"")&amp;IF(I8&lt;&gt;J8,I8,"")&amp;"　"&amp;J8</f>
        <v>新潟県　がんセンター</v>
      </c>
      <c r="I6" s="143"/>
      <c r="J6" s="144"/>
      <c r="K6" s="63" t="str">
        <f t="shared" si="2"/>
        <v>条例全部</v>
      </c>
      <c r="L6" s="63" t="str">
        <f t="shared" si="2"/>
        <v>病院事業</v>
      </c>
      <c r="M6" s="63" t="str">
        <f t="shared" si="2"/>
        <v>一般病院</v>
      </c>
      <c r="N6" s="63" t="str">
        <f>N8</f>
        <v>400床以上～500床未満</v>
      </c>
      <c r="O6" s="63"/>
      <c r="P6" s="63" t="str">
        <f>P8</f>
        <v>直営</v>
      </c>
      <c r="Q6" s="64">
        <f t="shared" ref="Q6:AG6" si="3">Q8</f>
        <v>23</v>
      </c>
      <c r="R6" s="63" t="str">
        <f t="shared" si="3"/>
        <v>対象</v>
      </c>
      <c r="S6" s="63" t="str">
        <f t="shared" si="3"/>
        <v>ド 訓 ガ</v>
      </c>
      <c r="T6" s="63" t="str">
        <f t="shared" si="3"/>
        <v>救 臨 が 輪</v>
      </c>
      <c r="U6" s="64">
        <f>U8</f>
        <v>2300923</v>
      </c>
      <c r="V6" s="64">
        <f>V8</f>
        <v>31173</v>
      </c>
      <c r="W6" s="63" t="str">
        <f>W8</f>
        <v>非該当</v>
      </c>
      <c r="X6" s="63" t="str">
        <f t="shared" si="3"/>
        <v>７：１</v>
      </c>
      <c r="Y6" s="64">
        <f t="shared" si="3"/>
        <v>450</v>
      </c>
      <c r="Z6" s="64" t="str">
        <f t="shared" si="3"/>
        <v>-</v>
      </c>
      <c r="AA6" s="64" t="str">
        <f t="shared" si="3"/>
        <v>-</v>
      </c>
      <c r="AB6" s="64" t="str">
        <f t="shared" si="3"/>
        <v>-</v>
      </c>
      <c r="AC6" s="64" t="str">
        <f t="shared" si="3"/>
        <v>-</v>
      </c>
      <c r="AD6" s="64">
        <f t="shared" si="3"/>
        <v>450</v>
      </c>
      <c r="AE6" s="64">
        <f t="shared" si="3"/>
        <v>450</v>
      </c>
      <c r="AF6" s="64" t="str">
        <f t="shared" si="3"/>
        <v>-</v>
      </c>
      <c r="AG6" s="64">
        <f t="shared" si="3"/>
        <v>450</v>
      </c>
      <c r="AH6" s="65">
        <f>IF(AH8="-",NA(),AH8)</f>
        <v>111.6</v>
      </c>
      <c r="AI6" s="65">
        <f t="shared" ref="AI6:AQ6" si="4">IF(AI8="-",NA(),AI8)</f>
        <v>109.3</v>
      </c>
      <c r="AJ6" s="65">
        <f t="shared" si="4"/>
        <v>104.6</v>
      </c>
      <c r="AK6" s="65">
        <f t="shared" si="4"/>
        <v>102.8</v>
      </c>
      <c r="AL6" s="65">
        <f t="shared" si="4"/>
        <v>105.3</v>
      </c>
      <c r="AM6" s="65">
        <f t="shared" si="4"/>
        <v>103</v>
      </c>
      <c r="AN6" s="65">
        <f t="shared" si="4"/>
        <v>101.7</v>
      </c>
      <c r="AO6" s="65">
        <f t="shared" si="4"/>
        <v>101.1</v>
      </c>
      <c r="AP6" s="65">
        <f t="shared" si="4"/>
        <v>98.8</v>
      </c>
      <c r="AQ6" s="65">
        <f t="shared" si="4"/>
        <v>98.5</v>
      </c>
      <c r="AR6" s="65" t="str">
        <f>IF(AR8="-","【-】","【"&amp;SUBSTITUTE(TEXT(AR8,"#,##0.0"),"-","△")&amp;"】")</f>
        <v>【98.4】</v>
      </c>
      <c r="AS6" s="65">
        <f>IF(AS8="-",NA(),AS8)</f>
        <v>101.8</v>
      </c>
      <c r="AT6" s="65">
        <f t="shared" ref="AT6:BB6" si="5">IF(AT8="-",NA(),AT8)</f>
        <v>100.6</v>
      </c>
      <c r="AU6" s="65">
        <f t="shared" si="5"/>
        <v>95.4</v>
      </c>
      <c r="AV6" s="65">
        <f t="shared" si="5"/>
        <v>92.8</v>
      </c>
      <c r="AW6" s="65">
        <f t="shared" si="5"/>
        <v>94.4</v>
      </c>
      <c r="AX6" s="65">
        <f t="shared" si="5"/>
        <v>97.2</v>
      </c>
      <c r="AY6" s="65">
        <f t="shared" si="5"/>
        <v>96</v>
      </c>
      <c r="AZ6" s="65">
        <f t="shared" si="5"/>
        <v>94.6</v>
      </c>
      <c r="BA6" s="65">
        <f t="shared" si="5"/>
        <v>91.8</v>
      </c>
      <c r="BB6" s="65">
        <f t="shared" si="5"/>
        <v>91.6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45.6</v>
      </c>
      <c r="BJ6" s="65">
        <f t="shared" si="6"/>
        <v>41.7</v>
      </c>
      <c r="BK6" s="65">
        <f t="shared" si="6"/>
        <v>37.700000000000003</v>
      </c>
      <c r="BL6" s="65">
        <f t="shared" si="6"/>
        <v>38.1</v>
      </c>
      <c r="BM6" s="65">
        <f t="shared" si="6"/>
        <v>42.9</v>
      </c>
      <c r="BN6" s="65" t="str">
        <f>IF(BN8="-","【-】","【"&amp;SUBSTITUTE(TEXT(BN8,"#,##0.0"),"-","△")&amp;"】")</f>
        <v>【63.6】</v>
      </c>
      <c r="BO6" s="65">
        <f>IF(BO8="-",NA(),BO8)</f>
        <v>82</v>
      </c>
      <c r="BP6" s="65">
        <f t="shared" ref="BP6:BX6" si="7">IF(BP8="-",NA(),BP8)</f>
        <v>76.900000000000006</v>
      </c>
      <c r="BQ6" s="65">
        <f t="shared" si="7"/>
        <v>76.2</v>
      </c>
      <c r="BR6" s="65">
        <f t="shared" si="7"/>
        <v>79.400000000000006</v>
      </c>
      <c r="BS6" s="65">
        <f t="shared" si="7"/>
        <v>76.900000000000006</v>
      </c>
      <c r="BT6" s="65">
        <f t="shared" si="7"/>
        <v>81.2</v>
      </c>
      <c r="BU6" s="65">
        <f t="shared" si="7"/>
        <v>80.3</v>
      </c>
      <c r="BV6" s="65">
        <f t="shared" si="7"/>
        <v>80.7</v>
      </c>
      <c r="BW6" s="65">
        <f t="shared" si="7"/>
        <v>75.7</v>
      </c>
      <c r="BX6" s="65">
        <f t="shared" si="7"/>
        <v>76.099999999999994</v>
      </c>
      <c r="BY6" s="65" t="str">
        <f>IF(BY8="-","【-】","【"&amp;SUBSTITUTE(TEXT(BY8,"#,##0.0"),"-","△")&amp;"】")</f>
        <v>【74.2】</v>
      </c>
      <c r="BZ6" s="66">
        <f>IF(BZ8="-",NA(),BZ8)</f>
        <v>52454</v>
      </c>
      <c r="CA6" s="66">
        <f t="shared" ref="CA6:CI6" si="8">IF(CA8="-",NA(),CA8)</f>
        <v>55216</v>
      </c>
      <c r="CB6" s="66">
        <f t="shared" si="8"/>
        <v>56313</v>
      </c>
      <c r="CC6" s="66">
        <f t="shared" si="8"/>
        <v>58604</v>
      </c>
      <c r="CD6" s="66">
        <f t="shared" si="8"/>
        <v>61904</v>
      </c>
      <c r="CE6" s="66">
        <f t="shared" si="8"/>
        <v>56653</v>
      </c>
      <c r="CF6" s="66">
        <f t="shared" si="8"/>
        <v>59159</v>
      </c>
      <c r="CG6" s="66">
        <f t="shared" si="8"/>
        <v>60787</v>
      </c>
      <c r="CH6" s="66">
        <f t="shared" si="8"/>
        <v>54464</v>
      </c>
      <c r="CI6" s="66">
        <f t="shared" si="8"/>
        <v>55265</v>
      </c>
      <c r="CJ6" s="65" t="str">
        <f>IF(CJ8="-","【-】","【"&amp;SUBSTITUTE(TEXT(CJ8,"#,##0"),"-","△")&amp;"】")</f>
        <v>【49,667】</v>
      </c>
      <c r="CK6" s="66">
        <f>IF(CK8="-",NA(),CK8)</f>
        <v>19438</v>
      </c>
      <c r="CL6" s="66">
        <f t="shared" ref="CL6:CT6" si="9">IF(CL8="-",NA(),CL8)</f>
        <v>20179</v>
      </c>
      <c r="CM6" s="66">
        <f t="shared" si="9"/>
        <v>20665</v>
      </c>
      <c r="CN6" s="66">
        <f t="shared" si="9"/>
        <v>21673</v>
      </c>
      <c r="CO6" s="66">
        <f t="shared" si="9"/>
        <v>22865</v>
      </c>
      <c r="CP6" s="66">
        <f t="shared" si="9"/>
        <v>14082</v>
      </c>
      <c r="CQ6" s="66">
        <f t="shared" si="9"/>
        <v>14865</v>
      </c>
      <c r="CR6" s="66">
        <f t="shared" si="9"/>
        <v>15610</v>
      </c>
      <c r="CS6" s="66">
        <f t="shared" si="9"/>
        <v>13969</v>
      </c>
      <c r="CT6" s="66">
        <f t="shared" si="9"/>
        <v>14455</v>
      </c>
      <c r="CU6" s="65" t="str">
        <f>IF(CU8="-","【-】","【"&amp;SUBSTITUTE(TEXT(CU8,"#,##0"),"-","△")&amp;"】")</f>
        <v>【13,758】</v>
      </c>
      <c r="CV6" s="65">
        <f>IF(CV8="-",NA(),CV8)</f>
        <v>45.5</v>
      </c>
      <c r="CW6" s="65">
        <f t="shared" ref="CW6:DE6" si="10">IF(CW8="-",NA(),CW8)</f>
        <v>45</v>
      </c>
      <c r="CX6" s="65">
        <f t="shared" si="10"/>
        <v>47</v>
      </c>
      <c r="CY6" s="65">
        <f t="shared" si="10"/>
        <v>48.6</v>
      </c>
      <c r="CZ6" s="65">
        <f t="shared" si="10"/>
        <v>47.3</v>
      </c>
      <c r="DA6" s="65">
        <f t="shared" si="10"/>
        <v>48</v>
      </c>
      <c r="DB6" s="65">
        <f t="shared" si="10"/>
        <v>47.8</v>
      </c>
      <c r="DC6" s="65">
        <f t="shared" si="10"/>
        <v>48.7</v>
      </c>
      <c r="DD6" s="65">
        <f t="shared" si="10"/>
        <v>53.2</v>
      </c>
      <c r="DE6" s="65">
        <f t="shared" si="10"/>
        <v>54.1</v>
      </c>
      <c r="DF6" s="65" t="str">
        <f>IF(DF8="-","【-】","【"&amp;SUBSTITUTE(TEXT(DF8,"#,##0.0"),"-","△")&amp;"】")</f>
        <v>【55.2】</v>
      </c>
      <c r="DG6" s="65">
        <f>IF(DG8="-",NA(),DG8)</f>
        <v>34.6</v>
      </c>
      <c r="DH6" s="65">
        <f t="shared" ref="DH6:DP6" si="11">IF(DH8="-",NA(),DH8)</f>
        <v>35.799999999999997</v>
      </c>
      <c r="DI6" s="65">
        <f t="shared" si="11"/>
        <v>37.299999999999997</v>
      </c>
      <c r="DJ6" s="65">
        <f t="shared" si="11"/>
        <v>38.299999999999997</v>
      </c>
      <c r="DK6" s="65">
        <f t="shared" si="11"/>
        <v>39</v>
      </c>
      <c r="DL6" s="65">
        <f t="shared" si="11"/>
        <v>25.6</v>
      </c>
      <c r="DM6" s="65">
        <f t="shared" si="11"/>
        <v>26.2</v>
      </c>
      <c r="DN6" s="65">
        <f t="shared" si="11"/>
        <v>26.3</v>
      </c>
      <c r="DO6" s="65">
        <f t="shared" si="11"/>
        <v>25.3</v>
      </c>
      <c r="DP6" s="65">
        <f t="shared" si="11"/>
        <v>25.2</v>
      </c>
      <c r="DQ6" s="65" t="str">
        <f>IF(DQ8="-","【-】","【"&amp;SUBSTITUTE(TEXT(DQ8,"#,##0.0"),"-","△")&amp;"】")</f>
        <v>【24.1】</v>
      </c>
      <c r="DR6" s="65">
        <f>IF(DR8="-",NA(),DR8)</f>
        <v>65.900000000000006</v>
      </c>
      <c r="DS6" s="65">
        <f t="shared" ref="DS6:EA6" si="12">IF(DS8="-",NA(),DS8)</f>
        <v>67.2</v>
      </c>
      <c r="DT6" s="65">
        <f t="shared" si="12"/>
        <v>67.8</v>
      </c>
      <c r="DU6" s="65">
        <f t="shared" si="12"/>
        <v>70.7</v>
      </c>
      <c r="DV6" s="65">
        <f t="shared" si="12"/>
        <v>70.599999999999994</v>
      </c>
      <c r="DW6" s="65">
        <f t="shared" si="12"/>
        <v>46.4</v>
      </c>
      <c r="DX6" s="65">
        <f t="shared" si="12"/>
        <v>45.9</v>
      </c>
      <c r="DY6" s="65">
        <f t="shared" si="12"/>
        <v>50.7</v>
      </c>
      <c r="DZ6" s="65">
        <f t="shared" si="12"/>
        <v>48.7</v>
      </c>
      <c r="EA6" s="65">
        <f t="shared" si="12"/>
        <v>52.5</v>
      </c>
      <c r="EB6" s="65" t="str">
        <f>IF(EB8="-","【-】","【"&amp;SUBSTITUTE(TEXT(EB8,"#,##0.0"),"-","△")&amp;"】")</f>
        <v>【50.7】</v>
      </c>
      <c r="EC6" s="65">
        <f>IF(EC8="-",NA(),EC8)</f>
        <v>68.8</v>
      </c>
      <c r="ED6" s="65">
        <f t="shared" ref="ED6:EL6" si="13">IF(ED8="-",NA(),ED8)</f>
        <v>70.5</v>
      </c>
      <c r="EE6" s="65">
        <f t="shared" si="13"/>
        <v>65.5</v>
      </c>
      <c r="EF6" s="65">
        <f t="shared" si="13"/>
        <v>71</v>
      </c>
      <c r="EG6" s="65">
        <f t="shared" si="13"/>
        <v>70</v>
      </c>
      <c r="EH6" s="65">
        <f t="shared" si="13"/>
        <v>59.7</v>
      </c>
      <c r="EI6" s="65">
        <f t="shared" si="13"/>
        <v>56.6</v>
      </c>
      <c r="EJ6" s="65">
        <f t="shared" si="13"/>
        <v>62.6</v>
      </c>
      <c r="EK6" s="65">
        <f t="shared" si="13"/>
        <v>61.7</v>
      </c>
      <c r="EL6" s="65">
        <f t="shared" si="13"/>
        <v>66.099999999999994</v>
      </c>
      <c r="EM6" s="65" t="str">
        <f>IF(EM8="-","【-】","【"&amp;SUBSTITUTE(TEXT(EM8,"#,##0.0"),"-","△")&amp;"】")</f>
        <v>【65.7】</v>
      </c>
      <c r="EN6" s="66">
        <f>IF(EN8="-",NA(),EN8)</f>
        <v>41316152</v>
      </c>
      <c r="EO6" s="66">
        <f t="shared" ref="EO6:EW6" si="14">IF(EO8="-",NA(),EO8)</f>
        <v>41458208</v>
      </c>
      <c r="EP6" s="66">
        <f t="shared" si="14"/>
        <v>42873156</v>
      </c>
      <c r="EQ6" s="66">
        <f t="shared" si="14"/>
        <v>47709280</v>
      </c>
      <c r="ER6" s="66">
        <f t="shared" si="14"/>
        <v>49803418</v>
      </c>
      <c r="ES6" s="66">
        <f t="shared" si="14"/>
        <v>48095074</v>
      </c>
      <c r="ET6" s="66">
        <f t="shared" si="14"/>
        <v>50135188</v>
      </c>
      <c r="EU6" s="66">
        <f t="shared" si="14"/>
        <v>50543381</v>
      </c>
      <c r="EV6" s="66">
        <f t="shared" si="14"/>
        <v>43764424</v>
      </c>
      <c r="EW6" s="66">
        <f t="shared" si="14"/>
        <v>44446754</v>
      </c>
      <c r="EX6" s="66" t="str">
        <f>IF(EX8="-","【-】","【"&amp;SUBSTITUTE(TEXT(EX8,"#,##0"),"-","△")&amp;"】")</f>
        <v>【44,050,160】</v>
      </c>
    </row>
    <row r="7" spans="1:154" s="67" customFormat="1" x14ac:dyDescent="0.15">
      <c r="A7" s="48" t="s">
        <v>122</v>
      </c>
      <c r="B7" s="63">
        <f t="shared" ref="B7:AG7" si="15">B8</f>
        <v>2016</v>
      </c>
      <c r="C7" s="63">
        <f t="shared" si="15"/>
        <v>150002</v>
      </c>
      <c r="D7" s="63">
        <f t="shared" si="15"/>
        <v>46</v>
      </c>
      <c r="E7" s="63">
        <f t="shared" si="15"/>
        <v>6</v>
      </c>
      <c r="F7" s="63">
        <f t="shared" si="15"/>
        <v>0</v>
      </c>
      <c r="G7" s="63">
        <f t="shared" si="15"/>
        <v>13</v>
      </c>
      <c r="H7" s="63"/>
      <c r="I7" s="63"/>
      <c r="J7" s="63"/>
      <c r="K7" s="63" t="str">
        <f t="shared" si="15"/>
        <v>条例全部</v>
      </c>
      <c r="L7" s="63" t="str">
        <f t="shared" si="15"/>
        <v>病院事業</v>
      </c>
      <c r="M7" s="63" t="str">
        <f t="shared" si="15"/>
        <v>一般病院</v>
      </c>
      <c r="N7" s="63" t="str">
        <f>N8</f>
        <v>400床以上～500床未満</v>
      </c>
      <c r="O7" s="63"/>
      <c r="P7" s="63" t="str">
        <f>P8</f>
        <v>直営</v>
      </c>
      <c r="Q7" s="64">
        <f t="shared" si="15"/>
        <v>23</v>
      </c>
      <c r="R7" s="63" t="str">
        <f t="shared" si="15"/>
        <v>対象</v>
      </c>
      <c r="S7" s="63" t="str">
        <f t="shared" si="15"/>
        <v>ド 訓 ガ</v>
      </c>
      <c r="T7" s="63" t="str">
        <f t="shared" si="15"/>
        <v>救 臨 が 輪</v>
      </c>
      <c r="U7" s="64">
        <f>U8</f>
        <v>2300923</v>
      </c>
      <c r="V7" s="64">
        <f>V8</f>
        <v>31173</v>
      </c>
      <c r="W7" s="63" t="str">
        <f>W8</f>
        <v>非該当</v>
      </c>
      <c r="X7" s="63" t="str">
        <f t="shared" si="15"/>
        <v>７：１</v>
      </c>
      <c r="Y7" s="64">
        <f t="shared" si="15"/>
        <v>450</v>
      </c>
      <c r="Z7" s="64" t="str">
        <f t="shared" si="15"/>
        <v>-</v>
      </c>
      <c r="AA7" s="64" t="str">
        <f t="shared" si="15"/>
        <v>-</v>
      </c>
      <c r="AB7" s="64" t="str">
        <f t="shared" si="15"/>
        <v>-</v>
      </c>
      <c r="AC7" s="64" t="str">
        <f t="shared" si="15"/>
        <v>-</v>
      </c>
      <c r="AD7" s="64">
        <f t="shared" si="15"/>
        <v>450</v>
      </c>
      <c r="AE7" s="64">
        <f t="shared" si="15"/>
        <v>450</v>
      </c>
      <c r="AF7" s="64" t="str">
        <f t="shared" si="15"/>
        <v>-</v>
      </c>
      <c r="AG7" s="64">
        <f t="shared" si="15"/>
        <v>450</v>
      </c>
      <c r="AH7" s="65">
        <f>AH8</f>
        <v>111.6</v>
      </c>
      <c r="AI7" s="65">
        <f t="shared" ref="AI7:AQ7" si="16">AI8</f>
        <v>109.3</v>
      </c>
      <c r="AJ7" s="65">
        <f t="shared" si="16"/>
        <v>104.6</v>
      </c>
      <c r="AK7" s="65">
        <f t="shared" si="16"/>
        <v>102.8</v>
      </c>
      <c r="AL7" s="65">
        <f t="shared" si="16"/>
        <v>105.3</v>
      </c>
      <c r="AM7" s="65">
        <f t="shared" si="16"/>
        <v>103</v>
      </c>
      <c r="AN7" s="65">
        <f t="shared" si="16"/>
        <v>101.7</v>
      </c>
      <c r="AO7" s="65">
        <f t="shared" si="16"/>
        <v>101.1</v>
      </c>
      <c r="AP7" s="65">
        <f t="shared" si="16"/>
        <v>98.8</v>
      </c>
      <c r="AQ7" s="65">
        <f t="shared" si="16"/>
        <v>98.5</v>
      </c>
      <c r="AR7" s="65"/>
      <c r="AS7" s="65">
        <f>AS8</f>
        <v>101.8</v>
      </c>
      <c r="AT7" s="65">
        <f t="shared" ref="AT7:BB7" si="17">AT8</f>
        <v>100.6</v>
      </c>
      <c r="AU7" s="65">
        <f t="shared" si="17"/>
        <v>95.4</v>
      </c>
      <c r="AV7" s="65">
        <f t="shared" si="17"/>
        <v>92.8</v>
      </c>
      <c r="AW7" s="65">
        <f t="shared" si="17"/>
        <v>94.4</v>
      </c>
      <c r="AX7" s="65">
        <f t="shared" si="17"/>
        <v>97.2</v>
      </c>
      <c r="AY7" s="65">
        <f t="shared" si="17"/>
        <v>96</v>
      </c>
      <c r="AZ7" s="65">
        <f t="shared" si="17"/>
        <v>94.6</v>
      </c>
      <c r="BA7" s="65">
        <f t="shared" si="17"/>
        <v>91.8</v>
      </c>
      <c r="BB7" s="65">
        <f t="shared" si="17"/>
        <v>91.6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45.6</v>
      </c>
      <c r="BJ7" s="65">
        <f t="shared" si="18"/>
        <v>41.7</v>
      </c>
      <c r="BK7" s="65">
        <f t="shared" si="18"/>
        <v>37.700000000000003</v>
      </c>
      <c r="BL7" s="65">
        <f t="shared" si="18"/>
        <v>38.1</v>
      </c>
      <c r="BM7" s="65">
        <f t="shared" si="18"/>
        <v>42.9</v>
      </c>
      <c r="BN7" s="65"/>
      <c r="BO7" s="65">
        <f>BO8</f>
        <v>82</v>
      </c>
      <c r="BP7" s="65">
        <f t="shared" ref="BP7:BX7" si="19">BP8</f>
        <v>76.900000000000006</v>
      </c>
      <c r="BQ7" s="65">
        <f t="shared" si="19"/>
        <v>76.2</v>
      </c>
      <c r="BR7" s="65">
        <f t="shared" si="19"/>
        <v>79.400000000000006</v>
      </c>
      <c r="BS7" s="65">
        <f t="shared" si="19"/>
        <v>76.900000000000006</v>
      </c>
      <c r="BT7" s="65">
        <f t="shared" si="19"/>
        <v>81.2</v>
      </c>
      <c r="BU7" s="65">
        <f t="shared" si="19"/>
        <v>80.3</v>
      </c>
      <c r="BV7" s="65">
        <f t="shared" si="19"/>
        <v>80.7</v>
      </c>
      <c r="BW7" s="65">
        <f t="shared" si="19"/>
        <v>75.7</v>
      </c>
      <c r="BX7" s="65">
        <f t="shared" si="19"/>
        <v>76.099999999999994</v>
      </c>
      <c r="BY7" s="65"/>
      <c r="BZ7" s="66">
        <f>BZ8</f>
        <v>52454</v>
      </c>
      <c r="CA7" s="66">
        <f t="shared" ref="CA7:CI7" si="20">CA8</f>
        <v>55216</v>
      </c>
      <c r="CB7" s="66">
        <f t="shared" si="20"/>
        <v>56313</v>
      </c>
      <c r="CC7" s="66">
        <f t="shared" si="20"/>
        <v>58604</v>
      </c>
      <c r="CD7" s="66">
        <f t="shared" si="20"/>
        <v>61904</v>
      </c>
      <c r="CE7" s="66">
        <f t="shared" si="20"/>
        <v>56653</v>
      </c>
      <c r="CF7" s="66">
        <f t="shared" si="20"/>
        <v>59159</v>
      </c>
      <c r="CG7" s="66">
        <f t="shared" si="20"/>
        <v>60787</v>
      </c>
      <c r="CH7" s="66">
        <f t="shared" si="20"/>
        <v>54464</v>
      </c>
      <c r="CI7" s="66">
        <f t="shared" si="20"/>
        <v>55265</v>
      </c>
      <c r="CJ7" s="65"/>
      <c r="CK7" s="66">
        <f>CK8</f>
        <v>19438</v>
      </c>
      <c r="CL7" s="66">
        <f t="shared" ref="CL7:CT7" si="21">CL8</f>
        <v>20179</v>
      </c>
      <c r="CM7" s="66">
        <f t="shared" si="21"/>
        <v>20665</v>
      </c>
      <c r="CN7" s="66">
        <f t="shared" si="21"/>
        <v>21673</v>
      </c>
      <c r="CO7" s="66">
        <f t="shared" si="21"/>
        <v>22865</v>
      </c>
      <c r="CP7" s="66">
        <f t="shared" si="21"/>
        <v>14082</v>
      </c>
      <c r="CQ7" s="66">
        <f t="shared" si="21"/>
        <v>14865</v>
      </c>
      <c r="CR7" s="66">
        <f t="shared" si="21"/>
        <v>15610</v>
      </c>
      <c r="CS7" s="66">
        <f t="shared" si="21"/>
        <v>13969</v>
      </c>
      <c r="CT7" s="66">
        <f t="shared" si="21"/>
        <v>14455</v>
      </c>
      <c r="CU7" s="65"/>
      <c r="CV7" s="65">
        <f>CV8</f>
        <v>45.5</v>
      </c>
      <c r="CW7" s="65">
        <f t="shared" ref="CW7:DE7" si="22">CW8</f>
        <v>45</v>
      </c>
      <c r="CX7" s="65">
        <f t="shared" si="22"/>
        <v>47</v>
      </c>
      <c r="CY7" s="65">
        <f t="shared" si="22"/>
        <v>48.6</v>
      </c>
      <c r="CZ7" s="65">
        <f t="shared" si="22"/>
        <v>47.3</v>
      </c>
      <c r="DA7" s="65">
        <f t="shared" si="22"/>
        <v>48</v>
      </c>
      <c r="DB7" s="65">
        <f t="shared" si="22"/>
        <v>47.8</v>
      </c>
      <c r="DC7" s="65">
        <f t="shared" si="22"/>
        <v>48.7</v>
      </c>
      <c r="DD7" s="65">
        <f t="shared" si="22"/>
        <v>53.2</v>
      </c>
      <c r="DE7" s="65">
        <f t="shared" si="22"/>
        <v>54.1</v>
      </c>
      <c r="DF7" s="65"/>
      <c r="DG7" s="65">
        <f>DG8</f>
        <v>34.6</v>
      </c>
      <c r="DH7" s="65">
        <f t="shared" ref="DH7:DP7" si="23">DH8</f>
        <v>35.799999999999997</v>
      </c>
      <c r="DI7" s="65">
        <f t="shared" si="23"/>
        <v>37.299999999999997</v>
      </c>
      <c r="DJ7" s="65">
        <f t="shared" si="23"/>
        <v>38.299999999999997</v>
      </c>
      <c r="DK7" s="65">
        <f t="shared" si="23"/>
        <v>39</v>
      </c>
      <c r="DL7" s="65">
        <f t="shared" si="23"/>
        <v>25.6</v>
      </c>
      <c r="DM7" s="65">
        <f t="shared" si="23"/>
        <v>26.2</v>
      </c>
      <c r="DN7" s="65">
        <f t="shared" si="23"/>
        <v>26.3</v>
      </c>
      <c r="DO7" s="65">
        <f t="shared" si="23"/>
        <v>25.3</v>
      </c>
      <c r="DP7" s="65">
        <f t="shared" si="23"/>
        <v>25.2</v>
      </c>
      <c r="DQ7" s="65"/>
      <c r="DR7" s="65">
        <f>DR8</f>
        <v>65.900000000000006</v>
      </c>
      <c r="DS7" s="65">
        <f t="shared" ref="DS7:EA7" si="24">DS8</f>
        <v>67.2</v>
      </c>
      <c r="DT7" s="65">
        <f t="shared" si="24"/>
        <v>67.8</v>
      </c>
      <c r="DU7" s="65">
        <f t="shared" si="24"/>
        <v>70.7</v>
      </c>
      <c r="DV7" s="65">
        <f t="shared" si="24"/>
        <v>70.599999999999994</v>
      </c>
      <c r="DW7" s="65">
        <f t="shared" si="24"/>
        <v>46.4</v>
      </c>
      <c r="DX7" s="65">
        <f t="shared" si="24"/>
        <v>45.9</v>
      </c>
      <c r="DY7" s="65">
        <f t="shared" si="24"/>
        <v>50.7</v>
      </c>
      <c r="DZ7" s="65">
        <f t="shared" si="24"/>
        <v>48.7</v>
      </c>
      <c r="EA7" s="65">
        <f t="shared" si="24"/>
        <v>52.5</v>
      </c>
      <c r="EB7" s="65"/>
      <c r="EC7" s="65">
        <f>EC8</f>
        <v>68.8</v>
      </c>
      <c r="ED7" s="65">
        <f t="shared" ref="ED7:EL7" si="25">ED8</f>
        <v>70.5</v>
      </c>
      <c r="EE7" s="65">
        <f t="shared" si="25"/>
        <v>65.5</v>
      </c>
      <c r="EF7" s="65">
        <f t="shared" si="25"/>
        <v>71</v>
      </c>
      <c r="EG7" s="65">
        <f t="shared" si="25"/>
        <v>70</v>
      </c>
      <c r="EH7" s="65">
        <f t="shared" si="25"/>
        <v>59.7</v>
      </c>
      <c r="EI7" s="65">
        <f t="shared" si="25"/>
        <v>56.6</v>
      </c>
      <c r="EJ7" s="65">
        <f t="shared" si="25"/>
        <v>62.6</v>
      </c>
      <c r="EK7" s="65">
        <f t="shared" si="25"/>
        <v>61.7</v>
      </c>
      <c r="EL7" s="65">
        <f t="shared" si="25"/>
        <v>66.099999999999994</v>
      </c>
      <c r="EM7" s="65"/>
      <c r="EN7" s="66">
        <f>EN8</f>
        <v>41316152</v>
      </c>
      <c r="EO7" s="66">
        <f t="shared" ref="EO7:EW7" si="26">EO8</f>
        <v>41458208</v>
      </c>
      <c r="EP7" s="66">
        <f t="shared" si="26"/>
        <v>42873156</v>
      </c>
      <c r="EQ7" s="66">
        <f t="shared" si="26"/>
        <v>47709280</v>
      </c>
      <c r="ER7" s="66">
        <f t="shared" si="26"/>
        <v>49803418</v>
      </c>
      <c r="ES7" s="66">
        <f t="shared" si="26"/>
        <v>48095074</v>
      </c>
      <c r="ET7" s="66">
        <f t="shared" si="26"/>
        <v>50135188</v>
      </c>
      <c r="EU7" s="66">
        <f t="shared" si="26"/>
        <v>50543381</v>
      </c>
      <c r="EV7" s="66">
        <f t="shared" si="26"/>
        <v>43764424</v>
      </c>
      <c r="EW7" s="66">
        <f t="shared" si="26"/>
        <v>44446754</v>
      </c>
      <c r="EX7" s="66"/>
    </row>
    <row r="8" spans="1:154" s="67" customFormat="1" x14ac:dyDescent="0.15">
      <c r="A8" s="48"/>
      <c r="B8" s="68">
        <v>2016</v>
      </c>
      <c r="C8" s="68">
        <v>150002</v>
      </c>
      <c r="D8" s="68">
        <v>46</v>
      </c>
      <c r="E8" s="68">
        <v>6</v>
      </c>
      <c r="F8" s="68">
        <v>0</v>
      </c>
      <c r="G8" s="68">
        <v>13</v>
      </c>
      <c r="H8" s="68" t="s">
        <v>123</v>
      </c>
      <c r="I8" s="68" t="s">
        <v>123</v>
      </c>
      <c r="J8" s="68" t="s">
        <v>124</v>
      </c>
      <c r="K8" s="68" t="s">
        <v>125</v>
      </c>
      <c r="L8" s="68" t="s">
        <v>126</v>
      </c>
      <c r="M8" s="68" t="s">
        <v>127</v>
      </c>
      <c r="N8" s="68" t="s">
        <v>128</v>
      </c>
      <c r="O8" s="68"/>
      <c r="P8" s="68" t="s">
        <v>129</v>
      </c>
      <c r="Q8" s="69">
        <v>23</v>
      </c>
      <c r="R8" s="68" t="s">
        <v>130</v>
      </c>
      <c r="S8" s="68" t="s">
        <v>131</v>
      </c>
      <c r="T8" s="68" t="s">
        <v>132</v>
      </c>
      <c r="U8" s="69">
        <v>2300923</v>
      </c>
      <c r="V8" s="69">
        <v>31173</v>
      </c>
      <c r="W8" s="68" t="s">
        <v>133</v>
      </c>
      <c r="X8" s="70" t="s">
        <v>134</v>
      </c>
      <c r="Y8" s="69">
        <v>450</v>
      </c>
      <c r="Z8" s="69" t="s">
        <v>135</v>
      </c>
      <c r="AA8" s="69" t="s">
        <v>135</v>
      </c>
      <c r="AB8" s="69" t="s">
        <v>135</v>
      </c>
      <c r="AC8" s="69" t="s">
        <v>135</v>
      </c>
      <c r="AD8" s="69">
        <v>450</v>
      </c>
      <c r="AE8" s="69">
        <v>450</v>
      </c>
      <c r="AF8" s="69" t="s">
        <v>135</v>
      </c>
      <c r="AG8" s="69">
        <v>450</v>
      </c>
      <c r="AH8" s="71">
        <v>111.6</v>
      </c>
      <c r="AI8" s="71">
        <v>109.3</v>
      </c>
      <c r="AJ8" s="71">
        <v>104.6</v>
      </c>
      <c r="AK8" s="71">
        <v>102.8</v>
      </c>
      <c r="AL8" s="71">
        <v>105.3</v>
      </c>
      <c r="AM8" s="71">
        <v>103</v>
      </c>
      <c r="AN8" s="71">
        <v>101.7</v>
      </c>
      <c r="AO8" s="71">
        <v>101.1</v>
      </c>
      <c r="AP8" s="71">
        <v>98.8</v>
      </c>
      <c r="AQ8" s="71">
        <v>98.5</v>
      </c>
      <c r="AR8" s="71">
        <v>98.4</v>
      </c>
      <c r="AS8" s="71">
        <v>101.8</v>
      </c>
      <c r="AT8" s="71">
        <v>100.6</v>
      </c>
      <c r="AU8" s="71">
        <v>95.4</v>
      </c>
      <c r="AV8" s="71">
        <v>92.8</v>
      </c>
      <c r="AW8" s="71">
        <v>94.4</v>
      </c>
      <c r="AX8" s="71">
        <v>97.2</v>
      </c>
      <c r="AY8" s="71">
        <v>96</v>
      </c>
      <c r="AZ8" s="71">
        <v>94.6</v>
      </c>
      <c r="BA8" s="71">
        <v>91.8</v>
      </c>
      <c r="BB8" s="71">
        <v>91.6</v>
      </c>
      <c r="BC8" s="71">
        <v>89.5</v>
      </c>
      <c r="BD8" s="72" t="s">
        <v>136</v>
      </c>
      <c r="BE8" s="72" t="s">
        <v>136</v>
      </c>
      <c r="BF8" s="72" t="s">
        <v>136</v>
      </c>
      <c r="BG8" s="72" t="s">
        <v>136</v>
      </c>
      <c r="BH8" s="72" t="s">
        <v>136</v>
      </c>
      <c r="BI8" s="72">
        <v>45.6</v>
      </c>
      <c r="BJ8" s="72">
        <v>41.7</v>
      </c>
      <c r="BK8" s="72">
        <v>37.700000000000003</v>
      </c>
      <c r="BL8" s="72">
        <v>38.1</v>
      </c>
      <c r="BM8" s="72">
        <v>42.9</v>
      </c>
      <c r="BN8" s="72">
        <v>63.6</v>
      </c>
      <c r="BO8" s="71">
        <v>82</v>
      </c>
      <c r="BP8" s="71">
        <v>76.900000000000006</v>
      </c>
      <c r="BQ8" s="71">
        <v>76.2</v>
      </c>
      <c r="BR8" s="71">
        <v>79.400000000000006</v>
      </c>
      <c r="BS8" s="71">
        <v>76.900000000000006</v>
      </c>
      <c r="BT8" s="71">
        <v>81.2</v>
      </c>
      <c r="BU8" s="71">
        <v>80.3</v>
      </c>
      <c r="BV8" s="71">
        <v>80.7</v>
      </c>
      <c r="BW8" s="71">
        <v>75.7</v>
      </c>
      <c r="BX8" s="71">
        <v>76.099999999999994</v>
      </c>
      <c r="BY8" s="71">
        <v>74.2</v>
      </c>
      <c r="BZ8" s="72">
        <v>52454</v>
      </c>
      <c r="CA8" s="72">
        <v>55216</v>
      </c>
      <c r="CB8" s="72">
        <v>56313</v>
      </c>
      <c r="CC8" s="72">
        <v>58604</v>
      </c>
      <c r="CD8" s="72">
        <v>61904</v>
      </c>
      <c r="CE8" s="72">
        <v>56653</v>
      </c>
      <c r="CF8" s="72">
        <v>59159</v>
      </c>
      <c r="CG8" s="72">
        <v>60787</v>
      </c>
      <c r="CH8" s="72">
        <v>54464</v>
      </c>
      <c r="CI8" s="72">
        <v>55265</v>
      </c>
      <c r="CJ8" s="71">
        <v>49667</v>
      </c>
      <c r="CK8" s="72">
        <v>19438</v>
      </c>
      <c r="CL8" s="72">
        <v>20179</v>
      </c>
      <c r="CM8" s="72">
        <v>20665</v>
      </c>
      <c r="CN8" s="72">
        <v>21673</v>
      </c>
      <c r="CO8" s="72">
        <v>22865</v>
      </c>
      <c r="CP8" s="72">
        <v>14082</v>
      </c>
      <c r="CQ8" s="72">
        <v>14865</v>
      </c>
      <c r="CR8" s="72">
        <v>15610</v>
      </c>
      <c r="CS8" s="72">
        <v>13969</v>
      </c>
      <c r="CT8" s="72">
        <v>14455</v>
      </c>
      <c r="CU8" s="71">
        <v>13758</v>
      </c>
      <c r="CV8" s="72">
        <v>45.5</v>
      </c>
      <c r="CW8" s="72">
        <v>45</v>
      </c>
      <c r="CX8" s="72">
        <v>47</v>
      </c>
      <c r="CY8" s="72">
        <v>48.6</v>
      </c>
      <c r="CZ8" s="72">
        <v>47.3</v>
      </c>
      <c r="DA8" s="72">
        <v>48</v>
      </c>
      <c r="DB8" s="72">
        <v>47.8</v>
      </c>
      <c r="DC8" s="72">
        <v>48.7</v>
      </c>
      <c r="DD8" s="72">
        <v>53.2</v>
      </c>
      <c r="DE8" s="72">
        <v>54.1</v>
      </c>
      <c r="DF8" s="72">
        <v>55.2</v>
      </c>
      <c r="DG8" s="72">
        <v>34.6</v>
      </c>
      <c r="DH8" s="72">
        <v>35.799999999999997</v>
      </c>
      <c r="DI8" s="72">
        <v>37.299999999999997</v>
      </c>
      <c r="DJ8" s="72">
        <v>38.299999999999997</v>
      </c>
      <c r="DK8" s="72">
        <v>39</v>
      </c>
      <c r="DL8" s="72">
        <v>25.6</v>
      </c>
      <c r="DM8" s="72">
        <v>26.2</v>
      </c>
      <c r="DN8" s="72">
        <v>26.3</v>
      </c>
      <c r="DO8" s="72">
        <v>25.3</v>
      </c>
      <c r="DP8" s="72">
        <v>25.2</v>
      </c>
      <c r="DQ8" s="72">
        <v>24.1</v>
      </c>
      <c r="DR8" s="71">
        <v>65.900000000000006</v>
      </c>
      <c r="DS8" s="71">
        <v>67.2</v>
      </c>
      <c r="DT8" s="71">
        <v>67.8</v>
      </c>
      <c r="DU8" s="71">
        <v>70.7</v>
      </c>
      <c r="DV8" s="71">
        <v>70.599999999999994</v>
      </c>
      <c r="DW8" s="71">
        <v>46.4</v>
      </c>
      <c r="DX8" s="71">
        <v>45.9</v>
      </c>
      <c r="DY8" s="71">
        <v>50.7</v>
      </c>
      <c r="DZ8" s="71">
        <v>48.7</v>
      </c>
      <c r="EA8" s="71">
        <v>52.5</v>
      </c>
      <c r="EB8" s="71">
        <v>50.7</v>
      </c>
      <c r="EC8" s="71">
        <v>68.8</v>
      </c>
      <c r="ED8" s="71">
        <v>70.5</v>
      </c>
      <c r="EE8" s="71">
        <v>65.5</v>
      </c>
      <c r="EF8" s="71">
        <v>71</v>
      </c>
      <c r="EG8" s="71">
        <v>70</v>
      </c>
      <c r="EH8" s="71">
        <v>59.7</v>
      </c>
      <c r="EI8" s="71">
        <v>56.6</v>
      </c>
      <c r="EJ8" s="71">
        <v>62.6</v>
      </c>
      <c r="EK8" s="71">
        <v>61.7</v>
      </c>
      <c r="EL8" s="71">
        <v>66.099999999999994</v>
      </c>
      <c r="EM8" s="71">
        <v>65.7</v>
      </c>
      <c r="EN8" s="72">
        <v>41316152</v>
      </c>
      <c r="EO8" s="72">
        <v>41458208</v>
      </c>
      <c r="EP8" s="72">
        <v>42873156</v>
      </c>
      <c r="EQ8" s="72">
        <v>47709280</v>
      </c>
      <c r="ER8" s="72">
        <v>49803418</v>
      </c>
      <c r="ES8" s="72">
        <v>48095074</v>
      </c>
      <c r="ET8" s="72">
        <v>50135188</v>
      </c>
      <c r="EU8" s="72">
        <v>50543381</v>
      </c>
      <c r="EV8" s="72">
        <v>43764424</v>
      </c>
      <c r="EW8" s="72">
        <v>44446754</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新潟県</cp:lastModifiedBy>
  <dcterms:created xsi:type="dcterms:W3CDTF">2018-09-27T00:42:25Z</dcterms:created>
  <dcterms:modified xsi:type="dcterms:W3CDTF">2018-10-25T04:53:26Z</dcterms:modified>
  <cp:category/>
</cp:coreProperties>
</file>