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<sst xmlns="http://schemas.openxmlformats.org/spreadsheetml/2006/main" count="352" uniqueCount="145">
  <si>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</si>
  <si>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</si>
  <si>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</si>
  <si>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</si>
  <si>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</si>
  <si>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</si>
  <si>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</si>
  <si>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</si>
  <si>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</si>
  <si>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</si>
  <si>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</si>
  <si>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</si>
  <si>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</si>
  <si>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</si>
  <si>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</si>
  <si>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</si>
  <si>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</si>
  <si>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</si>
  <si>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</si>
  <si>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</si>
  <si>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</si>
  <si>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</si>
  <si>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</si>
  <si>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</si>
  <si>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</si>
  <si>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</si>
  <si>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</si>
  <si>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</si>
  <si>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</si>
  <si>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</si>
  <si>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</si>
  <si>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</si>
  <si>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</si>
  <si>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</si>
  <si>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</si>
  <si>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</si>
  <si>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</si>
  <si>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</si>
  <si>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</si>
  <si>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</si>
  <si>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</si>
  <si>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</si>
  <si>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</si>
  <si>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</si>
  <si>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</si>
  <si>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</si>
  <si>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</si>
  <si>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</si>
  <si>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</si>
  <si>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</si>
  <si>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</si>
  <si>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</si>
  <si>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</si>
  <si>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</si>
  <si>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</si>
  <si>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</si>
  <si>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</si>
  <si>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</si>
  <si>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</si>
  <si>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</si>
  <si>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</si>
  <si>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</si>
  <si>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</si>
  <si>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</si>
  <si>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</si>
  <si>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</si>
  <si>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</si>
  <si>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</si>
  <si>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</si>
  <si>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</si>
  <si>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</si>
  <si>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</si>
  <si>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</si>
  <si>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</si>
  <si>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</si>
  <si>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</si>
  <si>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</si>
  <si>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</si>
  <si>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</si>
  <si>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</si>
  <si>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</si>
  <si>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</si>
  <si>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</si>
  <si>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</si>
  <si>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</si>
  <si>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</si>
  <si>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</si>
  <si>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</si>
  <si>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</si>
  <si>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</si>
  <si>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</si>
  <si>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</si>
  <si>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</si>
  <si>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</si>
  <si>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</si>
  <si>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</si>
  <si>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</si>
  <si>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</si>
  <si>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</si>
  <si>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</si>
  <si>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</si>
  <si>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</si>
  <si>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</si>
  <si>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</si>
  <si>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</si>
  <si>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</si>
  <si>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</si>
  <si>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</si>
  <si>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</si>
  <si>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</si>
  <si>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</si>
  <si>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</si>
  <si>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</si>
  <si>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</si>
  <si>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</si>
  <si>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</si>
  <si>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</si>
  <si>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</si>
  <si>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</si>
  <si>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</si>
  <si>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</si>
  <si>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</si>
  <si>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</si>
  <si>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</si>
  <si>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魚沼基幹病院</t>
  </si>
  <si>
    <t>当然財務</t>
  </si>
  <si>
    <t>病院事業</t>
  </si>
  <si>
    <t>一般病院</t>
  </si>
  <si>
    <t>400床以上～500床未満</t>
  </si>
  <si>
    <t>指定管理者(利用料金制)</t>
  </si>
  <si>
    <t>-</t>
  </si>
  <si>
    <t>救 感 災</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</si>
  <si>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</si>
  <si>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</si>
  <si>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</si>
  <si>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</si>
  <si>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</si>
  <si>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</si>
  <si>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</si>
  <si>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</si>
  <si>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</si>
  <si>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魚沼基幹病院は救急・小児・周産期・災害・精神などの不採算医療を担うとともに、高度急性期医療などの地域の中核的医療も担う。
　また、医師不足の地域において地域医療を志す若手医師を確保するため新潟大学医歯学総合病院の教育センターを併設し、多くの医師を確保し、周辺病院に派遣する仕組みなどを構築して、地域全体の医療水準の向上、持続可能な医療提供体制の構築を目指すこととしている。</t>
    <rPh sb="1" eb="3">
      <t>ウオヌマ</t>
    </rPh>
    <rPh sb="3" eb="5">
      <t>キカン</t>
    </rPh>
    <rPh sb="5" eb="7">
      <t>ビョウイン</t>
    </rPh>
    <rPh sb="8" eb="10">
      <t>キュウキュウ</t>
    </rPh>
    <rPh sb="11" eb="13">
      <t>ショウニ</t>
    </rPh>
    <rPh sb="14" eb="17">
      <t>シュウサンキ</t>
    </rPh>
    <rPh sb="18" eb="20">
      <t>サイガイ</t>
    </rPh>
    <rPh sb="21" eb="23">
      <t>セイシン</t>
    </rPh>
    <rPh sb="26" eb="29">
      <t>フサイサン</t>
    </rPh>
    <rPh sb="29" eb="31">
      <t>イリョウ</t>
    </rPh>
    <rPh sb="32" eb="33">
      <t>ニナ</t>
    </rPh>
    <rPh sb="39" eb="41">
      <t>コウド</t>
    </rPh>
    <rPh sb="41" eb="44">
      <t>キュウセイキ</t>
    </rPh>
    <rPh sb="44" eb="46">
      <t>イリョウ</t>
    </rPh>
    <rPh sb="49" eb="51">
      <t>チイキ</t>
    </rPh>
    <rPh sb="52" eb="55">
      <t>チュウカクテキ</t>
    </rPh>
    <rPh sb="55" eb="57">
      <t>イリョウ</t>
    </rPh>
    <rPh sb="58" eb="59">
      <t>ニナ</t>
    </rPh>
    <rPh sb="66" eb="68">
      <t>イシ</t>
    </rPh>
    <rPh sb="68" eb="70">
      <t>フソク</t>
    </rPh>
    <rPh sb="71" eb="73">
      <t>チイキ</t>
    </rPh>
    <rPh sb="77" eb="79">
      <t>チイキ</t>
    </rPh>
    <rPh sb="79" eb="81">
      <t>イリョウ</t>
    </rPh>
    <rPh sb="82" eb="83">
      <t>ココロザ</t>
    </rPh>
    <rPh sb="84" eb="86">
      <t>ワカテ</t>
    </rPh>
    <rPh sb="86" eb="88">
      <t>イシ</t>
    </rPh>
    <rPh sb="89" eb="91">
      <t>カクホ</t>
    </rPh>
    <rPh sb="95" eb="97">
      <t>ニイガタ</t>
    </rPh>
    <rPh sb="97" eb="99">
      <t>ダイガク</t>
    </rPh>
    <rPh sb="143" eb="145">
      <t>コウチク</t>
    </rPh>
    <rPh sb="148" eb="150">
      <t>チイキ</t>
    </rPh>
    <rPh sb="150" eb="152">
      <t>ゼンタイ</t>
    </rPh>
    <rPh sb="153" eb="155">
      <t>イリョウ</t>
    </rPh>
    <rPh sb="155" eb="157">
      <t>スイジュン</t>
    </rPh>
    <rPh sb="158" eb="160">
      <t>コウジョウ</t>
    </rPh>
    <rPh sb="161" eb="163">
      <t>ジゾク</t>
    </rPh>
    <rPh sb="163" eb="165">
      <t>カノウ</t>
    </rPh>
    <rPh sb="166" eb="168">
      <t>イリョウ</t>
    </rPh>
    <rPh sb="168" eb="170">
      <t>テイキョウ</t>
    </rPh>
    <rPh sb="170" eb="172">
      <t>タイセイ</t>
    </rPh>
    <rPh sb="173" eb="175">
      <t>コウチク</t>
    </rPh>
    <rPh sb="176" eb="178">
      <t>メザ</t>
    </rPh>
    <phoneticPr fontId="5"/>
  </si>
  <si>
    <t>　累積欠損金比率、病床利用率は平均値を上回っているものの、経常収支比率、医業収支比率、患者1人当たり収益、職員給与費対医業集積比率、材料費対医業収益比率などはいずれも下回っている。
　これは稼働病床が308床に留まっていることに起因するもので、計画的な職員採用に伴う段階的な病床拡大の進展により改善するものと考えている。
　また、入院患者1人当たり収益についても、7対1看護体制の導入など計画的な施設基準の取得を進めることで上昇するものと考えている。</t>
    <rPh sb="1" eb="3">
      <t>ルイセキ</t>
    </rPh>
    <rPh sb="3" eb="6">
      <t>ケッソンキン</t>
    </rPh>
    <rPh sb="6" eb="8">
      <t>ヒリツ</t>
    </rPh>
    <rPh sb="9" eb="11">
      <t>ビョウショウ</t>
    </rPh>
    <rPh sb="11" eb="14">
      <t>リヨウリツ</t>
    </rPh>
    <rPh sb="15" eb="18">
      <t>ヘイキンチ</t>
    </rPh>
    <rPh sb="19" eb="21">
      <t>ウワマワ</t>
    </rPh>
    <rPh sb="29" eb="31">
      <t>ケイジョウ</t>
    </rPh>
    <rPh sb="31" eb="33">
      <t>シュウシ</t>
    </rPh>
    <rPh sb="33" eb="35">
      <t>ヒリツ</t>
    </rPh>
    <rPh sb="36" eb="38">
      <t>イギョウ</t>
    </rPh>
    <rPh sb="38" eb="40">
      <t>シュウシ</t>
    </rPh>
    <rPh sb="40" eb="42">
      <t>ヒリツ</t>
    </rPh>
    <rPh sb="43" eb="45">
      <t>カンジャ</t>
    </rPh>
    <rPh sb="45" eb="47">
      <t>ヒトリ</t>
    </rPh>
    <rPh sb="47" eb="48">
      <t>ア</t>
    </rPh>
    <rPh sb="50" eb="52">
      <t>シュウエキ</t>
    </rPh>
    <rPh sb="53" eb="55">
      <t>ショクイン</t>
    </rPh>
    <rPh sb="55" eb="57">
      <t>キュウヨ</t>
    </rPh>
    <rPh sb="57" eb="58">
      <t>ヒ</t>
    </rPh>
    <rPh sb="58" eb="59">
      <t>タイ</t>
    </rPh>
    <rPh sb="59" eb="61">
      <t>イギョウ</t>
    </rPh>
    <rPh sb="61" eb="63">
      <t>シュウセキ</t>
    </rPh>
    <rPh sb="63" eb="65">
      <t>ヒリツ</t>
    </rPh>
    <rPh sb="66" eb="69">
      <t>ザイリョウヒ</t>
    </rPh>
    <rPh sb="69" eb="70">
      <t>タイ</t>
    </rPh>
    <rPh sb="70" eb="72">
      <t>イギョウ</t>
    </rPh>
    <rPh sb="72" eb="74">
      <t>シュウエキ</t>
    </rPh>
    <rPh sb="74" eb="76">
      <t>ヒリツ</t>
    </rPh>
    <rPh sb="83" eb="85">
      <t>シタマワ</t>
    </rPh>
    <rPh sb="95" eb="97">
      <t>カドウ</t>
    </rPh>
    <rPh sb="97" eb="99">
      <t>ビョウショウ</t>
    </rPh>
    <rPh sb="103" eb="104">
      <t>ユカ</t>
    </rPh>
    <rPh sb="105" eb="106">
      <t>トド</t>
    </rPh>
    <rPh sb="114" eb="116">
      <t>キイン</t>
    </rPh>
    <rPh sb="122" eb="125">
      <t>ケイカクテキ</t>
    </rPh>
    <rPh sb="126" eb="128">
      <t>ショクイン</t>
    </rPh>
    <rPh sb="128" eb="130">
      <t>サイヨウ</t>
    </rPh>
    <rPh sb="131" eb="132">
      <t>トモナ</t>
    </rPh>
    <rPh sb="133" eb="136">
      <t>ダンカイテキ</t>
    </rPh>
    <rPh sb="137" eb="139">
      <t>ビョウショウ</t>
    </rPh>
    <rPh sb="139" eb="141">
      <t>カクダイ</t>
    </rPh>
    <rPh sb="142" eb="144">
      <t>シンテン</t>
    </rPh>
    <rPh sb="147" eb="149">
      <t>カイゼン</t>
    </rPh>
    <rPh sb="154" eb="155">
      <t>カンガ</t>
    </rPh>
    <rPh sb="165" eb="167">
      <t>ニュウイン</t>
    </rPh>
    <rPh sb="167" eb="169">
      <t>カンジャ</t>
    </rPh>
    <rPh sb="169" eb="171">
      <t>ヒトリ</t>
    </rPh>
    <rPh sb="171" eb="172">
      <t>ア</t>
    </rPh>
    <rPh sb="174" eb="176">
      <t>シュウエキ</t>
    </rPh>
    <rPh sb="183" eb="184">
      <t>タイ</t>
    </rPh>
    <rPh sb="185" eb="187">
      <t>カンゴ</t>
    </rPh>
    <rPh sb="187" eb="189">
      <t>タイセイ</t>
    </rPh>
    <rPh sb="190" eb="192">
      <t>ドウニュウ</t>
    </rPh>
    <rPh sb="194" eb="197">
      <t>ケイカクテキ</t>
    </rPh>
    <rPh sb="198" eb="200">
      <t>シセツ</t>
    </rPh>
    <rPh sb="200" eb="202">
      <t>キジュン</t>
    </rPh>
    <rPh sb="203" eb="205">
      <t>シュトク</t>
    </rPh>
    <rPh sb="206" eb="207">
      <t>スス</t>
    </rPh>
    <rPh sb="212" eb="214">
      <t>ジョウショウ</t>
    </rPh>
    <rPh sb="219" eb="220">
      <t>カンガ</t>
    </rPh>
    <phoneticPr fontId="5"/>
  </si>
  <si>
    <t>　魚沼基幹病院は平成27年6月に新設された病院であることから、償却対象資産の多くは耐用年数を迎えておらず、減価償却は進んでいない。</t>
    <rPh sb="1" eb="3">
      <t>ウオヌマ</t>
    </rPh>
    <rPh sb="3" eb="5">
      <t>キカン</t>
    </rPh>
    <rPh sb="5" eb="7">
      <t>ビョウイン</t>
    </rPh>
    <rPh sb="8" eb="10">
      <t>ヘイセイ</t>
    </rPh>
    <rPh sb="12" eb="13">
      <t>ネン</t>
    </rPh>
    <rPh sb="14" eb="15">
      <t>ガツ</t>
    </rPh>
    <rPh sb="16" eb="18">
      <t>シンセツ</t>
    </rPh>
    <rPh sb="21" eb="23">
      <t>ビョウイン</t>
    </rPh>
    <rPh sb="31" eb="33">
      <t>ショウキャク</t>
    </rPh>
    <rPh sb="33" eb="35">
      <t>タイショウ</t>
    </rPh>
    <rPh sb="35" eb="37">
      <t>シサン</t>
    </rPh>
    <rPh sb="38" eb="39">
      <t>オオ</t>
    </rPh>
    <rPh sb="41" eb="43">
      <t>タイヨウ</t>
    </rPh>
    <rPh sb="43" eb="45">
      <t>ネンスウ</t>
    </rPh>
    <rPh sb="46" eb="47">
      <t>ムカ</t>
    </rPh>
    <rPh sb="53" eb="55">
      <t>ゲンカ</t>
    </rPh>
    <rPh sb="55" eb="57">
      <t>ショウキャク</t>
    </rPh>
    <rPh sb="58" eb="59">
      <t>スス</t>
    </rPh>
    <phoneticPr fontId="5"/>
  </si>
  <si>
    <t>　魚沼基幹病院の安定的な運営に向け、計画的な職員採用・育成を行い段階的な病床拡大を進める。</t>
    <rPh sb="1" eb="3">
      <t>ウオヌマ</t>
    </rPh>
    <rPh sb="3" eb="5">
      <t>キカン</t>
    </rPh>
    <rPh sb="5" eb="7">
      <t>ビョウイン</t>
    </rPh>
    <rPh sb="8" eb="11">
      <t>アンテイテキ</t>
    </rPh>
    <rPh sb="12" eb="14">
      <t>ウンエイ</t>
    </rPh>
    <rPh sb="15" eb="16">
      <t>ム</t>
    </rPh>
    <rPh sb="27" eb="29">
      <t>イクセイ</t>
    </rPh>
    <rPh sb="30" eb="31">
      <t>オコナ</t>
    </rPh>
    <rPh sb="32" eb="35">
      <t>ダンカイテキ</t>
    </rPh>
    <rPh sb="36" eb="38">
      <t>ビョウショウ</t>
    </rPh>
    <rPh sb="38" eb="40">
      <t>カクダイ</t>
    </rPh>
    <rPh sb="41" eb="42">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</si>
</sst>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74.7</c:v>
                </c:pt>
                <c:pt idx="4">
                  <c:v>83.5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2950912"/>
        <c:axId val="929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2950912"/>
        <c:axId val="92952832"/>
      </c:lineChart>
      <c:dateAx>
        <c:axId val="92950912"/>
        <c:scaling>
          <c:orientation val="minMax"/>
        </c:scaling>
        <c:delete val="1"/>
        <c:axPos val="b"/>
        <c:numFmt formatCode="ge" sourceLinked="1"/>
        <c:majorTickMark val="none"/>
        <c:minorTickMark val="none"/>
        <c:tickLblPos val="none"/>
        <c:crossAx val="92952832"/>
        <c:crosses val="autoZero"/>
        <c:auto val="1"/>
        <c:lblOffset val="100"/>
        <c:baseTimeUnit val="years"/>
      </c:dateAx>
      <c:valAx>
        <c:axId val="9295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5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10365</c:v>
                </c:pt>
                <c:pt idx="4">
                  <c:v>11530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614080"/>
        <c:axId val="956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614080"/>
        <c:axId val="95616000"/>
      </c:lineChart>
      <c:dateAx>
        <c:axId val="95614080"/>
        <c:scaling>
          <c:orientation val="minMax"/>
        </c:scaling>
        <c:delete val="1"/>
        <c:axPos val="b"/>
        <c:numFmt formatCode="ge" sourceLinked="1"/>
        <c:majorTickMark val="none"/>
        <c:minorTickMark val="none"/>
        <c:tickLblPos val="none"/>
        <c:crossAx val="95616000"/>
        <c:crosses val="autoZero"/>
        <c:auto val="1"/>
        <c:lblOffset val="100"/>
        <c:baseTimeUnit val="years"/>
      </c:dateAx>
      <c:valAx>
        <c:axId val="9561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61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49547</c:v>
                </c:pt>
                <c:pt idx="4">
                  <c:v>53885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736576"/>
        <c:axId val="957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736576"/>
        <c:axId val="95738496"/>
      </c:lineChart>
      <c:dateAx>
        <c:axId val="95736576"/>
        <c:scaling>
          <c:orientation val="minMax"/>
        </c:scaling>
        <c:delete val="1"/>
        <c:axPos val="b"/>
        <c:numFmt formatCode="ge" sourceLinked="1"/>
        <c:majorTickMark val="none"/>
        <c:minorTickMark val="none"/>
        <c:tickLblPos val="none"/>
        <c:crossAx val="95738496"/>
        <c:crosses val="autoZero"/>
        <c:auto val="1"/>
        <c:lblOffset val="100"/>
        <c:baseTimeUnit val="years"/>
      </c:dateAx>
      <c:valAx>
        <c:axId val="9573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73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27.5</c:v>
                </c:pt>
                <c:pt idx="4">
                  <c:v>31.3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268096"/>
        <c:axId val="972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268096"/>
        <c:axId val="97270016"/>
      </c:lineChart>
      <c:dateAx>
        <c:axId val="97268096"/>
        <c:scaling>
          <c:orientation val="minMax"/>
        </c:scaling>
        <c:delete val="1"/>
        <c:axPos val="b"/>
        <c:numFmt formatCode="ge" sourceLinked="1"/>
        <c:majorTickMark val="none"/>
        <c:minorTickMark val="none"/>
        <c:tickLblPos val="none"/>
        <c:crossAx val="97270016"/>
        <c:crosses val="autoZero"/>
        <c:auto val="1"/>
        <c:lblOffset val="100"/>
        <c:baseTimeUnit val="years"/>
      </c:dateAx>
      <c:valAx>
        <c:axId val="972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6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59.7</c:v>
                </c:pt>
                <c:pt idx="4">
                  <c:v>70.400000000000006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293440"/>
        <c:axId val="95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293440"/>
        <c:axId val="95295360"/>
      </c:lineChart>
      <c:dateAx>
        <c:axId val="95293440"/>
        <c:scaling>
          <c:orientation val="minMax"/>
        </c:scaling>
        <c:delete val="1"/>
        <c:axPos val="b"/>
        <c:numFmt formatCode="ge" sourceLinked="1"/>
        <c:majorTickMark val="none"/>
        <c:minorTickMark val="none"/>
        <c:tickLblPos val="none"/>
        <c:crossAx val="95295360"/>
        <c:crosses val="autoZero"/>
        <c:auto val="1"/>
        <c:lblOffset val="100"/>
        <c:baseTimeUnit val="years"/>
      </c:dateAx>
      <c:valAx>
        <c:axId val="9529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9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89.6</c:v>
                </c:pt>
                <c:pt idx="4">
                  <c:v>92.4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337856"/>
        <c:axId val="953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337856"/>
        <c:axId val="95352320"/>
      </c:lineChart>
      <c:dateAx>
        <c:axId val="95337856"/>
        <c:scaling>
          <c:orientation val="minMax"/>
        </c:scaling>
        <c:delete val="1"/>
        <c:axPos val="b"/>
        <c:numFmt formatCode="ge" sourceLinked="1"/>
        <c:majorTickMark val="none"/>
        <c:minorTickMark val="none"/>
        <c:tickLblPos val="none"/>
        <c:crossAx val="95352320"/>
        <c:crosses val="autoZero"/>
        <c:auto val="1"/>
        <c:lblOffset val="100"/>
        <c:baseTimeUnit val="years"/>
      </c:dateAx>
      <c:valAx>
        <c:axId val="953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33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2.7</c:v>
                </c:pt>
                <c:pt idx="4">
                  <c:v>10.8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5382528"/>
        <c:axId val="953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5382528"/>
        <c:axId val="95392896"/>
      </c:lineChart>
      <c:dateAx>
        <c:axId val="95382528"/>
        <c:scaling>
          <c:orientation val="minMax"/>
        </c:scaling>
        <c:delete val="1"/>
        <c:axPos val="b"/>
        <c:numFmt formatCode="ge" sourceLinked="1"/>
        <c:majorTickMark val="none"/>
        <c:minorTickMark val="none"/>
        <c:tickLblPos val="none"/>
        <c:crossAx val="95392896"/>
        <c:crosses val="autoZero"/>
        <c:auto val="1"/>
        <c:lblOffset val="100"/>
        <c:baseTimeUnit val="years"/>
      </c:dateAx>
      <c:valAx>
        <c:axId val="95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8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0</c:v>
                </c:pt>
                <c:pt idx="4">
                  <c:v>15.1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5423104"/>
        <c:axId val="954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5423104"/>
        <c:axId val="95433472"/>
      </c:lineChart>
      <c:dateAx>
        <c:axId val="95423104"/>
        <c:scaling>
          <c:orientation val="minMax"/>
        </c:scaling>
        <c:delete val="1"/>
        <c:axPos val="b"/>
        <c:numFmt formatCode="ge" sourceLinked="1"/>
        <c:majorTickMark val="none"/>
        <c:minorTickMark val="none"/>
        <c:tickLblPos val="none"/>
        <c:crossAx val="95433472"/>
        <c:crosses val="autoZero"/>
        <c:auto val="1"/>
        <c:lblOffset val="100"/>
        <c:baseTimeUnit val="years"/>
      </c:dateAx>
      <c:valAx>
        <c:axId val="9543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2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47999084</c:v>
                </c:pt>
                <c:pt idx="4">
                  <c:v>48784628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5480064"/>
        <c:axId val="954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5480064"/>
        <c:axId val="95486336"/>
      </c:lineChart>
      <c:dateAx>
        <c:axId val="95480064"/>
        <c:scaling>
          <c:orientation val="minMax"/>
        </c:scaling>
        <c:delete val="1"/>
        <c:axPos val="b"/>
        <c:numFmt formatCode="ge" sourceLinked="1"/>
        <c:majorTickMark val="none"/>
        <c:minorTickMark val="none"/>
        <c:tickLblPos val="none"/>
        <c:crossAx val="95486336"/>
        <c:crosses val="autoZero"/>
        <c:auto val="1"/>
        <c:lblOffset val="100"/>
        <c:baseTimeUnit val="years"/>
      </c:dateAx>
      <c:valAx>
        <c:axId val="95486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4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33.5</c:v>
                </c:pt>
                <c:pt idx="4">
                  <c:v>27.2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537024"/>
        <c:axId val="955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537024"/>
        <c:axId val="95539200"/>
      </c:lineChart>
      <c:dateAx>
        <c:axId val="95537024"/>
        <c:scaling>
          <c:orientation val="minMax"/>
        </c:scaling>
        <c:delete val="1"/>
        <c:axPos val="b"/>
        <c:numFmt formatCode="ge" sourceLinked="1"/>
        <c:majorTickMark val="none"/>
        <c:minorTickMark val="none"/>
        <c:tickLblPos val="none"/>
        <c:crossAx val="95539200"/>
        <c:crosses val="autoZero"/>
        <c:auto val="1"/>
        <c:lblOffset val="100"/>
        <c:baseTimeUnit val="years"/>
      </c:dateAx>
      <c:valAx>
        <c:axId val="9553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3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85.4</c:v>
                </c:pt>
                <c:pt idx="4">
                  <c:v>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573504"/>
        <c:axId val="955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573504"/>
        <c:axId val="95575424"/>
      </c:lineChart>
      <c:dateAx>
        <c:axId val="95573504"/>
        <c:scaling>
          <c:orientation val="minMax"/>
        </c:scaling>
        <c:delete val="1"/>
        <c:axPos val="b"/>
        <c:numFmt formatCode="ge" sourceLinked="1"/>
        <c:majorTickMark val="none"/>
        <c:minorTickMark val="none"/>
        <c:tickLblPos val="none"/>
        <c:crossAx val="95575424"/>
        <c:crosses val="autoZero"/>
        <c:auto val="1"/>
        <c:lblOffset val="100"/>
        <c:baseTimeUnit val="years"/>
      </c:dateAx>
      <c:valAx>
        <c:axId val="9557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7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E37" zoomScaleNormal="100" zoomScaleSheetLayoutView="70" workbookViewId="0">
      <selection activeCell="LY88" sqref="LY8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新潟県　魚沼基幹病院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140</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50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454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2300923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33549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141</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f>データ!AK7</f>
        <v>89.6</v>
      </c>
      <c r="BJ33" s="101"/>
      <c r="BK33" s="101"/>
      <c r="BL33" s="101"/>
      <c r="BM33" s="101"/>
      <c r="BN33" s="101"/>
      <c r="BO33" s="101"/>
      <c r="BP33" s="101"/>
      <c r="BQ33" s="101"/>
      <c r="BR33" s="101"/>
      <c r="BS33" s="101"/>
      <c r="BT33" s="101"/>
      <c r="BU33" s="101"/>
      <c r="BV33" s="101"/>
      <c r="BW33" s="102"/>
      <c r="BX33" s="100">
        <f>データ!AL7</f>
        <v>92.4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f>データ!AV7</f>
        <v>59.7</v>
      </c>
      <c r="EX33" s="101"/>
      <c r="EY33" s="101"/>
      <c r="EZ33" s="101"/>
      <c r="FA33" s="101"/>
      <c r="FB33" s="101"/>
      <c r="FC33" s="101"/>
      <c r="FD33" s="101"/>
      <c r="FE33" s="101"/>
      <c r="FF33" s="101"/>
      <c r="FG33" s="101"/>
      <c r="FH33" s="101"/>
      <c r="FI33" s="101"/>
      <c r="FJ33" s="101"/>
      <c r="FK33" s="102"/>
      <c r="FL33" s="100">
        <f>データ!AW7</f>
        <v>70.400000000000006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f>データ!BG7</f>
        <v>27.5</v>
      </c>
      <c r="IL33" s="101"/>
      <c r="IM33" s="101"/>
      <c r="IN33" s="101"/>
      <c r="IO33" s="101"/>
      <c r="IP33" s="101"/>
      <c r="IQ33" s="101"/>
      <c r="IR33" s="101"/>
      <c r="IS33" s="101"/>
      <c r="IT33" s="101"/>
      <c r="IU33" s="101"/>
      <c r="IV33" s="101"/>
      <c r="IW33" s="101"/>
      <c r="IX33" s="101"/>
      <c r="IY33" s="102"/>
      <c r="IZ33" s="100">
        <f>データ!BH7</f>
        <v>31.3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f>データ!BR7</f>
        <v>74.7</v>
      </c>
      <c r="LZ33" s="101"/>
      <c r="MA33" s="101"/>
      <c r="MB33" s="101"/>
      <c r="MC33" s="101"/>
      <c r="MD33" s="101"/>
      <c r="ME33" s="101"/>
      <c r="MF33" s="101"/>
      <c r="MG33" s="101"/>
      <c r="MH33" s="101"/>
      <c r="MI33" s="101"/>
      <c r="MJ33" s="101"/>
      <c r="MK33" s="101"/>
      <c r="ML33" s="101"/>
      <c r="MM33" s="102"/>
      <c r="MN33" s="100">
        <f>データ!BS7</f>
        <v>83.5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f>データ!CC7</f>
        <v>49547</v>
      </c>
      <c r="BJ55" s="104"/>
      <c r="BK55" s="104"/>
      <c r="BL55" s="104"/>
      <c r="BM55" s="104"/>
      <c r="BN55" s="104"/>
      <c r="BO55" s="104"/>
      <c r="BP55" s="104"/>
      <c r="BQ55" s="104"/>
      <c r="BR55" s="104"/>
      <c r="BS55" s="104"/>
      <c r="BT55" s="104"/>
      <c r="BU55" s="104"/>
      <c r="BV55" s="104"/>
      <c r="BW55" s="105"/>
      <c r="BX55" s="103">
        <f>データ!CD7</f>
        <v>53885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f>データ!CN7</f>
        <v>10365</v>
      </c>
      <c r="EX55" s="104"/>
      <c r="EY55" s="104"/>
      <c r="EZ55" s="104"/>
      <c r="FA55" s="104"/>
      <c r="FB55" s="104"/>
      <c r="FC55" s="104"/>
      <c r="FD55" s="104"/>
      <c r="FE55" s="104"/>
      <c r="FF55" s="104"/>
      <c r="FG55" s="104"/>
      <c r="FH55" s="104"/>
      <c r="FI55" s="104"/>
      <c r="FJ55" s="104"/>
      <c r="FK55" s="105"/>
      <c r="FL55" s="103">
        <f>データ!CO7</f>
        <v>11530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f>データ!CY7</f>
        <v>85.4</v>
      </c>
      <c r="IL55" s="101"/>
      <c r="IM55" s="101"/>
      <c r="IN55" s="101"/>
      <c r="IO55" s="101"/>
      <c r="IP55" s="101"/>
      <c r="IQ55" s="101"/>
      <c r="IR55" s="101"/>
      <c r="IS55" s="101"/>
      <c r="IT55" s="101"/>
      <c r="IU55" s="101"/>
      <c r="IV55" s="101"/>
      <c r="IW55" s="101"/>
      <c r="IX55" s="101"/>
      <c r="IY55" s="102"/>
      <c r="IZ55" s="100">
        <f>データ!CZ7</f>
        <v>66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f>データ!DJ7</f>
        <v>33.5</v>
      </c>
      <c r="LZ55" s="101"/>
      <c r="MA55" s="101"/>
      <c r="MB55" s="101"/>
      <c r="MC55" s="101"/>
      <c r="MD55" s="101"/>
      <c r="ME55" s="101"/>
      <c r="MF55" s="101"/>
      <c r="MG55" s="101"/>
      <c r="MH55" s="101"/>
      <c r="MI55" s="101"/>
      <c r="MJ55" s="101"/>
      <c r="MK55" s="101"/>
      <c r="ML55" s="101"/>
      <c r="MM55" s="102"/>
      <c r="MN55" s="100">
        <f>データ!DK7</f>
        <v>27.2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t="str">
        <f>データ!DT7</f>
        <v>-</v>
      </c>
      <c r="BH79" s="83"/>
      <c r="BI79" s="83"/>
      <c r="BJ79" s="83"/>
      <c r="BK79" s="83"/>
      <c r="BL79" s="83"/>
      <c r="BM79" s="83"/>
      <c r="BN79" s="83"/>
      <c r="BO79" s="83"/>
      <c r="BP79" s="83"/>
      <c r="BQ79" s="83"/>
      <c r="BR79" s="83"/>
      <c r="BS79" s="83"/>
      <c r="BT79" s="83"/>
      <c r="BU79" s="83"/>
      <c r="BV79" s="83"/>
      <c r="BW79" s="83"/>
      <c r="BX79" s="83"/>
      <c r="BY79" s="83"/>
      <c r="BZ79" s="83">
        <f>データ!DU7</f>
        <v>2.7</v>
      </c>
      <c r="CA79" s="83"/>
      <c r="CB79" s="83"/>
      <c r="CC79" s="83"/>
      <c r="CD79" s="83"/>
      <c r="CE79" s="83"/>
      <c r="CF79" s="83"/>
      <c r="CG79" s="83"/>
      <c r="CH79" s="83"/>
      <c r="CI79" s="83"/>
      <c r="CJ79" s="83"/>
      <c r="CK79" s="83"/>
      <c r="CL79" s="83"/>
      <c r="CM79" s="83"/>
      <c r="CN79" s="83"/>
      <c r="CO79" s="83"/>
      <c r="CP79" s="83"/>
      <c r="CQ79" s="83"/>
      <c r="CR79" s="83"/>
      <c r="CS79" s="83">
        <f>データ!DV7</f>
        <v>10.8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t="str">
        <f>データ!EE7</f>
        <v>-</v>
      </c>
      <c r="GB79" s="83"/>
      <c r="GC79" s="83"/>
      <c r="GD79" s="83"/>
      <c r="GE79" s="83"/>
      <c r="GF79" s="83"/>
      <c r="GG79" s="83"/>
      <c r="GH79" s="83"/>
      <c r="GI79" s="83"/>
      <c r="GJ79" s="83"/>
      <c r="GK79" s="83"/>
      <c r="GL79" s="83"/>
      <c r="GM79" s="83"/>
      <c r="GN79" s="83"/>
      <c r="GO79" s="83"/>
      <c r="GP79" s="83"/>
      <c r="GQ79" s="83"/>
      <c r="GR79" s="83"/>
      <c r="GS79" s="83"/>
      <c r="GT79" s="83">
        <f>データ!EF7</f>
        <v>0</v>
      </c>
      <c r="GU79" s="83"/>
      <c r="GV79" s="83"/>
      <c r="GW79" s="83"/>
      <c r="GX79" s="83"/>
      <c r="GY79" s="83"/>
      <c r="GZ79" s="83"/>
      <c r="HA79" s="83"/>
      <c r="HB79" s="83"/>
      <c r="HC79" s="83"/>
      <c r="HD79" s="83"/>
      <c r="HE79" s="83"/>
      <c r="HF79" s="83"/>
      <c r="HG79" s="83"/>
      <c r="HH79" s="83"/>
      <c r="HI79" s="83"/>
      <c r="HJ79" s="83"/>
      <c r="HK79" s="83"/>
      <c r="HL79" s="83"/>
      <c r="HM79" s="83">
        <f>データ!EG7</f>
        <v>15.1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f>データ!EQ7</f>
        <v>47999084</v>
      </c>
      <c r="LP79" s="79"/>
      <c r="LQ79" s="79"/>
      <c r="LR79" s="79"/>
      <c r="LS79" s="79"/>
      <c r="LT79" s="79"/>
      <c r="LU79" s="79"/>
      <c r="LV79" s="79"/>
      <c r="LW79" s="79"/>
      <c r="LX79" s="79"/>
      <c r="LY79" s="79"/>
      <c r="LZ79" s="79"/>
      <c r="MA79" s="79"/>
      <c r="MB79" s="79"/>
      <c r="MC79" s="79"/>
      <c r="MD79" s="79"/>
      <c r="ME79" s="79"/>
      <c r="MF79" s="79"/>
      <c r="MG79" s="79"/>
      <c r="MH79" s="79">
        <f>データ!ER7</f>
        <v>48784628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t="str">
        <f>データ!DY7</f>
        <v>-</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t="str">
        <f>データ!EJ7</f>
        <v>-</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150002</v>
      </c>
      <c r="D6" s="63">
        <f t="shared" si="2"/>
        <v>46</v>
      </c>
      <c r="E6" s="63">
        <f t="shared" si="2"/>
        <v>6</v>
      </c>
      <c r="F6" s="63">
        <f t="shared" si="2"/>
        <v>0</v>
      </c>
      <c r="G6" s="63">
        <f t="shared" si="2"/>
        <v>16</v>
      </c>
      <c r="H6" s="142" t="str">
        <f>IF(H8&lt;&gt;I8,H8,"")&amp;IF(I8&lt;&gt;J8,I8,"")&amp;"　"&amp;J8</f>
        <v>新潟県　魚沼基幹病院</v>
      </c>
      <c r="I6" s="143"/>
      <c r="J6" s="144"/>
      <c r="K6" s="63" t="str">
        <f t="shared" si="2"/>
        <v>当然財務</v>
      </c>
      <c r="L6" s="63" t="str">
        <f t="shared" si="2"/>
        <v>病院事業</v>
      </c>
      <c r="M6" s="63" t="str">
        <f t="shared" si="2"/>
        <v>一般病院</v>
      </c>
      <c r="N6" s="63" t="str">
        <f>N8</f>
        <v>400床以上～500床未満</v>
      </c>
      <c r="O6" s="63"/>
      <c r="P6" s="63" t="str">
        <f>P8</f>
        <v>指定管理者(利用料金制)</v>
      </c>
      <c r="Q6" s="64">
        <f t="shared" ref="Q6:AG6" si="3">Q8</f>
        <v>31</v>
      </c>
      <c r="R6" s="63" t="str">
        <f t="shared" si="3"/>
        <v>-</v>
      </c>
      <c r="S6" s="63" t="str">
        <f t="shared" si="3"/>
        <v>-</v>
      </c>
      <c r="T6" s="63" t="str">
        <f t="shared" si="3"/>
        <v>救 感 災</v>
      </c>
      <c r="U6" s="64">
        <f>U8</f>
        <v>2300923</v>
      </c>
      <c r="V6" s="64">
        <f>V8</f>
        <v>33549</v>
      </c>
      <c r="W6" s="63" t="str">
        <f>W8</f>
        <v>非該当</v>
      </c>
      <c r="X6" s="63" t="str">
        <f t="shared" si="3"/>
        <v>７：１</v>
      </c>
      <c r="Y6" s="64">
        <f t="shared" si="3"/>
        <v>400</v>
      </c>
      <c r="Z6" s="64" t="str">
        <f t="shared" si="3"/>
        <v>-</v>
      </c>
      <c r="AA6" s="64" t="str">
        <f t="shared" si="3"/>
        <v>-</v>
      </c>
      <c r="AB6" s="64">
        <f t="shared" si="3"/>
        <v>50</v>
      </c>
      <c r="AC6" s="64">
        <f t="shared" si="3"/>
        <v>4</v>
      </c>
      <c r="AD6" s="64">
        <f t="shared" si="3"/>
        <v>454</v>
      </c>
      <c r="AE6" s="64">
        <f t="shared" si="3"/>
        <v>308</v>
      </c>
      <c r="AF6" s="64" t="str">
        <f t="shared" si="3"/>
        <v>-</v>
      </c>
      <c r="AG6" s="64">
        <f t="shared" si="3"/>
        <v>308</v>
      </c>
      <c r="AH6" s="65" t="e">
        <f>IF(AH8="-",NA(),AH8)</f>
        <v>#N/A</v>
      </c>
      <c r="AI6" s="65" t="e">
        <f t="shared" ref="AI6:AQ6" si="4">IF(AI8="-",NA(),AI8)</f>
        <v>#N/A</v>
      </c>
      <c r="AJ6" s="65" t="e">
        <f t="shared" si="4"/>
        <v>#N/A</v>
      </c>
      <c r="AK6" s="65">
        <f t="shared" si="4"/>
        <v>89.6</v>
      </c>
      <c r="AL6" s="65">
        <f t="shared" si="4"/>
        <v>92.4</v>
      </c>
      <c r="AM6" s="65" t="e">
        <f t="shared" si="4"/>
        <v>#N/A</v>
      </c>
      <c r="AN6" s="65" t="e">
        <f t="shared" si="4"/>
        <v>#N/A</v>
      </c>
      <c r="AO6" s="65" t="e">
        <f t="shared" si="4"/>
        <v>#N/A</v>
      </c>
      <c r="AP6" s="65">
        <f t="shared" si="4"/>
        <v>98.8</v>
      </c>
      <c r="AQ6" s="65">
        <f t="shared" si="4"/>
        <v>98.5</v>
      </c>
      <c r="AR6" s="65" t="str">
        <f>IF(AR8="-","【-】","【"&amp;SUBSTITUTE(TEXT(AR8,"#,##0.0"),"-","△")&amp;"】")</f>
        <v>【98.4】</v>
      </c>
      <c r="AS6" s="65" t="e">
        <f>IF(AS8="-",NA(),AS8)</f>
        <v>#N/A</v>
      </c>
      <c r="AT6" s="65" t="e">
        <f t="shared" ref="AT6:BB6" si="5">IF(AT8="-",NA(),AT8)</f>
        <v>#N/A</v>
      </c>
      <c r="AU6" s="65" t="e">
        <f t="shared" si="5"/>
        <v>#N/A</v>
      </c>
      <c r="AV6" s="65">
        <f t="shared" si="5"/>
        <v>59.7</v>
      </c>
      <c r="AW6" s="65">
        <f t="shared" si="5"/>
        <v>70.400000000000006</v>
      </c>
      <c r="AX6" s="65" t="e">
        <f t="shared" si="5"/>
        <v>#N/A</v>
      </c>
      <c r="AY6" s="65" t="e">
        <f t="shared" si="5"/>
        <v>#N/A</v>
      </c>
      <c r="AZ6" s="65" t="e">
        <f t="shared" si="5"/>
        <v>#N/A</v>
      </c>
      <c r="BA6" s="65">
        <f t="shared" si="5"/>
        <v>91.8</v>
      </c>
      <c r="BB6" s="65">
        <f t="shared" si="5"/>
        <v>91.6</v>
      </c>
      <c r="BC6" s="65" t="str">
        <f>IF(BC8="-","【-】","【"&amp;SUBSTITUTE(TEXT(BC8,"#,##0.0"),"-","△")&amp;"】")</f>
        <v>【89.5】</v>
      </c>
      <c r="BD6" s="65" t="e">
        <f>IF(BD8="-",NA(),BD8)</f>
        <v>#N/A</v>
      </c>
      <c r="BE6" s="65" t="e">
        <f t="shared" ref="BE6:BM6" si="6">IF(BE8="-",NA(),BE8)</f>
        <v>#N/A</v>
      </c>
      <c r="BF6" s="65" t="e">
        <f t="shared" si="6"/>
        <v>#N/A</v>
      </c>
      <c r="BG6" s="65">
        <f t="shared" si="6"/>
        <v>27.5</v>
      </c>
      <c r="BH6" s="65">
        <f t="shared" si="6"/>
        <v>31.3</v>
      </c>
      <c r="BI6" s="65" t="e">
        <f t="shared" si="6"/>
        <v>#N/A</v>
      </c>
      <c r="BJ6" s="65" t="e">
        <f t="shared" si="6"/>
        <v>#N/A</v>
      </c>
      <c r="BK6" s="65" t="e">
        <f t="shared" si="6"/>
        <v>#N/A</v>
      </c>
      <c r="BL6" s="65">
        <f t="shared" si="6"/>
        <v>38.1</v>
      </c>
      <c r="BM6" s="65">
        <f t="shared" si="6"/>
        <v>42.9</v>
      </c>
      <c r="BN6" s="65" t="str">
        <f>IF(BN8="-","【-】","【"&amp;SUBSTITUTE(TEXT(BN8,"#,##0.0"),"-","△")&amp;"】")</f>
        <v>【63.6】</v>
      </c>
      <c r="BO6" s="65" t="e">
        <f>IF(BO8="-",NA(),BO8)</f>
        <v>#N/A</v>
      </c>
      <c r="BP6" s="65" t="e">
        <f t="shared" ref="BP6:BX6" si="7">IF(BP8="-",NA(),BP8)</f>
        <v>#N/A</v>
      </c>
      <c r="BQ6" s="65" t="e">
        <f t="shared" si="7"/>
        <v>#N/A</v>
      </c>
      <c r="BR6" s="65">
        <f t="shared" si="7"/>
        <v>74.7</v>
      </c>
      <c r="BS6" s="65">
        <f t="shared" si="7"/>
        <v>83.5</v>
      </c>
      <c r="BT6" s="65" t="e">
        <f t="shared" si="7"/>
        <v>#N/A</v>
      </c>
      <c r="BU6" s="65" t="e">
        <f t="shared" si="7"/>
        <v>#N/A</v>
      </c>
      <c r="BV6" s="65" t="e">
        <f t="shared" si="7"/>
        <v>#N/A</v>
      </c>
      <c r="BW6" s="65">
        <f t="shared" si="7"/>
        <v>75.7</v>
      </c>
      <c r="BX6" s="65">
        <f t="shared" si="7"/>
        <v>76.099999999999994</v>
      </c>
      <c r="BY6" s="65" t="str">
        <f>IF(BY8="-","【-】","【"&amp;SUBSTITUTE(TEXT(BY8,"#,##0.0"),"-","△")&amp;"】")</f>
        <v>【74.2】</v>
      </c>
      <c r="BZ6" s="66" t="e">
        <f>IF(BZ8="-",NA(),BZ8)</f>
        <v>#N/A</v>
      </c>
      <c r="CA6" s="66" t="e">
        <f t="shared" ref="CA6:CI6" si="8">IF(CA8="-",NA(),CA8)</f>
        <v>#N/A</v>
      </c>
      <c r="CB6" s="66" t="e">
        <f t="shared" si="8"/>
        <v>#N/A</v>
      </c>
      <c r="CC6" s="66">
        <f t="shared" si="8"/>
        <v>49547</v>
      </c>
      <c r="CD6" s="66">
        <f t="shared" si="8"/>
        <v>53885</v>
      </c>
      <c r="CE6" s="66" t="e">
        <f t="shared" si="8"/>
        <v>#N/A</v>
      </c>
      <c r="CF6" s="66" t="e">
        <f t="shared" si="8"/>
        <v>#N/A</v>
      </c>
      <c r="CG6" s="66" t="e">
        <f t="shared" si="8"/>
        <v>#N/A</v>
      </c>
      <c r="CH6" s="66">
        <f t="shared" si="8"/>
        <v>54464</v>
      </c>
      <c r="CI6" s="66">
        <f t="shared" si="8"/>
        <v>55265</v>
      </c>
      <c r="CJ6" s="65" t="str">
        <f>IF(CJ8="-","【-】","【"&amp;SUBSTITUTE(TEXT(CJ8,"#,##0"),"-","△")&amp;"】")</f>
        <v>【49,667】</v>
      </c>
      <c r="CK6" s="66" t="e">
        <f>IF(CK8="-",NA(),CK8)</f>
        <v>#N/A</v>
      </c>
      <c r="CL6" s="66" t="e">
        <f t="shared" ref="CL6:CT6" si="9">IF(CL8="-",NA(),CL8)</f>
        <v>#N/A</v>
      </c>
      <c r="CM6" s="66" t="e">
        <f t="shared" si="9"/>
        <v>#N/A</v>
      </c>
      <c r="CN6" s="66">
        <f t="shared" si="9"/>
        <v>10365</v>
      </c>
      <c r="CO6" s="66">
        <f t="shared" si="9"/>
        <v>11530</v>
      </c>
      <c r="CP6" s="66" t="e">
        <f t="shared" si="9"/>
        <v>#N/A</v>
      </c>
      <c r="CQ6" s="66" t="e">
        <f t="shared" si="9"/>
        <v>#N/A</v>
      </c>
      <c r="CR6" s="66" t="e">
        <f t="shared" si="9"/>
        <v>#N/A</v>
      </c>
      <c r="CS6" s="66">
        <f t="shared" si="9"/>
        <v>13969</v>
      </c>
      <c r="CT6" s="66">
        <f t="shared" si="9"/>
        <v>14455</v>
      </c>
      <c r="CU6" s="65" t="str">
        <f>IF(CU8="-","【-】","【"&amp;SUBSTITUTE(TEXT(CU8,"#,##0"),"-","△")&amp;"】")</f>
        <v>【13,758】</v>
      </c>
      <c r="CV6" s="65" t="e">
        <f>IF(CV8="-",NA(),CV8)</f>
        <v>#N/A</v>
      </c>
      <c r="CW6" s="65" t="e">
        <f t="shared" ref="CW6:DE6" si="10">IF(CW8="-",NA(),CW8)</f>
        <v>#N/A</v>
      </c>
      <c r="CX6" s="65" t="e">
        <f t="shared" si="10"/>
        <v>#N/A</v>
      </c>
      <c r="CY6" s="65">
        <f t="shared" si="10"/>
        <v>85.4</v>
      </c>
      <c r="CZ6" s="65">
        <f t="shared" si="10"/>
        <v>66</v>
      </c>
      <c r="DA6" s="65" t="e">
        <f t="shared" si="10"/>
        <v>#N/A</v>
      </c>
      <c r="DB6" s="65" t="e">
        <f t="shared" si="10"/>
        <v>#N/A</v>
      </c>
      <c r="DC6" s="65" t="e">
        <f t="shared" si="10"/>
        <v>#N/A</v>
      </c>
      <c r="DD6" s="65">
        <f t="shared" si="10"/>
        <v>53.2</v>
      </c>
      <c r="DE6" s="65">
        <f t="shared" si="10"/>
        <v>54.1</v>
      </c>
      <c r="DF6" s="65" t="str">
        <f>IF(DF8="-","【-】","【"&amp;SUBSTITUTE(TEXT(DF8,"#,##0.0"),"-","△")&amp;"】")</f>
        <v>【55.2】</v>
      </c>
      <c r="DG6" s="65" t="e">
        <f>IF(DG8="-",NA(),DG8)</f>
        <v>#N/A</v>
      </c>
      <c r="DH6" s="65" t="e">
        <f t="shared" ref="DH6:DP6" si="11">IF(DH8="-",NA(),DH8)</f>
        <v>#N/A</v>
      </c>
      <c r="DI6" s="65" t="e">
        <f t="shared" si="11"/>
        <v>#N/A</v>
      </c>
      <c r="DJ6" s="65">
        <f t="shared" si="11"/>
        <v>33.5</v>
      </c>
      <c r="DK6" s="65">
        <f t="shared" si="11"/>
        <v>27.2</v>
      </c>
      <c r="DL6" s="65" t="e">
        <f t="shared" si="11"/>
        <v>#N/A</v>
      </c>
      <c r="DM6" s="65" t="e">
        <f t="shared" si="11"/>
        <v>#N/A</v>
      </c>
      <c r="DN6" s="65" t="e">
        <f t="shared" si="11"/>
        <v>#N/A</v>
      </c>
      <c r="DO6" s="65">
        <f t="shared" si="11"/>
        <v>25.3</v>
      </c>
      <c r="DP6" s="65">
        <f t="shared" si="11"/>
        <v>25.2</v>
      </c>
      <c r="DQ6" s="65" t="str">
        <f>IF(DQ8="-","【-】","【"&amp;SUBSTITUTE(TEXT(DQ8,"#,##0.0"),"-","△")&amp;"】")</f>
        <v>【24.1】</v>
      </c>
      <c r="DR6" s="65" t="e">
        <f>IF(DR8="-",NA(),DR8)</f>
        <v>#N/A</v>
      </c>
      <c r="DS6" s="65" t="e">
        <f t="shared" ref="DS6:EA6" si="12">IF(DS8="-",NA(),DS8)</f>
        <v>#N/A</v>
      </c>
      <c r="DT6" s="65" t="e">
        <f t="shared" si="12"/>
        <v>#N/A</v>
      </c>
      <c r="DU6" s="65">
        <f t="shared" si="12"/>
        <v>2.7</v>
      </c>
      <c r="DV6" s="65">
        <f t="shared" si="12"/>
        <v>10.8</v>
      </c>
      <c r="DW6" s="65" t="e">
        <f t="shared" si="12"/>
        <v>#N/A</v>
      </c>
      <c r="DX6" s="65" t="e">
        <f t="shared" si="12"/>
        <v>#N/A</v>
      </c>
      <c r="DY6" s="65" t="e">
        <f t="shared" si="12"/>
        <v>#N/A</v>
      </c>
      <c r="DZ6" s="65">
        <f t="shared" si="12"/>
        <v>48.7</v>
      </c>
      <c r="EA6" s="65">
        <f t="shared" si="12"/>
        <v>52.5</v>
      </c>
      <c r="EB6" s="65" t="str">
        <f>IF(EB8="-","【-】","【"&amp;SUBSTITUTE(TEXT(EB8,"#,##0.0"),"-","△")&amp;"】")</f>
        <v>【50.7】</v>
      </c>
      <c r="EC6" s="65" t="e">
        <f>IF(EC8="-",NA(),EC8)</f>
        <v>#N/A</v>
      </c>
      <c r="ED6" s="65" t="e">
        <f t="shared" ref="ED6:EL6" si="13">IF(ED8="-",NA(),ED8)</f>
        <v>#N/A</v>
      </c>
      <c r="EE6" s="65" t="e">
        <f t="shared" si="13"/>
        <v>#N/A</v>
      </c>
      <c r="EF6" s="65">
        <f t="shared" si="13"/>
        <v>0</v>
      </c>
      <c r="EG6" s="65">
        <f t="shared" si="13"/>
        <v>15.1</v>
      </c>
      <c r="EH6" s="65" t="e">
        <f t="shared" si="13"/>
        <v>#N/A</v>
      </c>
      <c r="EI6" s="65" t="e">
        <f t="shared" si="13"/>
        <v>#N/A</v>
      </c>
      <c r="EJ6" s="65" t="e">
        <f t="shared" si="13"/>
        <v>#N/A</v>
      </c>
      <c r="EK6" s="65">
        <f t="shared" si="13"/>
        <v>61.7</v>
      </c>
      <c r="EL6" s="65">
        <f t="shared" si="13"/>
        <v>66.099999999999994</v>
      </c>
      <c r="EM6" s="65" t="str">
        <f>IF(EM8="-","【-】","【"&amp;SUBSTITUTE(TEXT(EM8,"#,##0.0"),"-","△")&amp;"】")</f>
        <v>【65.7】</v>
      </c>
      <c r="EN6" s="66" t="e">
        <f>IF(EN8="-",NA(),EN8)</f>
        <v>#N/A</v>
      </c>
      <c r="EO6" s="66" t="e">
        <f t="shared" ref="EO6:EW6" si="14">IF(EO8="-",NA(),EO8)</f>
        <v>#N/A</v>
      </c>
      <c r="EP6" s="66" t="e">
        <f t="shared" si="14"/>
        <v>#N/A</v>
      </c>
      <c r="EQ6" s="66">
        <f t="shared" si="14"/>
        <v>47999084</v>
      </c>
      <c r="ER6" s="66">
        <f t="shared" si="14"/>
        <v>48784628</v>
      </c>
      <c r="ES6" s="66" t="e">
        <f t="shared" si="14"/>
        <v>#N/A</v>
      </c>
      <c r="ET6" s="66" t="e">
        <f t="shared" si="14"/>
        <v>#N/A</v>
      </c>
      <c r="EU6" s="66" t="e">
        <f t="shared" si="14"/>
        <v>#N/A</v>
      </c>
      <c r="EV6" s="66">
        <f t="shared" si="14"/>
        <v>43764424</v>
      </c>
      <c r="EW6" s="66">
        <f t="shared" si="14"/>
        <v>44446754</v>
      </c>
      <c r="EX6" s="66" t="str">
        <f>IF(EX8="-","【-】","【"&amp;SUBSTITUTE(TEXT(EX8,"#,##0"),"-","△")&amp;"】")</f>
        <v>【44,050,160】</v>
      </c>
    </row>
    <row r="7" spans="1:154" s="67" customFormat="1">
      <c r="A7" s="48" t="s">
        <v>122</v>
      </c>
      <c r="B7" s="63">
        <f t="shared" ref="B7:AG7" si="15">B8</f>
        <v>2016</v>
      </c>
      <c r="C7" s="63">
        <f t="shared" si="15"/>
        <v>150002</v>
      </c>
      <c r="D7" s="63">
        <f t="shared" si="15"/>
        <v>46</v>
      </c>
      <c r="E7" s="63">
        <f t="shared" si="15"/>
        <v>6</v>
      </c>
      <c r="F7" s="63">
        <f t="shared" si="15"/>
        <v>0</v>
      </c>
      <c r="G7" s="63">
        <f t="shared" si="15"/>
        <v>16</v>
      </c>
      <c r="H7" s="63"/>
      <c r="I7" s="63"/>
      <c r="J7" s="63"/>
      <c r="K7" s="63" t="str">
        <f t="shared" si="15"/>
        <v>当然財務</v>
      </c>
      <c r="L7" s="63" t="str">
        <f t="shared" si="15"/>
        <v>病院事業</v>
      </c>
      <c r="M7" s="63" t="str">
        <f t="shared" si="15"/>
        <v>一般病院</v>
      </c>
      <c r="N7" s="63" t="str">
        <f>N8</f>
        <v>400床以上～500床未満</v>
      </c>
      <c r="O7" s="63"/>
      <c r="P7" s="63" t="str">
        <f>P8</f>
        <v>指定管理者(利用料金制)</v>
      </c>
      <c r="Q7" s="64">
        <f t="shared" si="15"/>
        <v>31</v>
      </c>
      <c r="R7" s="63" t="str">
        <f t="shared" si="15"/>
        <v>-</v>
      </c>
      <c r="S7" s="63" t="str">
        <f t="shared" si="15"/>
        <v>-</v>
      </c>
      <c r="T7" s="63" t="str">
        <f t="shared" si="15"/>
        <v>救 感 災</v>
      </c>
      <c r="U7" s="64">
        <f>U8</f>
        <v>2300923</v>
      </c>
      <c r="V7" s="64">
        <f>V8</f>
        <v>33549</v>
      </c>
      <c r="W7" s="63" t="str">
        <f>W8</f>
        <v>非該当</v>
      </c>
      <c r="X7" s="63" t="str">
        <f t="shared" si="15"/>
        <v>７：１</v>
      </c>
      <c r="Y7" s="64">
        <f t="shared" si="15"/>
        <v>400</v>
      </c>
      <c r="Z7" s="64" t="str">
        <f t="shared" si="15"/>
        <v>-</v>
      </c>
      <c r="AA7" s="64" t="str">
        <f t="shared" si="15"/>
        <v>-</v>
      </c>
      <c r="AB7" s="64">
        <f t="shared" si="15"/>
        <v>50</v>
      </c>
      <c r="AC7" s="64">
        <f t="shared" si="15"/>
        <v>4</v>
      </c>
      <c r="AD7" s="64">
        <f t="shared" si="15"/>
        <v>454</v>
      </c>
      <c r="AE7" s="64">
        <f t="shared" si="15"/>
        <v>308</v>
      </c>
      <c r="AF7" s="64" t="str">
        <f t="shared" si="15"/>
        <v>-</v>
      </c>
      <c r="AG7" s="64">
        <f t="shared" si="15"/>
        <v>308</v>
      </c>
      <c r="AH7" s="65" t="str">
        <f>AH8</f>
        <v>-</v>
      </c>
      <c r="AI7" s="65" t="str">
        <f t="shared" ref="AI7:AQ7" si="16">AI8</f>
        <v>-</v>
      </c>
      <c r="AJ7" s="65" t="str">
        <f t="shared" si="16"/>
        <v>-</v>
      </c>
      <c r="AK7" s="65">
        <f t="shared" si="16"/>
        <v>89.6</v>
      </c>
      <c r="AL7" s="65">
        <f t="shared" si="16"/>
        <v>92.4</v>
      </c>
      <c r="AM7" s="65" t="str">
        <f t="shared" si="16"/>
        <v>-</v>
      </c>
      <c r="AN7" s="65" t="str">
        <f t="shared" si="16"/>
        <v>-</v>
      </c>
      <c r="AO7" s="65" t="str">
        <f t="shared" si="16"/>
        <v>-</v>
      </c>
      <c r="AP7" s="65">
        <f t="shared" si="16"/>
        <v>98.8</v>
      </c>
      <c r="AQ7" s="65">
        <f t="shared" si="16"/>
        <v>98.5</v>
      </c>
      <c r="AR7" s="65"/>
      <c r="AS7" s="65" t="str">
        <f>AS8</f>
        <v>-</v>
      </c>
      <c r="AT7" s="65" t="str">
        <f t="shared" ref="AT7:BB7" si="17">AT8</f>
        <v>-</v>
      </c>
      <c r="AU7" s="65" t="str">
        <f t="shared" si="17"/>
        <v>-</v>
      </c>
      <c r="AV7" s="65">
        <f t="shared" si="17"/>
        <v>59.7</v>
      </c>
      <c r="AW7" s="65">
        <f t="shared" si="17"/>
        <v>70.400000000000006</v>
      </c>
      <c r="AX7" s="65" t="str">
        <f t="shared" si="17"/>
        <v>-</v>
      </c>
      <c r="AY7" s="65" t="str">
        <f t="shared" si="17"/>
        <v>-</v>
      </c>
      <c r="AZ7" s="65" t="str">
        <f t="shared" si="17"/>
        <v>-</v>
      </c>
      <c r="BA7" s="65">
        <f t="shared" si="17"/>
        <v>91.8</v>
      </c>
      <c r="BB7" s="65">
        <f t="shared" si="17"/>
        <v>91.6</v>
      </c>
      <c r="BC7" s="65"/>
      <c r="BD7" s="65" t="str">
        <f>BD8</f>
        <v>-</v>
      </c>
      <c r="BE7" s="65" t="str">
        <f t="shared" ref="BE7:BM7" si="18">BE8</f>
        <v>-</v>
      </c>
      <c r="BF7" s="65" t="str">
        <f t="shared" si="18"/>
        <v>-</v>
      </c>
      <c r="BG7" s="65">
        <f t="shared" si="18"/>
        <v>27.5</v>
      </c>
      <c r="BH7" s="65">
        <f t="shared" si="18"/>
        <v>31.3</v>
      </c>
      <c r="BI7" s="65" t="str">
        <f t="shared" si="18"/>
        <v>-</v>
      </c>
      <c r="BJ7" s="65" t="str">
        <f t="shared" si="18"/>
        <v>-</v>
      </c>
      <c r="BK7" s="65" t="str">
        <f t="shared" si="18"/>
        <v>-</v>
      </c>
      <c r="BL7" s="65">
        <f t="shared" si="18"/>
        <v>38.1</v>
      </c>
      <c r="BM7" s="65">
        <f t="shared" si="18"/>
        <v>42.9</v>
      </c>
      <c r="BN7" s="65"/>
      <c r="BO7" s="65" t="str">
        <f>BO8</f>
        <v>-</v>
      </c>
      <c r="BP7" s="65" t="str">
        <f t="shared" ref="BP7:BX7" si="19">BP8</f>
        <v>-</v>
      </c>
      <c r="BQ7" s="65" t="str">
        <f t="shared" si="19"/>
        <v>-</v>
      </c>
      <c r="BR7" s="65">
        <f t="shared" si="19"/>
        <v>74.7</v>
      </c>
      <c r="BS7" s="65">
        <f t="shared" si="19"/>
        <v>83.5</v>
      </c>
      <c r="BT7" s="65" t="str">
        <f t="shared" si="19"/>
        <v>-</v>
      </c>
      <c r="BU7" s="65" t="str">
        <f t="shared" si="19"/>
        <v>-</v>
      </c>
      <c r="BV7" s="65" t="str">
        <f t="shared" si="19"/>
        <v>-</v>
      </c>
      <c r="BW7" s="65">
        <f t="shared" si="19"/>
        <v>75.7</v>
      </c>
      <c r="BX7" s="65">
        <f t="shared" si="19"/>
        <v>76.099999999999994</v>
      </c>
      <c r="BY7" s="65"/>
      <c r="BZ7" s="66" t="str">
        <f>BZ8</f>
        <v>-</v>
      </c>
      <c r="CA7" s="66" t="str">
        <f t="shared" ref="CA7:CI7" si="20">CA8</f>
        <v>-</v>
      </c>
      <c r="CB7" s="66" t="str">
        <f t="shared" si="20"/>
        <v>-</v>
      </c>
      <c r="CC7" s="66">
        <f t="shared" si="20"/>
        <v>49547</v>
      </c>
      <c r="CD7" s="66">
        <f t="shared" si="20"/>
        <v>53885</v>
      </c>
      <c r="CE7" s="66" t="str">
        <f t="shared" si="20"/>
        <v>-</v>
      </c>
      <c r="CF7" s="66" t="str">
        <f t="shared" si="20"/>
        <v>-</v>
      </c>
      <c r="CG7" s="66" t="str">
        <f t="shared" si="20"/>
        <v>-</v>
      </c>
      <c r="CH7" s="66">
        <f t="shared" si="20"/>
        <v>54464</v>
      </c>
      <c r="CI7" s="66">
        <f t="shared" si="20"/>
        <v>55265</v>
      </c>
      <c r="CJ7" s="65"/>
      <c r="CK7" s="66" t="str">
        <f>CK8</f>
        <v>-</v>
      </c>
      <c r="CL7" s="66" t="str">
        <f t="shared" ref="CL7:CT7" si="21">CL8</f>
        <v>-</v>
      </c>
      <c r="CM7" s="66" t="str">
        <f t="shared" si="21"/>
        <v>-</v>
      </c>
      <c r="CN7" s="66">
        <f t="shared" si="21"/>
        <v>10365</v>
      </c>
      <c r="CO7" s="66">
        <f t="shared" si="21"/>
        <v>11530</v>
      </c>
      <c r="CP7" s="66" t="str">
        <f t="shared" si="21"/>
        <v>-</v>
      </c>
      <c r="CQ7" s="66" t="str">
        <f t="shared" si="21"/>
        <v>-</v>
      </c>
      <c r="CR7" s="66" t="str">
        <f t="shared" si="21"/>
        <v>-</v>
      </c>
      <c r="CS7" s="66">
        <f t="shared" si="21"/>
        <v>13969</v>
      </c>
      <c r="CT7" s="66">
        <f t="shared" si="21"/>
        <v>14455</v>
      </c>
      <c r="CU7" s="65"/>
      <c r="CV7" s="65" t="str">
        <f>CV8</f>
        <v>-</v>
      </c>
      <c r="CW7" s="65" t="str">
        <f t="shared" ref="CW7:DE7" si="22">CW8</f>
        <v>-</v>
      </c>
      <c r="CX7" s="65" t="str">
        <f t="shared" si="22"/>
        <v>-</v>
      </c>
      <c r="CY7" s="65">
        <f t="shared" si="22"/>
        <v>85.4</v>
      </c>
      <c r="CZ7" s="65">
        <f t="shared" si="22"/>
        <v>66</v>
      </c>
      <c r="DA7" s="65" t="str">
        <f t="shared" si="22"/>
        <v>-</v>
      </c>
      <c r="DB7" s="65" t="str">
        <f t="shared" si="22"/>
        <v>-</v>
      </c>
      <c r="DC7" s="65" t="str">
        <f t="shared" si="22"/>
        <v>-</v>
      </c>
      <c r="DD7" s="65">
        <f t="shared" si="22"/>
        <v>53.2</v>
      </c>
      <c r="DE7" s="65">
        <f t="shared" si="22"/>
        <v>54.1</v>
      </c>
      <c r="DF7" s="65"/>
      <c r="DG7" s="65" t="str">
        <f>DG8</f>
        <v>-</v>
      </c>
      <c r="DH7" s="65" t="str">
        <f t="shared" ref="DH7:DP7" si="23">DH8</f>
        <v>-</v>
      </c>
      <c r="DI7" s="65" t="str">
        <f t="shared" si="23"/>
        <v>-</v>
      </c>
      <c r="DJ7" s="65">
        <f t="shared" si="23"/>
        <v>33.5</v>
      </c>
      <c r="DK7" s="65">
        <f t="shared" si="23"/>
        <v>27.2</v>
      </c>
      <c r="DL7" s="65" t="str">
        <f t="shared" si="23"/>
        <v>-</v>
      </c>
      <c r="DM7" s="65" t="str">
        <f t="shared" si="23"/>
        <v>-</v>
      </c>
      <c r="DN7" s="65" t="str">
        <f t="shared" si="23"/>
        <v>-</v>
      </c>
      <c r="DO7" s="65">
        <f t="shared" si="23"/>
        <v>25.3</v>
      </c>
      <c r="DP7" s="65">
        <f t="shared" si="23"/>
        <v>25.2</v>
      </c>
      <c r="DQ7" s="65"/>
      <c r="DR7" s="65" t="str">
        <f>DR8</f>
        <v>-</v>
      </c>
      <c r="DS7" s="65" t="str">
        <f t="shared" ref="DS7:EA7" si="24">DS8</f>
        <v>-</v>
      </c>
      <c r="DT7" s="65" t="str">
        <f t="shared" si="24"/>
        <v>-</v>
      </c>
      <c r="DU7" s="65">
        <f t="shared" si="24"/>
        <v>2.7</v>
      </c>
      <c r="DV7" s="65">
        <f t="shared" si="24"/>
        <v>10.8</v>
      </c>
      <c r="DW7" s="65" t="str">
        <f t="shared" si="24"/>
        <v>-</v>
      </c>
      <c r="DX7" s="65" t="str">
        <f t="shared" si="24"/>
        <v>-</v>
      </c>
      <c r="DY7" s="65" t="str">
        <f t="shared" si="24"/>
        <v>-</v>
      </c>
      <c r="DZ7" s="65">
        <f t="shared" si="24"/>
        <v>48.7</v>
      </c>
      <c r="EA7" s="65">
        <f t="shared" si="24"/>
        <v>52.5</v>
      </c>
      <c r="EB7" s="65"/>
      <c r="EC7" s="65" t="str">
        <f>EC8</f>
        <v>-</v>
      </c>
      <c r="ED7" s="65" t="str">
        <f t="shared" ref="ED7:EL7" si="25">ED8</f>
        <v>-</v>
      </c>
      <c r="EE7" s="65" t="str">
        <f t="shared" si="25"/>
        <v>-</v>
      </c>
      <c r="EF7" s="65">
        <f t="shared" si="25"/>
        <v>0</v>
      </c>
      <c r="EG7" s="65">
        <f t="shared" si="25"/>
        <v>15.1</v>
      </c>
      <c r="EH7" s="65" t="str">
        <f t="shared" si="25"/>
        <v>-</v>
      </c>
      <c r="EI7" s="65" t="str">
        <f t="shared" si="25"/>
        <v>-</v>
      </c>
      <c r="EJ7" s="65" t="str">
        <f t="shared" si="25"/>
        <v>-</v>
      </c>
      <c r="EK7" s="65">
        <f t="shared" si="25"/>
        <v>61.7</v>
      </c>
      <c r="EL7" s="65">
        <f t="shared" si="25"/>
        <v>66.099999999999994</v>
      </c>
      <c r="EM7" s="65"/>
      <c r="EN7" s="66" t="str">
        <f>EN8</f>
        <v>-</v>
      </c>
      <c r="EO7" s="66" t="str">
        <f t="shared" ref="EO7:EW7" si="26">EO8</f>
        <v>-</v>
      </c>
      <c r="EP7" s="66" t="str">
        <f t="shared" si="26"/>
        <v>-</v>
      </c>
      <c r="EQ7" s="66">
        <f t="shared" si="26"/>
        <v>47999084</v>
      </c>
      <c r="ER7" s="66">
        <f t="shared" si="26"/>
        <v>48784628</v>
      </c>
      <c r="ES7" s="66" t="str">
        <f t="shared" si="26"/>
        <v>-</v>
      </c>
      <c r="ET7" s="66" t="str">
        <f t="shared" si="26"/>
        <v>-</v>
      </c>
      <c r="EU7" s="66" t="str">
        <f t="shared" si="26"/>
        <v>-</v>
      </c>
      <c r="EV7" s="66">
        <f t="shared" si="26"/>
        <v>43764424</v>
      </c>
      <c r="EW7" s="66">
        <f t="shared" si="26"/>
        <v>44446754</v>
      </c>
      <c r="EX7" s="66"/>
    </row>
    <row r="8" spans="1:154" s="67" customFormat="1">
      <c r="A8" s="48"/>
      <c r="B8" s="68">
        <v>2016</v>
      </c>
      <c r="C8" s="68">
        <v>150002</v>
      </c>
      <c r="D8" s="68">
        <v>46</v>
      </c>
      <c r="E8" s="68">
        <v>6</v>
      </c>
      <c r="F8" s="68">
        <v>0</v>
      </c>
      <c r="G8" s="68">
        <v>16</v>
      </c>
      <c r="H8" s="68" t="s">
        <v>123</v>
      </c>
      <c r="I8" s="68" t="s">
        <v>123</v>
      </c>
      <c r="J8" s="68" t="s">
        <v>124</v>
      </c>
      <c r="K8" s="68" t="s">
        <v>125</v>
      </c>
      <c r="L8" s="68" t="s">
        <v>126</v>
      </c>
      <c r="M8" s="68" t="s">
        <v>127</v>
      </c>
      <c r="N8" s="68" t="s">
        <v>128</v>
      </c>
      <c r="O8" s="68"/>
      <c r="P8" s="68" t="s">
        <v>129</v>
      </c>
      <c r="Q8" s="69">
        <v>31</v>
      </c>
      <c r="R8" s="68" t="s">
        <v>130</v>
      </c>
      <c r="S8" s="68" t="s">
        <v>130</v>
      </c>
      <c r="T8" s="68" t="s">
        <v>131</v>
      </c>
      <c r="U8" s="69">
        <v>2300923</v>
      </c>
      <c r="V8" s="69">
        <v>33549</v>
      </c>
      <c r="W8" s="68" t="s">
        <v>132</v>
      </c>
      <c r="X8" s="70" t="s">
        <v>133</v>
      </c>
      <c r="Y8" s="69">
        <v>400</v>
      </c>
      <c r="Z8" s="69" t="s">
        <v>130</v>
      </c>
      <c r="AA8" s="69" t="s">
        <v>130</v>
      </c>
      <c r="AB8" s="69">
        <v>50</v>
      </c>
      <c r="AC8" s="69">
        <v>4</v>
      </c>
      <c r="AD8" s="69">
        <v>454</v>
      </c>
      <c r="AE8" s="69">
        <v>308</v>
      </c>
      <c r="AF8" s="69" t="s">
        <v>130</v>
      </c>
      <c r="AG8" s="69">
        <v>308</v>
      </c>
      <c r="AH8" s="71" t="s">
        <v>130</v>
      </c>
      <c r="AI8" s="71" t="s">
        <v>130</v>
      </c>
      <c r="AJ8" s="71" t="s">
        <v>130</v>
      </c>
      <c r="AK8" s="71">
        <v>89.6</v>
      </c>
      <c r="AL8" s="71">
        <v>92.4</v>
      </c>
      <c r="AM8" s="71" t="s">
        <v>130</v>
      </c>
      <c r="AN8" s="71" t="s">
        <v>130</v>
      </c>
      <c r="AO8" s="71" t="s">
        <v>130</v>
      </c>
      <c r="AP8" s="71">
        <v>98.8</v>
      </c>
      <c r="AQ8" s="71">
        <v>98.5</v>
      </c>
      <c r="AR8" s="71">
        <v>98.4</v>
      </c>
      <c r="AS8" s="71" t="s">
        <v>130</v>
      </c>
      <c r="AT8" s="71" t="s">
        <v>130</v>
      </c>
      <c r="AU8" s="71" t="s">
        <v>130</v>
      </c>
      <c r="AV8" s="71">
        <v>59.7</v>
      </c>
      <c r="AW8" s="71">
        <v>70.400000000000006</v>
      </c>
      <c r="AX8" s="71" t="s">
        <v>130</v>
      </c>
      <c r="AY8" s="71" t="s">
        <v>130</v>
      </c>
      <c r="AZ8" s="71" t="s">
        <v>130</v>
      </c>
      <c r="BA8" s="71">
        <v>91.8</v>
      </c>
      <c r="BB8" s="71">
        <v>91.6</v>
      </c>
      <c r="BC8" s="71">
        <v>89.5</v>
      </c>
      <c r="BD8" s="72" t="s">
        <v>130</v>
      </c>
      <c r="BE8" s="72" t="s">
        <v>130</v>
      </c>
      <c r="BF8" s="72" t="s">
        <v>130</v>
      </c>
      <c r="BG8" s="72">
        <v>27.5</v>
      </c>
      <c r="BH8" s="72">
        <v>31.3</v>
      </c>
      <c r="BI8" s="72" t="s">
        <v>130</v>
      </c>
      <c r="BJ8" s="72" t="s">
        <v>130</v>
      </c>
      <c r="BK8" s="72" t="s">
        <v>130</v>
      </c>
      <c r="BL8" s="72">
        <v>38.1</v>
      </c>
      <c r="BM8" s="72">
        <v>42.9</v>
      </c>
      <c r="BN8" s="72">
        <v>63.6</v>
      </c>
      <c r="BO8" s="71" t="s">
        <v>130</v>
      </c>
      <c r="BP8" s="71" t="s">
        <v>130</v>
      </c>
      <c r="BQ8" s="71" t="s">
        <v>130</v>
      </c>
      <c r="BR8" s="71">
        <v>74.7</v>
      </c>
      <c r="BS8" s="71">
        <v>83.5</v>
      </c>
      <c r="BT8" s="71" t="s">
        <v>130</v>
      </c>
      <c r="BU8" s="71" t="s">
        <v>130</v>
      </c>
      <c r="BV8" s="71" t="s">
        <v>130</v>
      </c>
      <c r="BW8" s="71">
        <v>75.7</v>
      </c>
      <c r="BX8" s="71">
        <v>76.099999999999994</v>
      </c>
      <c r="BY8" s="71">
        <v>74.2</v>
      </c>
      <c r="BZ8" s="72" t="s">
        <v>130</v>
      </c>
      <c r="CA8" s="72" t="s">
        <v>130</v>
      </c>
      <c r="CB8" s="72" t="s">
        <v>130</v>
      </c>
      <c r="CC8" s="72">
        <v>49547</v>
      </c>
      <c r="CD8" s="72">
        <v>53885</v>
      </c>
      <c r="CE8" s="72" t="s">
        <v>130</v>
      </c>
      <c r="CF8" s="72" t="s">
        <v>130</v>
      </c>
      <c r="CG8" s="72" t="s">
        <v>130</v>
      </c>
      <c r="CH8" s="72">
        <v>54464</v>
      </c>
      <c r="CI8" s="72">
        <v>55265</v>
      </c>
      <c r="CJ8" s="71">
        <v>49667</v>
      </c>
      <c r="CK8" s="72" t="s">
        <v>130</v>
      </c>
      <c r="CL8" s="72" t="s">
        <v>130</v>
      </c>
      <c r="CM8" s="72" t="s">
        <v>130</v>
      </c>
      <c r="CN8" s="72">
        <v>10365</v>
      </c>
      <c r="CO8" s="72">
        <v>11530</v>
      </c>
      <c r="CP8" s="72" t="s">
        <v>130</v>
      </c>
      <c r="CQ8" s="72" t="s">
        <v>130</v>
      </c>
      <c r="CR8" s="72" t="s">
        <v>130</v>
      </c>
      <c r="CS8" s="72">
        <v>13969</v>
      </c>
      <c r="CT8" s="72">
        <v>14455</v>
      </c>
      <c r="CU8" s="71">
        <v>13758</v>
      </c>
      <c r="CV8" s="72" t="s">
        <v>130</v>
      </c>
      <c r="CW8" s="72" t="s">
        <v>130</v>
      </c>
      <c r="CX8" s="72" t="s">
        <v>130</v>
      </c>
      <c r="CY8" s="72">
        <v>85.4</v>
      </c>
      <c r="CZ8" s="72">
        <v>66</v>
      </c>
      <c r="DA8" s="72" t="s">
        <v>130</v>
      </c>
      <c r="DB8" s="72" t="s">
        <v>130</v>
      </c>
      <c r="DC8" s="72" t="s">
        <v>130</v>
      </c>
      <c r="DD8" s="72">
        <v>53.2</v>
      </c>
      <c r="DE8" s="72">
        <v>54.1</v>
      </c>
      <c r="DF8" s="72">
        <v>55.2</v>
      </c>
      <c r="DG8" s="72" t="s">
        <v>130</v>
      </c>
      <c r="DH8" s="72" t="s">
        <v>130</v>
      </c>
      <c r="DI8" s="72" t="s">
        <v>130</v>
      </c>
      <c r="DJ8" s="72">
        <v>33.5</v>
      </c>
      <c r="DK8" s="72">
        <v>27.2</v>
      </c>
      <c r="DL8" s="72" t="s">
        <v>130</v>
      </c>
      <c r="DM8" s="72" t="s">
        <v>130</v>
      </c>
      <c r="DN8" s="72" t="s">
        <v>130</v>
      </c>
      <c r="DO8" s="72">
        <v>25.3</v>
      </c>
      <c r="DP8" s="72">
        <v>25.2</v>
      </c>
      <c r="DQ8" s="72">
        <v>24.1</v>
      </c>
      <c r="DR8" s="71" t="s">
        <v>130</v>
      </c>
      <c r="DS8" s="71" t="s">
        <v>130</v>
      </c>
      <c r="DT8" s="71" t="s">
        <v>130</v>
      </c>
      <c r="DU8" s="71">
        <v>2.7</v>
      </c>
      <c r="DV8" s="71">
        <v>10.8</v>
      </c>
      <c r="DW8" s="71" t="s">
        <v>130</v>
      </c>
      <c r="DX8" s="71" t="s">
        <v>130</v>
      </c>
      <c r="DY8" s="71" t="s">
        <v>130</v>
      </c>
      <c r="DZ8" s="71">
        <v>48.7</v>
      </c>
      <c r="EA8" s="71">
        <v>52.5</v>
      </c>
      <c r="EB8" s="71">
        <v>50.7</v>
      </c>
      <c r="EC8" s="71" t="s">
        <v>130</v>
      </c>
      <c r="ED8" s="71" t="s">
        <v>130</v>
      </c>
      <c r="EE8" s="71" t="s">
        <v>130</v>
      </c>
      <c r="EF8" s="71">
        <v>0</v>
      </c>
      <c r="EG8" s="71">
        <v>15.1</v>
      </c>
      <c r="EH8" s="71" t="s">
        <v>130</v>
      </c>
      <c r="EI8" s="71" t="s">
        <v>130</v>
      </c>
      <c r="EJ8" s="71" t="s">
        <v>130</v>
      </c>
      <c r="EK8" s="71">
        <v>61.7</v>
      </c>
      <c r="EL8" s="71">
        <v>66.099999999999994</v>
      </c>
      <c r="EM8" s="71">
        <v>65.7</v>
      </c>
      <c r="EN8" s="72" t="s">
        <v>130</v>
      </c>
      <c r="EO8" s="72" t="s">
        <v>130</v>
      </c>
      <c r="EP8" s="72" t="s">
        <v>130</v>
      </c>
      <c r="EQ8" s="72">
        <v>47999084</v>
      </c>
      <c r="ER8" s="72">
        <v>48784628</v>
      </c>
      <c r="ES8" s="72" t="s">
        <v>130</v>
      </c>
      <c r="ET8" s="72" t="s">
        <v>130</v>
      </c>
      <c r="EU8" s="72" t="s">
        <v>130</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2018-09-27T00:42:32Z</dcterms:created>
  <dcterms:modified xsi:type="dcterms:W3CDTF">2018-10-04T08:35:46Z</dcterms:modified>
  <cp:category/>
</cp:coreProperties>
</file>