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480" yWindow="45" windowWidth="20610" windowHeight="1164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V6" i="5"/>
  <c r="U6" i="5"/>
  <c r="T6" i="5"/>
  <c r="FZ10" i="4" s="1"/>
  <c r="S6" i="5"/>
  <c r="R6" i="5"/>
  <c r="CN10" i="4" s="1"/>
  <c r="Q6" i="5"/>
  <c r="P6" i="5"/>
  <c r="B10" i="4" s="1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E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EG10" i="4"/>
  <c r="AU10" i="4"/>
  <c r="LP8" i="4"/>
  <c r="ID8" i="4"/>
  <c r="EG8" i="4"/>
  <c r="CN8" i="4"/>
  <c r="AU8" i="4"/>
  <c r="B8" i="4"/>
  <c r="B6" i="4"/>
  <c r="HM78" i="4" l="1"/>
  <c r="MN54" i="4"/>
  <c r="FL54" i="4"/>
  <c r="MN32" i="4"/>
  <c r="FL32" i="4"/>
  <c r="IZ54" i="4"/>
  <c r="IZ32" i="4"/>
  <c r="BX32" i="4"/>
  <c r="MH78" i="4"/>
  <c r="CS78" i="4"/>
  <c r="BX54" i="4"/>
  <c r="C11" i="5"/>
  <c r="E11" i="5"/>
  <c r="B11" i="5"/>
  <c r="D11" i="5"/>
  <c r="GA78" i="4" l="1"/>
  <c r="LJ54" i="4"/>
  <c r="EH54" i="4"/>
  <c r="LJ32" i="4"/>
  <c r="EH32" i="4"/>
  <c r="KV78" i="4"/>
  <c r="BG78" i="4"/>
  <c r="AT54" i="4"/>
  <c r="HV54" i="4"/>
  <c r="HV32" i="4"/>
  <c r="AT32" i="4"/>
  <c r="EO78" i="4"/>
  <c r="KF54" i="4"/>
  <c r="DD54" i="4"/>
  <c r="KF32" i="4"/>
  <c r="DD32" i="4"/>
  <c r="GR54" i="4"/>
  <c r="GR32" i="4"/>
  <c r="P32" i="4"/>
  <c r="JJ78" i="4"/>
  <c r="U78" i="4"/>
  <c r="P54" i="4"/>
  <c r="KC78" i="4"/>
  <c r="AN78" i="4"/>
  <c r="HG54" i="4"/>
  <c r="AE54" i="4"/>
  <c r="HG32" i="4"/>
  <c r="AE32" i="4"/>
  <c r="FH78" i="4"/>
  <c r="KU54" i="4"/>
  <c r="DS54" i="4"/>
  <c r="DS32" i="4"/>
  <c r="KU32" i="4"/>
  <c r="LO78" i="4"/>
  <c r="BZ78" i="4"/>
  <c r="IK54" i="4"/>
  <c r="BI54" i="4"/>
  <c r="IK32" i="4"/>
  <c r="BI32" i="4"/>
  <c r="GT78" i="4"/>
  <c r="LY32" i="4"/>
  <c r="LY54" i="4"/>
  <c r="EW54" i="4"/>
  <c r="EW32" i="4"/>
</calcChain>
</file>

<file path=xl/sharedStrings.xml><?xml version="1.0" encoding="utf-8"?>
<sst xmlns="http://schemas.openxmlformats.org/spreadsheetml/2006/main" count="287" uniqueCount="146">
  <si>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</si>
  <si>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</si>
  <si>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</si>
  <si>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</si>
  <si>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</si>
  <si>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</si>
  <si>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</si>
  <si>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</si>
  <si>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</si>
  <si>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</si>
  <si>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</si>
  <si>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</si>
  <si>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</si>
  <si>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</si>
  <si>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</si>
  <si>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</si>
  <si>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</si>
  <si>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</si>
  <si>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</si>
  <si>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</si>
  <si>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</si>
  <si>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</si>
  <si>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</si>
  <si>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</si>
  <si>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</si>
  <si>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</si>
  <si>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</si>
  <si>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</si>
  <si>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</si>
  <si>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</si>
  <si>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</si>
  <si>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</si>
  <si>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</si>
  <si>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</si>
  <si>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</si>
  <si>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</si>
  <si>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</si>
  <si>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</si>
  <si>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</si>
  <si>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</si>
  <si>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</si>
  <si>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</si>
  <si>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</si>
  <si>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</si>
  <si>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</si>
  <si>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</si>
  <si>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</si>
  <si>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</si>
  <si>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</si>
  <si>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</si>
  <si>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</si>
  <si>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</si>
  <si>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</si>
  <si>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</si>
  <si>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</si>
  <si>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</si>
  <si>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</si>
  <si>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</si>
  <si>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</si>
  <si>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</si>
  <si>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</si>
  <si>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</si>
  <si>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</si>
  <si>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</si>
  <si>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</si>
  <si>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</si>
  <si>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</si>
  <si>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</si>
  <si>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</si>
  <si>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</si>
  <si>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</si>
  <si>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</si>
  <si>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</si>
  <si>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</si>
  <si>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</si>
  <si>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</si>
  <si>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</si>
  <si>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</si>
  <si>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</si>
  <si>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</si>
  <si>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</si>
  <si>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</si>
  <si>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</si>
  <si>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</si>
  <si>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</si>
  <si>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</si>
  <si>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</si>
  <si>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</si>
  <si>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</si>
  <si>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</si>
  <si>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</si>
  <si>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</si>
  <si>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</si>
  <si>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</si>
  <si>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</si>
  <si>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</si>
  <si>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</si>
  <si>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</si>
  <si>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</si>
  <si>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</si>
  <si>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</si>
  <si>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</si>
  <si>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</si>
  <si>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</si>
  <si>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</si>
  <si>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</si>
  <si>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</si>
  <si>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</si>
  <si>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</si>
  <si>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</si>
  <si>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</si>
  <si>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</si>
  <si>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</si>
  <si>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</si>
  <si>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</si>
  <si>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</si>
  <si>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</si>
  <si>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</si>
  <si>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</si>
  <si>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</si>
  <si>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</si>
  <si>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</si>
  <si>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</si>
  <si>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三重県</t>
  </si>
  <si>
    <t>一志病院</t>
  </si>
  <si>
    <t>条例全部</t>
  </si>
  <si>
    <t>病院事業</t>
  </si>
  <si>
    <t>一般病院</t>
  </si>
  <si>
    <t>50床以上～100床未満</t>
  </si>
  <si>
    <t>直営</t>
  </si>
  <si>
    <t>-</t>
  </si>
  <si>
    <t>ド 訓</t>
  </si>
  <si>
    <t>救 へ</t>
  </si>
  <si>
    <t>第１種該当</t>
  </si>
  <si>
    <t>１０：１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</si>
  <si>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</si>
  <si>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</si>
  <si>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</si>
  <si>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</si>
  <si>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</si>
  <si>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</si>
  <si>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・総合診療医を中心としたプライマリ・ケアを実
　践するとともに、「三重県地域医療再生計画」
　に位置づけられた総合診療医の育成拠点とし
　て、研修医や医学生を受け入れ、県内の医師の
　人材育成にも貢献している。
・診療所等の医療資源が十分でない中で、高齢化
　が進展している地域であることから、訪問診療
・訪問看護等の在宅療養支援の充実や、地域包括
　ケアシステムの構築に向けた医療・介護・予防
　等の多職種連携の促進に取り組んでいる。</t>
    <rPh sb="1" eb="3">
      <t>ソウゴウ</t>
    </rPh>
    <rPh sb="3" eb="5">
      <t>シンリョウ</t>
    </rPh>
    <rPh sb="5" eb="6">
      <t>イ</t>
    </rPh>
    <rPh sb="7" eb="9">
      <t>チュウシン</t>
    </rPh>
    <rPh sb="33" eb="36">
      <t>ミエケン</t>
    </rPh>
    <rPh sb="36" eb="38">
      <t>チイキ</t>
    </rPh>
    <rPh sb="38" eb="40">
      <t>イリョウ</t>
    </rPh>
    <rPh sb="40" eb="42">
      <t>サイセイ</t>
    </rPh>
    <rPh sb="42" eb="44">
      <t>ケイカク</t>
    </rPh>
    <rPh sb="107" eb="109">
      <t>シンリョウ</t>
    </rPh>
    <rPh sb="109" eb="110">
      <t>ショ</t>
    </rPh>
    <rPh sb="110" eb="111">
      <t>トウ</t>
    </rPh>
    <rPh sb="112" eb="114">
      <t>イリョウ</t>
    </rPh>
    <rPh sb="114" eb="116">
      <t>シゲン</t>
    </rPh>
    <rPh sb="117" eb="119">
      <t>ジュウブン</t>
    </rPh>
    <rPh sb="122" eb="123">
      <t>ナカ</t>
    </rPh>
    <rPh sb="125" eb="128">
      <t>コウレイカ</t>
    </rPh>
    <rPh sb="131" eb="133">
      <t>シンテン</t>
    </rPh>
    <rPh sb="137" eb="139">
      <t>チイキ</t>
    </rPh>
    <rPh sb="147" eb="149">
      <t>ホウモン</t>
    </rPh>
    <rPh sb="153" eb="155">
      <t>ホウモン</t>
    </rPh>
    <rPh sb="155" eb="157">
      <t>カンゴ</t>
    </rPh>
    <rPh sb="157" eb="158">
      <t>トウ</t>
    </rPh>
    <rPh sb="159" eb="161">
      <t>ザイタク</t>
    </rPh>
    <rPh sb="161" eb="163">
      <t>リョウヨウ</t>
    </rPh>
    <rPh sb="163" eb="165">
      <t>シエン</t>
    </rPh>
    <rPh sb="166" eb="168">
      <t>ジュウジツ</t>
    </rPh>
    <rPh sb="170" eb="172">
      <t>チイキ</t>
    </rPh>
    <rPh sb="183" eb="185">
      <t>コウチク</t>
    </rPh>
    <rPh sb="186" eb="187">
      <t>ム</t>
    </rPh>
    <rPh sb="189" eb="191">
      <t>イリョウ</t>
    </rPh>
    <rPh sb="192" eb="194">
      <t>カイゴ</t>
    </rPh>
    <rPh sb="195" eb="197">
      <t>ヨボウ</t>
    </rPh>
    <rPh sb="199" eb="200">
      <t>トウ</t>
    </rPh>
    <rPh sb="201" eb="202">
      <t>タ</t>
    </rPh>
    <rPh sb="202" eb="204">
      <t>ショクシュ</t>
    </rPh>
    <rPh sb="204" eb="206">
      <t>レンケイ</t>
    </rPh>
    <rPh sb="207" eb="209">
      <t>ソクシン</t>
    </rPh>
    <rPh sb="210" eb="211">
      <t>ト</t>
    </rPh>
    <rPh sb="212" eb="213">
      <t>ク</t>
    </rPh>
    <phoneticPr fontId="5"/>
  </si>
  <si>
    <t>・有形固定資産減価償却率及び器械備品減価償却
　率は類似病院の平均値より高く、老朽化が進ん
　でいるため、引き続き、計画的な更新を行って
　いく必要がある。
・1床当たり有形固定資産は類似病院の平均を下
　回っている。引き続き、過大な投資とならない
　よう留意していく。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2">
      <t>ショウキャク</t>
    </rPh>
    <rPh sb="24" eb="25">
      <t>リツ</t>
    </rPh>
    <rPh sb="26" eb="28">
      <t>ルイジ</t>
    </rPh>
    <rPh sb="28" eb="30">
      <t>ビョウイン</t>
    </rPh>
    <rPh sb="31" eb="34">
      <t>ヘイキンチ</t>
    </rPh>
    <rPh sb="36" eb="37">
      <t>タカ</t>
    </rPh>
    <rPh sb="39" eb="42">
      <t>ロウキュウカ</t>
    </rPh>
    <rPh sb="43" eb="44">
      <t>スス</t>
    </rPh>
    <rPh sb="53" eb="54">
      <t>ヒ</t>
    </rPh>
    <rPh sb="55" eb="56">
      <t>ツヅ</t>
    </rPh>
    <rPh sb="58" eb="61">
      <t>ケイカクテキ</t>
    </rPh>
    <rPh sb="62" eb="64">
      <t>コウシン</t>
    </rPh>
    <rPh sb="65" eb="66">
      <t>オコナ</t>
    </rPh>
    <rPh sb="72" eb="74">
      <t>ヒツヨウ</t>
    </rPh>
    <rPh sb="81" eb="82">
      <t>ショウ</t>
    </rPh>
    <rPh sb="82" eb="83">
      <t>ア</t>
    </rPh>
    <rPh sb="85" eb="87">
      <t>ユウケイ</t>
    </rPh>
    <rPh sb="87" eb="89">
      <t>コテイ</t>
    </rPh>
    <rPh sb="89" eb="91">
      <t>シサン</t>
    </rPh>
    <rPh sb="92" eb="94">
      <t>ルイジ</t>
    </rPh>
    <rPh sb="94" eb="96">
      <t>ビョウイン</t>
    </rPh>
    <rPh sb="109" eb="110">
      <t>ヒ</t>
    </rPh>
    <rPh sb="111" eb="112">
      <t>ツヅ</t>
    </rPh>
    <rPh sb="114" eb="116">
      <t>カダイ</t>
    </rPh>
    <rPh sb="117" eb="119">
      <t>トウシ</t>
    </rPh>
    <rPh sb="128" eb="130">
      <t>リュウイ</t>
    </rPh>
    <phoneticPr fontId="5"/>
  </si>
  <si>
    <t>・引き続き、経営の健全化に努め、総合診療医や
　プライマリ・ケアを担う人材の育成に積極的に
　取り組むとともに、訪問診療・訪問看護等の実　
　施や医療・介護・予防等の多職種による連携会
　議等の開催など、地域に最適な医療サービスの
　安定的な提供に努めていく。</t>
    <rPh sb="1" eb="2">
      <t>ヒ</t>
    </rPh>
    <rPh sb="3" eb="4">
      <t>ツヅ</t>
    </rPh>
    <rPh sb="6" eb="8">
      <t>ケイエイ</t>
    </rPh>
    <rPh sb="9" eb="12">
      <t>ケンゼンカ</t>
    </rPh>
    <rPh sb="13" eb="14">
      <t>ツト</t>
    </rPh>
    <rPh sb="16" eb="18">
      <t>ソウゴウ</t>
    </rPh>
    <rPh sb="18" eb="20">
      <t>シンリョウ</t>
    </rPh>
    <rPh sb="20" eb="21">
      <t>イ</t>
    </rPh>
    <rPh sb="33" eb="34">
      <t>ニナ</t>
    </rPh>
    <rPh sb="35" eb="37">
      <t>ジンザイ</t>
    </rPh>
    <rPh sb="38" eb="40">
      <t>イクセイ</t>
    </rPh>
    <rPh sb="41" eb="43">
      <t>セッキョク</t>
    </rPh>
    <rPh sb="43" eb="44">
      <t>テキ</t>
    </rPh>
    <rPh sb="47" eb="48">
      <t>ト</t>
    </rPh>
    <rPh sb="49" eb="50">
      <t>ク</t>
    </rPh>
    <rPh sb="56" eb="58">
      <t>ホウモン</t>
    </rPh>
    <rPh sb="58" eb="60">
      <t>シンリョウ</t>
    </rPh>
    <rPh sb="61" eb="63">
      <t>ホウモン</t>
    </rPh>
    <rPh sb="63" eb="65">
      <t>カンゴ</t>
    </rPh>
    <rPh sb="65" eb="66">
      <t>トウ</t>
    </rPh>
    <rPh sb="73" eb="75">
      <t>イリョウ</t>
    </rPh>
    <rPh sb="76" eb="78">
      <t>カイゴ</t>
    </rPh>
    <rPh sb="79" eb="81">
      <t>ヨボウ</t>
    </rPh>
    <rPh sb="81" eb="82">
      <t>トウ</t>
    </rPh>
    <rPh sb="83" eb="84">
      <t>タ</t>
    </rPh>
    <rPh sb="84" eb="86">
      <t>ショクシュ</t>
    </rPh>
    <rPh sb="89" eb="91">
      <t>レンケイ</t>
    </rPh>
    <rPh sb="95" eb="96">
      <t>トウ</t>
    </rPh>
    <rPh sb="97" eb="99">
      <t>カイサイ</t>
    </rPh>
    <rPh sb="102" eb="104">
      <t>チイキ</t>
    </rPh>
    <rPh sb="105" eb="107">
      <t>サイテキ</t>
    </rPh>
    <rPh sb="108" eb="110">
      <t>イリョウ</t>
    </rPh>
    <rPh sb="121" eb="123">
      <t>テイキョウ</t>
    </rPh>
    <rPh sb="124" eb="125">
      <t>ツト</t>
    </rPh>
    <phoneticPr fontId="5"/>
  </si>
  <si>
    <t>・経常収支比率は100％を超えており、また、医
　業収支比率も類似病院の平均を上回っているこ
　とから、一定の収益性は確保されている。
・病床利用率は療養病床が休床しているため、類
　似病院の平均を下回っている。
・入院患者1人1日当たりの収益は類似病院の平均
　を上回っているが、外来患者1人1日当たりの収
　益は下回っているので、さらなる収益確保に取
　り組む必要がある。
・職員給与費対医業収益比率は類似病院の平均を
　上回っており、時間外勤務の適正管理や看護補
　助者の採用等労働生産性の向上に努める必要が
　ある。
・材料費対医業収益比率は類似病院の平均を下回
　っている。引き続き、診療材料等の適正な在庫
　管理を徹底し、費用の低減に努める。</t>
    <rPh sb="1" eb="3">
      <t>ケイジョウ</t>
    </rPh>
    <rPh sb="3" eb="5">
      <t>シュウシ</t>
    </rPh>
    <rPh sb="5" eb="7">
      <t>ヒリツ</t>
    </rPh>
    <rPh sb="13" eb="14">
      <t>コ</t>
    </rPh>
    <rPh sb="26" eb="28">
      <t>シュウシ</t>
    </rPh>
    <rPh sb="28" eb="30">
      <t>ヒリツ</t>
    </rPh>
    <rPh sb="31" eb="33">
      <t>ルイジ</t>
    </rPh>
    <rPh sb="33" eb="35">
      <t>ビョウイン</t>
    </rPh>
    <rPh sb="39" eb="41">
      <t>ウワマワ</t>
    </rPh>
    <rPh sb="52" eb="54">
      <t>イッテイ</t>
    </rPh>
    <rPh sb="55" eb="58">
      <t>シュウエキセイ</t>
    </rPh>
    <rPh sb="59" eb="61">
      <t>カクホ</t>
    </rPh>
    <rPh sb="69" eb="71">
      <t>ビョウショウ</t>
    </rPh>
    <rPh sb="71" eb="74">
      <t>リヨウリツ</t>
    </rPh>
    <rPh sb="75" eb="77">
      <t>リョウヨウ</t>
    </rPh>
    <rPh sb="77" eb="79">
      <t>ビョウショウ</t>
    </rPh>
    <rPh sb="93" eb="95">
      <t>ビョウイン</t>
    </rPh>
    <rPh sb="108" eb="110">
      <t>ニュウイン</t>
    </rPh>
    <rPh sb="110" eb="112">
      <t>カンジャ</t>
    </rPh>
    <rPh sb="113" eb="114">
      <t>ニン</t>
    </rPh>
    <rPh sb="115" eb="116">
      <t>ニチ</t>
    </rPh>
    <rPh sb="116" eb="117">
      <t>ア</t>
    </rPh>
    <rPh sb="120" eb="122">
      <t>シュウエキ</t>
    </rPh>
    <rPh sb="123" eb="125">
      <t>ルイジ</t>
    </rPh>
    <rPh sb="125" eb="127">
      <t>ビョウイン</t>
    </rPh>
    <rPh sb="128" eb="130">
      <t>ヘイキン</t>
    </rPh>
    <rPh sb="133" eb="135">
      <t>ウワマワ</t>
    </rPh>
    <rPh sb="141" eb="143">
      <t>ガイライ</t>
    </rPh>
    <rPh sb="143" eb="145">
      <t>カンジャ</t>
    </rPh>
    <rPh sb="158" eb="160">
      <t>シタマワ</t>
    </rPh>
    <rPh sb="171" eb="173">
      <t>シュウエキ</t>
    </rPh>
    <rPh sb="173" eb="175">
      <t>カクホ</t>
    </rPh>
    <rPh sb="176" eb="177">
      <t>ト</t>
    </rPh>
    <rPh sb="180" eb="181">
      <t>ク</t>
    </rPh>
    <rPh sb="182" eb="184">
      <t>ヒツヨウ</t>
    </rPh>
    <rPh sb="190" eb="192">
      <t>ショクイン</t>
    </rPh>
    <rPh sb="192" eb="194">
      <t>キュウヨ</t>
    </rPh>
    <rPh sb="194" eb="195">
      <t>ヒ</t>
    </rPh>
    <rPh sb="195" eb="196">
      <t>タイ</t>
    </rPh>
    <rPh sb="196" eb="198">
      <t>イギョウ</t>
    </rPh>
    <rPh sb="198" eb="200">
      <t>シュウエキ</t>
    </rPh>
    <rPh sb="200" eb="202">
      <t>ヒリツ</t>
    </rPh>
    <rPh sb="203" eb="205">
      <t>ルイジ</t>
    </rPh>
    <rPh sb="205" eb="207">
      <t>ビョウイン</t>
    </rPh>
    <rPh sb="208" eb="210">
      <t>ヘイキン</t>
    </rPh>
    <rPh sb="213" eb="215">
      <t>ウワマワ</t>
    </rPh>
    <rPh sb="220" eb="223">
      <t>ジカンガイ</t>
    </rPh>
    <rPh sb="223" eb="225">
      <t>キンム</t>
    </rPh>
    <rPh sb="226" eb="228">
      <t>テキセイ</t>
    </rPh>
    <rPh sb="228" eb="230">
      <t>カンリ</t>
    </rPh>
    <rPh sb="231" eb="233">
      <t>カンゴ</t>
    </rPh>
    <rPh sb="239" eb="241">
      <t>サイヨウ</t>
    </rPh>
    <rPh sb="241" eb="242">
      <t>トウ</t>
    </rPh>
    <rPh sb="242" eb="244">
      <t>ロウドウ</t>
    </rPh>
    <rPh sb="244" eb="247">
      <t>セイサンセイ</t>
    </rPh>
    <rPh sb="248" eb="250">
      <t>コウジョウ</t>
    </rPh>
    <rPh sb="251" eb="252">
      <t>ツト</t>
    </rPh>
    <rPh sb="254" eb="256">
      <t>ヒツヨウ</t>
    </rPh>
    <rPh sb="264" eb="267">
      <t>ザイリョウヒ</t>
    </rPh>
    <rPh sb="267" eb="268">
      <t>タイ</t>
    </rPh>
    <rPh sb="268" eb="270">
      <t>イギョウ</t>
    </rPh>
    <rPh sb="270" eb="272">
      <t>シュウエキ</t>
    </rPh>
    <rPh sb="272" eb="274">
      <t>ヒリツ</t>
    </rPh>
    <rPh sb="275" eb="277">
      <t>ルイジ</t>
    </rPh>
    <rPh sb="277" eb="279">
      <t>ビョウイン</t>
    </rPh>
    <rPh sb="280" eb="282">
      <t>ヘイキン</t>
    </rPh>
    <rPh sb="283" eb="284">
      <t>シタ</t>
    </rPh>
    <rPh sb="292" eb="293">
      <t>ヒ</t>
    </rPh>
    <rPh sb="294" eb="295">
      <t>ツヅ</t>
    </rPh>
    <rPh sb="297" eb="299">
      <t>シンリョウ</t>
    </rPh>
    <rPh sb="301" eb="302">
      <t>トウ</t>
    </rPh>
    <rPh sb="303" eb="305">
      <t>テキセイ</t>
    </rPh>
    <rPh sb="310" eb="312">
      <t>カンリ</t>
    </rPh>
    <rPh sb="313" eb="315">
      <t>テッテイ</t>
    </rPh>
    <rPh sb="317" eb="319">
      <t>ヒヨウ</t>
    </rPh>
    <rPh sb="320" eb="322">
      <t>テイゲン</t>
    </rPh>
    <rPh sb="323" eb="324">
      <t>ツト</t>
    </rPh>
    <phoneticPr fontId="5"/>
  </si>
  <si>
    <t>自治体職員</t>
    <rPh sb="0" eb="3">
      <t>ジチタイ</t>
    </rPh>
    <rPh sb="3" eb="5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</si>
</sst>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31.7</c:v>
                </c:pt>
                <c:pt idx="1">
                  <c:v>41.5</c:v>
                </c:pt>
                <c:pt idx="2">
                  <c:v>39.200000000000003</c:v>
                </c:pt>
                <c:pt idx="3">
                  <c:v>41.9</c:v>
                </c:pt>
                <c:pt idx="4">
                  <c:v>44.3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62592"/>
        <c:axId val="8247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68.599999999999994</c:v>
                </c:pt>
                <c:pt idx="2">
                  <c:v>67.400000000000006</c:v>
                </c:pt>
                <c:pt idx="3">
                  <c:v>66.599999999999994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62592"/>
        <c:axId val="82472960"/>
      </c:lineChart>
      <c:dateAx>
        <c:axId val="824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72960"/>
        <c:crosses val="autoZero"/>
        <c:auto val="1"/>
        <c:lblOffset val="100"/>
        <c:baseTimeUnit val="years"/>
      </c:dateAx>
      <c:valAx>
        <c:axId val="8247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46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7614</c:v>
                </c:pt>
                <c:pt idx="1">
                  <c:v>7280</c:v>
                </c:pt>
                <c:pt idx="2">
                  <c:v>6684</c:v>
                </c:pt>
                <c:pt idx="3">
                  <c:v>6966</c:v>
                </c:pt>
                <c:pt idx="4">
                  <c:v>7776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15264"/>
        <c:axId val="891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8338</c:v>
                </c:pt>
                <c:pt idx="1">
                  <c:v>8603</c:v>
                </c:pt>
                <c:pt idx="2">
                  <c:v>8471</c:v>
                </c:pt>
                <c:pt idx="3">
                  <c:v>8736</c:v>
                </c:pt>
                <c:pt idx="4">
                  <c:v>8797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15264"/>
        <c:axId val="89121536"/>
      </c:lineChart>
      <c:dateAx>
        <c:axId val="8911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21536"/>
        <c:crosses val="autoZero"/>
        <c:auto val="1"/>
        <c:lblOffset val="100"/>
        <c:baseTimeUnit val="years"/>
      </c:dateAx>
      <c:valAx>
        <c:axId val="8912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911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26785</c:v>
                </c:pt>
                <c:pt idx="1">
                  <c:v>26415</c:v>
                </c:pt>
                <c:pt idx="2">
                  <c:v>27220</c:v>
                </c:pt>
                <c:pt idx="3">
                  <c:v>25692</c:v>
                </c:pt>
                <c:pt idx="4">
                  <c:v>25717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41152"/>
        <c:axId val="890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23061</c:v>
                </c:pt>
                <c:pt idx="1">
                  <c:v>23475</c:v>
                </c:pt>
                <c:pt idx="2">
                  <c:v>23857</c:v>
                </c:pt>
                <c:pt idx="3">
                  <c:v>24371</c:v>
                </c:pt>
                <c:pt idx="4">
                  <c:v>24882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1152"/>
        <c:axId val="89051520"/>
      </c:lineChart>
      <c:dateAx>
        <c:axId val="890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51520"/>
        <c:crosses val="autoZero"/>
        <c:auto val="1"/>
        <c:lblOffset val="100"/>
        <c:baseTimeUnit val="years"/>
      </c:dateAx>
      <c:valAx>
        <c:axId val="890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904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141.19999999999999</c:v>
                </c:pt>
                <c:pt idx="1">
                  <c:v>120.8</c:v>
                </c:pt>
                <c:pt idx="2">
                  <c:v>151.19999999999999</c:v>
                </c:pt>
                <c:pt idx="3">
                  <c:v>144</c:v>
                </c:pt>
                <c:pt idx="4">
                  <c:v>117.1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76928"/>
        <c:axId val="8887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91.2</c:v>
                </c:pt>
                <c:pt idx="2">
                  <c:v>94.9</c:v>
                </c:pt>
                <c:pt idx="3">
                  <c:v>101.2</c:v>
                </c:pt>
                <c:pt idx="4">
                  <c:v>107.2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76928"/>
        <c:axId val="88879104"/>
      </c:lineChart>
      <c:dateAx>
        <c:axId val="8887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79104"/>
        <c:crosses val="autoZero"/>
        <c:auto val="1"/>
        <c:lblOffset val="100"/>
        <c:baseTimeUnit val="years"/>
      </c:dateAx>
      <c:valAx>
        <c:axId val="8887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87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73.2</c:v>
                </c:pt>
                <c:pt idx="2">
                  <c:v>71.400000000000006</c:v>
                </c:pt>
                <c:pt idx="3">
                  <c:v>71.5</c:v>
                </c:pt>
                <c:pt idx="4">
                  <c:v>78.400000000000006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17504"/>
        <c:axId val="889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82.5</c:v>
                </c:pt>
                <c:pt idx="2">
                  <c:v>79.7</c:v>
                </c:pt>
                <c:pt idx="3">
                  <c:v>79.599999999999994</c:v>
                </c:pt>
                <c:pt idx="4">
                  <c:v>77.900000000000006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7504"/>
        <c:axId val="88919424"/>
      </c:lineChart>
      <c:dateAx>
        <c:axId val="889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19424"/>
        <c:crosses val="autoZero"/>
        <c:auto val="1"/>
        <c:lblOffset val="100"/>
        <c:baseTimeUnit val="years"/>
      </c:dateAx>
      <c:valAx>
        <c:axId val="889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917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102.7</c:v>
                </c:pt>
                <c:pt idx="2">
                  <c:v>102.5</c:v>
                </c:pt>
                <c:pt idx="3">
                  <c:v>103.1</c:v>
                </c:pt>
                <c:pt idx="4">
                  <c:v>109.8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40128"/>
        <c:axId val="886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97.7</c:v>
                </c:pt>
                <c:pt idx="2">
                  <c:v>98.5</c:v>
                </c:pt>
                <c:pt idx="3">
                  <c:v>98</c:v>
                </c:pt>
                <c:pt idx="4">
                  <c:v>98.4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40128"/>
        <c:axId val="88646400"/>
      </c:lineChart>
      <c:dateAx>
        <c:axId val="8864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46400"/>
        <c:crosses val="autoZero"/>
        <c:auto val="1"/>
        <c:lblOffset val="100"/>
        <c:baseTimeUnit val="years"/>
      </c:dateAx>
      <c:valAx>
        <c:axId val="886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88640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70.2</c:v>
                </c:pt>
                <c:pt idx="1">
                  <c:v>70.3</c:v>
                </c:pt>
                <c:pt idx="2">
                  <c:v>72.7</c:v>
                </c:pt>
                <c:pt idx="3">
                  <c:v>73.099999999999994</c:v>
                </c:pt>
                <c:pt idx="4">
                  <c:v>74.2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3232"/>
        <c:axId val="8897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43.9</c:v>
                </c:pt>
                <c:pt idx="2">
                  <c:v>52.4</c:v>
                </c:pt>
                <c:pt idx="3">
                  <c:v>52.6</c:v>
                </c:pt>
                <c:pt idx="4">
                  <c:v>54.2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3232"/>
        <c:axId val="88974080"/>
      </c:lineChart>
      <c:dateAx>
        <c:axId val="8894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74080"/>
        <c:crosses val="autoZero"/>
        <c:auto val="1"/>
        <c:lblOffset val="100"/>
        <c:baseTimeUnit val="years"/>
      </c:dateAx>
      <c:valAx>
        <c:axId val="8897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943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75.5</c:v>
                </c:pt>
                <c:pt idx="1">
                  <c:v>74.400000000000006</c:v>
                </c:pt>
                <c:pt idx="2">
                  <c:v>76.599999999999994</c:v>
                </c:pt>
                <c:pt idx="3">
                  <c:v>74.7</c:v>
                </c:pt>
                <c:pt idx="4">
                  <c:v>77.599999999999994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46240"/>
        <c:axId val="8874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59.1</c:v>
                </c:pt>
                <c:pt idx="2">
                  <c:v>68.900000000000006</c:v>
                </c:pt>
                <c:pt idx="3">
                  <c:v>68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46240"/>
        <c:axId val="88748416"/>
      </c:lineChart>
      <c:dateAx>
        <c:axId val="8874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48416"/>
        <c:crosses val="autoZero"/>
        <c:auto val="1"/>
        <c:lblOffset val="100"/>
        <c:baseTimeUnit val="years"/>
      </c:dateAx>
      <c:valAx>
        <c:axId val="8874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746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29693140</c:v>
                </c:pt>
                <c:pt idx="1">
                  <c:v>30065384</c:v>
                </c:pt>
                <c:pt idx="2">
                  <c:v>30344140</c:v>
                </c:pt>
                <c:pt idx="3">
                  <c:v>30133291</c:v>
                </c:pt>
                <c:pt idx="4">
                  <c:v>30244849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82720"/>
        <c:axId val="8880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33688486</c:v>
                </c:pt>
                <c:pt idx="1">
                  <c:v>34462126</c:v>
                </c:pt>
                <c:pt idx="2">
                  <c:v>34878088</c:v>
                </c:pt>
                <c:pt idx="3">
                  <c:v>36094355</c:v>
                </c:pt>
                <c:pt idx="4">
                  <c:v>36941419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82720"/>
        <c:axId val="88801280"/>
      </c:lineChart>
      <c:dateAx>
        <c:axId val="8878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01280"/>
        <c:crosses val="autoZero"/>
        <c:auto val="1"/>
        <c:lblOffset val="100"/>
        <c:baseTimeUnit val="years"/>
      </c:dateAx>
      <c:valAx>
        <c:axId val="8880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878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14.5</c:v>
                </c:pt>
                <c:pt idx="1">
                  <c:v>11.8</c:v>
                </c:pt>
                <c:pt idx="2">
                  <c:v>10.7</c:v>
                </c:pt>
                <c:pt idx="3">
                  <c:v>9.6</c:v>
                </c:pt>
                <c:pt idx="4">
                  <c:v>8.8000000000000007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17024"/>
        <c:axId val="8885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7024"/>
        <c:axId val="88851968"/>
      </c:lineChart>
      <c:dateAx>
        <c:axId val="8881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51968"/>
        <c:crosses val="autoZero"/>
        <c:auto val="1"/>
        <c:lblOffset val="100"/>
        <c:baseTimeUnit val="years"/>
      </c:dateAx>
      <c:valAx>
        <c:axId val="8885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81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101.6</c:v>
                </c:pt>
                <c:pt idx="1">
                  <c:v>85</c:v>
                </c:pt>
                <c:pt idx="2">
                  <c:v>87.6</c:v>
                </c:pt>
                <c:pt idx="3">
                  <c:v>87.6</c:v>
                </c:pt>
                <c:pt idx="4">
                  <c:v>79.099999999999994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4688"/>
        <c:axId val="890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65</c:v>
                </c:pt>
                <c:pt idx="2">
                  <c:v>67.5</c:v>
                </c:pt>
                <c:pt idx="3">
                  <c:v>67.5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4688"/>
        <c:axId val="89076864"/>
      </c:lineChart>
      <c:dateAx>
        <c:axId val="890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76864"/>
        <c:crosses val="autoZero"/>
        <c:auto val="1"/>
        <c:lblOffset val="100"/>
        <c:baseTimeUnit val="years"/>
      </c:dateAx>
      <c:valAx>
        <c:axId val="890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07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FZ1" zoomScaleNormal="100" zoomScaleSheetLayoutView="70" workbookViewId="0">
      <selection activeCell="FZ9" sqref="FZ9:HR9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三重県　一志病院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50床以上～100床未満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145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46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>
        <f>データ!Z6</f>
        <v>40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8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へ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86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1841753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6295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第１種該当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１０：１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46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46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141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144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91.8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102.7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102.5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103.1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109.8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62.6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73.2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71.400000000000006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71.5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78.400000000000006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141.19999999999999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120.8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151.19999999999999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144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117.1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31.7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41.5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39.200000000000003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41.9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44.3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98.1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97.7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98.5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98.4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83.2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82.5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79.7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79.599999999999994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77.900000000000006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99.5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91.2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94.9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101.2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107.2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68.599999999999994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67.400000000000006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66.599999999999994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66.8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142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26785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26415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27220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25692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25717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7614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7280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6684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6966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7776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101.6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85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87.6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87.6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79.099999999999994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14.5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11.8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10.7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9.6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8.8000000000000007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23061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23475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23857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24371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24882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8338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8603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8471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8736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8797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64.7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65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67.5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67.5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69.5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19.600000000000001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17.899999999999999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17.899999999999999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17.399999999999999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143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70.2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70.3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72.7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73.099999999999994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74.2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75.5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74.400000000000006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76.599999999999994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74.7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77.599999999999994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29693140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30065384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30344140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30133291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30244849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43.9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52.4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52.6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54.2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60.6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59.1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68.900000000000006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68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33688486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34462126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34878088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36094355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36941419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240001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42" t="str">
        <f>IF(H8&lt;&gt;I8,H8,"")&amp;IF(I8&lt;&gt;J8,I8,"")&amp;"　"&amp;J8</f>
        <v>三重県　一志病院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/>
      <c r="P6" s="63" t="str">
        <f>P8</f>
        <v>直営</v>
      </c>
      <c r="Q6" s="64">
        <f t="shared" ref="Q6:AG6" si="3">Q8</f>
        <v>8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へ</v>
      </c>
      <c r="U6" s="64">
        <f>U8</f>
        <v>1841753</v>
      </c>
      <c r="V6" s="64">
        <f>V8</f>
        <v>6295</v>
      </c>
      <c r="W6" s="63" t="str">
        <f>W8</f>
        <v>第１種該当</v>
      </c>
      <c r="X6" s="63" t="str">
        <f t="shared" si="3"/>
        <v>１０：１</v>
      </c>
      <c r="Y6" s="64">
        <f t="shared" si="3"/>
        <v>46</v>
      </c>
      <c r="Z6" s="64">
        <f t="shared" si="3"/>
        <v>40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86</v>
      </c>
      <c r="AE6" s="64">
        <f t="shared" si="3"/>
        <v>46</v>
      </c>
      <c r="AF6" s="64" t="str">
        <f t="shared" si="3"/>
        <v>-</v>
      </c>
      <c r="AG6" s="64">
        <f t="shared" si="3"/>
        <v>46</v>
      </c>
      <c r="AH6" s="65">
        <f>IF(AH8="-",NA(),AH8)</f>
        <v>91.8</v>
      </c>
      <c r="AI6" s="65">
        <f t="shared" ref="AI6:AQ6" si="4">IF(AI8="-",NA(),AI8)</f>
        <v>102.7</v>
      </c>
      <c r="AJ6" s="65">
        <f t="shared" si="4"/>
        <v>102.5</v>
      </c>
      <c r="AK6" s="65">
        <f t="shared" si="4"/>
        <v>103.1</v>
      </c>
      <c r="AL6" s="65">
        <f t="shared" si="4"/>
        <v>109.8</v>
      </c>
      <c r="AM6" s="65">
        <f t="shared" si="4"/>
        <v>98.1</v>
      </c>
      <c r="AN6" s="65">
        <f t="shared" si="4"/>
        <v>97.7</v>
      </c>
      <c r="AO6" s="65">
        <f t="shared" si="4"/>
        <v>98.5</v>
      </c>
      <c r="AP6" s="65">
        <f t="shared" si="4"/>
        <v>98</v>
      </c>
      <c r="AQ6" s="65">
        <f t="shared" si="4"/>
        <v>98.4</v>
      </c>
      <c r="AR6" s="65" t="str">
        <f>IF(AR8="-","【-】","【"&amp;SUBSTITUTE(TEXT(AR8,"#,##0.0"),"-","△")&amp;"】")</f>
        <v>【98.4】</v>
      </c>
      <c r="AS6" s="65">
        <f>IF(AS8="-",NA(),AS8)</f>
        <v>62.6</v>
      </c>
      <c r="AT6" s="65">
        <f t="shared" ref="AT6:BB6" si="5">IF(AT8="-",NA(),AT8)</f>
        <v>73.2</v>
      </c>
      <c r="AU6" s="65">
        <f t="shared" si="5"/>
        <v>71.400000000000006</v>
      </c>
      <c r="AV6" s="65">
        <f t="shared" si="5"/>
        <v>71.5</v>
      </c>
      <c r="AW6" s="65">
        <f t="shared" si="5"/>
        <v>78.400000000000006</v>
      </c>
      <c r="AX6" s="65">
        <f t="shared" si="5"/>
        <v>83.2</v>
      </c>
      <c r="AY6" s="65">
        <f t="shared" si="5"/>
        <v>82.5</v>
      </c>
      <c r="AZ6" s="65">
        <f t="shared" si="5"/>
        <v>79.7</v>
      </c>
      <c r="BA6" s="65">
        <f t="shared" si="5"/>
        <v>79.599999999999994</v>
      </c>
      <c r="BB6" s="65">
        <f t="shared" si="5"/>
        <v>77.900000000000006</v>
      </c>
      <c r="BC6" s="65" t="str">
        <f>IF(BC8="-","【-】","【"&amp;SUBSTITUTE(TEXT(BC8,"#,##0.0"),"-","△")&amp;"】")</f>
        <v>【89.5】</v>
      </c>
      <c r="BD6" s="65">
        <f>IF(BD8="-",NA(),BD8)</f>
        <v>141.19999999999999</v>
      </c>
      <c r="BE6" s="65">
        <f t="shared" ref="BE6:BM6" si="6">IF(BE8="-",NA(),BE8)</f>
        <v>120.8</v>
      </c>
      <c r="BF6" s="65">
        <f t="shared" si="6"/>
        <v>151.19999999999999</v>
      </c>
      <c r="BG6" s="65">
        <f t="shared" si="6"/>
        <v>144</v>
      </c>
      <c r="BH6" s="65">
        <f t="shared" si="6"/>
        <v>117.1</v>
      </c>
      <c r="BI6" s="65">
        <f t="shared" si="6"/>
        <v>99.5</v>
      </c>
      <c r="BJ6" s="65">
        <f t="shared" si="6"/>
        <v>91.2</v>
      </c>
      <c r="BK6" s="65">
        <f t="shared" si="6"/>
        <v>94.9</v>
      </c>
      <c r="BL6" s="65">
        <f t="shared" si="6"/>
        <v>101.2</v>
      </c>
      <c r="BM6" s="65">
        <f t="shared" si="6"/>
        <v>107.2</v>
      </c>
      <c r="BN6" s="65" t="str">
        <f>IF(BN8="-","【-】","【"&amp;SUBSTITUTE(TEXT(BN8,"#,##0.0"),"-","△")&amp;"】")</f>
        <v>【63.6】</v>
      </c>
      <c r="BO6" s="65">
        <f>IF(BO8="-",NA(),BO8)</f>
        <v>31.7</v>
      </c>
      <c r="BP6" s="65">
        <f t="shared" ref="BP6:BX6" si="7">IF(BP8="-",NA(),BP8)</f>
        <v>41.5</v>
      </c>
      <c r="BQ6" s="65">
        <f t="shared" si="7"/>
        <v>39.200000000000003</v>
      </c>
      <c r="BR6" s="65">
        <f t="shared" si="7"/>
        <v>41.9</v>
      </c>
      <c r="BS6" s="65">
        <f t="shared" si="7"/>
        <v>44.3</v>
      </c>
      <c r="BT6" s="65">
        <f t="shared" si="7"/>
        <v>69.2</v>
      </c>
      <c r="BU6" s="65">
        <f t="shared" si="7"/>
        <v>68.599999999999994</v>
      </c>
      <c r="BV6" s="65">
        <f t="shared" si="7"/>
        <v>67.400000000000006</v>
      </c>
      <c r="BW6" s="65">
        <f t="shared" si="7"/>
        <v>66.599999999999994</v>
      </c>
      <c r="BX6" s="65">
        <f t="shared" si="7"/>
        <v>66.8</v>
      </c>
      <c r="BY6" s="65" t="str">
        <f>IF(BY8="-","【-】","【"&amp;SUBSTITUTE(TEXT(BY8,"#,##0.0"),"-","△")&amp;"】")</f>
        <v>【74.2】</v>
      </c>
      <c r="BZ6" s="66">
        <f>IF(BZ8="-",NA(),BZ8)</f>
        <v>26785</v>
      </c>
      <c r="CA6" s="66">
        <f t="shared" ref="CA6:CI6" si="8">IF(CA8="-",NA(),CA8)</f>
        <v>26415</v>
      </c>
      <c r="CB6" s="66">
        <f t="shared" si="8"/>
        <v>27220</v>
      </c>
      <c r="CC6" s="66">
        <f t="shared" si="8"/>
        <v>25692</v>
      </c>
      <c r="CD6" s="66">
        <f t="shared" si="8"/>
        <v>25717</v>
      </c>
      <c r="CE6" s="66">
        <f t="shared" si="8"/>
        <v>23061</v>
      </c>
      <c r="CF6" s="66">
        <f t="shared" si="8"/>
        <v>23475</v>
      </c>
      <c r="CG6" s="66">
        <f t="shared" si="8"/>
        <v>23857</v>
      </c>
      <c r="CH6" s="66">
        <f t="shared" si="8"/>
        <v>24371</v>
      </c>
      <c r="CI6" s="66">
        <f t="shared" si="8"/>
        <v>24882</v>
      </c>
      <c r="CJ6" s="65" t="str">
        <f>IF(CJ8="-","【-】","【"&amp;SUBSTITUTE(TEXT(CJ8,"#,##0"),"-","△")&amp;"】")</f>
        <v>【49,667】</v>
      </c>
      <c r="CK6" s="66">
        <f>IF(CK8="-",NA(),CK8)</f>
        <v>7614</v>
      </c>
      <c r="CL6" s="66">
        <f t="shared" ref="CL6:CT6" si="9">IF(CL8="-",NA(),CL8)</f>
        <v>7280</v>
      </c>
      <c r="CM6" s="66">
        <f t="shared" si="9"/>
        <v>6684</v>
      </c>
      <c r="CN6" s="66">
        <f t="shared" si="9"/>
        <v>6966</v>
      </c>
      <c r="CO6" s="66">
        <f t="shared" si="9"/>
        <v>7776</v>
      </c>
      <c r="CP6" s="66">
        <f t="shared" si="9"/>
        <v>8338</v>
      </c>
      <c r="CQ6" s="66">
        <f t="shared" si="9"/>
        <v>8603</v>
      </c>
      <c r="CR6" s="66">
        <f t="shared" si="9"/>
        <v>8471</v>
      </c>
      <c r="CS6" s="66">
        <f t="shared" si="9"/>
        <v>8736</v>
      </c>
      <c r="CT6" s="66">
        <f t="shared" si="9"/>
        <v>8797</v>
      </c>
      <c r="CU6" s="65" t="str">
        <f>IF(CU8="-","【-】","【"&amp;SUBSTITUTE(TEXT(CU8,"#,##0"),"-","△")&amp;"】")</f>
        <v>【13,758】</v>
      </c>
      <c r="CV6" s="65">
        <f>IF(CV8="-",NA(),CV8)</f>
        <v>101.6</v>
      </c>
      <c r="CW6" s="65">
        <f t="shared" ref="CW6:DE6" si="10">IF(CW8="-",NA(),CW8)</f>
        <v>85</v>
      </c>
      <c r="CX6" s="65">
        <f t="shared" si="10"/>
        <v>87.6</v>
      </c>
      <c r="CY6" s="65">
        <f t="shared" si="10"/>
        <v>87.6</v>
      </c>
      <c r="CZ6" s="65">
        <f t="shared" si="10"/>
        <v>79.099999999999994</v>
      </c>
      <c r="DA6" s="65">
        <f t="shared" si="10"/>
        <v>64.7</v>
      </c>
      <c r="DB6" s="65">
        <f t="shared" si="10"/>
        <v>65</v>
      </c>
      <c r="DC6" s="65">
        <f t="shared" si="10"/>
        <v>67.5</v>
      </c>
      <c r="DD6" s="65">
        <f t="shared" si="10"/>
        <v>67.5</v>
      </c>
      <c r="DE6" s="65">
        <f t="shared" si="10"/>
        <v>69.5</v>
      </c>
      <c r="DF6" s="65" t="str">
        <f>IF(DF8="-","【-】","【"&amp;SUBSTITUTE(TEXT(DF8,"#,##0.0"),"-","△")&amp;"】")</f>
        <v>【55.2】</v>
      </c>
      <c r="DG6" s="65">
        <f>IF(DG8="-",NA(),DG8)</f>
        <v>14.5</v>
      </c>
      <c r="DH6" s="65">
        <f t="shared" ref="DH6:DP6" si="11">IF(DH8="-",NA(),DH8)</f>
        <v>11.8</v>
      </c>
      <c r="DI6" s="65">
        <f t="shared" si="11"/>
        <v>10.7</v>
      </c>
      <c r="DJ6" s="65">
        <f t="shared" si="11"/>
        <v>9.6</v>
      </c>
      <c r="DK6" s="65">
        <f t="shared" si="11"/>
        <v>8.8000000000000007</v>
      </c>
      <c r="DL6" s="65">
        <f t="shared" si="11"/>
        <v>19.600000000000001</v>
      </c>
      <c r="DM6" s="65">
        <f t="shared" si="11"/>
        <v>19</v>
      </c>
      <c r="DN6" s="65">
        <f t="shared" si="11"/>
        <v>17.899999999999999</v>
      </c>
      <c r="DO6" s="65">
        <f t="shared" si="11"/>
        <v>17.899999999999999</v>
      </c>
      <c r="DP6" s="65">
        <f t="shared" si="11"/>
        <v>17.399999999999999</v>
      </c>
      <c r="DQ6" s="65" t="str">
        <f>IF(DQ8="-","【-】","【"&amp;SUBSTITUTE(TEXT(DQ8,"#,##0.0"),"-","△")&amp;"】")</f>
        <v>【24.1】</v>
      </c>
      <c r="DR6" s="65">
        <f>IF(DR8="-",NA(),DR8)</f>
        <v>70.2</v>
      </c>
      <c r="DS6" s="65">
        <f t="shared" ref="DS6:EA6" si="12">IF(DS8="-",NA(),DS8)</f>
        <v>70.3</v>
      </c>
      <c r="DT6" s="65">
        <f t="shared" si="12"/>
        <v>72.7</v>
      </c>
      <c r="DU6" s="65">
        <f t="shared" si="12"/>
        <v>73.099999999999994</v>
      </c>
      <c r="DV6" s="65">
        <f t="shared" si="12"/>
        <v>74.2</v>
      </c>
      <c r="DW6" s="65">
        <f t="shared" si="12"/>
        <v>43</v>
      </c>
      <c r="DX6" s="65">
        <f t="shared" si="12"/>
        <v>43.9</v>
      </c>
      <c r="DY6" s="65">
        <f t="shared" si="12"/>
        <v>52.4</v>
      </c>
      <c r="DZ6" s="65">
        <f t="shared" si="12"/>
        <v>52.6</v>
      </c>
      <c r="EA6" s="65">
        <f t="shared" si="12"/>
        <v>54.2</v>
      </c>
      <c r="EB6" s="65" t="str">
        <f>IF(EB8="-","【-】","【"&amp;SUBSTITUTE(TEXT(EB8,"#,##0.0"),"-","△")&amp;"】")</f>
        <v>【50.7】</v>
      </c>
      <c r="EC6" s="65">
        <f>IF(EC8="-",NA(),EC8)</f>
        <v>75.5</v>
      </c>
      <c r="ED6" s="65">
        <f t="shared" ref="ED6:EL6" si="13">IF(ED8="-",NA(),ED8)</f>
        <v>74.400000000000006</v>
      </c>
      <c r="EE6" s="65">
        <f t="shared" si="13"/>
        <v>76.599999999999994</v>
      </c>
      <c r="EF6" s="65">
        <f t="shared" si="13"/>
        <v>74.7</v>
      </c>
      <c r="EG6" s="65">
        <f t="shared" si="13"/>
        <v>77.599999999999994</v>
      </c>
      <c r="EH6" s="65">
        <f t="shared" si="13"/>
        <v>60.6</v>
      </c>
      <c r="EI6" s="65">
        <f t="shared" si="13"/>
        <v>59.1</v>
      </c>
      <c r="EJ6" s="65">
        <f t="shared" si="13"/>
        <v>68.900000000000006</v>
      </c>
      <c r="EK6" s="65">
        <f t="shared" si="13"/>
        <v>68</v>
      </c>
      <c r="EL6" s="65">
        <f t="shared" si="13"/>
        <v>70</v>
      </c>
      <c r="EM6" s="65" t="str">
        <f>IF(EM8="-","【-】","【"&amp;SUBSTITUTE(TEXT(EM8,"#,##0.0"),"-","△")&amp;"】")</f>
        <v>【65.7】</v>
      </c>
      <c r="EN6" s="66">
        <f>IF(EN8="-",NA(),EN8)</f>
        <v>29693140</v>
      </c>
      <c r="EO6" s="66">
        <f t="shared" ref="EO6:EW6" si="14">IF(EO8="-",NA(),EO8)</f>
        <v>30065384</v>
      </c>
      <c r="EP6" s="66">
        <f t="shared" si="14"/>
        <v>30344140</v>
      </c>
      <c r="EQ6" s="66">
        <f t="shared" si="14"/>
        <v>30133291</v>
      </c>
      <c r="ER6" s="66">
        <f t="shared" si="14"/>
        <v>30244849</v>
      </c>
      <c r="ES6" s="66">
        <f t="shared" si="14"/>
        <v>33688486</v>
      </c>
      <c r="ET6" s="66">
        <f t="shared" si="14"/>
        <v>34462126</v>
      </c>
      <c r="EU6" s="66">
        <f t="shared" si="14"/>
        <v>34878088</v>
      </c>
      <c r="EV6" s="66">
        <f t="shared" si="14"/>
        <v>36094355</v>
      </c>
      <c r="EW6" s="66">
        <f t="shared" si="14"/>
        <v>36941419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240001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/>
      <c r="P7" s="63" t="str">
        <f>P8</f>
        <v>直営</v>
      </c>
      <c r="Q7" s="64">
        <f t="shared" si="15"/>
        <v>8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 へ</v>
      </c>
      <c r="U7" s="64">
        <f>U8</f>
        <v>1841753</v>
      </c>
      <c r="V7" s="64">
        <f>V8</f>
        <v>6295</v>
      </c>
      <c r="W7" s="63" t="str">
        <f>W8</f>
        <v>第１種該当</v>
      </c>
      <c r="X7" s="63" t="str">
        <f t="shared" si="15"/>
        <v>１０：１</v>
      </c>
      <c r="Y7" s="64">
        <f t="shared" si="15"/>
        <v>46</v>
      </c>
      <c r="Z7" s="64">
        <f t="shared" si="15"/>
        <v>40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86</v>
      </c>
      <c r="AE7" s="64">
        <f t="shared" si="15"/>
        <v>46</v>
      </c>
      <c r="AF7" s="64" t="str">
        <f t="shared" si="15"/>
        <v>-</v>
      </c>
      <c r="AG7" s="64">
        <f t="shared" si="15"/>
        <v>46</v>
      </c>
      <c r="AH7" s="65">
        <f>AH8</f>
        <v>91.8</v>
      </c>
      <c r="AI7" s="65">
        <f t="shared" ref="AI7:AQ7" si="16">AI8</f>
        <v>102.7</v>
      </c>
      <c r="AJ7" s="65">
        <f t="shared" si="16"/>
        <v>102.5</v>
      </c>
      <c r="AK7" s="65">
        <f t="shared" si="16"/>
        <v>103.1</v>
      </c>
      <c r="AL7" s="65">
        <f t="shared" si="16"/>
        <v>109.8</v>
      </c>
      <c r="AM7" s="65">
        <f t="shared" si="16"/>
        <v>98.1</v>
      </c>
      <c r="AN7" s="65">
        <f t="shared" si="16"/>
        <v>97.7</v>
      </c>
      <c r="AO7" s="65">
        <f t="shared" si="16"/>
        <v>98.5</v>
      </c>
      <c r="AP7" s="65">
        <f t="shared" si="16"/>
        <v>98</v>
      </c>
      <c r="AQ7" s="65">
        <f t="shared" si="16"/>
        <v>98.4</v>
      </c>
      <c r="AR7" s="65"/>
      <c r="AS7" s="65">
        <f>AS8</f>
        <v>62.6</v>
      </c>
      <c r="AT7" s="65">
        <f t="shared" ref="AT7:BB7" si="17">AT8</f>
        <v>73.2</v>
      </c>
      <c r="AU7" s="65">
        <f t="shared" si="17"/>
        <v>71.400000000000006</v>
      </c>
      <c r="AV7" s="65">
        <f t="shared" si="17"/>
        <v>71.5</v>
      </c>
      <c r="AW7" s="65">
        <f t="shared" si="17"/>
        <v>78.400000000000006</v>
      </c>
      <c r="AX7" s="65">
        <f t="shared" si="17"/>
        <v>83.2</v>
      </c>
      <c r="AY7" s="65">
        <f t="shared" si="17"/>
        <v>82.5</v>
      </c>
      <c r="AZ7" s="65">
        <f t="shared" si="17"/>
        <v>79.7</v>
      </c>
      <c r="BA7" s="65">
        <f t="shared" si="17"/>
        <v>79.599999999999994</v>
      </c>
      <c r="BB7" s="65">
        <f t="shared" si="17"/>
        <v>77.900000000000006</v>
      </c>
      <c r="BC7" s="65"/>
      <c r="BD7" s="65">
        <f>BD8</f>
        <v>141.19999999999999</v>
      </c>
      <c r="BE7" s="65">
        <f t="shared" ref="BE7:BM7" si="18">BE8</f>
        <v>120.8</v>
      </c>
      <c r="BF7" s="65">
        <f t="shared" si="18"/>
        <v>151.19999999999999</v>
      </c>
      <c r="BG7" s="65">
        <f t="shared" si="18"/>
        <v>144</v>
      </c>
      <c r="BH7" s="65">
        <f t="shared" si="18"/>
        <v>117.1</v>
      </c>
      <c r="BI7" s="65">
        <f t="shared" si="18"/>
        <v>99.5</v>
      </c>
      <c r="BJ7" s="65">
        <f t="shared" si="18"/>
        <v>91.2</v>
      </c>
      <c r="BK7" s="65">
        <f t="shared" si="18"/>
        <v>94.9</v>
      </c>
      <c r="BL7" s="65">
        <f t="shared" si="18"/>
        <v>101.2</v>
      </c>
      <c r="BM7" s="65">
        <f t="shared" si="18"/>
        <v>107.2</v>
      </c>
      <c r="BN7" s="65"/>
      <c r="BO7" s="65">
        <f>BO8</f>
        <v>31.7</v>
      </c>
      <c r="BP7" s="65">
        <f t="shared" ref="BP7:BX7" si="19">BP8</f>
        <v>41.5</v>
      </c>
      <c r="BQ7" s="65">
        <f t="shared" si="19"/>
        <v>39.200000000000003</v>
      </c>
      <c r="BR7" s="65">
        <f t="shared" si="19"/>
        <v>41.9</v>
      </c>
      <c r="BS7" s="65">
        <f t="shared" si="19"/>
        <v>44.3</v>
      </c>
      <c r="BT7" s="65">
        <f t="shared" si="19"/>
        <v>69.2</v>
      </c>
      <c r="BU7" s="65">
        <f t="shared" si="19"/>
        <v>68.599999999999994</v>
      </c>
      <c r="BV7" s="65">
        <f t="shared" si="19"/>
        <v>67.400000000000006</v>
      </c>
      <c r="BW7" s="65">
        <f t="shared" si="19"/>
        <v>66.599999999999994</v>
      </c>
      <c r="BX7" s="65">
        <f t="shared" si="19"/>
        <v>66.8</v>
      </c>
      <c r="BY7" s="65"/>
      <c r="BZ7" s="66">
        <f>BZ8</f>
        <v>26785</v>
      </c>
      <c r="CA7" s="66">
        <f t="shared" ref="CA7:CI7" si="20">CA8</f>
        <v>26415</v>
      </c>
      <c r="CB7" s="66">
        <f t="shared" si="20"/>
        <v>27220</v>
      </c>
      <c r="CC7" s="66">
        <f t="shared" si="20"/>
        <v>25692</v>
      </c>
      <c r="CD7" s="66">
        <f t="shared" si="20"/>
        <v>25717</v>
      </c>
      <c r="CE7" s="66">
        <f t="shared" si="20"/>
        <v>23061</v>
      </c>
      <c r="CF7" s="66">
        <f t="shared" si="20"/>
        <v>23475</v>
      </c>
      <c r="CG7" s="66">
        <f t="shared" si="20"/>
        <v>23857</v>
      </c>
      <c r="CH7" s="66">
        <f t="shared" si="20"/>
        <v>24371</v>
      </c>
      <c r="CI7" s="66">
        <f t="shared" si="20"/>
        <v>24882</v>
      </c>
      <c r="CJ7" s="65"/>
      <c r="CK7" s="66">
        <f>CK8</f>
        <v>7614</v>
      </c>
      <c r="CL7" s="66">
        <f t="shared" ref="CL7:CT7" si="21">CL8</f>
        <v>7280</v>
      </c>
      <c r="CM7" s="66">
        <f t="shared" si="21"/>
        <v>6684</v>
      </c>
      <c r="CN7" s="66">
        <f t="shared" si="21"/>
        <v>6966</v>
      </c>
      <c r="CO7" s="66">
        <f t="shared" si="21"/>
        <v>7776</v>
      </c>
      <c r="CP7" s="66">
        <f t="shared" si="21"/>
        <v>8338</v>
      </c>
      <c r="CQ7" s="66">
        <f t="shared" si="21"/>
        <v>8603</v>
      </c>
      <c r="CR7" s="66">
        <f t="shared" si="21"/>
        <v>8471</v>
      </c>
      <c r="CS7" s="66">
        <f t="shared" si="21"/>
        <v>8736</v>
      </c>
      <c r="CT7" s="66">
        <f t="shared" si="21"/>
        <v>8797</v>
      </c>
      <c r="CU7" s="65"/>
      <c r="CV7" s="65">
        <f>CV8</f>
        <v>101.6</v>
      </c>
      <c r="CW7" s="65">
        <f t="shared" ref="CW7:DE7" si="22">CW8</f>
        <v>85</v>
      </c>
      <c r="CX7" s="65">
        <f t="shared" si="22"/>
        <v>87.6</v>
      </c>
      <c r="CY7" s="65">
        <f t="shared" si="22"/>
        <v>87.6</v>
      </c>
      <c r="CZ7" s="65">
        <f t="shared" si="22"/>
        <v>79.099999999999994</v>
      </c>
      <c r="DA7" s="65">
        <f t="shared" si="22"/>
        <v>64.7</v>
      </c>
      <c r="DB7" s="65">
        <f t="shared" si="22"/>
        <v>65</v>
      </c>
      <c r="DC7" s="65">
        <f t="shared" si="22"/>
        <v>67.5</v>
      </c>
      <c r="DD7" s="65">
        <f t="shared" si="22"/>
        <v>67.5</v>
      </c>
      <c r="DE7" s="65">
        <f t="shared" si="22"/>
        <v>69.5</v>
      </c>
      <c r="DF7" s="65"/>
      <c r="DG7" s="65">
        <f>DG8</f>
        <v>14.5</v>
      </c>
      <c r="DH7" s="65">
        <f t="shared" ref="DH7:DP7" si="23">DH8</f>
        <v>11.8</v>
      </c>
      <c r="DI7" s="65">
        <f t="shared" si="23"/>
        <v>10.7</v>
      </c>
      <c r="DJ7" s="65">
        <f t="shared" si="23"/>
        <v>9.6</v>
      </c>
      <c r="DK7" s="65">
        <f t="shared" si="23"/>
        <v>8.8000000000000007</v>
      </c>
      <c r="DL7" s="65">
        <f t="shared" si="23"/>
        <v>19.600000000000001</v>
      </c>
      <c r="DM7" s="65">
        <f t="shared" si="23"/>
        <v>19</v>
      </c>
      <c r="DN7" s="65">
        <f t="shared" si="23"/>
        <v>17.899999999999999</v>
      </c>
      <c r="DO7" s="65">
        <f t="shared" si="23"/>
        <v>17.899999999999999</v>
      </c>
      <c r="DP7" s="65">
        <f t="shared" si="23"/>
        <v>17.399999999999999</v>
      </c>
      <c r="DQ7" s="65"/>
      <c r="DR7" s="65">
        <f>DR8</f>
        <v>70.2</v>
      </c>
      <c r="DS7" s="65">
        <f t="shared" ref="DS7:EA7" si="24">DS8</f>
        <v>70.3</v>
      </c>
      <c r="DT7" s="65">
        <f t="shared" si="24"/>
        <v>72.7</v>
      </c>
      <c r="DU7" s="65">
        <f t="shared" si="24"/>
        <v>73.099999999999994</v>
      </c>
      <c r="DV7" s="65">
        <f t="shared" si="24"/>
        <v>74.2</v>
      </c>
      <c r="DW7" s="65">
        <f t="shared" si="24"/>
        <v>43</v>
      </c>
      <c r="DX7" s="65">
        <f t="shared" si="24"/>
        <v>43.9</v>
      </c>
      <c r="DY7" s="65">
        <f t="shared" si="24"/>
        <v>52.4</v>
      </c>
      <c r="DZ7" s="65">
        <f t="shared" si="24"/>
        <v>52.6</v>
      </c>
      <c r="EA7" s="65">
        <f t="shared" si="24"/>
        <v>54.2</v>
      </c>
      <c r="EB7" s="65"/>
      <c r="EC7" s="65">
        <f>EC8</f>
        <v>75.5</v>
      </c>
      <c r="ED7" s="65">
        <f t="shared" ref="ED7:EL7" si="25">ED8</f>
        <v>74.400000000000006</v>
      </c>
      <c r="EE7" s="65">
        <f t="shared" si="25"/>
        <v>76.599999999999994</v>
      </c>
      <c r="EF7" s="65">
        <f t="shared" si="25"/>
        <v>74.7</v>
      </c>
      <c r="EG7" s="65">
        <f t="shared" si="25"/>
        <v>77.599999999999994</v>
      </c>
      <c r="EH7" s="65">
        <f t="shared" si="25"/>
        <v>60.6</v>
      </c>
      <c r="EI7" s="65">
        <f t="shared" si="25"/>
        <v>59.1</v>
      </c>
      <c r="EJ7" s="65">
        <f t="shared" si="25"/>
        <v>68.900000000000006</v>
      </c>
      <c r="EK7" s="65">
        <f t="shared" si="25"/>
        <v>68</v>
      </c>
      <c r="EL7" s="65">
        <f t="shared" si="25"/>
        <v>70</v>
      </c>
      <c r="EM7" s="65"/>
      <c r="EN7" s="66">
        <f>EN8</f>
        <v>29693140</v>
      </c>
      <c r="EO7" s="66">
        <f t="shared" ref="EO7:EW7" si="26">EO8</f>
        <v>30065384</v>
      </c>
      <c r="EP7" s="66">
        <f t="shared" si="26"/>
        <v>30344140</v>
      </c>
      <c r="EQ7" s="66">
        <f t="shared" si="26"/>
        <v>30133291</v>
      </c>
      <c r="ER7" s="66">
        <f t="shared" si="26"/>
        <v>30244849</v>
      </c>
      <c r="ES7" s="66">
        <f t="shared" si="26"/>
        <v>33688486</v>
      </c>
      <c r="ET7" s="66">
        <f t="shared" si="26"/>
        <v>34462126</v>
      </c>
      <c r="EU7" s="66">
        <f t="shared" si="26"/>
        <v>34878088</v>
      </c>
      <c r="EV7" s="66">
        <f t="shared" si="26"/>
        <v>36094355</v>
      </c>
      <c r="EW7" s="66">
        <f t="shared" si="26"/>
        <v>36941419</v>
      </c>
      <c r="EX7" s="66"/>
    </row>
    <row r="8" spans="1:154" s="67" customFormat="1">
      <c r="A8" s="48"/>
      <c r="B8" s="68">
        <v>2016</v>
      </c>
      <c r="C8" s="68">
        <v>240001</v>
      </c>
      <c r="D8" s="68">
        <v>46</v>
      </c>
      <c r="E8" s="68">
        <v>6</v>
      </c>
      <c r="F8" s="68">
        <v>0</v>
      </c>
      <c r="G8" s="68">
        <v>3</v>
      </c>
      <c r="H8" s="68" t="s">
        <v>123</v>
      </c>
      <c r="I8" s="68" t="s">
        <v>123</v>
      </c>
      <c r="J8" s="68" t="s">
        <v>124</v>
      </c>
      <c r="K8" s="68" t="s">
        <v>125</v>
      </c>
      <c r="L8" s="68" t="s">
        <v>126</v>
      </c>
      <c r="M8" s="68" t="s">
        <v>127</v>
      </c>
      <c r="N8" s="68" t="s">
        <v>128</v>
      </c>
      <c r="O8" s="68"/>
      <c r="P8" s="68" t="s">
        <v>129</v>
      </c>
      <c r="Q8" s="69">
        <v>8</v>
      </c>
      <c r="R8" s="68" t="s">
        <v>130</v>
      </c>
      <c r="S8" s="68" t="s">
        <v>131</v>
      </c>
      <c r="T8" s="68" t="s">
        <v>132</v>
      </c>
      <c r="U8" s="69">
        <v>1841753</v>
      </c>
      <c r="V8" s="69">
        <v>6295</v>
      </c>
      <c r="W8" s="68" t="s">
        <v>133</v>
      </c>
      <c r="X8" s="70" t="s">
        <v>134</v>
      </c>
      <c r="Y8" s="69">
        <v>46</v>
      </c>
      <c r="Z8" s="69">
        <v>40</v>
      </c>
      <c r="AA8" s="69" t="s">
        <v>130</v>
      </c>
      <c r="AB8" s="69" t="s">
        <v>130</v>
      </c>
      <c r="AC8" s="69" t="s">
        <v>130</v>
      </c>
      <c r="AD8" s="69">
        <v>86</v>
      </c>
      <c r="AE8" s="69">
        <v>46</v>
      </c>
      <c r="AF8" s="69" t="s">
        <v>130</v>
      </c>
      <c r="AG8" s="69">
        <v>46</v>
      </c>
      <c r="AH8" s="71">
        <v>91.8</v>
      </c>
      <c r="AI8" s="71">
        <v>102.7</v>
      </c>
      <c r="AJ8" s="71">
        <v>102.5</v>
      </c>
      <c r="AK8" s="71">
        <v>103.1</v>
      </c>
      <c r="AL8" s="71">
        <v>109.8</v>
      </c>
      <c r="AM8" s="71">
        <v>98.1</v>
      </c>
      <c r="AN8" s="71">
        <v>97.7</v>
      </c>
      <c r="AO8" s="71">
        <v>98.5</v>
      </c>
      <c r="AP8" s="71">
        <v>98</v>
      </c>
      <c r="AQ8" s="71">
        <v>98.4</v>
      </c>
      <c r="AR8" s="71">
        <v>98.4</v>
      </c>
      <c r="AS8" s="71">
        <v>62.6</v>
      </c>
      <c r="AT8" s="71">
        <v>73.2</v>
      </c>
      <c r="AU8" s="71">
        <v>71.400000000000006</v>
      </c>
      <c r="AV8" s="71">
        <v>71.5</v>
      </c>
      <c r="AW8" s="71">
        <v>78.400000000000006</v>
      </c>
      <c r="AX8" s="71">
        <v>83.2</v>
      </c>
      <c r="AY8" s="71">
        <v>82.5</v>
      </c>
      <c r="AZ8" s="71">
        <v>79.7</v>
      </c>
      <c r="BA8" s="71">
        <v>79.599999999999994</v>
      </c>
      <c r="BB8" s="71">
        <v>77.900000000000006</v>
      </c>
      <c r="BC8" s="71">
        <v>89.5</v>
      </c>
      <c r="BD8" s="72">
        <v>141.19999999999999</v>
      </c>
      <c r="BE8" s="72">
        <v>120.8</v>
      </c>
      <c r="BF8" s="72">
        <v>151.19999999999999</v>
      </c>
      <c r="BG8" s="72">
        <v>144</v>
      </c>
      <c r="BH8" s="72">
        <v>117.1</v>
      </c>
      <c r="BI8" s="72">
        <v>99.5</v>
      </c>
      <c r="BJ8" s="72">
        <v>91.2</v>
      </c>
      <c r="BK8" s="72">
        <v>94.9</v>
      </c>
      <c r="BL8" s="72">
        <v>101.2</v>
      </c>
      <c r="BM8" s="72">
        <v>107.2</v>
      </c>
      <c r="BN8" s="72">
        <v>63.6</v>
      </c>
      <c r="BO8" s="71">
        <v>31.7</v>
      </c>
      <c r="BP8" s="71">
        <v>41.5</v>
      </c>
      <c r="BQ8" s="71">
        <v>39.200000000000003</v>
      </c>
      <c r="BR8" s="71">
        <v>41.9</v>
      </c>
      <c r="BS8" s="71">
        <v>44.3</v>
      </c>
      <c r="BT8" s="71">
        <v>69.2</v>
      </c>
      <c r="BU8" s="71">
        <v>68.599999999999994</v>
      </c>
      <c r="BV8" s="71">
        <v>67.400000000000006</v>
      </c>
      <c r="BW8" s="71">
        <v>66.599999999999994</v>
      </c>
      <c r="BX8" s="71">
        <v>66.8</v>
      </c>
      <c r="BY8" s="71">
        <v>74.2</v>
      </c>
      <c r="BZ8" s="72">
        <v>26785</v>
      </c>
      <c r="CA8" s="72">
        <v>26415</v>
      </c>
      <c r="CB8" s="72">
        <v>27220</v>
      </c>
      <c r="CC8" s="72">
        <v>25692</v>
      </c>
      <c r="CD8" s="72">
        <v>25717</v>
      </c>
      <c r="CE8" s="72">
        <v>23061</v>
      </c>
      <c r="CF8" s="72">
        <v>23475</v>
      </c>
      <c r="CG8" s="72">
        <v>23857</v>
      </c>
      <c r="CH8" s="72">
        <v>24371</v>
      </c>
      <c r="CI8" s="72">
        <v>24882</v>
      </c>
      <c r="CJ8" s="71">
        <v>49667</v>
      </c>
      <c r="CK8" s="72">
        <v>7614</v>
      </c>
      <c r="CL8" s="72">
        <v>7280</v>
      </c>
      <c r="CM8" s="72">
        <v>6684</v>
      </c>
      <c r="CN8" s="72">
        <v>6966</v>
      </c>
      <c r="CO8" s="72">
        <v>7776</v>
      </c>
      <c r="CP8" s="72">
        <v>8338</v>
      </c>
      <c r="CQ8" s="72">
        <v>8603</v>
      </c>
      <c r="CR8" s="72">
        <v>8471</v>
      </c>
      <c r="CS8" s="72">
        <v>8736</v>
      </c>
      <c r="CT8" s="72">
        <v>8797</v>
      </c>
      <c r="CU8" s="71">
        <v>13758</v>
      </c>
      <c r="CV8" s="72">
        <v>101.6</v>
      </c>
      <c r="CW8" s="72">
        <v>85</v>
      </c>
      <c r="CX8" s="72">
        <v>87.6</v>
      </c>
      <c r="CY8" s="72">
        <v>87.6</v>
      </c>
      <c r="CZ8" s="72">
        <v>79.099999999999994</v>
      </c>
      <c r="DA8" s="72">
        <v>64.7</v>
      </c>
      <c r="DB8" s="72">
        <v>65</v>
      </c>
      <c r="DC8" s="72">
        <v>67.5</v>
      </c>
      <c r="DD8" s="72">
        <v>67.5</v>
      </c>
      <c r="DE8" s="72">
        <v>69.5</v>
      </c>
      <c r="DF8" s="72">
        <v>55.2</v>
      </c>
      <c r="DG8" s="72">
        <v>14.5</v>
      </c>
      <c r="DH8" s="72">
        <v>11.8</v>
      </c>
      <c r="DI8" s="72">
        <v>10.7</v>
      </c>
      <c r="DJ8" s="72">
        <v>9.6</v>
      </c>
      <c r="DK8" s="72">
        <v>8.8000000000000007</v>
      </c>
      <c r="DL8" s="72">
        <v>19.600000000000001</v>
      </c>
      <c r="DM8" s="72">
        <v>19</v>
      </c>
      <c r="DN8" s="72">
        <v>17.899999999999999</v>
      </c>
      <c r="DO8" s="72">
        <v>17.899999999999999</v>
      </c>
      <c r="DP8" s="72">
        <v>17.399999999999999</v>
      </c>
      <c r="DQ8" s="72">
        <v>24.1</v>
      </c>
      <c r="DR8" s="71">
        <v>70.2</v>
      </c>
      <c r="DS8" s="71">
        <v>70.3</v>
      </c>
      <c r="DT8" s="71">
        <v>72.7</v>
      </c>
      <c r="DU8" s="71">
        <v>73.099999999999994</v>
      </c>
      <c r="DV8" s="71">
        <v>74.2</v>
      </c>
      <c r="DW8" s="71">
        <v>43</v>
      </c>
      <c r="DX8" s="71">
        <v>43.9</v>
      </c>
      <c r="DY8" s="71">
        <v>52.4</v>
      </c>
      <c r="DZ8" s="71">
        <v>52.6</v>
      </c>
      <c r="EA8" s="71">
        <v>54.2</v>
      </c>
      <c r="EB8" s="71">
        <v>50.7</v>
      </c>
      <c r="EC8" s="71">
        <v>75.5</v>
      </c>
      <c r="ED8" s="71">
        <v>74.400000000000006</v>
      </c>
      <c r="EE8" s="71">
        <v>76.599999999999994</v>
      </c>
      <c r="EF8" s="71">
        <v>74.7</v>
      </c>
      <c r="EG8" s="71">
        <v>77.599999999999994</v>
      </c>
      <c r="EH8" s="71">
        <v>60.6</v>
      </c>
      <c r="EI8" s="71">
        <v>59.1</v>
      </c>
      <c r="EJ8" s="71">
        <v>68.900000000000006</v>
      </c>
      <c r="EK8" s="71">
        <v>68</v>
      </c>
      <c r="EL8" s="71">
        <v>70</v>
      </c>
      <c r="EM8" s="71">
        <v>65.7</v>
      </c>
      <c r="EN8" s="72">
        <v>29693140</v>
      </c>
      <c r="EO8" s="72">
        <v>30065384</v>
      </c>
      <c r="EP8" s="72">
        <v>30344140</v>
      </c>
      <c r="EQ8" s="72">
        <v>30133291</v>
      </c>
      <c r="ER8" s="72">
        <v>30244849</v>
      </c>
      <c r="ES8" s="72">
        <v>33688486</v>
      </c>
      <c r="ET8" s="72">
        <v>34462126</v>
      </c>
      <c r="EU8" s="72">
        <v>34878088</v>
      </c>
      <c r="EV8" s="72">
        <v>36094355</v>
      </c>
      <c r="EW8" s="72">
        <v>36941419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135</v>
      </c>
      <c r="C10" s="77" t="s">
        <v>136</v>
      </c>
      <c r="D10" s="77" t="s">
        <v>137</v>
      </c>
      <c r="E10" s="77" t="s">
        <v>138</v>
      </c>
      <c r="F10" s="77" t="s">
        <v>139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140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稲垣 尚宏</cp:lastModifiedBy>
  <cp:lastPrinted>2018-10-15T09:31:46Z</cp:lastPrinted>
  <dcterms:created xsi:type="dcterms:W3CDTF">2018-09-27T00:48:33Z</dcterms:created>
  <dcterms:modified xsi:type="dcterms:W3CDTF">2018-10-18T23:54:48Z</dcterms:modified>
</cp:coreProperties>
</file>