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15" windowWidth="20490" windowHeight="748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BX32" i="4"/>
  <c r="MN54" i="4"/>
  <c r="MH78" i="4"/>
  <c r="IZ54" i="4"/>
  <c r="IZ32" i="4"/>
  <c r="MN32" i="4"/>
  <c r="C11" i="5"/>
  <c r="D11" i="5"/>
  <c r="E11" i="5"/>
  <c r="B11" i="5"/>
  <c r="AN78" i="4" l="1"/>
  <c r="AE54" i="4"/>
  <c r="AE32" i="4"/>
  <c r="KU32" i="4"/>
  <c r="KU54" i="4"/>
  <c r="KC78" i="4"/>
  <c r="HG54" i="4"/>
  <c r="FH78" i="4"/>
  <c r="DS54" i="4"/>
  <c r="DS32" i="4"/>
  <c r="HG32" i="4"/>
  <c r="EO78" i="4"/>
  <c r="DD54" i="4"/>
  <c r="DD32" i="4"/>
  <c r="U78" i="4"/>
  <c r="P54" i="4"/>
  <c r="P32" i="4"/>
  <c r="KF32" i="4"/>
  <c r="JJ78" i="4"/>
  <c r="GR54" i="4"/>
  <c r="GR32" i="4"/>
  <c r="KF54" i="4"/>
  <c r="LO78" i="4"/>
  <c r="IK54" i="4"/>
  <c r="IK32" i="4"/>
  <c r="EW54" i="4"/>
  <c r="EW32" i="4"/>
  <c r="BZ78" i="4"/>
  <c r="GT78" i="4"/>
  <c r="BI32" i="4"/>
  <c r="LY54" i="4"/>
  <c r="LY32" i="4"/>
  <c r="BI54" i="4"/>
  <c r="LJ54" i="4"/>
  <c r="LJ32" i="4"/>
  <c r="KV78" i="4"/>
  <c r="EH54" i="4"/>
  <c r="EH32" i="4"/>
  <c r="GA78" i="4"/>
  <c r="BG78" i="4"/>
  <c r="AT54" i="4"/>
  <c r="AT32" i="4"/>
  <c r="HV54" i="4"/>
  <c r="HV32" i="4"/>
</calcChain>
</file>

<file path=xl/sharedStrings.xml><?xml version="1.0" encoding="utf-8"?>
<sst xmlns="http://schemas.openxmlformats.org/spreadsheetml/2006/main" count="292" uniqueCount="149">
  <si>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</si>
  <si>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</si>
  <si>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</si>
  <si>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</si>
  <si>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</si>
  <si>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</si>
  <si>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</si>
  <si>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</si>
  <si>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</si>
  <si>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</si>
  <si>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</si>
  <si>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</si>
  <si>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</si>
  <si>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</si>
  <si>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</si>
  <si>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</si>
  <si>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</si>
  <si>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</si>
  <si>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</si>
  <si>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</si>
  <si>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</si>
  <si>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</si>
  <si>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</si>
  <si>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</si>
  <si>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</si>
  <si>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</si>
  <si>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</si>
  <si>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</si>
  <si>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</si>
  <si>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</si>
  <si>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</si>
  <si>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</si>
  <si>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</si>
  <si>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</si>
  <si>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</si>
  <si>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</si>
  <si>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</si>
  <si>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</si>
  <si>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</si>
  <si>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</si>
  <si>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</si>
  <si>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</si>
  <si>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</si>
  <si>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</si>
  <si>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</si>
  <si>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</si>
  <si>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</si>
  <si>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</si>
  <si>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</si>
  <si>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</si>
  <si>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</si>
  <si>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</si>
  <si>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</si>
  <si>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</si>
  <si>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</si>
  <si>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</si>
  <si>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</si>
  <si>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</si>
  <si>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</si>
  <si>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</si>
  <si>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</si>
  <si>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</si>
  <si>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</si>
  <si>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</si>
  <si>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</si>
  <si>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</si>
  <si>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</si>
  <si>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</si>
  <si>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</si>
  <si>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</si>
  <si>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</si>
  <si>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</si>
  <si>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</si>
  <si>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</si>
  <si>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</si>
  <si>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</si>
  <si>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</si>
  <si>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</si>
  <si>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</si>
  <si>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</si>
  <si>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</si>
  <si>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</si>
  <si>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</si>
  <si>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</si>
  <si>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</si>
  <si>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</si>
  <si>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</si>
  <si>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</si>
  <si>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</si>
  <si>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</si>
  <si>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</si>
  <si>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</si>
  <si>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</si>
  <si>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</si>
  <si>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</si>
  <si>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</si>
  <si>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</si>
  <si>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</si>
  <si>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</si>
  <si>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</si>
  <si>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</si>
  <si>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</si>
  <si>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</si>
  <si>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</si>
  <si>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</si>
  <si>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</si>
  <si>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</si>
  <si>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</si>
  <si>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</si>
  <si>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</si>
  <si>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</si>
  <si>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</si>
  <si>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</si>
  <si>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</si>
  <si>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</si>
  <si>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</si>
  <si>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</si>
  <si>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</si>
  <si>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</si>
  <si>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</si>
  <si>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</si>
  <si>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</si>
  <si>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</si>
  <si>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大阪府</t>
  </si>
  <si>
    <t>地方独立行政法人大阪府立病院機構</t>
  </si>
  <si>
    <t>成人病センター</t>
  </si>
  <si>
    <t>地方独立行政法人</t>
  </si>
  <si>
    <t>病院事業</t>
  </si>
  <si>
    <t>一般病院</t>
  </si>
  <si>
    <t>500床以上</t>
  </si>
  <si>
    <t>直営</t>
  </si>
  <si>
    <t>対象</t>
  </si>
  <si>
    <t>ド I 訓 ガ</t>
  </si>
  <si>
    <t>臨 が 特</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</si>
  <si>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</si>
  <si>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</si>
  <si>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</si>
  <si>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</si>
  <si>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</si>
  <si>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</si>
  <si>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</si>
  <si>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</si>
  <si>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</si>
  <si>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</si>
  <si>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難治性がん医療のセンター機能、特定機能病院、臨床研修指定病院、都道府県がん診療連携拠点病院、日本医療機能評価機構認定病院、がん専門薬剤師研修施設、肝炎専門医療機関、治験拠点医療機関、労災保険指定医療機関</t>
    <phoneticPr fontId="5"/>
  </si>
  <si>
    <t xml:space="preserve">　がん医療基幹病院として、手術、放射線治療及び化学療法など患者の病態に合わせた集学的治療を実施している。また、都道府県がん診療連携拠点病院として、府域の医療機関と連携し大阪府全体のがん医療の向上を図っている。
　新センター移転に伴う入院・外来患者の調整により、経常（医業）収支比率は低下したものの、入院・外来患者1人1日当たりの収益については上昇している。
　しかし、移転による固定資産投資を行っているため、1床当たりの有形固定資産は類似病院よりも大きく上回っており、今後は、さらなる経営改善による安定的な病院運営に取り組む必要がある。
</t>
    <rPh sb="184" eb="186">
      <t>イテン</t>
    </rPh>
    <rPh sb="205" eb="206">
      <t>ショウ</t>
    </rPh>
    <rPh sb="206" eb="207">
      <t>ア</t>
    </rPh>
    <rPh sb="210" eb="212">
      <t>ユウケイ</t>
    </rPh>
    <rPh sb="212" eb="214">
      <t>コテイ</t>
    </rPh>
    <rPh sb="214" eb="216">
      <t>シサン</t>
    </rPh>
    <rPh sb="217" eb="219">
      <t>ルイジ</t>
    </rPh>
    <rPh sb="219" eb="221">
      <t>ビョウイン</t>
    </rPh>
    <rPh sb="224" eb="225">
      <t>オオ</t>
    </rPh>
    <rPh sb="227" eb="229">
      <t>ウワマワ</t>
    </rPh>
    <rPh sb="234" eb="236">
      <t>コンゴ</t>
    </rPh>
    <rPh sb="255" eb="257">
      <t>ウンエイ</t>
    </rPh>
    <rPh sb="258" eb="259">
      <t>ト</t>
    </rPh>
    <rPh sb="260" eb="261">
      <t>ク</t>
    </rPh>
    <rPh sb="262" eb="264">
      <t>ヒツヨウ</t>
    </rPh>
    <phoneticPr fontId="5"/>
  </si>
  <si>
    <t>非設置</t>
    <phoneticPr fontId="5"/>
  </si>
  <si>
    <r>
      <rPr>
        <b/>
        <sz val="11"/>
        <rFont val="ＭＳ ゴシック"/>
        <family val="3"/>
        <charset val="128"/>
      </rPr>
      <t>①経常収支比率：</t>
    </r>
    <r>
      <rPr>
        <sz val="11"/>
        <rFont val="ＭＳ ゴシック"/>
        <family val="3"/>
        <charset val="128"/>
      </rPr>
      <t xml:space="preserve">平成29年3月の新センター移転に向け、入院・外来患者の調整を行ったため前年度を下回った。
</t>
    </r>
    <r>
      <rPr>
        <b/>
        <sz val="11"/>
        <rFont val="ＭＳ ゴシック"/>
        <family val="3"/>
        <charset val="128"/>
      </rPr>
      <t>②医業収支比率：</t>
    </r>
    <r>
      <rPr>
        <sz val="11"/>
        <rFont val="ＭＳ ゴシック"/>
        <family val="3"/>
        <charset val="128"/>
      </rPr>
      <t xml:space="preserve">①と同様の理由により前年度を下回った。
</t>
    </r>
    <r>
      <rPr>
        <b/>
        <sz val="11"/>
        <rFont val="ＭＳ ゴシック"/>
        <family val="3"/>
        <charset val="128"/>
      </rPr>
      <t>③累積欠損金比率：</t>
    </r>
    <r>
      <rPr>
        <sz val="11"/>
        <rFont val="ＭＳ ゴシック"/>
        <family val="3"/>
        <charset val="128"/>
      </rPr>
      <t xml:space="preserve">新センター移転費用及び旧病院で使用していた固定資産の有姿除却のため発生した。
</t>
    </r>
    <r>
      <rPr>
        <b/>
        <sz val="11"/>
        <rFont val="ＭＳ ゴシック"/>
        <family val="3"/>
        <charset val="128"/>
      </rPr>
      <t>④病床利用率：</t>
    </r>
    <r>
      <rPr>
        <sz val="11"/>
        <rFont val="ＭＳ ゴシック"/>
        <family val="3"/>
        <charset val="128"/>
      </rPr>
      <t xml:space="preserve">①と同様の理由により前年度を下回った。
</t>
    </r>
    <r>
      <rPr>
        <b/>
        <sz val="11"/>
        <rFont val="ＭＳ ゴシック"/>
        <family val="3"/>
        <charset val="128"/>
      </rPr>
      <t>⑤入院患者1人1日当たり収益</t>
    </r>
    <r>
      <rPr>
        <sz val="11"/>
        <rFont val="ＭＳ ゴシック"/>
        <family val="3"/>
        <charset val="128"/>
      </rPr>
      <t xml:space="preserve">：新規患者の増加や、平均在院日数短縮により年々増加しており、類似病院平均値よりも上回っている。
</t>
    </r>
    <r>
      <rPr>
        <b/>
        <sz val="11"/>
        <rFont val="ＭＳ ゴシック"/>
        <family val="3"/>
        <charset val="128"/>
      </rPr>
      <t>⑥外来患者1人1日当たり収益：</t>
    </r>
    <r>
      <rPr>
        <sz val="11"/>
        <rFont val="ＭＳ ゴシック"/>
        <family val="3"/>
        <charset val="128"/>
      </rPr>
      <t xml:space="preserve">高額な治療薬の増加により年々増加しており、類似病院平均値よりも上回っている。
</t>
    </r>
    <r>
      <rPr>
        <b/>
        <sz val="11"/>
        <rFont val="ＭＳ ゴシック"/>
        <family val="3"/>
        <charset val="128"/>
      </rPr>
      <t>⑦職員給与費対医業収益比率</t>
    </r>
    <r>
      <rPr>
        <sz val="11"/>
        <rFont val="ＭＳ ゴシック"/>
        <family val="3"/>
        <charset val="128"/>
      </rPr>
      <t xml:space="preserve">：効率的な職員配置により類似病院平均値を下回っており、平成28年度においては前年度より更に改善している。
</t>
    </r>
    <r>
      <rPr>
        <b/>
        <sz val="11"/>
        <rFont val="ＭＳ ゴシック"/>
        <family val="3"/>
        <charset val="128"/>
      </rPr>
      <t>⑧材料費対医業収益比率：</t>
    </r>
    <r>
      <rPr>
        <sz val="11"/>
        <rFont val="ＭＳ ゴシック"/>
        <family val="3"/>
        <charset val="128"/>
      </rPr>
      <t>がん専門病院という特性上、高額な薬剤を使用している影響により、全国平均と比べて材料費が高くなっており、年々増加傾向にある。</t>
    </r>
    <rPh sb="1" eb="3">
      <t>ケイジョウ</t>
    </rPh>
    <rPh sb="3" eb="5">
      <t>シュウシ</t>
    </rPh>
    <rPh sb="5" eb="7">
      <t>ヒリツ</t>
    </rPh>
    <rPh sb="12" eb="13">
      <t>ネン</t>
    </rPh>
    <rPh sb="14" eb="15">
      <t>ガツ</t>
    </rPh>
    <rPh sb="16" eb="17">
      <t>シン</t>
    </rPh>
    <rPh sb="21" eb="23">
      <t>イテン</t>
    </rPh>
    <rPh sb="24" eb="25">
      <t>ム</t>
    </rPh>
    <rPh sb="27" eb="29">
      <t>ニュウイン</t>
    </rPh>
    <rPh sb="30" eb="32">
      <t>ガイライ</t>
    </rPh>
    <rPh sb="32" eb="34">
      <t>カンジャ</t>
    </rPh>
    <rPh sb="35" eb="37">
      <t>チョウセイ</t>
    </rPh>
    <rPh sb="38" eb="39">
      <t>オコナ</t>
    </rPh>
    <rPh sb="43" eb="46">
      <t>ゼンネンド</t>
    </rPh>
    <rPh sb="47" eb="49">
      <t>シタマワ</t>
    </rPh>
    <rPh sb="54" eb="56">
      <t>イギョウ</t>
    </rPh>
    <rPh sb="56" eb="58">
      <t>シュウシ</t>
    </rPh>
    <rPh sb="58" eb="60">
      <t>ヒリツ</t>
    </rPh>
    <rPh sb="63" eb="65">
      <t>ドウヨウ</t>
    </rPh>
    <rPh sb="66" eb="68">
      <t>リユウ</t>
    </rPh>
    <rPh sb="71" eb="74">
      <t>ゼンネンド</t>
    </rPh>
    <rPh sb="75" eb="77">
      <t>シタマワ</t>
    </rPh>
    <rPh sb="82" eb="84">
      <t>ルイセキ</t>
    </rPh>
    <rPh sb="84" eb="87">
      <t>ケッソンキン</t>
    </rPh>
    <rPh sb="87" eb="89">
      <t>ヒリツ</t>
    </rPh>
    <rPh sb="90" eb="91">
      <t>シン</t>
    </rPh>
    <rPh sb="95" eb="97">
      <t>イテン</t>
    </rPh>
    <rPh sb="97" eb="99">
      <t>ヒヨウ</t>
    </rPh>
    <rPh sb="99" eb="100">
      <t>オヨ</t>
    </rPh>
    <rPh sb="101" eb="102">
      <t>キュウ</t>
    </rPh>
    <rPh sb="102" eb="104">
      <t>ビョウイン</t>
    </rPh>
    <rPh sb="105" eb="107">
      <t>シヨウ</t>
    </rPh>
    <rPh sb="111" eb="113">
      <t>コテイ</t>
    </rPh>
    <rPh sb="113" eb="115">
      <t>シサン</t>
    </rPh>
    <rPh sb="116" eb="118">
      <t>ユウシ</t>
    </rPh>
    <rPh sb="118" eb="120">
      <t>ジョキャク</t>
    </rPh>
    <rPh sb="123" eb="125">
      <t>ハッセイ</t>
    </rPh>
    <rPh sb="130" eb="132">
      <t>ビョウショウ</t>
    </rPh>
    <rPh sb="132" eb="135">
      <t>リヨウリツ</t>
    </rPh>
    <rPh sb="157" eb="159">
      <t>ニュウイン</t>
    </rPh>
    <rPh sb="159" eb="161">
      <t>カンジャ</t>
    </rPh>
    <rPh sb="162" eb="163">
      <t>ヒト</t>
    </rPh>
    <rPh sb="164" eb="165">
      <t>ニチ</t>
    </rPh>
    <rPh sb="165" eb="166">
      <t>ア</t>
    </rPh>
    <rPh sb="168" eb="170">
      <t>シュウエキ</t>
    </rPh>
    <rPh sb="171" eb="173">
      <t>シンキ</t>
    </rPh>
    <rPh sb="173" eb="175">
      <t>カンジャ</t>
    </rPh>
    <rPh sb="176" eb="178">
      <t>ゾウカ</t>
    </rPh>
    <rPh sb="180" eb="182">
      <t>ヘイキン</t>
    </rPh>
    <rPh sb="182" eb="184">
      <t>ザイイン</t>
    </rPh>
    <rPh sb="184" eb="186">
      <t>ニッスウ</t>
    </rPh>
    <rPh sb="186" eb="188">
      <t>タンシュク</t>
    </rPh>
    <rPh sb="191" eb="193">
      <t>ネンネン</t>
    </rPh>
    <rPh sb="193" eb="195">
      <t>ゾウカ</t>
    </rPh>
    <rPh sb="210" eb="212">
      <t>ウワマワ</t>
    </rPh>
    <rPh sb="219" eb="221">
      <t>ガイライ</t>
    </rPh>
    <rPh sb="221" eb="223">
      <t>カンジャ</t>
    </rPh>
    <rPh sb="224" eb="225">
      <t>ヒト</t>
    </rPh>
    <rPh sb="226" eb="227">
      <t>ニチ</t>
    </rPh>
    <rPh sb="227" eb="228">
      <t>ア</t>
    </rPh>
    <rPh sb="230" eb="232">
      <t>シュウエキ</t>
    </rPh>
    <rPh sb="233" eb="235">
      <t>コウガク</t>
    </rPh>
    <rPh sb="236" eb="239">
      <t>チリョウヤク</t>
    </rPh>
    <rPh sb="240" eb="242">
      <t>ゾウカ</t>
    </rPh>
    <rPh sb="245" eb="247">
      <t>ネンネン</t>
    </rPh>
    <rPh sb="247" eb="249">
      <t>ゾウカ</t>
    </rPh>
    <rPh sb="273" eb="275">
      <t>ショクイン</t>
    </rPh>
    <rPh sb="275" eb="277">
      <t>キュウヨ</t>
    </rPh>
    <rPh sb="277" eb="278">
      <t>ヒ</t>
    </rPh>
    <rPh sb="278" eb="279">
      <t>タイ</t>
    </rPh>
    <rPh sb="279" eb="281">
      <t>イギョウ</t>
    </rPh>
    <rPh sb="281" eb="283">
      <t>シュウエキ</t>
    </rPh>
    <rPh sb="283" eb="285">
      <t>ヒリツ</t>
    </rPh>
    <rPh sb="305" eb="307">
      <t>シタマワ</t>
    </rPh>
    <rPh sb="312" eb="314">
      <t>ヘイセイ</t>
    </rPh>
    <rPh sb="316" eb="318">
      <t>ネンド</t>
    </rPh>
    <rPh sb="323" eb="326">
      <t>ゼンネンド</t>
    </rPh>
    <rPh sb="328" eb="329">
      <t>サラ</t>
    </rPh>
    <rPh sb="330" eb="332">
      <t>カイゼン</t>
    </rPh>
    <rPh sb="339" eb="342">
      <t>ザイリョウヒ</t>
    </rPh>
    <rPh sb="342" eb="343">
      <t>タイ</t>
    </rPh>
    <rPh sb="343" eb="345">
      <t>イギョウ</t>
    </rPh>
    <rPh sb="345" eb="347">
      <t>シュウエキ</t>
    </rPh>
    <rPh sb="347" eb="349">
      <t>ヒリツ</t>
    </rPh>
    <rPh sb="381" eb="383">
      <t>ゼンコク</t>
    </rPh>
    <rPh sb="383" eb="385">
      <t>ヘイキン</t>
    </rPh>
    <rPh sb="401" eb="403">
      <t>ネンネン</t>
    </rPh>
    <rPh sb="403" eb="405">
      <t>ゾウカ</t>
    </rPh>
    <rPh sb="405" eb="407">
      <t>ケイコウ</t>
    </rPh>
    <phoneticPr fontId="5"/>
  </si>
  <si>
    <r>
      <rPr>
        <b/>
        <sz val="11"/>
        <color theme="1"/>
        <rFont val="ＭＳ ゴシック"/>
        <family val="3"/>
        <charset val="128"/>
      </rPr>
      <t>①有形固定資産減価償却率：</t>
    </r>
    <r>
      <rPr>
        <sz val="11"/>
        <color theme="1"/>
        <rFont val="ＭＳ ゴシック"/>
        <family val="3"/>
        <charset val="128"/>
      </rPr>
      <t xml:space="preserve">平成29年3月に新センターへ移転した。
</t>
    </r>
    <r>
      <rPr>
        <b/>
        <sz val="11"/>
        <color theme="1"/>
        <rFont val="ＭＳ ゴシック"/>
        <family val="3"/>
        <charset val="128"/>
      </rPr>
      <t>②機器備品減価償却率：</t>
    </r>
    <r>
      <rPr>
        <sz val="11"/>
        <color theme="1"/>
        <rFont val="ＭＳ ゴシック"/>
        <family val="3"/>
        <charset val="128"/>
      </rPr>
      <t xml:space="preserve">上記①と同様。
</t>
    </r>
    <r>
      <rPr>
        <b/>
        <sz val="11"/>
        <color theme="1"/>
        <rFont val="ＭＳ ゴシック"/>
        <family val="3"/>
        <charset val="128"/>
      </rPr>
      <t>③1床当たり有形固定資産：</t>
    </r>
    <r>
      <rPr>
        <sz val="11"/>
        <color theme="1"/>
        <rFont val="ＭＳ ゴシック"/>
        <family val="3"/>
        <charset val="128"/>
      </rPr>
      <t>平成29年3月に新センターへ移転したため、全国平均や類似病院平均値よりも上回っている。</t>
    </r>
    <rPh sb="1" eb="3">
      <t>ユウケイ</t>
    </rPh>
    <rPh sb="3" eb="5">
      <t>コテイ</t>
    </rPh>
    <rPh sb="5" eb="7">
      <t>シサン</t>
    </rPh>
    <rPh sb="7" eb="9">
      <t>ゲンカ</t>
    </rPh>
    <rPh sb="9" eb="11">
      <t>ショウキャク</t>
    </rPh>
    <rPh sb="11" eb="12">
      <t>リツ</t>
    </rPh>
    <rPh sb="13" eb="15">
      <t>ヘイセイ</t>
    </rPh>
    <rPh sb="17" eb="18">
      <t>ネン</t>
    </rPh>
    <rPh sb="19" eb="20">
      <t>ガツ</t>
    </rPh>
    <rPh sb="21" eb="22">
      <t>シン</t>
    </rPh>
    <rPh sb="27" eb="29">
      <t>イテン</t>
    </rPh>
    <rPh sb="34" eb="36">
      <t>キキ</t>
    </rPh>
    <rPh sb="36" eb="38">
      <t>ビヒン</t>
    </rPh>
    <rPh sb="38" eb="40">
      <t>ゲンカ</t>
    </rPh>
    <rPh sb="40" eb="42">
      <t>ショウキャク</t>
    </rPh>
    <rPh sb="42" eb="43">
      <t>リツ</t>
    </rPh>
    <rPh sb="44" eb="46">
      <t>ジョウキ</t>
    </rPh>
    <rPh sb="48" eb="50">
      <t>ドウヨウ</t>
    </rPh>
    <rPh sb="54" eb="55">
      <t>ショウ</t>
    </rPh>
    <rPh sb="55" eb="56">
      <t>ア</t>
    </rPh>
    <rPh sb="58" eb="60">
      <t>ユウケイ</t>
    </rPh>
    <rPh sb="60" eb="62">
      <t>コテイ</t>
    </rPh>
    <rPh sb="62" eb="64">
      <t>シサン</t>
    </rPh>
    <rPh sb="65" eb="67">
      <t>ヘイセイ</t>
    </rPh>
    <rPh sb="69" eb="70">
      <t>ネン</t>
    </rPh>
    <rPh sb="71" eb="72">
      <t>ガツ</t>
    </rPh>
    <rPh sb="73" eb="74">
      <t>シン</t>
    </rPh>
    <rPh sb="79" eb="81">
      <t>イテン</t>
    </rPh>
    <rPh sb="86" eb="88">
      <t>ゼンコク</t>
    </rPh>
    <rPh sb="88" eb="90">
      <t>ヘイキン</t>
    </rPh>
    <rPh sb="91" eb="93">
      <t>ルイジ</t>
    </rPh>
    <rPh sb="93" eb="95">
      <t>ビョウイン</t>
    </rPh>
    <rPh sb="95" eb="97">
      <t>ヘイキン</t>
    </rPh>
    <rPh sb="97" eb="98">
      <t>チ</t>
    </rPh>
    <rPh sb="101" eb="10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</si>
</sst>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89.1</c:v>
                </c:pt>
                <c:pt idx="1">
                  <c:v>85</c:v>
                </c:pt>
                <c:pt idx="2">
                  <c:v>84.1</c:v>
                </c:pt>
                <c:pt idx="3">
                  <c:v>89</c:v>
                </c:pt>
                <c:pt idx="4">
                  <c:v>86.3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2527232"/>
        <c:axId val="1325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2527232"/>
        <c:axId val="132529152"/>
      </c:lineChart>
      <c:dateAx>
        <c:axId val="132527232"/>
        <c:scaling>
          <c:orientation val="minMax"/>
        </c:scaling>
        <c:delete val="1"/>
        <c:axPos val="b"/>
        <c:numFmt formatCode="ge" sourceLinked="1"/>
        <c:majorTickMark val="none"/>
        <c:minorTickMark val="none"/>
        <c:tickLblPos val="none"/>
        <c:crossAx val="132529152"/>
        <c:crosses val="autoZero"/>
        <c:auto val="1"/>
        <c:lblOffset val="100"/>
        <c:baseTimeUnit val="years"/>
      </c:dateAx>
      <c:valAx>
        <c:axId val="13252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52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17519</c:v>
                </c:pt>
                <c:pt idx="1">
                  <c:v>18385</c:v>
                </c:pt>
                <c:pt idx="2">
                  <c:v>19359</c:v>
                </c:pt>
                <c:pt idx="3">
                  <c:v>24244</c:v>
                </c:pt>
                <c:pt idx="4">
                  <c:v>28344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2546560"/>
        <c:axId val="1325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2546560"/>
        <c:axId val="132548480"/>
      </c:lineChart>
      <c:dateAx>
        <c:axId val="132546560"/>
        <c:scaling>
          <c:orientation val="minMax"/>
        </c:scaling>
        <c:delete val="1"/>
        <c:axPos val="b"/>
        <c:numFmt formatCode="ge" sourceLinked="1"/>
        <c:majorTickMark val="none"/>
        <c:minorTickMark val="none"/>
        <c:tickLblPos val="none"/>
        <c:crossAx val="132548480"/>
        <c:crosses val="autoZero"/>
        <c:auto val="1"/>
        <c:lblOffset val="100"/>
        <c:baseTimeUnit val="years"/>
      </c:dateAx>
      <c:valAx>
        <c:axId val="13254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54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56319</c:v>
                </c:pt>
                <c:pt idx="1">
                  <c:v>60700</c:v>
                </c:pt>
                <c:pt idx="2">
                  <c:v>63944</c:v>
                </c:pt>
                <c:pt idx="3">
                  <c:v>66431</c:v>
                </c:pt>
                <c:pt idx="4">
                  <c:v>69076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2566400"/>
        <c:axId val="1326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2566400"/>
        <c:axId val="132654592"/>
      </c:lineChart>
      <c:dateAx>
        <c:axId val="132566400"/>
        <c:scaling>
          <c:orientation val="minMax"/>
        </c:scaling>
        <c:delete val="1"/>
        <c:axPos val="b"/>
        <c:numFmt formatCode="ge" sourceLinked="1"/>
        <c:majorTickMark val="none"/>
        <c:minorTickMark val="none"/>
        <c:tickLblPos val="none"/>
        <c:crossAx val="132654592"/>
        <c:crosses val="autoZero"/>
        <c:auto val="1"/>
        <c:lblOffset val="100"/>
        <c:baseTimeUnit val="years"/>
      </c:dateAx>
      <c:valAx>
        <c:axId val="13265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56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2.1</c:v>
                </c:pt>
                <c:pt idx="3">
                  <c:v>0</c:v>
                </c:pt>
                <c:pt idx="4">
                  <c:v>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1764224"/>
        <c:axId val="1317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1764224"/>
        <c:axId val="131765376"/>
      </c:lineChart>
      <c:dateAx>
        <c:axId val="131764224"/>
        <c:scaling>
          <c:orientation val="minMax"/>
        </c:scaling>
        <c:delete val="1"/>
        <c:axPos val="b"/>
        <c:numFmt formatCode="ge" sourceLinked="1"/>
        <c:majorTickMark val="none"/>
        <c:minorTickMark val="none"/>
        <c:tickLblPos val="none"/>
        <c:crossAx val="131765376"/>
        <c:crosses val="autoZero"/>
        <c:auto val="1"/>
        <c:lblOffset val="100"/>
        <c:baseTimeUnit val="years"/>
      </c:dateAx>
      <c:valAx>
        <c:axId val="13176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6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95.1</c:v>
                </c:pt>
                <c:pt idx="1">
                  <c:v>90.3</c:v>
                </c:pt>
                <c:pt idx="2">
                  <c:v>93.5</c:v>
                </c:pt>
                <c:pt idx="3">
                  <c:v>99.9</c:v>
                </c:pt>
                <c:pt idx="4">
                  <c:v>95.4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1775104"/>
        <c:axId val="1317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1775104"/>
        <c:axId val="131777280"/>
      </c:lineChart>
      <c:dateAx>
        <c:axId val="131775104"/>
        <c:scaling>
          <c:orientation val="minMax"/>
        </c:scaling>
        <c:delete val="1"/>
        <c:axPos val="b"/>
        <c:numFmt formatCode="ge" sourceLinked="1"/>
        <c:majorTickMark val="none"/>
        <c:minorTickMark val="none"/>
        <c:tickLblPos val="none"/>
        <c:crossAx val="131777280"/>
        <c:crosses val="autoZero"/>
        <c:auto val="1"/>
        <c:lblOffset val="100"/>
        <c:baseTimeUnit val="years"/>
      </c:dateAx>
      <c:valAx>
        <c:axId val="13177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7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103.6</c:v>
                </c:pt>
                <c:pt idx="1">
                  <c:v>101</c:v>
                </c:pt>
                <c:pt idx="2">
                  <c:v>97.8</c:v>
                </c:pt>
                <c:pt idx="3">
                  <c:v>103</c:v>
                </c:pt>
                <c:pt idx="4">
                  <c:v>95.5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1791104"/>
        <c:axId val="1317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1791104"/>
        <c:axId val="131797376"/>
      </c:lineChart>
      <c:dateAx>
        <c:axId val="131791104"/>
        <c:scaling>
          <c:orientation val="minMax"/>
        </c:scaling>
        <c:delete val="1"/>
        <c:axPos val="b"/>
        <c:numFmt formatCode="ge" sourceLinked="1"/>
        <c:majorTickMark val="none"/>
        <c:minorTickMark val="none"/>
        <c:tickLblPos val="none"/>
        <c:crossAx val="131797376"/>
        <c:crosses val="autoZero"/>
        <c:auto val="1"/>
        <c:lblOffset val="100"/>
        <c:baseTimeUnit val="years"/>
      </c:dateAx>
      <c:valAx>
        <c:axId val="13179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179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53.9</c:v>
                </c:pt>
                <c:pt idx="1">
                  <c:v>59.2</c:v>
                </c:pt>
                <c:pt idx="2">
                  <c:v>65.599999999999994</c:v>
                </c:pt>
                <c:pt idx="3">
                  <c:v>63.7</c:v>
                </c:pt>
                <c:pt idx="4">
                  <c:v>23.3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1815296"/>
        <c:axId val="1318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1815296"/>
        <c:axId val="131825664"/>
      </c:lineChart>
      <c:dateAx>
        <c:axId val="131815296"/>
        <c:scaling>
          <c:orientation val="minMax"/>
        </c:scaling>
        <c:delete val="1"/>
        <c:axPos val="b"/>
        <c:numFmt formatCode="ge" sourceLinked="1"/>
        <c:majorTickMark val="none"/>
        <c:minorTickMark val="none"/>
        <c:tickLblPos val="none"/>
        <c:crossAx val="131825664"/>
        <c:crosses val="autoZero"/>
        <c:auto val="1"/>
        <c:lblOffset val="100"/>
        <c:baseTimeUnit val="years"/>
      </c:dateAx>
      <c:valAx>
        <c:axId val="1318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81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56.4</c:v>
                </c:pt>
                <c:pt idx="1">
                  <c:v>61.6</c:v>
                </c:pt>
                <c:pt idx="2">
                  <c:v>69.2</c:v>
                </c:pt>
                <c:pt idx="3">
                  <c:v>66.400000000000006</c:v>
                </c:pt>
                <c:pt idx="4">
                  <c:v>25.2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1843968"/>
        <c:axId val="1318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1843968"/>
        <c:axId val="131846144"/>
      </c:lineChart>
      <c:dateAx>
        <c:axId val="131843968"/>
        <c:scaling>
          <c:orientation val="minMax"/>
        </c:scaling>
        <c:delete val="1"/>
        <c:axPos val="b"/>
        <c:numFmt formatCode="ge" sourceLinked="1"/>
        <c:majorTickMark val="none"/>
        <c:minorTickMark val="none"/>
        <c:tickLblPos val="none"/>
        <c:crossAx val="131846144"/>
        <c:crosses val="autoZero"/>
        <c:auto val="1"/>
        <c:lblOffset val="100"/>
        <c:baseTimeUnit val="years"/>
      </c:dateAx>
      <c:valAx>
        <c:axId val="13184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84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31029642</c:v>
                </c:pt>
                <c:pt idx="1">
                  <c:v>32051308</c:v>
                </c:pt>
                <c:pt idx="2">
                  <c:v>32429650</c:v>
                </c:pt>
                <c:pt idx="3">
                  <c:v>33067624</c:v>
                </c:pt>
                <c:pt idx="4">
                  <c:v>81657636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1855872"/>
        <c:axId val="1318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1855872"/>
        <c:axId val="131857792"/>
      </c:lineChart>
      <c:dateAx>
        <c:axId val="131855872"/>
        <c:scaling>
          <c:orientation val="minMax"/>
        </c:scaling>
        <c:delete val="1"/>
        <c:axPos val="b"/>
        <c:numFmt formatCode="ge" sourceLinked="1"/>
        <c:majorTickMark val="none"/>
        <c:minorTickMark val="none"/>
        <c:tickLblPos val="none"/>
        <c:crossAx val="131857792"/>
        <c:crosses val="autoZero"/>
        <c:auto val="1"/>
        <c:lblOffset val="100"/>
        <c:baseTimeUnit val="years"/>
      </c:dateAx>
      <c:valAx>
        <c:axId val="131857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85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27.3</c:v>
                </c:pt>
                <c:pt idx="1">
                  <c:v>27.7</c:v>
                </c:pt>
                <c:pt idx="2">
                  <c:v>29.3</c:v>
                </c:pt>
                <c:pt idx="3">
                  <c:v>32.299999999999997</c:v>
                </c:pt>
                <c:pt idx="4">
                  <c:v>36.5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1887872"/>
        <c:axId val="1318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1887872"/>
        <c:axId val="131889792"/>
      </c:lineChart>
      <c:dateAx>
        <c:axId val="131887872"/>
        <c:scaling>
          <c:orientation val="minMax"/>
        </c:scaling>
        <c:delete val="1"/>
        <c:axPos val="b"/>
        <c:numFmt formatCode="ge" sourceLinked="1"/>
        <c:majorTickMark val="none"/>
        <c:minorTickMark val="none"/>
        <c:tickLblPos val="none"/>
        <c:crossAx val="131889792"/>
        <c:crosses val="autoZero"/>
        <c:auto val="1"/>
        <c:lblOffset val="100"/>
        <c:baseTimeUnit val="years"/>
      </c:dateAx>
      <c:valAx>
        <c:axId val="13188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88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45</c:v>
                </c:pt>
                <c:pt idx="1">
                  <c:v>45.4</c:v>
                </c:pt>
                <c:pt idx="2">
                  <c:v>46.5</c:v>
                </c:pt>
                <c:pt idx="3">
                  <c:v>42.1</c:v>
                </c:pt>
                <c:pt idx="4">
                  <c:v>40.799999999999997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2518272"/>
        <c:axId val="132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2518272"/>
        <c:axId val="132520192"/>
      </c:lineChart>
      <c:dateAx>
        <c:axId val="132518272"/>
        <c:scaling>
          <c:orientation val="minMax"/>
        </c:scaling>
        <c:delete val="1"/>
        <c:axPos val="b"/>
        <c:numFmt formatCode="ge" sourceLinked="1"/>
        <c:majorTickMark val="none"/>
        <c:minorTickMark val="none"/>
        <c:tickLblPos val="none"/>
        <c:crossAx val="132520192"/>
        <c:crosses val="autoZero"/>
        <c:auto val="1"/>
        <c:lblOffset val="100"/>
        <c:baseTimeUnit val="years"/>
      </c:dateAx>
      <c:valAx>
        <c:axId val="13252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51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topLeftCell="GV37" zoomScaleNormal="85" zoomScaleSheetLayoutView="100" workbookViewId="0">
      <selection activeCell="NJ66" sqref="NJ66:NX6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75"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大阪府地方独立行政法人大阪府立病院機構　成人病センター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146</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500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I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臨 が 特</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500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68329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500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500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08"/>
      <c r="NK17" s="109"/>
      <c r="NL17" s="109"/>
      <c r="NM17" s="109"/>
      <c r="NN17" s="109"/>
      <c r="NO17" s="109"/>
      <c r="NP17" s="109"/>
      <c r="NQ17" s="109"/>
      <c r="NR17" s="109"/>
      <c r="NS17" s="109"/>
      <c r="NT17" s="109"/>
      <c r="NU17" s="109"/>
      <c r="NV17" s="109"/>
      <c r="NW17" s="109"/>
      <c r="NX17" s="11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8"/>
      <c r="NK18" s="109"/>
      <c r="NL18" s="109"/>
      <c r="NM18" s="109"/>
      <c r="NN18" s="109"/>
      <c r="NO18" s="109"/>
      <c r="NP18" s="109"/>
      <c r="NQ18" s="109"/>
      <c r="NR18" s="109"/>
      <c r="NS18" s="109"/>
      <c r="NT18" s="109"/>
      <c r="NU18" s="109"/>
      <c r="NV18" s="109"/>
      <c r="NW18" s="109"/>
      <c r="NX18" s="11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8"/>
      <c r="NK19" s="109"/>
      <c r="NL19" s="109"/>
      <c r="NM19" s="109"/>
      <c r="NN19" s="109"/>
      <c r="NO19" s="109"/>
      <c r="NP19" s="109"/>
      <c r="NQ19" s="109"/>
      <c r="NR19" s="109"/>
      <c r="NS19" s="109"/>
      <c r="NT19" s="109"/>
      <c r="NU19" s="109"/>
      <c r="NV19" s="109"/>
      <c r="NW19" s="109"/>
      <c r="NX19" s="11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8"/>
      <c r="NK20" s="109"/>
      <c r="NL20" s="109"/>
      <c r="NM20" s="109"/>
      <c r="NN20" s="109"/>
      <c r="NO20" s="109"/>
      <c r="NP20" s="109"/>
      <c r="NQ20" s="109"/>
      <c r="NR20" s="109"/>
      <c r="NS20" s="109"/>
      <c r="NT20" s="109"/>
      <c r="NU20" s="109"/>
      <c r="NV20" s="109"/>
      <c r="NW20" s="109"/>
      <c r="NX20" s="11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8"/>
      <c r="NK21" s="109"/>
      <c r="NL21" s="109"/>
      <c r="NM21" s="109"/>
      <c r="NN21" s="109"/>
      <c r="NO21" s="109"/>
      <c r="NP21" s="109"/>
      <c r="NQ21" s="109"/>
      <c r="NR21" s="109"/>
      <c r="NS21" s="109"/>
      <c r="NT21" s="109"/>
      <c r="NU21" s="109"/>
      <c r="NV21" s="109"/>
      <c r="NW21" s="109"/>
      <c r="NX21" s="11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8"/>
      <c r="NK22" s="109"/>
      <c r="NL22" s="109"/>
      <c r="NM22" s="109"/>
      <c r="NN22" s="109"/>
      <c r="NO22" s="109"/>
      <c r="NP22" s="109"/>
      <c r="NQ22" s="109"/>
      <c r="NR22" s="109"/>
      <c r="NS22" s="109"/>
      <c r="NT22" s="109"/>
      <c r="NU22" s="109"/>
      <c r="NV22" s="109"/>
      <c r="NW22" s="109"/>
      <c r="NX22" s="11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8"/>
      <c r="NK23" s="109"/>
      <c r="NL23" s="109"/>
      <c r="NM23" s="109"/>
      <c r="NN23" s="109"/>
      <c r="NO23" s="109"/>
      <c r="NP23" s="109"/>
      <c r="NQ23" s="109"/>
      <c r="NR23" s="109"/>
      <c r="NS23" s="109"/>
      <c r="NT23" s="109"/>
      <c r="NU23" s="109"/>
      <c r="NV23" s="109"/>
      <c r="NW23" s="109"/>
      <c r="NX23" s="11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8"/>
      <c r="NK24" s="109"/>
      <c r="NL24" s="109"/>
      <c r="NM24" s="109"/>
      <c r="NN24" s="109"/>
      <c r="NO24" s="109"/>
      <c r="NP24" s="109"/>
      <c r="NQ24" s="109"/>
      <c r="NR24" s="109"/>
      <c r="NS24" s="109"/>
      <c r="NT24" s="109"/>
      <c r="NU24" s="109"/>
      <c r="NV24" s="109"/>
      <c r="NW24" s="109"/>
      <c r="NX24" s="11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1"/>
      <c r="NK25" s="112"/>
      <c r="NL25" s="112"/>
      <c r="NM25" s="112"/>
      <c r="NN25" s="112"/>
      <c r="NO25" s="112"/>
      <c r="NP25" s="112"/>
      <c r="NQ25" s="112"/>
      <c r="NR25" s="112"/>
      <c r="NS25" s="112"/>
      <c r="NT25" s="112"/>
      <c r="NU25" s="112"/>
      <c r="NV25" s="112"/>
      <c r="NW25" s="112"/>
      <c r="NX25" s="113"/>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103.6</v>
      </c>
      <c r="Q33" s="101"/>
      <c r="R33" s="101"/>
      <c r="S33" s="101"/>
      <c r="T33" s="101"/>
      <c r="U33" s="101"/>
      <c r="V33" s="101"/>
      <c r="W33" s="101"/>
      <c r="X33" s="101"/>
      <c r="Y33" s="101"/>
      <c r="Z33" s="101"/>
      <c r="AA33" s="101"/>
      <c r="AB33" s="101"/>
      <c r="AC33" s="101"/>
      <c r="AD33" s="102"/>
      <c r="AE33" s="100">
        <f>データ!AI7</f>
        <v>101</v>
      </c>
      <c r="AF33" s="101"/>
      <c r="AG33" s="101"/>
      <c r="AH33" s="101"/>
      <c r="AI33" s="101"/>
      <c r="AJ33" s="101"/>
      <c r="AK33" s="101"/>
      <c r="AL33" s="101"/>
      <c r="AM33" s="101"/>
      <c r="AN33" s="101"/>
      <c r="AO33" s="101"/>
      <c r="AP33" s="101"/>
      <c r="AQ33" s="101"/>
      <c r="AR33" s="101"/>
      <c r="AS33" s="102"/>
      <c r="AT33" s="100">
        <f>データ!AJ7</f>
        <v>97.8</v>
      </c>
      <c r="AU33" s="101"/>
      <c r="AV33" s="101"/>
      <c r="AW33" s="101"/>
      <c r="AX33" s="101"/>
      <c r="AY33" s="101"/>
      <c r="AZ33" s="101"/>
      <c r="BA33" s="101"/>
      <c r="BB33" s="101"/>
      <c r="BC33" s="101"/>
      <c r="BD33" s="101"/>
      <c r="BE33" s="101"/>
      <c r="BF33" s="101"/>
      <c r="BG33" s="101"/>
      <c r="BH33" s="102"/>
      <c r="BI33" s="100">
        <f>データ!AK7</f>
        <v>103</v>
      </c>
      <c r="BJ33" s="101"/>
      <c r="BK33" s="101"/>
      <c r="BL33" s="101"/>
      <c r="BM33" s="101"/>
      <c r="BN33" s="101"/>
      <c r="BO33" s="101"/>
      <c r="BP33" s="101"/>
      <c r="BQ33" s="101"/>
      <c r="BR33" s="101"/>
      <c r="BS33" s="101"/>
      <c r="BT33" s="101"/>
      <c r="BU33" s="101"/>
      <c r="BV33" s="101"/>
      <c r="BW33" s="102"/>
      <c r="BX33" s="100">
        <f>データ!AL7</f>
        <v>95.5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95.1</v>
      </c>
      <c r="DE33" s="101"/>
      <c r="DF33" s="101"/>
      <c r="DG33" s="101"/>
      <c r="DH33" s="101"/>
      <c r="DI33" s="101"/>
      <c r="DJ33" s="101"/>
      <c r="DK33" s="101"/>
      <c r="DL33" s="101"/>
      <c r="DM33" s="101"/>
      <c r="DN33" s="101"/>
      <c r="DO33" s="101"/>
      <c r="DP33" s="101"/>
      <c r="DQ33" s="101"/>
      <c r="DR33" s="102"/>
      <c r="DS33" s="100">
        <f>データ!AT7</f>
        <v>90.3</v>
      </c>
      <c r="DT33" s="101"/>
      <c r="DU33" s="101"/>
      <c r="DV33" s="101"/>
      <c r="DW33" s="101"/>
      <c r="DX33" s="101"/>
      <c r="DY33" s="101"/>
      <c r="DZ33" s="101"/>
      <c r="EA33" s="101"/>
      <c r="EB33" s="101"/>
      <c r="EC33" s="101"/>
      <c r="ED33" s="101"/>
      <c r="EE33" s="101"/>
      <c r="EF33" s="101"/>
      <c r="EG33" s="102"/>
      <c r="EH33" s="100">
        <f>データ!AU7</f>
        <v>93.5</v>
      </c>
      <c r="EI33" s="101"/>
      <c r="EJ33" s="101"/>
      <c r="EK33" s="101"/>
      <c r="EL33" s="101"/>
      <c r="EM33" s="101"/>
      <c r="EN33" s="101"/>
      <c r="EO33" s="101"/>
      <c r="EP33" s="101"/>
      <c r="EQ33" s="101"/>
      <c r="ER33" s="101"/>
      <c r="ES33" s="101"/>
      <c r="ET33" s="101"/>
      <c r="EU33" s="101"/>
      <c r="EV33" s="102"/>
      <c r="EW33" s="100">
        <f>データ!AV7</f>
        <v>99.9</v>
      </c>
      <c r="EX33" s="101"/>
      <c r="EY33" s="101"/>
      <c r="EZ33" s="101"/>
      <c r="FA33" s="101"/>
      <c r="FB33" s="101"/>
      <c r="FC33" s="101"/>
      <c r="FD33" s="101"/>
      <c r="FE33" s="101"/>
      <c r="FF33" s="101"/>
      <c r="FG33" s="101"/>
      <c r="FH33" s="101"/>
      <c r="FI33" s="101"/>
      <c r="FJ33" s="101"/>
      <c r="FK33" s="102"/>
      <c r="FL33" s="100">
        <f>データ!AW7</f>
        <v>95.4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f>データ!BF7</f>
        <v>2.1</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f>データ!BH7</f>
        <v>6.6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89.1</v>
      </c>
      <c r="KG33" s="101"/>
      <c r="KH33" s="101"/>
      <c r="KI33" s="101"/>
      <c r="KJ33" s="101"/>
      <c r="KK33" s="101"/>
      <c r="KL33" s="101"/>
      <c r="KM33" s="101"/>
      <c r="KN33" s="101"/>
      <c r="KO33" s="101"/>
      <c r="KP33" s="101"/>
      <c r="KQ33" s="101"/>
      <c r="KR33" s="101"/>
      <c r="KS33" s="101"/>
      <c r="KT33" s="102"/>
      <c r="KU33" s="100">
        <f>データ!BP7</f>
        <v>85</v>
      </c>
      <c r="KV33" s="101"/>
      <c r="KW33" s="101"/>
      <c r="KX33" s="101"/>
      <c r="KY33" s="101"/>
      <c r="KZ33" s="101"/>
      <c r="LA33" s="101"/>
      <c r="LB33" s="101"/>
      <c r="LC33" s="101"/>
      <c r="LD33" s="101"/>
      <c r="LE33" s="101"/>
      <c r="LF33" s="101"/>
      <c r="LG33" s="101"/>
      <c r="LH33" s="101"/>
      <c r="LI33" s="102"/>
      <c r="LJ33" s="100">
        <f>データ!BQ7</f>
        <v>84.1</v>
      </c>
      <c r="LK33" s="101"/>
      <c r="LL33" s="101"/>
      <c r="LM33" s="101"/>
      <c r="LN33" s="101"/>
      <c r="LO33" s="101"/>
      <c r="LP33" s="101"/>
      <c r="LQ33" s="101"/>
      <c r="LR33" s="101"/>
      <c r="LS33" s="101"/>
      <c r="LT33" s="101"/>
      <c r="LU33" s="101"/>
      <c r="LV33" s="101"/>
      <c r="LW33" s="101"/>
      <c r="LX33" s="102"/>
      <c r="LY33" s="100">
        <f>データ!BR7</f>
        <v>89</v>
      </c>
      <c r="LZ33" s="101"/>
      <c r="MA33" s="101"/>
      <c r="MB33" s="101"/>
      <c r="MC33" s="101"/>
      <c r="MD33" s="101"/>
      <c r="ME33" s="101"/>
      <c r="MF33" s="101"/>
      <c r="MG33" s="101"/>
      <c r="MH33" s="101"/>
      <c r="MI33" s="101"/>
      <c r="MJ33" s="101"/>
      <c r="MK33" s="101"/>
      <c r="ML33" s="101"/>
      <c r="MM33" s="102"/>
      <c r="MN33" s="100">
        <f>データ!BS7</f>
        <v>86.3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148</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56319</v>
      </c>
      <c r="Q55" s="104"/>
      <c r="R55" s="104"/>
      <c r="S55" s="104"/>
      <c r="T55" s="104"/>
      <c r="U55" s="104"/>
      <c r="V55" s="104"/>
      <c r="W55" s="104"/>
      <c r="X55" s="104"/>
      <c r="Y55" s="104"/>
      <c r="Z55" s="104"/>
      <c r="AA55" s="104"/>
      <c r="AB55" s="104"/>
      <c r="AC55" s="104"/>
      <c r="AD55" s="105"/>
      <c r="AE55" s="103">
        <f>データ!CA7</f>
        <v>60700</v>
      </c>
      <c r="AF55" s="104"/>
      <c r="AG55" s="104"/>
      <c r="AH55" s="104"/>
      <c r="AI55" s="104"/>
      <c r="AJ55" s="104"/>
      <c r="AK55" s="104"/>
      <c r="AL55" s="104"/>
      <c r="AM55" s="104"/>
      <c r="AN55" s="104"/>
      <c r="AO55" s="104"/>
      <c r="AP55" s="104"/>
      <c r="AQ55" s="104"/>
      <c r="AR55" s="104"/>
      <c r="AS55" s="105"/>
      <c r="AT55" s="103">
        <f>データ!CB7</f>
        <v>63944</v>
      </c>
      <c r="AU55" s="104"/>
      <c r="AV55" s="104"/>
      <c r="AW55" s="104"/>
      <c r="AX55" s="104"/>
      <c r="AY55" s="104"/>
      <c r="AZ55" s="104"/>
      <c r="BA55" s="104"/>
      <c r="BB55" s="104"/>
      <c r="BC55" s="104"/>
      <c r="BD55" s="104"/>
      <c r="BE55" s="104"/>
      <c r="BF55" s="104"/>
      <c r="BG55" s="104"/>
      <c r="BH55" s="105"/>
      <c r="BI55" s="103">
        <f>データ!CC7</f>
        <v>66431</v>
      </c>
      <c r="BJ55" s="104"/>
      <c r="BK55" s="104"/>
      <c r="BL55" s="104"/>
      <c r="BM55" s="104"/>
      <c r="BN55" s="104"/>
      <c r="BO55" s="104"/>
      <c r="BP55" s="104"/>
      <c r="BQ55" s="104"/>
      <c r="BR55" s="104"/>
      <c r="BS55" s="104"/>
      <c r="BT55" s="104"/>
      <c r="BU55" s="104"/>
      <c r="BV55" s="104"/>
      <c r="BW55" s="105"/>
      <c r="BX55" s="103">
        <f>データ!CD7</f>
        <v>69076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17519</v>
      </c>
      <c r="DE55" s="104"/>
      <c r="DF55" s="104"/>
      <c r="DG55" s="104"/>
      <c r="DH55" s="104"/>
      <c r="DI55" s="104"/>
      <c r="DJ55" s="104"/>
      <c r="DK55" s="104"/>
      <c r="DL55" s="104"/>
      <c r="DM55" s="104"/>
      <c r="DN55" s="104"/>
      <c r="DO55" s="104"/>
      <c r="DP55" s="104"/>
      <c r="DQ55" s="104"/>
      <c r="DR55" s="105"/>
      <c r="DS55" s="103">
        <f>データ!CL7</f>
        <v>18385</v>
      </c>
      <c r="DT55" s="104"/>
      <c r="DU55" s="104"/>
      <c r="DV55" s="104"/>
      <c r="DW55" s="104"/>
      <c r="DX55" s="104"/>
      <c r="DY55" s="104"/>
      <c r="DZ55" s="104"/>
      <c r="EA55" s="104"/>
      <c r="EB55" s="104"/>
      <c r="EC55" s="104"/>
      <c r="ED55" s="104"/>
      <c r="EE55" s="104"/>
      <c r="EF55" s="104"/>
      <c r="EG55" s="105"/>
      <c r="EH55" s="103">
        <f>データ!CM7</f>
        <v>19359</v>
      </c>
      <c r="EI55" s="104"/>
      <c r="EJ55" s="104"/>
      <c r="EK55" s="104"/>
      <c r="EL55" s="104"/>
      <c r="EM55" s="104"/>
      <c r="EN55" s="104"/>
      <c r="EO55" s="104"/>
      <c r="EP55" s="104"/>
      <c r="EQ55" s="104"/>
      <c r="ER55" s="104"/>
      <c r="ES55" s="104"/>
      <c r="ET55" s="104"/>
      <c r="EU55" s="104"/>
      <c r="EV55" s="105"/>
      <c r="EW55" s="103">
        <f>データ!CN7</f>
        <v>24244</v>
      </c>
      <c r="EX55" s="104"/>
      <c r="EY55" s="104"/>
      <c r="EZ55" s="104"/>
      <c r="FA55" s="104"/>
      <c r="FB55" s="104"/>
      <c r="FC55" s="104"/>
      <c r="FD55" s="104"/>
      <c r="FE55" s="104"/>
      <c r="FF55" s="104"/>
      <c r="FG55" s="104"/>
      <c r="FH55" s="104"/>
      <c r="FI55" s="104"/>
      <c r="FJ55" s="104"/>
      <c r="FK55" s="105"/>
      <c r="FL55" s="103">
        <f>データ!CO7</f>
        <v>28344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45</v>
      </c>
      <c r="GS55" s="101"/>
      <c r="GT55" s="101"/>
      <c r="GU55" s="101"/>
      <c r="GV55" s="101"/>
      <c r="GW55" s="101"/>
      <c r="GX55" s="101"/>
      <c r="GY55" s="101"/>
      <c r="GZ55" s="101"/>
      <c r="HA55" s="101"/>
      <c r="HB55" s="101"/>
      <c r="HC55" s="101"/>
      <c r="HD55" s="101"/>
      <c r="HE55" s="101"/>
      <c r="HF55" s="102"/>
      <c r="HG55" s="100">
        <f>データ!CW7</f>
        <v>45.4</v>
      </c>
      <c r="HH55" s="101"/>
      <c r="HI55" s="101"/>
      <c r="HJ55" s="101"/>
      <c r="HK55" s="101"/>
      <c r="HL55" s="101"/>
      <c r="HM55" s="101"/>
      <c r="HN55" s="101"/>
      <c r="HO55" s="101"/>
      <c r="HP55" s="101"/>
      <c r="HQ55" s="101"/>
      <c r="HR55" s="101"/>
      <c r="HS55" s="101"/>
      <c r="HT55" s="101"/>
      <c r="HU55" s="102"/>
      <c r="HV55" s="100">
        <f>データ!CX7</f>
        <v>46.5</v>
      </c>
      <c r="HW55" s="101"/>
      <c r="HX55" s="101"/>
      <c r="HY55" s="101"/>
      <c r="HZ55" s="101"/>
      <c r="IA55" s="101"/>
      <c r="IB55" s="101"/>
      <c r="IC55" s="101"/>
      <c r="ID55" s="101"/>
      <c r="IE55" s="101"/>
      <c r="IF55" s="101"/>
      <c r="IG55" s="101"/>
      <c r="IH55" s="101"/>
      <c r="II55" s="101"/>
      <c r="IJ55" s="102"/>
      <c r="IK55" s="100">
        <f>データ!CY7</f>
        <v>42.1</v>
      </c>
      <c r="IL55" s="101"/>
      <c r="IM55" s="101"/>
      <c r="IN55" s="101"/>
      <c r="IO55" s="101"/>
      <c r="IP55" s="101"/>
      <c r="IQ55" s="101"/>
      <c r="IR55" s="101"/>
      <c r="IS55" s="101"/>
      <c r="IT55" s="101"/>
      <c r="IU55" s="101"/>
      <c r="IV55" s="101"/>
      <c r="IW55" s="101"/>
      <c r="IX55" s="101"/>
      <c r="IY55" s="102"/>
      <c r="IZ55" s="100">
        <f>データ!CZ7</f>
        <v>40.799999999999997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27.3</v>
      </c>
      <c r="KG55" s="101"/>
      <c r="KH55" s="101"/>
      <c r="KI55" s="101"/>
      <c r="KJ55" s="101"/>
      <c r="KK55" s="101"/>
      <c r="KL55" s="101"/>
      <c r="KM55" s="101"/>
      <c r="KN55" s="101"/>
      <c r="KO55" s="101"/>
      <c r="KP55" s="101"/>
      <c r="KQ55" s="101"/>
      <c r="KR55" s="101"/>
      <c r="KS55" s="101"/>
      <c r="KT55" s="102"/>
      <c r="KU55" s="100">
        <f>データ!DH7</f>
        <v>27.7</v>
      </c>
      <c r="KV55" s="101"/>
      <c r="KW55" s="101"/>
      <c r="KX55" s="101"/>
      <c r="KY55" s="101"/>
      <c r="KZ55" s="101"/>
      <c r="LA55" s="101"/>
      <c r="LB55" s="101"/>
      <c r="LC55" s="101"/>
      <c r="LD55" s="101"/>
      <c r="LE55" s="101"/>
      <c r="LF55" s="101"/>
      <c r="LG55" s="101"/>
      <c r="LH55" s="101"/>
      <c r="LI55" s="102"/>
      <c r="LJ55" s="100">
        <f>データ!DI7</f>
        <v>29.3</v>
      </c>
      <c r="LK55" s="101"/>
      <c r="LL55" s="101"/>
      <c r="LM55" s="101"/>
      <c r="LN55" s="101"/>
      <c r="LO55" s="101"/>
      <c r="LP55" s="101"/>
      <c r="LQ55" s="101"/>
      <c r="LR55" s="101"/>
      <c r="LS55" s="101"/>
      <c r="LT55" s="101"/>
      <c r="LU55" s="101"/>
      <c r="LV55" s="101"/>
      <c r="LW55" s="101"/>
      <c r="LX55" s="102"/>
      <c r="LY55" s="100">
        <f>データ!DJ7</f>
        <v>32.299999999999997</v>
      </c>
      <c r="LZ55" s="101"/>
      <c r="MA55" s="101"/>
      <c r="MB55" s="101"/>
      <c r="MC55" s="101"/>
      <c r="MD55" s="101"/>
      <c r="ME55" s="101"/>
      <c r="MF55" s="101"/>
      <c r="MG55" s="101"/>
      <c r="MH55" s="101"/>
      <c r="MI55" s="101"/>
      <c r="MJ55" s="101"/>
      <c r="MK55" s="101"/>
      <c r="ML55" s="101"/>
      <c r="MM55" s="102"/>
      <c r="MN55" s="100">
        <f>データ!DK7</f>
        <v>36.5</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53.9</v>
      </c>
      <c r="V79" s="83"/>
      <c r="W79" s="83"/>
      <c r="X79" s="83"/>
      <c r="Y79" s="83"/>
      <c r="Z79" s="83"/>
      <c r="AA79" s="83"/>
      <c r="AB79" s="83"/>
      <c r="AC79" s="83"/>
      <c r="AD79" s="83"/>
      <c r="AE79" s="83"/>
      <c r="AF79" s="83"/>
      <c r="AG79" s="83"/>
      <c r="AH79" s="83"/>
      <c r="AI79" s="83"/>
      <c r="AJ79" s="83"/>
      <c r="AK79" s="83"/>
      <c r="AL79" s="83"/>
      <c r="AM79" s="83"/>
      <c r="AN79" s="83">
        <f>データ!DS7</f>
        <v>59.2</v>
      </c>
      <c r="AO79" s="83"/>
      <c r="AP79" s="83"/>
      <c r="AQ79" s="83"/>
      <c r="AR79" s="83"/>
      <c r="AS79" s="83"/>
      <c r="AT79" s="83"/>
      <c r="AU79" s="83"/>
      <c r="AV79" s="83"/>
      <c r="AW79" s="83"/>
      <c r="AX79" s="83"/>
      <c r="AY79" s="83"/>
      <c r="AZ79" s="83"/>
      <c r="BA79" s="83"/>
      <c r="BB79" s="83"/>
      <c r="BC79" s="83"/>
      <c r="BD79" s="83"/>
      <c r="BE79" s="83"/>
      <c r="BF79" s="83"/>
      <c r="BG79" s="83">
        <f>データ!DT7</f>
        <v>65.599999999999994</v>
      </c>
      <c r="BH79" s="83"/>
      <c r="BI79" s="83"/>
      <c r="BJ79" s="83"/>
      <c r="BK79" s="83"/>
      <c r="BL79" s="83"/>
      <c r="BM79" s="83"/>
      <c r="BN79" s="83"/>
      <c r="BO79" s="83"/>
      <c r="BP79" s="83"/>
      <c r="BQ79" s="83"/>
      <c r="BR79" s="83"/>
      <c r="BS79" s="83"/>
      <c r="BT79" s="83"/>
      <c r="BU79" s="83"/>
      <c r="BV79" s="83"/>
      <c r="BW79" s="83"/>
      <c r="BX79" s="83"/>
      <c r="BY79" s="83"/>
      <c r="BZ79" s="83">
        <f>データ!DU7</f>
        <v>63.7</v>
      </c>
      <c r="CA79" s="83"/>
      <c r="CB79" s="83"/>
      <c r="CC79" s="83"/>
      <c r="CD79" s="83"/>
      <c r="CE79" s="83"/>
      <c r="CF79" s="83"/>
      <c r="CG79" s="83"/>
      <c r="CH79" s="83"/>
      <c r="CI79" s="83"/>
      <c r="CJ79" s="83"/>
      <c r="CK79" s="83"/>
      <c r="CL79" s="83"/>
      <c r="CM79" s="83"/>
      <c r="CN79" s="83"/>
      <c r="CO79" s="83"/>
      <c r="CP79" s="83"/>
      <c r="CQ79" s="83"/>
      <c r="CR79" s="83"/>
      <c r="CS79" s="83">
        <f>データ!DV7</f>
        <v>23.3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56.4</v>
      </c>
      <c r="EP79" s="83"/>
      <c r="EQ79" s="83"/>
      <c r="ER79" s="83"/>
      <c r="ES79" s="83"/>
      <c r="ET79" s="83"/>
      <c r="EU79" s="83"/>
      <c r="EV79" s="83"/>
      <c r="EW79" s="83"/>
      <c r="EX79" s="83"/>
      <c r="EY79" s="83"/>
      <c r="EZ79" s="83"/>
      <c r="FA79" s="83"/>
      <c r="FB79" s="83"/>
      <c r="FC79" s="83"/>
      <c r="FD79" s="83"/>
      <c r="FE79" s="83"/>
      <c r="FF79" s="83"/>
      <c r="FG79" s="83"/>
      <c r="FH79" s="83">
        <f>データ!ED7</f>
        <v>61.6</v>
      </c>
      <c r="FI79" s="83"/>
      <c r="FJ79" s="83"/>
      <c r="FK79" s="83"/>
      <c r="FL79" s="83"/>
      <c r="FM79" s="83"/>
      <c r="FN79" s="83"/>
      <c r="FO79" s="83"/>
      <c r="FP79" s="83"/>
      <c r="FQ79" s="83"/>
      <c r="FR79" s="83"/>
      <c r="FS79" s="83"/>
      <c r="FT79" s="83"/>
      <c r="FU79" s="83"/>
      <c r="FV79" s="83"/>
      <c r="FW79" s="83"/>
      <c r="FX79" s="83"/>
      <c r="FY79" s="83"/>
      <c r="FZ79" s="83"/>
      <c r="GA79" s="83">
        <f>データ!EE7</f>
        <v>69.2</v>
      </c>
      <c r="GB79" s="83"/>
      <c r="GC79" s="83"/>
      <c r="GD79" s="83"/>
      <c r="GE79" s="83"/>
      <c r="GF79" s="83"/>
      <c r="GG79" s="83"/>
      <c r="GH79" s="83"/>
      <c r="GI79" s="83"/>
      <c r="GJ79" s="83"/>
      <c r="GK79" s="83"/>
      <c r="GL79" s="83"/>
      <c r="GM79" s="83"/>
      <c r="GN79" s="83"/>
      <c r="GO79" s="83"/>
      <c r="GP79" s="83"/>
      <c r="GQ79" s="83"/>
      <c r="GR79" s="83"/>
      <c r="GS79" s="83"/>
      <c r="GT79" s="83">
        <f>データ!EF7</f>
        <v>66.400000000000006</v>
      </c>
      <c r="GU79" s="83"/>
      <c r="GV79" s="83"/>
      <c r="GW79" s="83"/>
      <c r="GX79" s="83"/>
      <c r="GY79" s="83"/>
      <c r="GZ79" s="83"/>
      <c r="HA79" s="83"/>
      <c r="HB79" s="83"/>
      <c r="HC79" s="83"/>
      <c r="HD79" s="83"/>
      <c r="HE79" s="83"/>
      <c r="HF79" s="83"/>
      <c r="HG79" s="83"/>
      <c r="HH79" s="83"/>
      <c r="HI79" s="83"/>
      <c r="HJ79" s="83"/>
      <c r="HK79" s="83"/>
      <c r="HL79" s="83"/>
      <c r="HM79" s="83">
        <f>データ!EG7</f>
        <v>25.2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31029642</v>
      </c>
      <c r="JK79" s="79"/>
      <c r="JL79" s="79"/>
      <c r="JM79" s="79"/>
      <c r="JN79" s="79"/>
      <c r="JO79" s="79"/>
      <c r="JP79" s="79"/>
      <c r="JQ79" s="79"/>
      <c r="JR79" s="79"/>
      <c r="JS79" s="79"/>
      <c r="JT79" s="79"/>
      <c r="JU79" s="79"/>
      <c r="JV79" s="79"/>
      <c r="JW79" s="79"/>
      <c r="JX79" s="79"/>
      <c r="JY79" s="79"/>
      <c r="JZ79" s="79"/>
      <c r="KA79" s="79"/>
      <c r="KB79" s="79"/>
      <c r="KC79" s="79">
        <f>データ!EO7</f>
        <v>32051308</v>
      </c>
      <c r="KD79" s="79"/>
      <c r="KE79" s="79"/>
      <c r="KF79" s="79"/>
      <c r="KG79" s="79"/>
      <c r="KH79" s="79"/>
      <c r="KI79" s="79"/>
      <c r="KJ79" s="79"/>
      <c r="KK79" s="79"/>
      <c r="KL79" s="79"/>
      <c r="KM79" s="79"/>
      <c r="KN79" s="79"/>
      <c r="KO79" s="79"/>
      <c r="KP79" s="79"/>
      <c r="KQ79" s="79"/>
      <c r="KR79" s="79"/>
      <c r="KS79" s="79"/>
      <c r="KT79" s="79"/>
      <c r="KU79" s="79"/>
      <c r="KV79" s="79">
        <f>データ!EP7</f>
        <v>32429650</v>
      </c>
      <c r="KW79" s="79"/>
      <c r="KX79" s="79"/>
      <c r="KY79" s="79"/>
      <c r="KZ79" s="79"/>
      <c r="LA79" s="79"/>
      <c r="LB79" s="79"/>
      <c r="LC79" s="79"/>
      <c r="LD79" s="79"/>
      <c r="LE79" s="79"/>
      <c r="LF79" s="79"/>
      <c r="LG79" s="79"/>
      <c r="LH79" s="79"/>
      <c r="LI79" s="79"/>
      <c r="LJ79" s="79"/>
      <c r="LK79" s="79"/>
      <c r="LL79" s="79"/>
      <c r="LM79" s="79"/>
      <c r="LN79" s="79"/>
      <c r="LO79" s="79">
        <f>データ!EQ7</f>
        <v>33067624</v>
      </c>
      <c r="LP79" s="79"/>
      <c r="LQ79" s="79"/>
      <c r="LR79" s="79"/>
      <c r="LS79" s="79"/>
      <c r="LT79" s="79"/>
      <c r="LU79" s="79"/>
      <c r="LV79" s="79"/>
      <c r="LW79" s="79"/>
      <c r="LX79" s="79"/>
      <c r="LY79" s="79"/>
      <c r="LZ79" s="79"/>
      <c r="MA79" s="79"/>
      <c r="MB79" s="79"/>
      <c r="MC79" s="79"/>
      <c r="MD79" s="79"/>
      <c r="ME79" s="79"/>
      <c r="MF79" s="79"/>
      <c r="MG79" s="79"/>
      <c r="MH79" s="79">
        <f>データ!ER7</f>
        <v>81657636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277500</v>
      </c>
      <c r="D6" s="63">
        <f t="shared" si="2"/>
        <v>46</v>
      </c>
      <c r="E6" s="63">
        <f t="shared" si="2"/>
        <v>6</v>
      </c>
      <c r="F6" s="63">
        <f t="shared" si="2"/>
        <v>0</v>
      </c>
      <c r="G6" s="63">
        <f t="shared" si="2"/>
        <v>4</v>
      </c>
      <c r="H6" s="148" t="str">
        <f>IF(H8&lt;&gt;I8,H8,"")&amp;IF(I8&lt;&gt;J8,I8,"")&amp;"　"&amp;J8</f>
        <v>大阪府地方独立行政法人大阪府立病院機構　成人病センター</v>
      </c>
      <c r="I6" s="149"/>
      <c r="J6" s="150"/>
      <c r="K6" s="63" t="str">
        <f t="shared" si="2"/>
        <v>地方独立行政法人</v>
      </c>
      <c r="L6" s="63" t="str">
        <f t="shared" si="2"/>
        <v>病院事業</v>
      </c>
      <c r="M6" s="63" t="str">
        <f t="shared" si="2"/>
        <v>一般病院</v>
      </c>
      <c r="N6" s="63" t="str">
        <f>N8</f>
        <v>500床以上</v>
      </c>
      <c r="O6" s="63"/>
      <c r="P6" s="63" t="str">
        <f>P8</f>
        <v>直営</v>
      </c>
      <c r="Q6" s="64">
        <f t="shared" ref="Q6:AG6" si="3">Q8</f>
        <v>28</v>
      </c>
      <c r="R6" s="63" t="str">
        <f t="shared" si="3"/>
        <v>対象</v>
      </c>
      <c r="S6" s="63" t="str">
        <f t="shared" si="3"/>
        <v>ド I 訓 ガ</v>
      </c>
      <c r="T6" s="63" t="str">
        <f t="shared" si="3"/>
        <v>臨 が 特</v>
      </c>
      <c r="U6" s="64" t="str">
        <f>U8</f>
        <v>-</v>
      </c>
      <c r="V6" s="64">
        <f>V8</f>
        <v>68329</v>
      </c>
      <c r="W6" s="63" t="str">
        <f>W8</f>
        <v>非該当</v>
      </c>
      <c r="X6" s="63" t="str">
        <f t="shared" si="3"/>
        <v>７：１</v>
      </c>
      <c r="Y6" s="64">
        <f t="shared" si="3"/>
        <v>500</v>
      </c>
      <c r="Z6" s="64" t="str">
        <f t="shared" si="3"/>
        <v>-</v>
      </c>
      <c r="AA6" s="64" t="str">
        <f t="shared" si="3"/>
        <v>-</v>
      </c>
      <c r="AB6" s="64" t="str">
        <f t="shared" si="3"/>
        <v>-</v>
      </c>
      <c r="AC6" s="64" t="str">
        <f t="shared" si="3"/>
        <v>-</v>
      </c>
      <c r="AD6" s="64">
        <f t="shared" si="3"/>
        <v>500</v>
      </c>
      <c r="AE6" s="64">
        <f t="shared" si="3"/>
        <v>500</v>
      </c>
      <c r="AF6" s="64" t="str">
        <f t="shared" si="3"/>
        <v>-</v>
      </c>
      <c r="AG6" s="64">
        <f t="shared" si="3"/>
        <v>500</v>
      </c>
      <c r="AH6" s="65">
        <f>IF(AH8="-",NA(),AH8)</f>
        <v>103.6</v>
      </c>
      <c r="AI6" s="65">
        <f t="shared" ref="AI6:AQ6" si="4">IF(AI8="-",NA(),AI8)</f>
        <v>101</v>
      </c>
      <c r="AJ6" s="65">
        <f t="shared" si="4"/>
        <v>97.8</v>
      </c>
      <c r="AK6" s="65">
        <f t="shared" si="4"/>
        <v>103</v>
      </c>
      <c r="AL6" s="65">
        <f t="shared" si="4"/>
        <v>95.5</v>
      </c>
      <c r="AM6" s="65">
        <f t="shared" si="4"/>
        <v>103</v>
      </c>
      <c r="AN6" s="65">
        <f t="shared" si="4"/>
        <v>101.7</v>
      </c>
      <c r="AO6" s="65">
        <f t="shared" si="4"/>
        <v>101.1</v>
      </c>
      <c r="AP6" s="65">
        <f t="shared" si="4"/>
        <v>100.3</v>
      </c>
      <c r="AQ6" s="65">
        <f t="shared" si="4"/>
        <v>99.8</v>
      </c>
      <c r="AR6" s="65" t="str">
        <f>IF(AR8="-","【-】","【"&amp;SUBSTITUTE(TEXT(AR8,"#,##0.0"),"-","△")&amp;"】")</f>
        <v>【98.4】</v>
      </c>
      <c r="AS6" s="65">
        <f>IF(AS8="-",NA(),AS8)</f>
        <v>95.1</v>
      </c>
      <c r="AT6" s="65">
        <f t="shared" ref="AT6:BB6" si="5">IF(AT8="-",NA(),AT8)</f>
        <v>90.3</v>
      </c>
      <c r="AU6" s="65">
        <f t="shared" si="5"/>
        <v>93.5</v>
      </c>
      <c r="AV6" s="65">
        <f t="shared" si="5"/>
        <v>99.9</v>
      </c>
      <c r="AW6" s="65">
        <f t="shared" si="5"/>
        <v>95.4</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f t="shared" si="6"/>
        <v>2.1</v>
      </c>
      <c r="BG6" s="65" t="str">
        <f t="shared" si="6"/>
        <v>該当数値なし</v>
      </c>
      <c r="BH6" s="65">
        <f t="shared" si="6"/>
        <v>6.6</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89.1</v>
      </c>
      <c r="BP6" s="65">
        <f t="shared" ref="BP6:BX6" si="7">IF(BP8="-",NA(),BP8)</f>
        <v>85</v>
      </c>
      <c r="BQ6" s="65">
        <f t="shared" si="7"/>
        <v>84.1</v>
      </c>
      <c r="BR6" s="65">
        <f t="shared" si="7"/>
        <v>89</v>
      </c>
      <c r="BS6" s="65">
        <f t="shared" si="7"/>
        <v>86.3</v>
      </c>
      <c r="BT6" s="65">
        <f t="shared" si="7"/>
        <v>81.2</v>
      </c>
      <c r="BU6" s="65">
        <f t="shared" si="7"/>
        <v>80.3</v>
      </c>
      <c r="BV6" s="65">
        <f t="shared" si="7"/>
        <v>80.7</v>
      </c>
      <c r="BW6" s="65">
        <f t="shared" si="7"/>
        <v>80.7</v>
      </c>
      <c r="BX6" s="65">
        <f t="shared" si="7"/>
        <v>79.5</v>
      </c>
      <c r="BY6" s="65" t="str">
        <f>IF(BY8="-","【-】","【"&amp;SUBSTITUTE(TEXT(BY8,"#,##0.0"),"-","△")&amp;"】")</f>
        <v>【74.2】</v>
      </c>
      <c r="BZ6" s="66">
        <f>IF(BZ8="-",NA(),BZ8)</f>
        <v>56319</v>
      </c>
      <c r="CA6" s="66">
        <f t="shared" ref="CA6:CI6" si="8">IF(CA8="-",NA(),CA8)</f>
        <v>60700</v>
      </c>
      <c r="CB6" s="66">
        <f t="shared" si="8"/>
        <v>63944</v>
      </c>
      <c r="CC6" s="66">
        <f t="shared" si="8"/>
        <v>66431</v>
      </c>
      <c r="CD6" s="66">
        <f t="shared" si="8"/>
        <v>69076</v>
      </c>
      <c r="CE6" s="66">
        <f t="shared" si="8"/>
        <v>56653</v>
      </c>
      <c r="CF6" s="66">
        <f t="shared" si="8"/>
        <v>59159</v>
      </c>
      <c r="CG6" s="66">
        <f t="shared" si="8"/>
        <v>60787</v>
      </c>
      <c r="CH6" s="66">
        <f t="shared" si="8"/>
        <v>62913</v>
      </c>
      <c r="CI6" s="66">
        <f t="shared" si="8"/>
        <v>64765</v>
      </c>
      <c r="CJ6" s="65" t="str">
        <f>IF(CJ8="-","【-】","【"&amp;SUBSTITUTE(TEXT(CJ8,"#,##0"),"-","△")&amp;"】")</f>
        <v>【49,667】</v>
      </c>
      <c r="CK6" s="66">
        <f>IF(CK8="-",NA(),CK8)</f>
        <v>17519</v>
      </c>
      <c r="CL6" s="66">
        <f t="shared" ref="CL6:CT6" si="9">IF(CL8="-",NA(),CL8)</f>
        <v>18385</v>
      </c>
      <c r="CM6" s="66">
        <f t="shared" si="9"/>
        <v>19359</v>
      </c>
      <c r="CN6" s="66">
        <f t="shared" si="9"/>
        <v>24244</v>
      </c>
      <c r="CO6" s="66">
        <f t="shared" si="9"/>
        <v>28344</v>
      </c>
      <c r="CP6" s="66">
        <f t="shared" si="9"/>
        <v>14082</v>
      </c>
      <c r="CQ6" s="66">
        <f t="shared" si="9"/>
        <v>14865</v>
      </c>
      <c r="CR6" s="66">
        <f t="shared" si="9"/>
        <v>15610</v>
      </c>
      <c r="CS6" s="66">
        <f t="shared" si="9"/>
        <v>16993</v>
      </c>
      <c r="CT6" s="66">
        <f t="shared" si="9"/>
        <v>17680</v>
      </c>
      <c r="CU6" s="65" t="str">
        <f>IF(CU8="-","【-】","【"&amp;SUBSTITUTE(TEXT(CU8,"#,##0"),"-","△")&amp;"】")</f>
        <v>【13,758】</v>
      </c>
      <c r="CV6" s="65">
        <f>IF(CV8="-",NA(),CV8)</f>
        <v>45</v>
      </c>
      <c r="CW6" s="65">
        <f t="shared" ref="CW6:DE6" si="10">IF(CW8="-",NA(),CW8)</f>
        <v>45.4</v>
      </c>
      <c r="CX6" s="65">
        <f t="shared" si="10"/>
        <v>46.5</v>
      </c>
      <c r="CY6" s="65">
        <f t="shared" si="10"/>
        <v>42.1</v>
      </c>
      <c r="CZ6" s="65">
        <f t="shared" si="10"/>
        <v>40.799999999999997</v>
      </c>
      <c r="DA6" s="65">
        <f t="shared" si="10"/>
        <v>48</v>
      </c>
      <c r="DB6" s="65">
        <f t="shared" si="10"/>
        <v>47.8</v>
      </c>
      <c r="DC6" s="65">
        <f t="shared" si="10"/>
        <v>48.7</v>
      </c>
      <c r="DD6" s="65">
        <f t="shared" si="10"/>
        <v>48.5</v>
      </c>
      <c r="DE6" s="65">
        <f t="shared" si="10"/>
        <v>49.2</v>
      </c>
      <c r="DF6" s="65" t="str">
        <f>IF(DF8="-","【-】","【"&amp;SUBSTITUTE(TEXT(DF8,"#,##0.0"),"-","△")&amp;"】")</f>
        <v>【55.2】</v>
      </c>
      <c r="DG6" s="65">
        <f>IF(DG8="-",NA(),DG8)</f>
        <v>27.3</v>
      </c>
      <c r="DH6" s="65">
        <f t="shared" ref="DH6:DP6" si="11">IF(DH8="-",NA(),DH8)</f>
        <v>27.7</v>
      </c>
      <c r="DI6" s="65">
        <f t="shared" si="11"/>
        <v>29.3</v>
      </c>
      <c r="DJ6" s="65">
        <f t="shared" si="11"/>
        <v>32.299999999999997</v>
      </c>
      <c r="DK6" s="65">
        <f t="shared" si="11"/>
        <v>36.5</v>
      </c>
      <c r="DL6" s="65">
        <f t="shared" si="11"/>
        <v>25.6</v>
      </c>
      <c r="DM6" s="65">
        <f t="shared" si="11"/>
        <v>26.2</v>
      </c>
      <c r="DN6" s="65">
        <f t="shared" si="11"/>
        <v>26.3</v>
      </c>
      <c r="DO6" s="65">
        <f t="shared" si="11"/>
        <v>27.5</v>
      </c>
      <c r="DP6" s="65">
        <f t="shared" si="11"/>
        <v>27.4</v>
      </c>
      <c r="DQ6" s="65" t="str">
        <f>IF(DQ8="-","【-】","【"&amp;SUBSTITUTE(TEXT(DQ8,"#,##0.0"),"-","△")&amp;"】")</f>
        <v>【24.1】</v>
      </c>
      <c r="DR6" s="65">
        <f>IF(DR8="-",NA(),DR8)</f>
        <v>53.9</v>
      </c>
      <c r="DS6" s="65">
        <f t="shared" ref="DS6:EA6" si="12">IF(DS8="-",NA(),DS8)</f>
        <v>59.2</v>
      </c>
      <c r="DT6" s="65">
        <f t="shared" si="12"/>
        <v>65.599999999999994</v>
      </c>
      <c r="DU6" s="65">
        <f t="shared" si="12"/>
        <v>63.7</v>
      </c>
      <c r="DV6" s="65">
        <f t="shared" si="12"/>
        <v>23.3</v>
      </c>
      <c r="DW6" s="65">
        <f t="shared" si="12"/>
        <v>46.4</v>
      </c>
      <c r="DX6" s="65">
        <f t="shared" si="12"/>
        <v>45.9</v>
      </c>
      <c r="DY6" s="65">
        <f t="shared" si="12"/>
        <v>50.7</v>
      </c>
      <c r="DZ6" s="65">
        <f t="shared" si="12"/>
        <v>51.3</v>
      </c>
      <c r="EA6" s="65">
        <f t="shared" si="12"/>
        <v>51.2</v>
      </c>
      <c r="EB6" s="65" t="str">
        <f>IF(EB8="-","【-】","【"&amp;SUBSTITUTE(TEXT(EB8,"#,##0.0"),"-","△")&amp;"】")</f>
        <v>【50.7】</v>
      </c>
      <c r="EC6" s="65">
        <f>IF(EC8="-",NA(),EC8)</f>
        <v>56.4</v>
      </c>
      <c r="ED6" s="65">
        <f t="shared" ref="ED6:EL6" si="13">IF(ED8="-",NA(),ED8)</f>
        <v>61.6</v>
      </c>
      <c r="EE6" s="65">
        <f t="shared" si="13"/>
        <v>69.2</v>
      </c>
      <c r="EF6" s="65">
        <f t="shared" si="13"/>
        <v>66.400000000000006</v>
      </c>
      <c r="EG6" s="65">
        <f t="shared" si="13"/>
        <v>25.2</v>
      </c>
      <c r="EH6" s="65">
        <f t="shared" si="13"/>
        <v>59.7</v>
      </c>
      <c r="EI6" s="65">
        <f t="shared" si="13"/>
        <v>56.6</v>
      </c>
      <c r="EJ6" s="65">
        <f t="shared" si="13"/>
        <v>62.6</v>
      </c>
      <c r="EK6" s="65">
        <f t="shared" si="13"/>
        <v>64.099999999999994</v>
      </c>
      <c r="EL6" s="65">
        <f t="shared" si="13"/>
        <v>64.3</v>
      </c>
      <c r="EM6" s="65" t="str">
        <f>IF(EM8="-","【-】","【"&amp;SUBSTITUTE(TEXT(EM8,"#,##0.0"),"-","△")&amp;"】")</f>
        <v>【65.7】</v>
      </c>
      <c r="EN6" s="66">
        <f>IF(EN8="-",NA(),EN8)</f>
        <v>31029642</v>
      </c>
      <c r="EO6" s="66">
        <f t="shared" ref="EO6:EW6" si="14">IF(EO8="-",NA(),EO8)</f>
        <v>32051308</v>
      </c>
      <c r="EP6" s="66">
        <f t="shared" si="14"/>
        <v>32429650</v>
      </c>
      <c r="EQ6" s="66">
        <f t="shared" si="14"/>
        <v>33067624</v>
      </c>
      <c r="ER6" s="66">
        <f t="shared" si="14"/>
        <v>81657636</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277500</v>
      </c>
      <c r="D7" s="63">
        <f t="shared" si="15"/>
        <v>46</v>
      </c>
      <c r="E7" s="63">
        <f t="shared" si="15"/>
        <v>6</v>
      </c>
      <c r="F7" s="63">
        <f t="shared" si="15"/>
        <v>0</v>
      </c>
      <c r="G7" s="63">
        <f t="shared" si="15"/>
        <v>4</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28</v>
      </c>
      <c r="R7" s="63" t="str">
        <f t="shared" si="15"/>
        <v>対象</v>
      </c>
      <c r="S7" s="63" t="str">
        <f t="shared" si="15"/>
        <v>ド I 訓 ガ</v>
      </c>
      <c r="T7" s="63" t="str">
        <f t="shared" si="15"/>
        <v>臨 が 特</v>
      </c>
      <c r="U7" s="64" t="str">
        <f>U8</f>
        <v>-</v>
      </c>
      <c r="V7" s="64">
        <f>V8</f>
        <v>68329</v>
      </c>
      <c r="W7" s="63" t="str">
        <f>W8</f>
        <v>非該当</v>
      </c>
      <c r="X7" s="63" t="str">
        <f t="shared" si="15"/>
        <v>７：１</v>
      </c>
      <c r="Y7" s="64">
        <f t="shared" si="15"/>
        <v>500</v>
      </c>
      <c r="Z7" s="64" t="str">
        <f t="shared" si="15"/>
        <v>-</v>
      </c>
      <c r="AA7" s="64" t="str">
        <f t="shared" si="15"/>
        <v>-</v>
      </c>
      <c r="AB7" s="64" t="str">
        <f t="shared" si="15"/>
        <v>-</v>
      </c>
      <c r="AC7" s="64" t="str">
        <f t="shared" si="15"/>
        <v>-</v>
      </c>
      <c r="AD7" s="64">
        <f t="shared" si="15"/>
        <v>500</v>
      </c>
      <c r="AE7" s="64">
        <f t="shared" si="15"/>
        <v>500</v>
      </c>
      <c r="AF7" s="64" t="str">
        <f t="shared" si="15"/>
        <v>-</v>
      </c>
      <c r="AG7" s="64">
        <f t="shared" si="15"/>
        <v>500</v>
      </c>
      <c r="AH7" s="65">
        <f>AH8</f>
        <v>103.6</v>
      </c>
      <c r="AI7" s="65">
        <f t="shared" ref="AI7:AQ7" si="16">AI8</f>
        <v>101</v>
      </c>
      <c r="AJ7" s="65">
        <f t="shared" si="16"/>
        <v>97.8</v>
      </c>
      <c r="AK7" s="65">
        <f t="shared" si="16"/>
        <v>103</v>
      </c>
      <c r="AL7" s="65">
        <f t="shared" si="16"/>
        <v>95.5</v>
      </c>
      <c r="AM7" s="65">
        <f t="shared" si="16"/>
        <v>103</v>
      </c>
      <c r="AN7" s="65">
        <f t="shared" si="16"/>
        <v>101.7</v>
      </c>
      <c r="AO7" s="65">
        <f t="shared" si="16"/>
        <v>101.1</v>
      </c>
      <c r="AP7" s="65">
        <f t="shared" si="16"/>
        <v>100.3</v>
      </c>
      <c r="AQ7" s="65">
        <f t="shared" si="16"/>
        <v>99.8</v>
      </c>
      <c r="AR7" s="65"/>
      <c r="AS7" s="65">
        <f>AS8</f>
        <v>95.1</v>
      </c>
      <c r="AT7" s="65">
        <f t="shared" ref="AT7:BB7" si="17">AT8</f>
        <v>90.3</v>
      </c>
      <c r="AU7" s="65">
        <f t="shared" si="17"/>
        <v>93.5</v>
      </c>
      <c r="AV7" s="65">
        <f t="shared" si="17"/>
        <v>99.9</v>
      </c>
      <c r="AW7" s="65">
        <f t="shared" si="17"/>
        <v>95.4</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f t="shared" si="18"/>
        <v>2.1</v>
      </c>
      <c r="BG7" s="65" t="str">
        <f t="shared" si="18"/>
        <v>該当数値なし</v>
      </c>
      <c r="BH7" s="65">
        <f t="shared" si="18"/>
        <v>6.6</v>
      </c>
      <c r="BI7" s="65">
        <f t="shared" si="18"/>
        <v>45.6</v>
      </c>
      <c r="BJ7" s="65">
        <f t="shared" si="18"/>
        <v>41.7</v>
      </c>
      <c r="BK7" s="65">
        <f t="shared" si="18"/>
        <v>37.700000000000003</v>
      </c>
      <c r="BL7" s="65">
        <f t="shared" si="18"/>
        <v>36.799999999999997</v>
      </c>
      <c r="BM7" s="65">
        <f t="shared" si="18"/>
        <v>33.9</v>
      </c>
      <c r="BN7" s="65"/>
      <c r="BO7" s="65">
        <f>BO8</f>
        <v>89.1</v>
      </c>
      <c r="BP7" s="65">
        <f t="shared" ref="BP7:BX7" si="19">BP8</f>
        <v>85</v>
      </c>
      <c r="BQ7" s="65">
        <f t="shared" si="19"/>
        <v>84.1</v>
      </c>
      <c r="BR7" s="65">
        <f t="shared" si="19"/>
        <v>89</v>
      </c>
      <c r="BS7" s="65">
        <f t="shared" si="19"/>
        <v>86.3</v>
      </c>
      <c r="BT7" s="65">
        <f t="shared" si="19"/>
        <v>81.2</v>
      </c>
      <c r="BU7" s="65">
        <f t="shared" si="19"/>
        <v>80.3</v>
      </c>
      <c r="BV7" s="65">
        <f t="shared" si="19"/>
        <v>80.7</v>
      </c>
      <c r="BW7" s="65">
        <f t="shared" si="19"/>
        <v>80.7</v>
      </c>
      <c r="BX7" s="65">
        <f t="shared" si="19"/>
        <v>79.5</v>
      </c>
      <c r="BY7" s="65"/>
      <c r="BZ7" s="66">
        <f>BZ8</f>
        <v>56319</v>
      </c>
      <c r="CA7" s="66">
        <f t="shared" ref="CA7:CI7" si="20">CA8</f>
        <v>60700</v>
      </c>
      <c r="CB7" s="66">
        <f t="shared" si="20"/>
        <v>63944</v>
      </c>
      <c r="CC7" s="66">
        <f t="shared" si="20"/>
        <v>66431</v>
      </c>
      <c r="CD7" s="66">
        <f t="shared" si="20"/>
        <v>69076</v>
      </c>
      <c r="CE7" s="66">
        <f t="shared" si="20"/>
        <v>56653</v>
      </c>
      <c r="CF7" s="66">
        <f t="shared" si="20"/>
        <v>59159</v>
      </c>
      <c r="CG7" s="66">
        <f t="shared" si="20"/>
        <v>60787</v>
      </c>
      <c r="CH7" s="66">
        <f t="shared" si="20"/>
        <v>62913</v>
      </c>
      <c r="CI7" s="66">
        <f t="shared" si="20"/>
        <v>64765</v>
      </c>
      <c r="CJ7" s="65"/>
      <c r="CK7" s="66">
        <f>CK8</f>
        <v>17519</v>
      </c>
      <c r="CL7" s="66">
        <f t="shared" ref="CL7:CT7" si="21">CL8</f>
        <v>18385</v>
      </c>
      <c r="CM7" s="66">
        <f t="shared" si="21"/>
        <v>19359</v>
      </c>
      <c r="CN7" s="66">
        <f t="shared" si="21"/>
        <v>24244</v>
      </c>
      <c r="CO7" s="66">
        <f t="shared" si="21"/>
        <v>28344</v>
      </c>
      <c r="CP7" s="66">
        <f t="shared" si="21"/>
        <v>14082</v>
      </c>
      <c r="CQ7" s="66">
        <f t="shared" si="21"/>
        <v>14865</v>
      </c>
      <c r="CR7" s="66">
        <f t="shared" si="21"/>
        <v>15610</v>
      </c>
      <c r="CS7" s="66">
        <f t="shared" si="21"/>
        <v>16993</v>
      </c>
      <c r="CT7" s="66">
        <f t="shared" si="21"/>
        <v>17680</v>
      </c>
      <c r="CU7" s="65"/>
      <c r="CV7" s="65">
        <f>CV8</f>
        <v>45</v>
      </c>
      <c r="CW7" s="65">
        <f t="shared" ref="CW7:DE7" si="22">CW8</f>
        <v>45.4</v>
      </c>
      <c r="CX7" s="65">
        <f t="shared" si="22"/>
        <v>46.5</v>
      </c>
      <c r="CY7" s="65">
        <f t="shared" si="22"/>
        <v>42.1</v>
      </c>
      <c r="CZ7" s="65">
        <f t="shared" si="22"/>
        <v>40.799999999999997</v>
      </c>
      <c r="DA7" s="65">
        <f t="shared" si="22"/>
        <v>48</v>
      </c>
      <c r="DB7" s="65">
        <f t="shared" si="22"/>
        <v>47.8</v>
      </c>
      <c r="DC7" s="65">
        <f t="shared" si="22"/>
        <v>48.7</v>
      </c>
      <c r="DD7" s="65">
        <f t="shared" si="22"/>
        <v>48.5</v>
      </c>
      <c r="DE7" s="65">
        <f t="shared" si="22"/>
        <v>49.2</v>
      </c>
      <c r="DF7" s="65"/>
      <c r="DG7" s="65">
        <f>DG8</f>
        <v>27.3</v>
      </c>
      <c r="DH7" s="65">
        <f t="shared" ref="DH7:DP7" si="23">DH8</f>
        <v>27.7</v>
      </c>
      <c r="DI7" s="65">
        <f t="shared" si="23"/>
        <v>29.3</v>
      </c>
      <c r="DJ7" s="65">
        <f t="shared" si="23"/>
        <v>32.299999999999997</v>
      </c>
      <c r="DK7" s="65">
        <f t="shared" si="23"/>
        <v>36.5</v>
      </c>
      <c r="DL7" s="65">
        <f t="shared" si="23"/>
        <v>25.6</v>
      </c>
      <c r="DM7" s="65">
        <f t="shared" si="23"/>
        <v>26.2</v>
      </c>
      <c r="DN7" s="65">
        <f t="shared" si="23"/>
        <v>26.3</v>
      </c>
      <c r="DO7" s="65">
        <f t="shared" si="23"/>
        <v>27.5</v>
      </c>
      <c r="DP7" s="65">
        <f t="shared" si="23"/>
        <v>27.4</v>
      </c>
      <c r="DQ7" s="65"/>
      <c r="DR7" s="65">
        <f>DR8</f>
        <v>53.9</v>
      </c>
      <c r="DS7" s="65">
        <f t="shared" ref="DS7:EA7" si="24">DS8</f>
        <v>59.2</v>
      </c>
      <c r="DT7" s="65">
        <f t="shared" si="24"/>
        <v>65.599999999999994</v>
      </c>
      <c r="DU7" s="65">
        <f t="shared" si="24"/>
        <v>63.7</v>
      </c>
      <c r="DV7" s="65">
        <f t="shared" si="24"/>
        <v>23.3</v>
      </c>
      <c r="DW7" s="65">
        <f t="shared" si="24"/>
        <v>46.4</v>
      </c>
      <c r="DX7" s="65">
        <f t="shared" si="24"/>
        <v>45.9</v>
      </c>
      <c r="DY7" s="65">
        <f t="shared" si="24"/>
        <v>50.7</v>
      </c>
      <c r="DZ7" s="65">
        <f t="shared" si="24"/>
        <v>51.3</v>
      </c>
      <c r="EA7" s="65">
        <f t="shared" si="24"/>
        <v>51.2</v>
      </c>
      <c r="EB7" s="65"/>
      <c r="EC7" s="65">
        <f>EC8</f>
        <v>56.4</v>
      </c>
      <c r="ED7" s="65">
        <f t="shared" ref="ED7:EL7" si="25">ED8</f>
        <v>61.6</v>
      </c>
      <c r="EE7" s="65">
        <f t="shared" si="25"/>
        <v>69.2</v>
      </c>
      <c r="EF7" s="65">
        <f t="shared" si="25"/>
        <v>66.400000000000006</v>
      </c>
      <c r="EG7" s="65">
        <f t="shared" si="25"/>
        <v>25.2</v>
      </c>
      <c r="EH7" s="65">
        <f t="shared" si="25"/>
        <v>59.7</v>
      </c>
      <c r="EI7" s="65">
        <f t="shared" si="25"/>
        <v>56.6</v>
      </c>
      <c r="EJ7" s="65">
        <f t="shared" si="25"/>
        <v>62.6</v>
      </c>
      <c r="EK7" s="65">
        <f t="shared" si="25"/>
        <v>64.099999999999994</v>
      </c>
      <c r="EL7" s="65">
        <f t="shared" si="25"/>
        <v>64.3</v>
      </c>
      <c r="EM7" s="65"/>
      <c r="EN7" s="66">
        <f>EN8</f>
        <v>31029642</v>
      </c>
      <c r="EO7" s="66">
        <f t="shared" ref="EO7:EW7" si="26">EO8</f>
        <v>32051308</v>
      </c>
      <c r="EP7" s="66">
        <f t="shared" si="26"/>
        <v>32429650</v>
      </c>
      <c r="EQ7" s="66">
        <f t="shared" si="26"/>
        <v>33067624</v>
      </c>
      <c r="ER7" s="66">
        <f t="shared" si="26"/>
        <v>81657636</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277500</v>
      </c>
      <c r="D8" s="68">
        <v>46</v>
      </c>
      <c r="E8" s="68">
        <v>6</v>
      </c>
      <c r="F8" s="68">
        <v>0</v>
      </c>
      <c r="G8" s="68">
        <v>4</v>
      </c>
      <c r="H8" s="68" t="s">
        <v>123</v>
      </c>
      <c r="I8" s="68" t="s">
        <v>124</v>
      </c>
      <c r="J8" s="68" t="s">
        <v>125</v>
      </c>
      <c r="K8" s="68" t="s">
        <v>126</v>
      </c>
      <c r="L8" s="68" t="s">
        <v>127</v>
      </c>
      <c r="M8" s="68" t="s">
        <v>128</v>
      </c>
      <c r="N8" s="68" t="s">
        <v>129</v>
      </c>
      <c r="O8" s="68"/>
      <c r="P8" s="68" t="s">
        <v>130</v>
      </c>
      <c r="Q8" s="69">
        <v>28</v>
      </c>
      <c r="R8" s="68" t="s">
        <v>131</v>
      </c>
      <c r="S8" s="68" t="s">
        <v>132</v>
      </c>
      <c r="T8" s="68" t="s">
        <v>133</v>
      </c>
      <c r="U8" s="69" t="s">
        <v>134</v>
      </c>
      <c r="V8" s="69">
        <v>68329</v>
      </c>
      <c r="W8" s="68" t="s">
        <v>135</v>
      </c>
      <c r="X8" s="70" t="s">
        <v>136</v>
      </c>
      <c r="Y8" s="69">
        <v>500</v>
      </c>
      <c r="Z8" s="69" t="s">
        <v>134</v>
      </c>
      <c r="AA8" s="69" t="s">
        <v>134</v>
      </c>
      <c r="AB8" s="69" t="s">
        <v>134</v>
      </c>
      <c r="AC8" s="69" t="s">
        <v>134</v>
      </c>
      <c r="AD8" s="69">
        <v>500</v>
      </c>
      <c r="AE8" s="69">
        <v>500</v>
      </c>
      <c r="AF8" s="69" t="s">
        <v>134</v>
      </c>
      <c r="AG8" s="69">
        <v>500</v>
      </c>
      <c r="AH8" s="71">
        <v>103.6</v>
      </c>
      <c r="AI8" s="71">
        <v>101</v>
      </c>
      <c r="AJ8" s="71">
        <v>97.8</v>
      </c>
      <c r="AK8" s="71">
        <v>103</v>
      </c>
      <c r="AL8" s="71">
        <v>95.5</v>
      </c>
      <c r="AM8" s="71">
        <v>103</v>
      </c>
      <c r="AN8" s="71">
        <v>101.7</v>
      </c>
      <c r="AO8" s="71">
        <v>101.1</v>
      </c>
      <c r="AP8" s="71">
        <v>100.3</v>
      </c>
      <c r="AQ8" s="71">
        <v>99.8</v>
      </c>
      <c r="AR8" s="71">
        <v>98.4</v>
      </c>
      <c r="AS8" s="71">
        <v>95.1</v>
      </c>
      <c r="AT8" s="71">
        <v>90.3</v>
      </c>
      <c r="AU8" s="71">
        <v>93.5</v>
      </c>
      <c r="AV8" s="71">
        <v>99.9</v>
      </c>
      <c r="AW8" s="71">
        <v>95.4</v>
      </c>
      <c r="AX8" s="71">
        <v>97.2</v>
      </c>
      <c r="AY8" s="71">
        <v>96</v>
      </c>
      <c r="AZ8" s="71">
        <v>94.6</v>
      </c>
      <c r="BA8" s="71">
        <v>94.4</v>
      </c>
      <c r="BB8" s="71">
        <v>93.6</v>
      </c>
      <c r="BC8" s="71">
        <v>89.5</v>
      </c>
      <c r="BD8" s="72" t="s">
        <v>137</v>
      </c>
      <c r="BE8" s="72" t="s">
        <v>137</v>
      </c>
      <c r="BF8" s="72">
        <v>2.1</v>
      </c>
      <c r="BG8" s="72" t="s">
        <v>137</v>
      </c>
      <c r="BH8" s="72">
        <v>6.6</v>
      </c>
      <c r="BI8" s="72">
        <v>45.6</v>
      </c>
      <c r="BJ8" s="72">
        <v>41.7</v>
      </c>
      <c r="BK8" s="72">
        <v>37.700000000000003</v>
      </c>
      <c r="BL8" s="72">
        <v>36.799999999999997</v>
      </c>
      <c r="BM8" s="72">
        <v>33.9</v>
      </c>
      <c r="BN8" s="72">
        <v>63.6</v>
      </c>
      <c r="BO8" s="71">
        <v>89.1</v>
      </c>
      <c r="BP8" s="71">
        <v>85</v>
      </c>
      <c r="BQ8" s="71">
        <v>84.1</v>
      </c>
      <c r="BR8" s="71">
        <v>89</v>
      </c>
      <c r="BS8" s="71">
        <v>86.3</v>
      </c>
      <c r="BT8" s="71">
        <v>81.2</v>
      </c>
      <c r="BU8" s="71">
        <v>80.3</v>
      </c>
      <c r="BV8" s="71">
        <v>80.7</v>
      </c>
      <c r="BW8" s="71">
        <v>80.7</v>
      </c>
      <c r="BX8" s="71">
        <v>79.5</v>
      </c>
      <c r="BY8" s="71">
        <v>74.2</v>
      </c>
      <c r="BZ8" s="72">
        <v>56319</v>
      </c>
      <c r="CA8" s="72">
        <v>60700</v>
      </c>
      <c r="CB8" s="72">
        <v>63944</v>
      </c>
      <c r="CC8" s="72">
        <v>66431</v>
      </c>
      <c r="CD8" s="72">
        <v>69076</v>
      </c>
      <c r="CE8" s="72">
        <v>56653</v>
      </c>
      <c r="CF8" s="72">
        <v>59159</v>
      </c>
      <c r="CG8" s="72">
        <v>60787</v>
      </c>
      <c r="CH8" s="72">
        <v>62913</v>
      </c>
      <c r="CI8" s="72">
        <v>64765</v>
      </c>
      <c r="CJ8" s="71">
        <v>49667</v>
      </c>
      <c r="CK8" s="72">
        <v>17519</v>
      </c>
      <c r="CL8" s="72">
        <v>18385</v>
      </c>
      <c r="CM8" s="72">
        <v>19359</v>
      </c>
      <c r="CN8" s="72">
        <v>24244</v>
      </c>
      <c r="CO8" s="72">
        <v>28344</v>
      </c>
      <c r="CP8" s="72">
        <v>14082</v>
      </c>
      <c r="CQ8" s="72">
        <v>14865</v>
      </c>
      <c r="CR8" s="72">
        <v>15610</v>
      </c>
      <c r="CS8" s="72">
        <v>16993</v>
      </c>
      <c r="CT8" s="72">
        <v>17680</v>
      </c>
      <c r="CU8" s="71">
        <v>13758</v>
      </c>
      <c r="CV8" s="72">
        <v>45</v>
      </c>
      <c r="CW8" s="72">
        <v>45.4</v>
      </c>
      <c r="CX8" s="72">
        <v>46.5</v>
      </c>
      <c r="CY8" s="72">
        <v>42.1</v>
      </c>
      <c r="CZ8" s="72">
        <v>40.799999999999997</v>
      </c>
      <c r="DA8" s="72">
        <v>48</v>
      </c>
      <c r="DB8" s="72">
        <v>47.8</v>
      </c>
      <c r="DC8" s="72">
        <v>48.7</v>
      </c>
      <c r="DD8" s="72">
        <v>48.5</v>
      </c>
      <c r="DE8" s="72">
        <v>49.2</v>
      </c>
      <c r="DF8" s="72">
        <v>55.2</v>
      </c>
      <c r="DG8" s="72">
        <v>27.3</v>
      </c>
      <c r="DH8" s="72">
        <v>27.7</v>
      </c>
      <c r="DI8" s="72">
        <v>29.3</v>
      </c>
      <c r="DJ8" s="72">
        <v>32.299999999999997</v>
      </c>
      <c r="DK8" s="72">
        <v>36.5</v>
      </c>
      <c r="DL8" s="72">
        <v>25.6</v>
      </c>
      <c r="DM8" s="72">
        <v>26.2</v>
      </c>
      <c r="DN8" s="72">
        <v>26.3</v>
      </c>
      <c r="DO8" s="72">
        <v>27.5</v>
      </c>
      <c r="DP8" s="72">
        <v>27.4</v>
      </c>
      <c r="DQ8" s="72">
        <v>24.1</v>
      </c>
      <c r="DR8" s="71">
        <v>53.9</v>
      </c>
      <c r="DS8" s="71">
        <v>59.2</v>
      </c>
      <c r="DT8" s="71">
        <v>65.599999999999994</v>
      </c>
      <c r="DU8" s="71">
        <v>63.7</v>
      </c>
      <c r="DV8" s="71">
        <v>23.3</v>
      </c>
      <c r="DW8" s="71">
        <v>46.4</v>
      </c>
      <c r="DX8" s="71">
        <v>45.9</v>
      </c>
      <c r="DY8" s="71">
        <v>50.7</v>
      </c>
      <c r="DZ8" s="71">
        <v>51.3</v>
      </c>
      <c r="EA8" s="71">
        <v>51.2</v>
      </c>
      <c r="EB8" s="71">
        <v>50.7</v>
      </c>
      <c r="EC8" s="71">
        <v>56.4</v>
      </c>
      <c r="ED8" s="71">
        <v>61.6</v>
      </c>
      <c r="EE8" s="71">
        <v>69.2</v>
      </c>
      <c r="EF8" s="71">
        <v>66.400000000000006</v>
      </c>
      <c r="EG8" s="71">
        <v>25.2</v>
      </c>
      <c r="EH8" s="71">
        <v>59.7</v>
      </c>
      <c r="EI8" s="71">
        <v>56.6</v>
      </c>
      <c r="EJ8" s="71">
        <v>62.6</v>
      </c>
      <c r="EK8" s="71">
        <v>64.099999999999994</v>
      </c>
      <c r="EL8" s="71">
        <v>64.3</v>
      </c>
      <c r="EM8" s="71">
        <v>65.7</v>
      </c>
      <c r="EN8" s="72">
        <v>31029642</v>
      </c>
      <c r="EO8" s="72">
        <v>32051308</v>
      </c>
      <c r="EP8" s="72">
        <v>32429650</v>
      </c>
      <c r="EQ8" s="72">
        <v>33067624</v>
      </c>
      <c r="ER8" s="72">
        <v>81657636</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2018-10-04T08:27:15Z</cp:lastPrinted>
  <dcterms:created xsi:type="dcterms:W3CDTF">2018-06-14T04:23:58Z</dcterms:created>
  <dcterms:modified xsi:type="dcterms:W3CDTF">2018-10-09T07:19:32Z</dcterms:modified>
  <cp:category/>
</cp:coreProperties>
</file>