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9奈良○\"/>
    </mc:Choice>
  </mc:AlternateContent>
  <workbookProtection workbookPassword="B319" lockStructure="1"/>
  <bookViews>
    <workbookView xWindow="0" yWindow="0" windowWidth="23040" windowHeight="897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FH80" i="4" s="1"/>
  <c r="EH7" i="5"/>
  <c r="EG7" i="5"/>
  <c r="HM79" i="4" s="1"/>
  <c r="EF7" i="5"/>
  <c r="EE7" i="5"/>
  <c r="GA79" i="4" s="1"/>
  <c r="ED7" i="5"/>
  <c r="EC7" i="5"/>
  <c r="EO79" i="4" s="1"/>
  <c r="EA7" i="5"/>
  <c r="DZ7" i="5"/>
  <c r="DY7" i="5"/>
  <c r="DX7" i="5"/>
  <c r="AN80" i="4" s="1"/>
  <c r="DW7" i="5"/>
  <c r="DV7" i="5"/>
  <c r="DU7" i="5"/>
  <c r="DT7" i="5"/>
  <c r="BG79" i="4" s="1"/>
  <c r="DS7" i="5"/>
  <c r="DR7" i="5"/>
  <c r="DP7" i="5"/>
  <c r="DO7" i="5"/>
  <c r="LY56" i="4" s="1"/>
  <c r="DN7" i="5"/>
  <c r="DM7" i="5"/>
  <c r="DL7" i="5"/>
  <c r="DK7" i="5"/>
  <c r="MN55" i="4" s="1"/>
  <c r="DJ7" i="5"/>
  <c r="DI7" i="5"/>
  <c r="LJ55" i="4" s="1"/>
  <c r="DH7" i="5"/>
  <c r="DG7" i="5"/>
  <c r="KF55" i="4" s="1"/>
  <c r="DE7" i="5"/>
  <c r="DD7" i="5"/>
  <c r="IK56" i="4" s="1"/>
  <c r="DC7" i="5"/>
  <c r="DB7" i="5"/>
  <c r="HG56" i="4" s="1"/>
  <c r="DA7" i="5"/>
  <c r="CZ7" i="5"/>
  <c r="CY7" i="5"/>
  <c r="CX7" i="5"/>
  <c r="HV55" i="4" s="1"/>
  <c r="CW7" i="5"/>
  <c r="CV7" i="5"/>
  <c r="CT7" i="5"/>
  <c r="CS7" i="5"/>
  <c r="EW56" i="4" s="1"/>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HV33" i="4" s="1"/>
  <c r="BE7" i="5"/>
  <c r="BD7" i="5"/>
  <c r="BB7" i="5"/>
  <c r="BA7" i="5"/>
  <c r="AZ7" i="5"/>
  <c r="AY7" i="5"/>
  <c r="AX7" i="5"/>
  <c r="AW7" i="5"/>
  <c r="FL33" i="4" s="1"/>
  <c r="AV7" i="5"/>
  <c r="AU7" i="5"/>
  <c r="EH33" i="4" s="1"/>
  <c r="AT7" i="5"/>
  <c r="AS7" i="5"/>
  <c r="DD33" i="4" s="1"/>
  <c r="AQ7" i="5"/>
  <c r="AP7" i="5"/>
  <c r="BI34" i="4" s="1"/>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CN12" i="4" s="1"/>
  <c r="V6" i="5"/>
  <c r="U6" i="5"/>
  <c r="B12" i="4" s="1"/>
  <c r="T6" i="5"/>
  <c r="S6" i="5"/>
  <c r="R6" i="5"/>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JJ80" i="4"/>
  <c r="HM80" i="4"/>
  <c r="GA80" i="4"/>
  <c r="EO80" i="4"/>
  <c r="CS80" i="4"/>
  <c r="BZ80" i="4"/>
  <c r="BG80" i="4"/>
  <c r="U80" i="4"/>
  <c r="MH79" i="4"/>
  <c r="LO79" i="4"/>
  <c r="KC79" i="4"/>
  <c r="JJ79" i="4"/>
  <c r="GT79" i="4"/>
  <c r="FH79" i="4"/>
  <c r="CS79" i="4"/>
  <c r="BZ79" i="4"/>
  <c r="AN79" i="4"/>
  <c r="U79" i="4"/>
  <c r="MN56" i="4"/>
  <c r="LJ56" i="4"/>
  <c r="KU56" i="4"/>
  <c r="KF56" i="4"/>
  <c r="IZ56" i="4"/>
  <c r="HV56" i="4"/>
  <c r="GR56" i="4"/>
  <c r="FL56" i="4"/>
  <c r="EH56" i="4"/>
  <c r="DS56" i="4"/>
  <c r="DD56" i="4"/>
  <c r="BX56" i="4"/>
  <c r="AT56" i="4"/>
  <c r="P56" i="4"/>
  <c r="LY55" i="4"/>
  <c r="KU55" i="4"/>
  <c r="IZ55" i="4"/>
  <c r="IK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G33" i="4"/>
  <c r="GR33" i="4"/>
  <c r="EW33" i="4"/>
  <c r="DS33" i="4"/>
  <c r="BX33" i="4"/>
  <c r="BI33" i="4"/>
  <c r="AE33" i="4"/>
  <c r="P33" i="4"/>
  <c r="JW12" i="4"/>
  <c r="EG12" i="4"/>
  <c r="AU12" i="4"/>
  <c r="LP10" i="4"/>
  <c r="ID10" i="4"/>
  <c r="FZ10" i="4"/>
  <c r="EG10" i="4"/>
  <c r="CN10" i="4"/>
  <c r="B10" i="4"/>
  <c r="LP8" i="4"/>
  <c r="JW8" i="4"/>
  <c r="CN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<sst xmlns="http://schemas.openxmlformats.org/spreadsheetml/2006/main" count="333" uniqueCount="148">
  <si>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</si>
  <si>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</si>
  <si>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</si>
  <si>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</si>
  <si>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</si>
  <si>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</si>
  <si>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</si>
  <si>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</si>
  <si>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</si>
  <si>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</si>
  <si>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</si>
  <si>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</si>
  <si>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</si>
  <si>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</si>
  <si>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</si>
  <si>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</si>
  <si>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</si>
  <si>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</si>
  <si>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</si>
  <si>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</si>
  <si>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</si>
  <si>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</si>
  <si>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</si>
  <si>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</si>
  <si>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</si>
  <si>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</si>
  <si>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</si>
  <si>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</si>
  <si>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</si>
  <si>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</si>
  <si>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</si>
  <si>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</si>
  <si>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</si>
  <si>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</si>
  <si>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</si>
  <si>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</si>
  <si>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</si>
  <si>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</si>
  <si>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</si>
  <si>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</si>
  <si>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</si>
  <si>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</si>
  <si>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</si>
  <si>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</si>
  <si>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</si>
  <si>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</si>
  <si>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</si>
  <si>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</si>
  <si>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</si>
  <si>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</si>
  <si>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</si>
  <si>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</si>
  <si>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</si>
  <si>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</si>
  <si>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</si>
  <si>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</si>
  <si>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</si>
  <si>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</si>
  <si>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</si>
  <si>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</si>
  <si>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</si>
  <si>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</si>
  <si>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</si>
  <si>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</si>
  <si>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</si>
  <si>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</si>
  <si>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</si>
  <si>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</si>
  <si>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</si>
  <si>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</si>
  <si>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</si>
  <si>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</si>
  <si>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</si>
  <si>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</si>
  <si>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</si>
  <si>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</si>
  <si>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</si>
  <si>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</si>
  <si>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</si>
  <si>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</si>
  <si>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</si>
  <si>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</si>
  <si>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</si>
  <si>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</si>
  <si>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</si>
  <si>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</si>
  <si>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</si>
  <si>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</si>
  <si>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</si>
  <si>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</si>
  <si>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</si>
  <si>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</si>
  <si>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</si>
  <si>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</si>
  <si>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</si>
  <si>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</si>
  <si>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</si>
  <si>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</si>
  <si>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</si>
  <si>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</si>
  <si>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</si>
  <si>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</si>
  <si>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</si>
  <si>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</si>
  <si>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</si>
  <si>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</si>
  <si>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</si>
  <si>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</si>
  <si>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</si>
  <si>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</si>
  <si>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</si>
  <si>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</si>
  <si>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</si>
  <si>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</si>
  <si>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</si>
  <si>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</si>
  <si>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</si>
  <si>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</si>
  <si>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</si>
  <si>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</si>
  <si>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</si>
  <si>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</si>
  <si>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</si>
  <si>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奈良県</t>
  </si>
  <si>
    <t>地方独立行政法人奈良県立病院機構</t>
  </si>
  <si>
    <t>奈良県総合医療センター</t>
  </si>
  <si>
    <t>地方独立行政法人</t>
  </si>
  <si>
    <t>病院事業</t>
  </si>
  <si>
    <t>一般病院</t>
  </si>
  <si>
    <t>400床以上～500床未満</t>
  </si>
  <si>
    <t>直営</t>
  </si>
  <si>
    <t>対象</t>
  </si>
  <si>
    <t>透 I 未 訓 ガ</t>
  </si>
  <si>
    <t>救 臨 が へ 災 地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</si>
  <si>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</si>
  <si>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</si>
  <si>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</si>
  <si>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</si>
  <si>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</si>
  <si>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</si>
  <si>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</si>
  <si>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</si>
  <si>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</si>
  <si>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救命救急センターや周産期母子医療センター等を併設し、奈良県北部地域において高度急性期医療（三次救急）を提供する基幹病院として、地域住民に必要な医療を提供。さらに、平成３０年５月に新築移転し、「救命救急医療」「がん医療」「周産期医療」「小児医療」「精神医療」「糖尿病治療」「災害医療」といった地域医療を支える７つの柱を有する、奈良県立医科大学附属病院と並ぶ奈良県の高度医療の拠点としての機能を果たしていく。また、新しい総合医療センターには、医療専門職教育研修センターを併設し、職員への研修のほか、地域貢献として、他の病院や介護福祉施設、診療所等の医療従事者のスキルアップのため、専門的な医療知識や技術等の研修を行う。</t>
    <rPh sb="87" eb="88">
      <t>ガツ</t>
    </rPh>
    <phoneticPr fontId="5"/>
  </si>
  <si>
    <t>H28決算は赤字であるがH27に比して医業収益は増収しており入院患者数も増加している。病床利用率も向上しており経営は改善している。ただし、依然として累積欠損金が増大しているため楽観できる状況ではない。H29には更なる収益の向上及び材料費等の経費削減が必要である。</t>
    <rPh sb="3" eb="5">
      <t>ケッサン</t>
    </rPh>
    <rPh sb="6" eb="8">
      <t>アカジ</t>
    </rPh>
    <rPh sb="16" eb="17">
      <t>ヒ</t>
    </rPh>
    <rPh sb="19" eb="21">
      <t>イギョウ</t>
    </rPh>
    <rPh sb="21" eb="23">
      <t>シュウエキ</t>
    </rPh>
    <rPh sb="24" eb="26">
      <t>ゾウシュウ</t>
    </rPh>
    <rPh sb="30" eb="32">
      <t>ニュウイン</t>
    </rPh>
    <rPh sb="32" eb="34">
      <t>カンジャ</t>
    </rPh>
    <rPh sb="34" eb="35">
      <t>スウ</t>
    </rPh>
    <rPh sb="36" eb="38">
      <t>ゾウカ</t>
    </rPh>
    <rPh sb="43" eb="45">
      <t>ビョウショウ</t>
    </rPh>
    <rPh sb="45" eb="48">
      <t>リヨウリツ</t>
    </rPh>
    <rPh sb="49" eb="51">
      <t>コウジョウ</t>
    </rPh>
    <rPh sb="55" eb="57">
      <t>ケイエイ</t>
    </rPh>
    <rPh sb="58" eb="60">
      <t>カイゼン</t>
    </rPh>
    <rPh sb="69" eb="71">
      <t>イゼン</t>
    </rPh>
    <rPh sb="74" eb="76">
      <t>ルイセキ</t>
    </rPh>
    <rPh sb="76" eb="79">
      <t>ケッソンキン</t>
    </rPh>
    <rPh sb="80" eb="82">
      <t>ゾウダイ</t>
    </rPh>
    <rPh sb="88" eb="90">
      <t>ラッカン</t>
    </rPh>
    <rPh sb="93" eb="95">
      <t>ジョウキョウ</t>
    </rPh>
    <rPh sb="105" eb="106">
      <t>サラ</t>
    </rPh>
    <rPh sb="108" eb="110">
      <t>シュウエキ</t>
    </rPh>
    <rPh sb="111" eb="113">
      <t>コウジョウ</t>
    </rPh>
    <rPh sb="113" eb="114">
      <t>オヨ</t>
    </rPh>
    <rPh sb="115" eb="118">
      <t>ザイリョウヒ</t>
    </rPh>
    <rPh sb="118" eb="119">
      <t>トウ</t>
    </rPh>
    <rPh sb="120" eb="122">
      <t>ケイヒ</t>
    </rPh>
    <rPh sb="122" eb="124">
      <t>サクゲン</t>
    </rPh>
    <rPh sb="125" eb="127">
      <t>ヒツヨウ</t>
    </rPh>
    <phoneticPr fontId="5"/>
  </si>
  <si>
    <t>患者数及び診療単価は少しずつ向上しており、救急受入、ベッドコントロールや平均在院日数の短縮、地域連携等を進めることで収益を改善し、一方で医薬品や診療材料の価格交渉を行うことで費用削減に努めていく。そのため平成29年度にはさらなる経営改善が見込まれるが、新病院建設及び医療機器の更新により固定負債の増加、減価償却費の増加が見込まれるため、累積赤字の拡大は避けられない。持続可能な経営を実現するためには、病院独自の更なる経営改善に取り組む必要がある。</t>
    <rPh sb="0" eb="2">
      <t>カンジャ</t>
    </rPh>
    <rPh sb="2" eb="3">
      <t>スウ</t>
    </rPh>
    <rPh sb="3" eb="4">
      <t>オヨ</t>
    </rPh>
    <rPh sb="5" eb="7">
      <t>シンリョウ</t>
    </rPh>
    <rPh sb="7" eb="9">
      <t>タンカ</t>
    </rPh>
    <rPh sb="10" eb="11">
      <t>スコ</t>
    </rPh>
    <rPh sb="14" eb="16">
      <t>コウジョウ</t>
    </rPh>
    <rPh sb="21" eb="23">
      <t>キュウキュウ</t>
    </rPh>
    <rPh sb="23" eb="25">
      <t>ウケイレ</t>
    </rPh>
    <rPh sb="36" eb="38">
      <t>ヘイキン</t>
    </rPh>
    <rPh sb="38" eb="40">
      <t>ザイイン</t>
    </rPh>
    <rPh sb="40" eb="42">
      <t>ニッスウ</t>
    </rPh>
    <rPh sb="43" eb="45">
      <t>タンシュク</t>
    </rPh>
    <rPh sb="46" eb="48">
      <t>チイキ</t>
    </rPh>
    <rPh sb="48" eb="50">
      <t>レンケイ</t>
    </rPh>
    <rPh sb="50" eb="51">
      <t>トウ</t>
    </rPh>
    <rPh sb="52" eb="53">
      <t>スス</t>
    </rPh>
    <rPh sb="58" eb="60">
      <t>シュウエキ</t>
    </rPh>
    <rPh sb="61" eb="63">
      <t>カイゼン</t>
    </rPh>
    <rPh sb="65" eb="67">
      <t>イッポウ</t>
    </rPh>
    <rPh sb="68" eb="71">
      <t>イヤクヒン</t>
    </rPh>
    <rPh sb="72" eb="74">
      <t>シンリョウ</t>
    </rPh>
    <rPh sb="74" eb="76">
      <t>ザイリョウ</t>
    </rPh>
    <rPh sb="77" eb="79">
      <t>カカク</t>
    </rPh>
    <rPh sb="79" eb="81">
      <t>コウショウ</t>
    </rPh>
    <rPh sb="82" eb="83">
      <t>オコナ</t>
    </rPh>
    <rPh sb="87" eb="89">
      <t>ヒヨウ</t>
    </rPh>
    <rPh sb="89" eb="91">
      <t>サクゲン</t>
    </rPh>
    <rPh sb="92" eb="93">
      <t>ツト</t>
    </rPh>
    <rPh sb="102" eb="104">
      <t>ヘイセイ</t>
    </rPh>
    <rPh sb="106" eb="108">
      <t>ネンド</t>
    </rPh>
    <rPh sb="114" eb="116">
      <t>ケイエイ</t>
    </rPh>
    <rPh sb="116" eb="118">
      <t>カイゼン</t>
    </rPh>
    <rPh sb="119" eb="121">
      <t>ミコ</t>
    </rPh>
    <rPh sb="126" eb="129">
      <t>シンビョウイン</t>
    </rPh>
    <rPh sb="129" eb="131">
      <t>ケンセツ</t>
    </rPh>
    <rPh sb="131" eb="132">
      <t>オヨ</t>
    </rPh>
    <rPh sb="133" eb="135">
      <t>イリョウ</t>
    </rPh>
    <rPh sb="135" eb="137">
      <t>キキ</t>
    </rPh>
    <rPh sb="138" eb="140">
      <t>コウシン</t>
    </rPh>
    <rPh sb="143" eb="145">
      <t>コテイ</t>
    </rPh>
    <rPh sb="145" eb="147">
      <t>フサイ</t>
    </rPh>
    <rPh sb="148" eb="150">
      <t>ゾウカ</t>
    </rPh>
    <rPh sb="151" eb="153">
      <t>ゲンカ</t>
    </rPh>
    <rPh sb="153" eb="156">
      <t>ショウキャクヒ</t>
    </rPh>
    <rPh sb="157" eb="159">
      <t>ゾウカ</t>
    </rPh>
    <rPh sb="160" eb="162">
      <t>ミコ</t>
    </rPh>
    <rPh sb="168" eb="170">
      <t>ルイセキ</t>
    </rPh>
    <rPh sb="170" eb="172">
      <t>アカジ</t>
    </rPh>
    <rPh sb="173" eb="175">
      <t>カクダイ</t>
    </rPh>
    <rPh sb="176" eb="177">
      <t>サ</t>
    </rPh>
    <rPh sb="183" eb="185">
      <t>ジゾク</t>
    </rPh>
    <rPh sb="185" eb="187">
      <t>カノウ</t>
    </rPh>
    <rPh sb="188" eb="190">
      <t>ケイエイ</t>
    </rPh>
    <rPh sb="191" eb="193">
      <t>ジツゲン</t>
    </rPh>
    <rPh sb="200" eb="202">
      <t>ビョウイン</t>
    </rPh>
    <rPh sb="202" eb="204">
      <t>ドクジ</t>
    </rPh>
    <rPh sb="205" eb="206">
      <t>サラ</t>
    </rPh>
    <rPh sb="208" eb="210">
      <t>ケイエイ</t>
    </rPh>
    <rPh sb="210" eb="212">
      <t>カイゼン</t>
    </rPh>
    <rPh sb="213" eb="214">
      <t>ト</t>
    </rPh>
    <rPh sb="215" eb="216">
      <t>ク</t>
    </rPh>
    <rPh sb="217" eb="219">
      <t>ヒツヨウ</t>
    </rPh>
    <phoneticPr fontId="5"/>
  </si>
  <si>
    <t>非設置</t>
    <rPh sb="0" eb="1">
      <t>ヒ</t>
    </rPh>
    <rPh sb="1" eb="3">
      <t>セッチ</t>
    </rPh>
    <phoneticPr fontId="5"/>
  </si>
  <si>
    <t>有形固定資産減価償却率及び機械備品減価償却率は類似病院平均値より低い水準にあるが、年々増加傾向にある。
ただし、平成30年度には、新病院への新築移転が予定されており、新しい建物の取得や機械備品の更新により、固定資産の老朽化は一定解消される見込み。</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</si>
</sst>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15" fillId="0" borderId="5"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76.099999999999994</c:v>
                </c:pt>
                <c:pt idx="3">
                  <c:v>78.2</c:v>
                </c:pt>
                <c:pt idx="4">
                  <c:v>80.3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75843368"/>
        <c:axId val="27584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75843368"/>
        <c:axId val="275849640"/>
      </c:lineChart>
      <c:dateAx>
        <c:axId val="275843368"/>
        <c:scaling>
          <c:orientation val="minMax"/>
        </c:scaling>
        <c:delete val="1"/>
        <c:axPos val="b"/>
        <c:numFmt formatCode="ge" sourceLinked="1"/>
        <c:majorTickMark val="none"/>
        <c:minorTickMark val="none"/>
        <c:tickLblPos val="none"/>
        <c:crossAx val="275849640"/>
        <c:crosses val="autoZero"/>
        <c:auto val="1"/>
        <c:lblOffset val="100"/>
        <c:baseTimeUnit val="years"/>
      </c:dateAx>
      <c:valAx>
        <c:axId val="275849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584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12650</c:v>
                </c:pt>
                <c:pt idx="3">
                  <c:v>13337</c:v>
                </c:pt>
                <c:pt idx="4">
                  <c:v>15108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5803808"/>
        <c:axId val="31580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5803808"/>
        <c:axId val="315804200"/>
      </c:lineChart>
      <c:dateAx>
        <c:axId val="315803808"/>
        <c:scaling>
          <c:orientation val="minMax"/>
        </c:scaling>
        <c:delete val="1"/>
        <c:axPos val="b"/>
        <c:numFmt formatCode="ge" sourceLinked="1"/>
        <c:majorTickMark val="none"/>
        <c:minorTickMark val="none"/>
        <c:tickLblPos val="none"/>
        <c:crossAx val="315804200"/>
        <c:crosses val="autoZero"/>
        <c:auto val="1"/>
        <c:lblOffset val="100"/>
        <c:baseTimeUnit val="years"/>
      </c:dateAx>
      <c:valAx>
        <c:axId val="315804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80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65680</c:v>
                </c:pt>
                <c:pt idx="3">
                  <c:v>67434</c:v>
                </c:pt>
                <c:pt idx="4">
                  <c:v>66786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5804984"/>
        <c:axId val="315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5804984"/>
        <c:axId val="315805376"/>
      </c:lineChart>
      <c:dateAx>
        <c:axId val="315804984"/>
        <c:scaling>
          <c:orientation val="minMax"/>
        </c:scaling>
        <c:delete val="1"/>
        <c:axPos val="b"/>
        <c:numFmt formatCode="ge" sourceLinked="1"/>
        <c:majorTickMark val="none"/>
        <c:minorTickMark val="none"/>
        <c:tickLblPos val="none"/>
        <c:crossAx val="315805376"/>
        <c:crosses val="autoZero"/>
        <c:auto val="1"/>
        <c:lblOffset val="100"/>
        <c:baseTimeUnit val="years"/>
      </c:dateAx>
      <c:valAx>
        <c:axId val="31580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80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11.5</c:v>
                </c:pt>
                <c:pt idx="3">
                  <c:v>18.8</c:v>
                </c:pt>
                <c:pt idx="4">
                  <c:v>24.7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1102888"/>
        <c:axId val="18110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1102888"/>
        <c:axId val="181103672"/>
      </c:lineChart>
      <c:dateAx>
        <c:axId val="181102888"/>
        <c:scaling>
          <c:orientation val="minMax"/>
        </c:scaling>
        <c:delete val="1"/>
        <c:axPos val="b"/>
        <c:numFmt formatCode="ge" sourceLinked="1"/>
        <c:majorTickMark val="none"/>
        <c:minorTickMark val="none"/>
        <c:tickLblPos val="none"/>
        <c:crossAx val="181103672"/>
        <c:crosses val="autoZero"/>
        <c:auto val="1"/>
        <c:lblOffset val="100"/>
        <c:baseTimeUnit val="years"/>
      </c:dateAx>
      <c:valAx>
        <c:axId val="18110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10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91.8</c:v>
                </c:pt>
                <c:pt idx="3">
                  <c:v>92.9</c:v>
                </c:pt>
                <c:pt idx="4">
                  <c:v>93.1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1101320"/>
        <c:axId val="27266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1101320"/>
        <c:axId val="272668552"/>
      </c:lineChart>
      <c:dateAx>
        <c:axId val="181101320"/>
        <c:scaling>
          <c:orientation val="minMax"/>
        </c:scaling>
        <c:delete val="1"/>
        <c:axPos val="b"/>
        <c:numFmt formatCode="ge" sourceLinked="1"/>
        <c:majorTickMark val="none"/>
        <c:minorTickMark val="none"/>
        <c:tickLblPos val="none"/>
        <c:crossAx val="272668552"/>
        <c:crosses val="autoZero"/>
        <c:auto val="1"/>
        <c:lblOffset val="100"/>
        <c:baseTimeUnit val="years"/>
      </c:dateAx>
      <c:valAx>
        <c:axId val="272668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10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93</c:v>
                </c:pt>
                <c:pt idx="3">
                  <c:v>97.8</c:v>
                </c:pt>
                <c:pt idx="4">
                  <c:v>97.3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72668944"/>
        <c:axId val="27266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72668944"/>
        <c:axId val="272669336"/>
      </c:lineChart>
      <c:dateAx>
        <c:axId val="272668944"/>
        <c:scaling>
          <c:orientation val="minMax"/>
        </c:scaling>
        <c:delete val="1"/>
        <c:axPos val="b"/>
        <c:numFmt formatCode="ge" sourceLinked="1"/>
        <c:majorTickMark val="none"/>
        <c:minorTickMark val="none"/>
        <c:tickLblPos val="none"/>
        <c:crossAx val="272669336"/>
        <c:crosses val="autoZero"/>
        <c:auto val="1"/>
        <c:lblOffset val="100"/>
        <c:baseTimeUnit val="years"/>
      </c:dateAx>
      <c:valAx>
        <c:axId val="27266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266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19.5</c:v>
                </c:pt>
                <c:pt idx="3">
                  <c:v>33.799999999999997</c:v>
                </c:pt>
                <c:pt idx="4">
                  <c:v>45.9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76010392"/>
        <c:axId val="2760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76010392"/>
        <c:axId val="276010784"/>
      </c:lineChart>
      <c:dateAx>
        <c:axId val="276010392"/>
        <c:scaling>
          <c:orientation val="minMax"/>
        </c:scaling>
        <c:delete val="1"/>
        <c:axPos val="b"/>
        <c:numFmt formatCode="ge" sourceLinked="1"/>
        <c:majorTickMark val="none"/>
        <c:minorTickMark val="none"/>
        <c:tickLblPos val="none"/>
        <c:crossAx val="276010784"/>
        <c:crosses val="autoZero"/>
        <c:auto val="1"/>
        <c:lblOffset val="100"/>
        <c:baseTimeUnit val="years"/>
      </c:dateAx>
      <c:valAx>
        <c:axId val="27601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01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24.6</c:v>
                </c:pt>
                <c:pt idx="3">
                  <c:v>42.2</c:v>
                </c:pt>
                <c:pt idx="4">
                  <c:v>55.4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3181664"/>
        <c:axId val="27013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3181664"/>
        <c:axId val="270139528"/>
      </c:lineChart>
      <c:dateAx>
        <c:axId val="313181664"/>
        <c:scaling>
          <c:orientation val="minMax"/>
        </c:scaling>
        <c:delete val="1"/>
        <c:axPos val="b"/>
        <c:numFmt formatCode="ge" sourceLinked="1"/>
        <c:majorTickMark val="none"/>
        <c:minorTickMark val="none"/>
        <c:tickLblPos val="none"/>
        <c:crossAx val="270139528"/>
        <c:crosses val="autoZero"/>
        <c:auto val="1"/>
        <c:lblOffset val="100"/>
        <c:baseTimeUnit val="years"/>
      </c:dateAx>
      <c:valAx>
        <c:axId val="27013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8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9011886</c:v>
                </c:pt>
                <c:pt idx="3">
                  <c:v>9736530</c:v>
                </c:pt>
                <c:pt idx="4">
                  <c:v>10198595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43202784"/>
        <c:axId val="3158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43202784"/>
        <c:axId val="315800672"/>
      </c:lineChart>
      <c:dateAx>
        <c:axId val="143202784"/>
        <c:scaling>
          <c:orientation val="minMax"/>
        </c:scaling>
        <c:delete val="1"/>
        <c:axPos val="b"/>
        <c:numFmt formatCode="ge" sourceLinked="1"/>
        <c:majorTickMark val="none"/>
        <c:minorTickMark val="none"/>
        <c:tickLblPos val="none"/>
        <c:crossAx val="315800672"/>
        <c:crosses val="autoZero"/>
        <c:auto val="1"/>
        <c:lblOffset val="100"/>
        <c:baseTimeUnit val="years"/>
      </c:dateAx>
      <c:valAx>
        <c:axId val="31580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20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23.6</c:v>
                </c:pt>
                <c:pt idx="3">
                  <c:v>24.7</c:v>
                </c:pt>
                <c:pt idx="4">
                  <c:v>24.7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5801456"/>
        <c:axId val="31580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5801456"/>
        <c:axId val="315801848"/>
      </c:lineChart>
      <c:dateAx>
        <c:axId val="315801456"/>
        <c:scaling>
          <c:orientation val="minMax"/>
        </c:scaling>
        <c:delete val="1"/>
        <c:axPos val="b"/>
        <c:numFmt formatCode="ge" sourceLinked="1"/>
        <c:majorTickMark val="none"/>
        <c:minorTickMark val="none"/>
        <c:tickLblPos val="none"/>
        <c:crossAx val="315801848"/>
        <c:crosses val="autoZero"/>
        <c:auto val="1"/>
        <c:lblOffset val="100"/>
        <c:baseTimeUnit val="years"/>
      </c:dateAx>
      <c:valAx>
        <c:axId val="31580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80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59.1</c:v>
                </c:pt>
                <c:pt idx="3">
                  <c:v>55.8</c:v>
                </c:pt>
                <c:pt idx="4">
                  <c:v>57.5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5802632"/>
        <c:axId val="31580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5802632"/>
        <c:axId val="315803024"/>
      </c:lineChart>
      <c:dateAx>
        <c:axId val="315802632"/>
        <c:scaling>
          <c:orientation val="minMax"/>
        </c:scaling>
        <c:delete val="1"/>
        <c:axPos val="b"/>
        <c:numFmt formatCode="ge" sourceLinked="1"/>
        <c:majorTickMark val="none"/>
        <c:minorTickMark val="none"/>
        <c:tickLblPos val="none"/>
        <c:crossAx val="315803024"/>
        <c:crosses val="autoZero"/>
        <c:auto val="1"/>
        <c:lblOffset val="100"/>
        <c:baseTimeUnit val="years"/>
      </c:dateAx>
      <c:valAx>
        <c:axId val="31580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80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30" sqref="NJ30:NX46"/>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奈良県地方独立行政法人奈良県立病院機構　奈良県総合医療センター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146</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f>データ!Y6</f>
        <v>430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24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透 I 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へ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26770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f>データ!AE6</f>
        <v>400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f>データ!AJ7</f>
        <v>93</v>
      </c>
      <c r="AU33" s="101"/>
      <c r="AV33" s="101"/>
      <c r="AW33" s="101"/>
      <c r="AX33" s="101"/>
      <c r="AY33" s="101"/>
      <c r="AZ33" s="101"/>
      <c r="BA33" s="101"/>
      <c r="BB33" s="101"/>
      <c r="BC33" s="101"/>
      <c r="BD33" s="101"/>
      <c r="BE33" s="101"/>
      <c r="BF33" s="101"/>
      <c r="BG33" s="101"/>
      <c r="BH33" s="102"/>
      <c r="BI33" s="100">
        <f>データ!AK7</f>
        <v>97.8</v>
      </c>
      <c r="BJ33" s="101"/>
      <c r="BK33" s="101"/>
      <c r="BL33" s="101"/>
      <c r="BM33" s="101"/>
      <c r="BN33" s="101"/>
      <c r="BO33" s="101"/>
      <c r="BP33" s="101"/>
      <c r="BQ33" s="101"/>
      <c r="BR33" s="101"/>
      <c r="BS33" s="101"/>
      <c r="BT33" s="101"/>
      <c r="BU33" s="101"/>
      <c r="BV33" s="101"/>
      <c r="BW33" s="102"/>
      <c r="BX33" s="100">
        <f>データ!AL7</f>
        <v>97.3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f>データ!AU7</f>
        <v>91.8</v>
      </c>
      <c r="EI33" s="101"/>
      <c r="EJ33" s="101"/>
      <c r="EK33" s="101"/>
      <c r="EL33" s="101"/>
      <c r="EM33" s="101"/>
      <c r="EN33" s="101"/>
      <c r="EO33" s="101"/>
      <c r="EP33" s="101"/>
      <c r="EQ33" s="101"/>
      <c r="ER33" s="101"/>
      <c r="ES33" s="101"/>
      <c r="ET33" s="101"/>
      <c r="EU33" s="101"/>
      <c r="EV33" s="102"/>
      <c r="EW33" s="100">
        <f>データ!AV7</f>
        <v>92.9</v>
      </c>
      <c r="EX33" s="101"/>
      <c r="EY33" s="101"/>
      <c r="EZ33" s="101"/>
      <c r="FA33" s="101"/>
      <c r="FB33" s="101"/>
      <c r="FC33" s="101"/>
      <c r="FD33" s="101"/>
      <c r="FE33" s="101"/>
      <c r="FF33" s="101"/>
      <c r="FG33" s="101"/>
      <c r="FH33" s="101"/>
      <c r="FI33" s="101"/>
      <c r="FJ33" s="101"/>
      <c r="FK33" s="102"/>
      <c r="FL33" s="100">
        <f>データ!AW7</f>
        <v>93.1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f>データ!BF7</f>
        <v>11.5</v>
      </c>
      <c r="HW33" s="101"/>
      <c r="HX33" s="101"/>
      <c r="HY33" s="101"/>
      <c r="HZ33" s="101"/>
      <c r="IA33" s="101"/>
      <c r="IB33" s="101"/>
      <c r="IC33" s="101"/>
      <c r="ID33" s="101"/>
      <c r="IE33" s="101"/>
      <c r="IF33" s="101"/>
      <c r="IG33" s="101"/>
      <c r="IH33" s="101"/>
      <c r="II33" s="101"/>
      <c r="IJ33" s="102"/>
      <c r="IK33" s="100">
        <f>データ!BG7</f>
        <v>18.8</v>
      </c>
      <c r="IL33" s="101"/>
      <c r="IM33" s="101"/>
      <c r="IN33" s="101"/>
      <c r="IO33" s="101"/>
      <c r="IP33" s="101"/>
      <c r="IQ33" s="101"/>
      <c r="IR33" s="101"/>
      <c r="IS33" s="101"/>
      <c r="IT33" s="101"/>
      <c r="IU33" s="101"/>
      <c r="IV33" s="101"/>
      <c r="IW33" s="101"/>
      <c r="IX33" s="101"/>
      <c r="IY33" s="102"/>
      <c r="IZ33" s="100">
        <f>データ!BH7</f>
        <v>24.7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f>データ!BQ7</f>
        <v>76.099999999999994</v>
      </c>
      <c r="LK33" s="101"/>
      <c r="LL33" s="101"/>
      <c r="LM33" s="101"/>
      <c r="LN33" s="101"/>
      <c r="LO33" s="101"/>
      <c r="LP33" s="101"/>
      <c r="LQ33" s="101"/>
      <c r="LR33" s="101"/>
      <c r="LS33" s="101"/>
      <c r="LT33" s="101"/>
      <c r="LU33" s="101"/>
      <c r="LV33" s="101"/>
      <c r="LW33" s="101"/>
      <c r="LX33" s="102"/>
      <c r="LY33" s="100">
        <f>データ!BR7</f>
        <v>78.2</v>
      </c>
      <c r="LZ33" s="101"/>
      <c r="MA33" s="101"/>
      <c r="MB33" s="101"/>
      <c r="MC33" s="101"/>
      <c r="MD33" s="101"/>
      <c r="ME33" s="101"/>
      <c r="MF33" s="101"/>
      <c r="MG33" s="101"/>
      <c r="MH33" s="101"/>
      <c r="MI33" s="101"/>
      <c r="MJ33" s="101"/>
      <c r="MK33" s="101"/>
      <c r="ML33" s="101"/>
      <c r="MM33" s="102"/>
      <c r="MN33" s="100">
        <f>データ!BS7</f>
        <v>80.3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65680</v>
      </c>
      <c r="AU55" s="104"/>
      <c r="AV55" s="104"/>
      <c r="AW55" s="104"/>
      <c r="AX55" s="104"/>
      <c r="AY55" s="104"/>
      <c r="AZ55" s="104"/>
      <c r="BA55" s="104"/>
      <c r="BB55" s="104"/>
      <c r="BC55" s="104"/>
      <c r="BD55" s="104"/>
      <c r="BE55" s="104"/>
      <c r="BF55" s="104"/>
      <c r="BG55" s="104"/>
      <c r="BH55" s="105"/>
      <c r="BI55" s="103">
        <f>データ!CC7</f>
        <v>67434</v>
      </c>
      <c r="BJ55" s="104"/>
      <c r="BK55" s="104"/>
      <c r="BL55" s="104"/>
      <c r="BM55" s="104"/>
      <c r="BN55" s="104"/>
      <c r="BO55" s="104"/>
      <c r="BP55" s="104"/>
      <c r="BQ55" s="104"/>
      <c r="BR55" s="104"/>
      <c r="BS55" s="104"/>
      <c r="BT55" s="104"/>
      <c r="BU55" s="104"/>
      <c r="BV55" s="104"/>
      <c r="BW55" s="105"/>
      <c r="BX55" s="103">
        <f>データ!CD7</f>
        <v>66786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12650</v>
      </c>
      <c r="EI55" s="104"/>
      <c r="EJ55" s="104"/>
      <c r="EK55" s="104"/>
      <c r="EL55" s="104"/>
      <c r="EM55" s="104"/>
      <c r="EN55" s="104"/>
      <c r="EO55" s="104"/>
      <c r="EP55" s="104"/>
      <c r="EQ55" s="104"/>
      <c r="ER55" s="104"/>
      <c r="ES55" s="104"/>
      <c r="ET55" s="104"/>
      <c r="EU55" s="104"/>
      <c r="EV55" s="105"/>
      <c r="EW55" s="103">
        <f>データ!CN7</f>
        <v>13337</v>
      </c>
      <c r="EX55" s="104"/>
      <c r="EY55" s="104"/>
      <c r="EZ55" s="104"/>
      <c r="FA55" s="104"/>
      <c r="FB55" s="104"/>
      <c r="FC55" s="104"/>
      <c r="FD55" s="104"/>
      <c r="FE55" s="104"/>
      <c r="FF55" s="104"/>
      <c r="FG55" s="104"/>
      <c r="FH55" s="104"/>
      <c r="FI55" s="104"/>
      <c r="FJ55" s="104"/>
      <c r="FK55" s="105"/>
      <c r="FL55" s="103">
        <f>データ!CO7</f>
        <v>15108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f>データ!CX7</f>
        <v>59.1</v>
      </c>
      <c r="HW55" s="101"/>
      <c r="HX55" s="101"/>
      <c r="HY55" s="101"/>
      <c r="HZ55" s="101"/>
      <c r="IA55" s="101"/>
      <c r="IB55" s="101"/>
      <c r="IC55" s="101"/>
      <c r="ID55" s="101"/>
      <c r="IE55" s="101"/>
      <c r="IF55" s="101"/>
      <c r="IG55" s="101"/>
      <c r="IH55" s="101"/>
      <c r="II55" s="101"/>
      <c r="IJ55" s="102"/>
      <c r="IK55" s="100">
        <f>データ!CY7</f>
        <v>55.8</v>
      </c>
      <c r="IL55" s="101"/>
      <c r="IM55" s="101"/>
      <c r="IN55" s="101"/>
      <c r="IO55" s="101"/>
      <c r="IP55" s="101"/>
      <c r="IQ55" s="101"/>
      <c r="IR55" s="101"/>
      <c r="IS55" s="101"/>
      <c r="IT55" s="101"/>
      <c r="IU55" s="101"/>
      <c r="IV55" s="101"/>
      <c r="IW55" s="101"/>
      <c r="IX55" s="101"/>
      <c r="IY55" s="102"/>
      <c r="IZ55" s="100">
        <f>データ!CZ7</f>
        <v>57.5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f>データ!DI7</f>
        <v>23.6</v>
      </c>
      <c r="LK55" s="101"/>
      <c r="LL55" s="101"/>
      <c r="LM55" s="101"/>
      <c r="LN55" s="101"/>
      <c r="LO55" s="101"/>
      <c r="LP55" s="101"/>
      <c r="LQ55" s="101"/>
      <c r="LR55" s="101"/>
      <c r="LS55" s="101"/>
      <c r="LT55" s="101"/>
      <c r="LU55" s="101"/>
      <c r="LV55" s="101"/>
      <c r="LW55" s="101"/>
      <c r="LX55" s="102"/>
      <c r="LY55" s="100">
        <f>データ!DJ7</f>
        <v>24.7</v>
      </c>
      <c r="LZ55" s="101"/>
      <c r="MA55" s="101"/>
      <c r="MB55" s="101"/>
      <c r="MC55" s="101"/>
      <c r="MD55" s="101"/>
      <c r="ME55" s="101"/>
      <c r="MF55" s="101"/>
      <c r="MG55" s="101"/>
      <c r="MH55" s="101"/>
      <c r="MI55" s="101"/>
      <c r="MJ55" s="101"/>
      <c r="MK55" s="101"/>
      <c r="ML55" s="101"/>
      <c r="MM55" s="102"/>
      <c r="MN55" s="100">
        <f>データ!DK7</f>
        <v>24.7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f>データ!DT7</f>
        <v>19.5</v>
      </c>
      <c r="BH79" s="83"/>
      <c r="BI79" s="83"/>
      <c r="BJ79" s="83"/>
      <c r="BK79" s="83"/>
      <c r="BL79" s="83"/>
      <c r="BM79" s="83"/>
      <c r="BN79" s="83"/>
      <c r="BO79" s="83"/>
      <c r="BP79" s="83"/>
      <c r="BQ79" s="83"/>
      <c r="BR79" s="83"/>
      <c r="BS79" s="83"/>
      <c r="BT79" s="83"/>
      <c r="BU79" s="83"/>
      <c r="BV79" s="83"/>
      <c r="BW79" s="83"/>
      <c r="BX79" s="83"/>
      <c r="BY79" s="83"/>
      <c r="BZ79" s="83">
        <f>データ!DU7</f>
        <v>33.799999999999997</v>
      </c>
      <c r="CA79" s="83"/>
      <c r="CB79" s="83"/>
      <c r="CC79" s="83"/>
      <c r="CD79" s="83"/>
      <c r="CE79" s="83"/>
      <c r="CF79" s="83"/>
      <c r="CG79" s="83"/>
      <c r="CH79" s="83"/>
      <c r="CI79" s="83"/>
      <c r="CJ79" s="83"/>
      <c r="CK79" s="83"/>
      <c r="CL79" s="83"/>
      <c r="CM79" s="83"/>
      <c r="CN79" s="83"/>
      <c r="CO79" s="83"/>
      <c r="CP79" s="83"/>
      <c r="CQ79" s="83"/>
      <c r="CR79" s="83"/>
      <c r="CS79" s="83">
        <f>データ!DV7</f>
        <v>45.9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f>データ!EE7</f>
        <v>24.6</v>
      </c>
      <c r="GB79" s="83"/>
      <c r="GC79" s="83"/>
      <c r="GD79" s="83"/>
      <c r="GE79" s="83"/>
      <c r="GF79" s="83"/>
      <c r="GG79" s="83"/>
      <c r="GH79" s="83"/>
      <c r="GI79" s="83"/>
      <c r="GJ79" s="83"/>
      <c r="GK79" s="83"/>
      <c r="GL79" s="83"/>
      <c r="GM79" s="83"/>
      <c r="GN79" s="83"/>
      <c r="GO79" s="83"/>
      <c r="GP79" s="83"/>
      <c r="GQ79" s="83"/>
      <c r="GR79" s="83"/>
      <c r="GS79" s="83"/>
      <c r="GT79" s="83">
        <f>データ!EF7</f>
        <v>42.2</v>
      </c>
      <c r="GU79" s="83"/>
      <c r="GV79" s="83"/>
      <c r="GW79" s="83"/>
      <c r="GX79" s="83"/>
      <c r="GY79" s="83"/>
      <c r="GZ79" s="83"/>
      <c r="HA79" s="83"/>
      <c r="HB79" s="83"/>
      <c r="HC79" s="83"/>
      <c r="HD79" s="83"/>
      <c r="HE79" s="83"/>
      <c r="HF79" s="83"/>
      <c r="HG79" s="83"/>
      <c r="HH79" s="83"/>
      <c r="HI79" s="83"/>
      <c r="HJ79" s="83"/>
      <c r="HK79" s="83"/>
      <c r="HL79" s="83"/>
      <c r="HM79" s="83">
        <f>データ!EG7</f>
        <v>55.4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9011886</v>
      </c>
      <c r="KW79" s="79"/>
      <c r="KX79" s="79"/>
      <c r="KY79" s="79"/>
      <c r="KZ79" s="79"/>
      <c r="LA79" s="79"/>
      <c r="LB79" s="79"/>
      <c r="LC79" s="79"/>
      <c r="LD79" s="79"/>
      <c r="LE79" s="79"/>
      <c r="LF79" s="79"/>
      <c r="LG79" s="79"/>
      <c r="LH79" s="79"/>
      <c r="LI79" s="79"/>
      <c r="LJ79" s="79"/>
      <c r="LK79" s="79"/>
      <c r="LL79" s="79"/>
      <c r="LM79" s="79"/>
      <c r="LN79" s="79"/>
      <c r="LO79" s="79">
        <f>データ!EQ7</f>
        <v>9736530</v>
      </c>
      <c r="LP79" s="79"/>
      <c r="LQ79" s="79"/>
      <c r="LR79" s="79"/>
      <c r="LS79" s="79"/>
      <c r="LT79" s="79"/>
      <c r="LU79" s="79"/>
      <c r="LV79" s="79"/>
      <c r="LW79" s="79"/>
      <c r="LX79" s="79"/>
      <c r="LY79" s="79"/>
      <c r="LZ79" s="79"/>
      <c r="MA79" s="79"/>
      <c r="MB79" s="79"/>
      <c r="MC79" s="79"/>
      <c r="MD79" s="79"/>
      <c r="ME79" s="79"/>
      <c r="MF79" s="79"/>
      <c r="MG79" s="79"/>
      <c r="MH79" s="79">
        <f>データ!ER7</f>
        <v>10198595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297500</v>
      </c>
      <c r="D6" s="63">
        <f t="shared" si="2"/>
        <v>46</v>
      </c>
      <c r="E6" s="63">
        <f t="shared" si="2"/>
        <v>6</v>
      </c>
      <c r="F6" s="63">
        <f t="shared" si="2"/>
        <v>0</v>
      </c>
      <c r="G6" s="63">
        <f t="shared" si="2"/>
        <v>1</v>
      </c>
      <c r="H6" s="148" t="str">
        <f>IF(H8&lt;&gt;I8,H8,"")&amp;IF(I8&lt;&gt;J8,I8,"")&amp;"　"&amp;J8</f>
        <v>奈良県地方独立行政法人奈良県立病院機構　奈良県総合医療センター</v>
      </c>
      <c r="I6" s="149"/>
      <c r="J6" s="150"/>
      <c r="K6" s="63" t="str">
        <f t="shared" si="2"/>
        <v>地方独立行政法人</v>
      </c>
      <c r="L6" s="63" t="str">
        <f t="shared" si="2"/>
        <v>病院事業</v>
      </c>
      <c r="M6" s="63" t="str">
        <f t="shared" si="2"/>
        <v>一般病院</v>
      </c>
      <c r="N6" s="63" t="str">
        <f>N8</f>
        <v>400床以上～500床未満</v>
      </c>
      <c r="O6" s="63"/>
      <c r="P6" s="63" t="str">
        <f>P8</f>
        <v>直営</v>
      </c>
      <c r="Q6" s="64">
        <f t="shared" ref="Q6:AG6" si="3">Q8</f>
        <v>24</v>
      </c>
      <c r="R6" s="63" t="str">
        <f t="shared" si="3"/>
        <v>対象</v>
      </c>
      <c r="S6" s="63" t="str">
        <f t="shared" si="3"/>
        <v>透 I 未 訓 ガ</v>
      </c>
      <c r="T6" s="63" t="str">
        <f t="shared" si="3"/>
        <v>救 臨 が へ 災 地 輪</v>
      </c>
      <c r="U6" s="64" t="str">
        <f>U8</f>
        <v>-</v>
      </c>
      <c r="V6" s="64">
        <f>V8</f>
        <v>26770</v>
      </c>
      <c r="W6" s="63" t="str">
        <f>W8</f>
        <v>非該当</v>
      </c>
      <c r="X6" s="63" t="str">
        <f t="shared" si="3"/>
        <v>７：１</v>
      </c>
      <c r="Y6" s="64">
        <f t="shared" si="3"/>
        <v>430</v>
      </c>
      <c r="Z6" s="64" t="str">
        <f t="shared" si="3"/>
        <v>-</v>
      </c>
      <c r="AA6" s="64" t="str">
        <f t="shared" si="3"/>
        <v>-</v>
      </c>
      <c r="AB6" s="64" t="str">
        <f t="shared" si="3"/>
        <v>-</v>
      </c>
      <c r="AC6" s="64" t="str">
        <f t="shared" si="3"/>
        <v>-</v>
      </c>
      <c r="AD6" s="64">
        <f t="shared" si="3"/>
        <v>430</v>
      </c>
      <c r="AE6" s="64">
        <f t="shared" si="3"/>
        <v>400</v>
      </c>
      <c r="AF6" s="64" t="str">
        <f t="shared" si="3"/>
        <v>-</v>
      </c>
      <c r="AG6" s="64">
        <f t="shared" si="3"/>
        <v>400</v>
      </c>
      <c r="AH6" s="65" t="e">
        <f>IF(AH8="-",NA(),AH8)</f>
        <v>#N/A</v>
      </c>
      <c r="AI6" s="65" t="e">
        <f t="shared" ref="AI6:AQ6" si="4">IF(AI8="-",NA(),AI8)</f>
        <v>#N/A</v>
      </c>
      <c r="AJ6" s="65">
        <f t="shared" si="4"/>
        <v>93</v>
      </c>
      <c r="AK6" s="65">
        <f t="shared" si="4"/>
        <v>97.8</v>
      </c>
      <c r="AL6" s="65">
        <f t="shared" si="4"/>
        <v>97.3</v>
      </c>
      <c r="AM6" s="65" t="e">
        <f t="shared" si="4"/>
        <v>#N/A</v>
      </c>
      <c r="AN6" s="65" t="e">
        <f t="shared" si="4"/>
        <v>#N/A</v>
      </c>
      <c r="AO6" s="65">
        <f t="shared" si="4"/>
        <v>99.7</v>
      </c>
      <c r="AP6" s="65">
        <f t="shared" si="4"/>
        <v>98.8</v>
      </c>
      <c r="AQ6" s="65">
        <f t="shared" si="4"/>
        <v>98.5</v>
      </c>
      <c r="AR6" s="65" t="str">
        <f>IF(AR8="-","【-】","【"&amp;SUBSTITUTE(TEXT(AR8,"#,##0.0"),"-","△")&amp;"】")</f>
        <v>【98.4】</v>
      </c>
      <c r="AS6" s="65" t="e">
        <f>IF(AS8="-",NA(),AS8)</f>
        <v>#N/A</v>
      </c>
      <c r="AT6" s="65" t="e">
        <f t="shared" ref="AT6:BB6" si="5">IF(AT8="-",NA(),AT8)</f>
        <v>#N/A</v>
      </c>
      <c r="AU6" s="65">
        <f t="shared" si="5"/>
        <v>91.8</v>
      </c>
      <c r="AV6" s="65">
        <f t="shared" si="5"/>
        <v>92.9</v>
      </c>
      <c r="AW6" s="65">
        <f t="shared" si="5"/>
        <v>93.1</v>
      </c>
      <c r="AX6" s="65" t="e">
        <f t="shared" si="5"/>
        <v>#N/A</v>
      </c>
      <c r="AY6" s="65" t="e">
        <f t="shared" si="5"/>
        <v>#N/A</v>
      </c>
      <c r="AZ6" s="65">
        <f t="shared" si="5"/>
        <v>93.6</v>
      </c>
      <c r="BA6" s="65">
        <f t="shared" si="5"/>
        <v>91.8</v>
      </c>
      <c r="BB6" s="65">
        <f t="shared" si="5"/>
        <v>91.6</v>
      </c>
      <c r="BC6" s="65" t="str">
        <f>IF(BC8="-","【-】","【"&amp;SUBSTITUTE(TEXT(BC8,"#,##0.0"),"-","△")&amp;"】")</f>
        <v>【89.5】</v>
      </c>
      <c r="BD6" s="65" t="e">
        <f>IF(BD8="-",NA(),BD8)</f>
        <v>#N/A</v>
      </c>
      <c r="BE6" s="65" t="e">
        <f t="shared" ref="BE6:BM6" si="6">IF(BE8="-",NA(),BE8)</f>
        <v>#N/A</v>
      </c>
      <c r="BF6" s="65">
        <f t="shared" si="6"/>
        <v>11.5</v>
      </c>
      <c r="BG6" s="65">
        <f t="shared" si="6"/>
        <v>18.8</v>
      </c>
      <c r="BH6" s="65">
        <f t="shared" si="6"/>
        <v>24.7</v>
      </c>
      <c r="BI6" s="65" t="e">
        <f t="shared" si="6"/>
        <v>#N/A</v>
      </c>
      <c r="BJ6" s="65" t="e">
        <f t="shared" si="6"/>
        <v>#N/A</v>
      </c>
      <c r="BK6" s="65">
        <f t="shared" si="6"/>
        <v>45.6</v>
      </c>
      <c r="BL6" s="65">
        <f t="shared" si="6"/>
        <v>38.1</v>
      </c>
      <c r="BM6" s="65">
        <f t="shared" si="6"/>
        <v>42.9</v>
      </c>
      <c r="BN6" s="65" t="str">
        <f>IF(BN8="-","【-】","【"&amp;SUBSTITUTE(TEXT(BN8,"#,##0.0"),"-","△")&amp;"】")</f>
        <v>【63.6】</v>
      </c>
      <c r="BO6" s="65" t="e">
        <f>IF(BO8="-",NA(),BO8)</f>
        <v>#N/A</v>
      </c>
      <c r="BP6" s="65" t="e">
        <f t="shared" ref="BP6:BX6" si="7">IF(BP8="-",NA(),BP8)</f>
        <v>#N/A</v>
      </c>
      <c r="BQ6" s="65">
        <f t="shared" si="7"/>
        <v>76.099999999999994</v>
      </c>
      <c r="BR6" s="65">
        <f t="shared" si="7"/>
        <v>78.2</v>
      </c>
      <c r="BS6" s="65">
        <f t="shared" si="7"/>
        <v>80.3</v>
      </c>
      <c r="BT6" s="65" t="e">
        <f t="shared" si="7"/>
        <v>#N/A</v>
      </c>
      <c r="BU6" s="65" t="e">
        <f t="shared" si="7"/>
        <v>#N/A</v>
      </c>
      <c r="BV6" s="65">
        <f t="shared" si="7"/>
        <v>76.099999999999994</v>
      </c>
      <c r="BW6" s="65">
        <f t="shared" si="7"/>
        <v>75.7</v>
      </c>
      <c r="BX6" s="65">
        <f t="shared" si="7"/>
        <v>76.099999999999994</v>
      </c>
      <c r="BY6" s="65" t="str">
        <f>IF(BY8="-","【-】","【"&amp;SUBSTITUTE(TEXT(BY8,"#,##0.0"),"-","△")&amp;"】")</f>
        <v>【74.2】</v>
      </c>
      <c r="BZ6" s="66" t="e">
        <f>IF(BZ8="-",NA(),BZ8)</f>
        <v>#N/A</v>
      </c>
      <c r="CA6" s="66" t="e">
        <f t="shared" ref="CA6:CI6" si="8">IF(CA8="-",NA(),CA8)</f>
        <v>#N/A</v>
      </c>
      <c r="CB6" s="66">
        <f t="shared" si="8"/>
        <v>65680</v>
      </c>
      <c r="CC6" s="66">
        <f t="shared" si="8"/>
        <v>67434</v>
      </c>
      <c r="CD6" s="66">
        <f t="shared" si="8"/>
        <v>66786</v>
      </c>
      <c r="CE6" s="66" t="e">
        <f t="shared" si="8"/>
        <v>#N/A</v>
      </c>
      <c r="CF6" s="66" t="e">
        <f t="shared" si="8"/>
        <v>#N/A</v>
      </c>
      <c r="CG6" s="66">
        <f t="shared" si="8"/>
        <v>53447</v>
      </c>
      <c r="CH6" s="66">
        <f t="shared" si="8"/>
        <v>54464</v>
      </c>
      <c r="CI6" s="66">
        <f t="shared" si="8"/>
        <v>55265</v>
      </c>
      <c r="CJ6" s="65" t="str">
        <f>IF(CJ8="-","【-】","【"&amp;SUBSTITUTE(TEXT(CJ8,"#,##0"),"-","△")&amp;"】")</f>
        <v>【49,667】</v>
      </c>
      <c r="CK6" s="66" t="e">
        <f>IF(CK8="-",NA(),CK8)</f>
        <v>#N/A</v>
      </c>
      <c r="CL6" s="66" t="e">
        <f t="shared" ref="CL6:CT6" si="9">IF(CL8="-",NA(),CL8)</f>
        <v>#N/A</v>
      </c>
      <c r="CM6" s="66">
        <f t="shared" si="9"/>
        <v>12650</v>
      </c>
      <c r="CN6" s="66">
        <f t="shared" si="9"/>
        <v>13337</v>
      </c>
      <c r="CO6" s="66">
        <f t="shared" si="9"/>
        <v>15108</v>
      </c>
      <c r="CP6" s="66" t="e">
        <f t="shared" si="9"/>
        <v>#N/A</v>
      </c>
      <c r="CQ6" s="66" t="e">
        <f t="shared" si="9"/>
        <v>#N/A</v>
      </c>
      <c r="CR6" s="66">
        <f t="shared" si="9"/>
        <v>13027</v>
      </c>
      <c r="CS6" s="66">
        <f t="shared" si="9"/>
        <v>13969</v>
      </c>
      <c r="CT6" s="66">
        <f t="shared" si="9"/>
        <v>14455</v>
      </c>
      <c r="CU6" s="65" t="str">
        <f>IF(CU8="-","【-】","【"&amp;SUBSTITUTE(TEXT(CU8,"#,##0"),"-","△")&amp;"】")</f>
        <v>【13,758】</v>
      </c>
      <c r="CV6" s="65" t="e">
        <f>IF(CV8="-",NA(),CV8)</f>
        <v>#N/A</v>
      </c>
      <c r="CW6" s="65" t="e">
        <f t="shared" ref="CW6:DE6" si="10">IF(CW8="-",NA(),CW8)</f>
        <v>#N/A</v>
      </c>
      <c r="CX6" s="65">
        <f t="shared" si="10"/>
        <v>59.1</v>
      </c>
      <c r="CY6" s="65">
        <f t="shared" si="10"/>
        <v>55.8</v>
      </c>
      <c r="CZ6" s="65">
        <f t="shared" si="10"/>
        <v>57.5</v>
      </c>
      <c r="DA6" s="65" t="e">
        <f t="shared" si="10"/>
        <v>#N/A</v>
      </c>
      <c r="DB6" s="65" t="e">
        <f t="shared" si="10"/>
        <v>#N/A</v>
      </c>
      <c r="DC6" s="65">
        <f t="shared" si="10"/>
        <v>52.6</v>
      </c>
      <c r="DD6" s="65">
        <f t="shared" si="10"/>
        <v>53.2</v>
      </c>
      <c r="DE6" s="65">
        <f t="shared" si="10"/>
        <v>54.1</v>
      </c>
      <c r="DF6" s="65" t="str">
        <f>IF(DF8="-","【-】","【"&amp;SUBSTITUTE(TEXT(DF8,"#,##0.0"),"-","△")&amp;"】")</f>
        <v>【55.2】</v>
      </c>
      <c r="DG6" s="65" t="e">
        <f>IF(DG8="-",NA(),DG8)</f>
        <v>#N/A</v>
      </c>
      <c r="DH6" s="65" t="e">
        <f t="shared" ref="DH6:DP6" si="11">IF(DH8="-",NA(),DH8)</f>
        <v>#N/A</v>
      </c>
      <c r="DI6" s="65">
        <f t="shared" si="11"/>
        <v>23.6</v>
      </c>
      <c r="DJ6" s="65">
        <f t="shared" si="11"/>
        <v>24.7</v>
      </c>
      <c r="DK6" s="65">
        <f t="shared" si="11"/>
        <v>24.7</v>
      </c>
      <c r="DL6" s="65" t="e">
        <f t="shared" si="11"/>
        <v>#N/A</v>
      </c>
      <c r="DM6" s="65" t="e">
        <f t="shared" si="11"/>
        <v>#N/A</v>
      </c>
      <c r="DN6" s="65">
        <f t="shared" si="11"/>
        <v>24.2</v>
      </c>
      <c r="DO6" s="65">
        <f t="shared" si="11"/>
        <v>25.3</v>
      </c>
      <c r="DP6" s="65">
        <f t="shared" si="11"/>
        <v>25.2</v>
      </c>
      <c r="DQ6" s="65" t="str">
        <f>IF(DQ8="-","【-】","【"&amp;SUBSTITUTE(TEXT(DQ8,"#,##0.0"),"-","△")&amp;"】")</f>
        <v>【24.1】</v>
      </c>
      <c r="DR6" s="65" t="e">
        <f>IF(DR8="-",NA(),DR8)</f>
        <v>#N/A</v>
      </c>
      <c r="DS6" s="65" t="e">
        <f t="shared" ref="DS6:EA6" si="12">IF(DS8="-",NA(),DS8)</f>
        <v>#N/A</v>
      </c>
      <c r="DT6" s="65">
        <f t="shared" si="12"/>
        <v>19.5</v>
      </c>
      <c r="DU6" s="65">
        <f t="shared" si="12"/>
        <v>33.799999999999997</v>
      </c>
      <c r="DV6" s="65">
        <f t="shared" si="12"/>
        <v>45.9</v>
      </c>
      <c r="DW6" s="65" t="e">
        <f t="shared" si="12"/>
        <v>#N/A</v>
      </c>
      <c r="DX6" s="65" t="e">
        <f t="shared" si="12"/>
        <v>#N/A</v>
      </c>
      <c r="DY6" s="65">
        <f t="shared" si="12"/>
        <v>48.4</v>
      </c>
      <c r="DZ6" s="65">
        <f t="shared" si="12"/>
        <v>48.7</v>
      </c>
      <c r="EA6" s="65">
        <f t="shared" si="12"/>
        <v>52.5</v>
      </c>
      <c r="EB6" s="65" t="str">
        <f>IF(EB8="-","【-】","【"&amp;SUBSTITUTE(TEXT(EB8,"#,##0.0"),"-","△")&amp;"】")</f>
        <v>【50.7】</v>
      </c>
      <c r="EC6" s="65" t="e">
        <f>IF(EC8="-",NA(),EC8)</f>
        <v>#N/A</v>
      </c>
      <c r="ED6" s="65" t="e">
        <f t="shared" ref="ED6:EL6" si="13">IF(ED8="-",NA(),ED8)</f>
        <v>#N/A</v>
      </c>
      <c r="EE6" s="65">
        <f t="shared" si="13"/>
        <v>24.6</v>
      </c>
      <c r="EF6" s="65">
        <f t="shared" si="13"/>
        <v>42.2</v>
      </c>
      <c r="EG6" s="65">
        <f t="shared" si="13"/>
        <v>55.4</v>
      </c>
      <c r="EH6" s="65" t="e">
        <f t="shared" si="13"/>
        <v>#N/A</v>
      </c>
      <c r="EI6" s="65" t="e">
        <f t="shared" si="13"/>
        <v>#N/A</v>
      </c>
      <c r="EJ6" s="65">
        <f t="shared" si="13"/>
        <v>62.3</v>
      </c>
      <c r="EK6" s="65">
        <f t="shared" si="13"/>
        <v>61.7</v>
      </c>
      <c r="EL6" s="65">
        <f t="shared" si="13"/>
        <v>66.099999999999994</v>
      </c>
      <c r="EM6" s="65" t="str">
        <f>IF(EM8="-","【-】","【"&amp;SUBSTITUTE(TEXT(EM8,"#,##0.0"),"-","△")&amp;"】")</f>
        <v>【65.7】</v>
      </c>
      <c r="EN6" s="66" t="e">
        <f>IF(EN8="-",NA(),EN8)</f>
        <v>#N/A</v>
      </c>
      <c r="EO6" s="66" t="e">
        <f t="shared" ref="EO6:EW6" si="14">IF(EO8="-",NA(),EO8)</f>
        <v>#N/A</v>
      </c>
      <c r="EP6" s="66">
        <f t="shared" si="14"/>
        <v>9011886</v>
      </c>
      <c r="EQ6" s="66">
        <f t="shared" si="14"/>
        <v>9736530</v>
      </c>
      <c r="ER6" s="66">
        <f t="shared" si="14"/>
        <v>10198595</v>
      </c>
      <c r="ES6" s="66" t="e">
        <f t="shared" si="14"/>
        <v>#N/A</v>
      </c>
      <c r="ET6" s="66" t="e">
        <f t="shared" si="14"/>
        <v>#N/A</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297500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c r="P7" s="63" t="str">
        <f>P8</f>
        <v>直営</v>
      </c>
      <c r="Q7" s="64">
        <f t="shared" si="15"/>
        <v>24</v>
      </c>
      <c r="R7" s="63" t="str">
        <f t="shared" si="15"/>
        <v>対象</v>
      </c>
      <c r="S7" s="63" t="str">
        <f t="shared" si="15"/>
        <v>透 I 未 訓 ガ</v>
      </c>
      <c r="T7" s="63" t="str">
        <f t="shared" si="15"/>
        <v>救 臨 が へ 災 地 輪</v>
      </c>
      <c r="U7" s="64" t="str">
        <f>U8</f>
        <v>-</v>
      </c>
      <c r="V7" s="64">
        <f>V8</f>
        <v>26770</v>
      </c>
      <c r="W7" s="63" t="str">
        <f>W8</f>
        <v>非該当</v>
      </c>
      <c r="X7" s="63" t="str">
        <f t="shared" si="15"/>
        <v>７：１</v>
      </c>
      <c r="Y7" s="64">
        <f t="shared" si="15"/>
        <v>430</v>
      </c>
      <c r="Z7" s="64" t="str">
        <f t="shared" si="15"/>
        <v>-</v>
      </c>
      <c r="AA7" s="64" t="str">
        <f t="shared" si="15"/>
        <v>-</v>
      </c>
      <c r="AB7" s="64" t="str">
        <f t="shared" si="15"/>
        <v>-</v>
      </c>
      <c r="AC7" s="64" t="str">
        <f t="shared" si="15"/>
        <v>-</v>
      </c>
      <c r="AD7" s="64">
        <f t="shared" si="15"/>
        <v>430</v>
      </c>
      <c r="AE7" s="64">
        <f t="shared" si="15"/>
        <v>400</v>
      </c>
      <c r="AF7" s="64" t="str">
        <f t="shared" si="15"/>
        <v>-</v>
      </c>
      <c r="AG7" s="64">
        <f t="shared" si="15"/>
        <v>400</v>
      </c>
      <c r="AH7" s="65" t="str">
        <f>AH8</f>
        <v>-</v>
      </c>
      <c r="AI7" s="65" t="str">
        <f t="shared" ref="AI7:AQ7" si="16">AI8</f>
        <v>-</v>
      </c>
      <c r="AJ7" s="65">
        <f t="shared" si="16"/>
        <v>93</v>
      </c>
      <c r="AK7" s="65">
        <f t="shared" si="16"/>
        <v>97.8</v>
      </c>
      <c r="AL7" s="65">
        <f t="shared" si="16"/>
        <v>97.3</v>
      </c>
      <c r="AM7" s="65" t="str">
        <f t="shared" si="16"/>
        <v>-</v>
      </c>
      <c r="AN7" s="65" t="str">
        <f t="shared" si="16"/>
        <v>-</v>
      </c>
      <c r="AO7" s="65">
        <f t="shared" si="16"/>
        <v>99.7</v>
      </c>
      <c r="AP7" s="65">
        <f t="shared" si="16"/>
        <v>98.8</v>
      </c>
      <c r="AQ7" s="65">
        <f t="shared" si="16"/>
        <v>98.5</v>
      </c>
      <c r="AR7" s="65"/>
      <c r="AS7" s="65" t="str">
        <f>AS8</f>
        <v>-</v>
      </c>
      <c r="AT7" s="65" t="str">
        <f t="shared" ref="AT7:BB7" si="17">AT8</f>
        <v>-</v>
      </c>
      <c r="AU7" s="65">
        <f t="shared" si="17"/>
        <v>91.8</v>
      </c>
      <c r="AV7" s="65">
        <f t="shared" si="17"/>
        <v>92.9</v>
      </c>
      <c r="AW7" s="65">
        <f t="shared" si="17"/>
        <v>93.1</v>
      </c>
      <c r="AX7" s="65" t="str">
        <f t="shared" si="17"/>
        <v>-</v>
      </c>
      <c r="AY7" s="65" t="str">
        <f t="shared" si="17"/>
        <v>-</v>
      </c>
      <c r="AZ7" s="65">
        <f t="shared" si="17"/>
        <v>93.6</v>
      </c>
      <c r="BA7" s="65">
        <f t="shared" si="17"/>
        <v>91.8</v>
      </c>
      <c r="BB7" s="65">
        <f t="shared" si="17"/>
        <v>91.6</v>
      </c>
      <c r="BC7" s="65"/>
      <c r="BD7" s="65" t="str">
        <f>BD8</f>
        <v>-</v>
      </c>
      <c r="BE7" s="65" t="str">
        <f t="shared" ref="BE7:BM7" si="18">BE8</f>
        <v>-</v>
      </c>
      <c r="BF7" s="65">
        <f t="shared" si="18"/>
        <v>11.5</v>
      </c>
      <c r="BG7" s="65">
        <f t="shared" si="18"/>
        <v>18.8</v>
      </c>
      <c r="BH7" s="65">
        <f t="shared" si="18"/>
        <v>24.7</v>
      </c>
      <c r="BI7" s="65" t="str">
        <f t="shared" si="18"/>
        <v>-</v>
      </c>
      <c r="BJ7" s="65" t="str">
        <f t="shared" si="18"/>
        <v>-</v>
      </c>
      <c r="BK7" s="65">
        <f t="shared" si="18"/>
        <v>45.6</v>
      </c>
      <c r="BL7" s="65">
        <f t="shared" si="18"/>
        <v>38.1</v>
      </c>
      <c r="BM7" s="65">
        <f t="shared" si="18"/>
        <v>42.9</v>
      </c>
      <c r="BN7" s="65"/>
      <c r="BO7" s="65" t="str">
        <f>BO8</f>
        <v>-</v>
      </c>
      <c r="BP7" s="65" t="str">
        <f t="shared" ref="BP7:BX7" si="19">BP8</f>
        <v>-</v>
      </c>
      <c r="BQ7" s="65">
        <f t="shared" si="19"/>
        <v>76.099999999999994</v>
      </c>
      <c r="BR7" s="65">
        <f t="shared" si="19"/>
        <v>78.2</v>
      </c>
      <c r="BS7" s="65">
        <f t="shared" si="19"/>
        <v>80.3</v>
      </c>
      <c r="BT7" s="65" t="str">
        <f t="shared" si="19"/>
        <v>-</v>
      </c>
      <c r="BU7" s="65" t="str">
        <f t="shared" si="19"/>
        <v>-</v>
      </c>
      <c r="BV7" s="65">
        <f t="shared" si="19"/>
        <v>76.099999999999994</v>
      </c>
      <c r="BW7" s="65">
        <f t="shared" si="19"/>
        <v>75.7</v>
      </c>
      <c r="BX7" s="65">
        <f t="shared" si="19"/>
        <v>76.099999999999994</v>
      </c>
      <c r="BY7" s="65"/>
      <c r="BZ7" s="66" t="str">
        <f>BZ8</f>
        <v>-</v>
      </c>
      <c r="CA7" s="66" t="str">
        <f t="shared" ref="CA7:CI7" si="20">CA8</f>
        <v>-</v>
      </c>
      <c r="CB7" s="66">
        <f t="shared" si="20"/>
        <v>65680</v>
      </c>
      <c r="CC7" s="66">
        <f t="shared" si="20"/>
        <v>67434</v>
      </c>
      <c r="CD7" s="66">
        <f t="shared" si="20"/>
        <v>66786</v>
      </c>
      <c r="CE7" s="66" t="str">
        <f t="shared" si="20"/>
        <v>-</v>
      </c>
      <c r="CF7" s="66" t="str">
        <f t="shared" si="20"/>
        <v>-</v>
      </c>
      <c r="CG7" s="66">
        <f t="shared" si="20"/>
        <v>53447</v>
      </c>
      <c r="CH7" s="66">
        <f t="shared" si="20"/>
        <v>54464</v>
      </c>
      <c r="CI7" s="66">
        <f t="shared" si="20"/>
        <v>55265</v>
      </c>
      <c r="CJ7" s="65"/>
      <c r="CK7" s="66" t="str">
        <f>CK8</f>
        <v>-</v>
      </c>
      <c r="CL7" s="66" t="str">
        <f t="shared" ref="CL7:CT7" si="21">CL8</f>
        <v>-</v>
      </c>
      <c r="CM7" s="66">
        <f t="shared" si="21"/>
        <v>12650</v>
      </c>
      <c r="CN7" s="66">
        <f t="shared" si="21"/>
        <v>13337</v>
      </c>
      <c r="CO7" s="66">
        <f t="shared" si="21"/>
        <v>15108</v>
      </c>
      <c r="CP7" s="66" t="str">
        <f t="shared" si="21"/>
        <v>-</v>
      </c>
      <c r="CQ7" s="66" t="str">
        <f t="shared" si="21"/>
        <v>-</v>
      </c>
      <c r="CR7" s="66">
        <f t="shared" si="21"/>
        <v>13027</v>
      </c>
      <c r="CS7" s="66">
        <f t="shared" si="21"/>
        <v>13969</v>
      </c>
      <c r="CT7" s="66">
        <f t="shared" si="21"/>
        <v>14455</v>
      </c>
      <c r="CU7" s="65"/>
      <c r="CV7" s="65" t="str">
        <f>CV8</f>
        <v>-</v>
      </c>
      <c r="CW7" s="65" t="str">
        <f t="shared" ref="CW7:DE7" si="22">CW8</f>
        <v>-</v>
      </c>
      <c r="CX7" s="65">
        <f t="shared" si="22"/>
        <v>59.1</v>
      </c>
      <c r="CY7" s="65">
        <f t="shared" si="22"/>
        <v>55.8</v>
      </c>
      <c r="CZ7" s="65">
        <f t="shared" si="22"/>
        <v>57.5</v>
      </c>
      <c r="DA7" s="65" t="str">
        <f t="shared" si="22"/>
        <v>-</v>
      </c>
      <c r="DB7" s="65" t="str">
        <f t="shared" si="22"/>
        <v>-</v>
      </c>
      <c r="DC7" s="65">
        <f t="shared" si="22"/>
        <v>52.6</v>
      </c>
      <c r="DD7" s="65">
        <f t="shared" si="22"/>
        <v>53.2</v>
      </c>
      <c r="DE7" s="65">
        <f t="shared" si="22"/>
        <v>54.1</v>
      </c>
      <c r="DF7" s="65"/>
      <c r="DG7" s="65" t="str">
        <f>DG8</f>
        <v>-</v>
      </c>
      <c r="DH7" s="65" t="str">
        <f t="shared" ref="DH7:DP7" si="23">DH8</f>
        <v>-</v>
      </c>
      <c r="DI7" s="65">
        <f t="shared" si="23"/>
        <v>23.6</v>
      </c>
      <c r="DJ7" s="65">
        <f t="shared" si="23"/>
        <v>24.7</v>
      </c>
      <c r="DK7" s="65">
        <f t="shared" si="23"/>
        <v>24.7</v>
      </c>
      <c r="DL7" s="65" t="str">
        <f t="shared" si="23"/>
        <v>-</v>
      </c>
      <c r="DM7" s="65" t="str">
        <f t="shared" si="23"/>
        <v>-</v>
      </c>
      <c r="DN7" s="65">
        <f t="shared" si="23"/>
        <v>24.2</v>
      </c>
      <c r="DO7" s="65">
        <f t="shared" si="23"/>
        <v>25.3</v>
      </c>
      <c r="DP7" s="65">
        <f t="shared" si="23"/>
        <v>25.2</v>
      </c>
      <c r="DQ7" s="65"/>
      <c r="DR7" s="65" t="str">
        <f>DR8</f>
        <v>-</v>
      </c>
      <c r="DS7" s="65" t="str">
        <f t="shared" ref="DS7:EA7" si="24">DS8</f>
        <v>-</v>
      </c>
      <c r="DT7" s="65">
        <f t="shared" si="24"/>
        <v>19.5</v>
      </c>
      <c r="DU7" s="65">
        <f t="shared" si="24"/>
        <v>33.799999999999997</v>
      </c>
      <c r="DV7" s="65">
        <f t="shared" si="24"/>
        <v>45.9</v>
      </c>
      <c r="DW7" s="65" t="str">
        <f t="shared" si="24"/>
        <v>-</v>
      </c>
      <c r="DX7" s="65" t="str">
        <f t="shared" si="24"/>
        <v>-</v>
      </c>
      <c r="DY7" s="65">
        <f t="shared" si="24"/>
        <v>48.4</v>
      </c>
      <c r="DZ7" s="65">
        <f t="shared" si="24"/>
        <v>48.7</v>
      </c>
      <c r="EA7" s="65">
        <f t="shared" si="24"/>
        <v>52.5</v>
      </c>
      <c r="EB7" s="65"/>
      <c r="EC7" s="65" t="str">
        <f>EC8</f>
        <v>-</v>
      </c>
      <c r="ED7" s="65" t="str">
        <f t="shared" ref="ED7:EL7" si="25">ED8</f>
        <v>-</v>
      </c>
      <c r="EE7" s="65">
        <f t="shared" si="25"/>
        <v>24.6</v>
      </c>
      <c r="EF7" s="65">
        <f t="shared" si="25"/>
        <v>42.2</v>
      </c>
      <c r="EG7" s="65">
        <f t="shared" si="25"/>
        <v>55.4</v>
      </c>
      <c r="EH7" s="65" t="str">
        <f t="shared" si="25"/>
        <v>-</v>
      </c>
      <c r="EI7" s="65" t="str">
        <f t="shared" si="25"/>
        <v>-</v>
      </c>
      <c r="EJ7" s="65">
        <f t="shared" si="25"/>
        <v>62.3</v>
      </c>
      <c r="EK7" s="65">
        <f t="shared" si="25"/>
        <v>61.7</v>
      </c>
      <c r="EL7" s="65">
        <f t="shared" si="25"/>
        <v>66.099999999999994</v>
      </c>
      <c r="EM7" s="65"/>
      <c r="EN7" s="66" t="str">
        <f>EN8</f>
        <v>-</v>
      </c>
      <c r="EO7" s="66" t="str">
        <f t="shared" ref="EO7:EW7" si="26">EO8</f>
        <v>-</v>
      </c>
      <c r="EP7" s="66">
        <f t="shared" si="26"/>
        <v>9011886</v>
      </c>
      <c r="EQ7" s="66">
        <f t="shared" si="26"/>
        <v>9736530</v>
      </c>
      <c r="ER7" s="66">
        <f t="shared" si="26"/>
        <v>10198595</v>
      </c>
      <c r="ES7" s="66" t="str">
        <f t="shared" si="26"/>
        <v>-</v>
      </c>
      <c r="ET7" s="66" t="str">
        <f t="shared" si="26"/>
        <v>-</v>
      </c>
      <c r="EU7" s="66">
        <f t="shared" si="26"/>
        <v>42112933</v>
      </c>
      <c r="EV7" s="66">
        <f t="shared" si="26"/>
        <v>43764424</v>
      </c>
      <c r="EW7" s="66">
        <f t="shared" si="26"/>
        <v>44446754</v>
      </c>
      <c r="EX7" s="66"/>
    </row>
    <row r="8" spans="1:154" s="67" customFormat="1">
      <c r="A8" s="48"/>
      <c r="B8" s="68">
        <v>2016</v>
      </c>
      <c r="C8" s="68">
        <v>297500</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t="s">
        <v>134</v>
      </c>
      <c r="V8" s="69">
        <v>26770</v>
      </c>
      <c r="W8" s="68" t="s">
        <v>135</v>
      </c>
      <c r="X8" s="70" t="s">
        <v>136</v>
      </c>
      <c r="Y8" s="69">
        <v>430</v>
      </c>
      <c r="Z8" s="69" t="s">
        <v>134</v>
      </c>
      <c r="AA8" s="69" t="s">
        <v>134</v>
      </c>
      <c r="AB8" s="69" t="s">
        <v>134</v>
      </c>
      <c r="AC8" s="69" t="s">
        <v>134</v>
      </c>
      <c r="AD8" s="69">
        <v>430</v>
      </c>
      <c r="AE8" s="69">
        <v>400</v>
      </c>
      <c r="AF8" s="69" t="s">
        <v>134</v>
      </c>
      <c r="AG8" s="69">
        <v>400</v>
      </c>
      <c r="AH8" s="71" t="s">
        <v>134</v>
      </c>
      <c r="AI8" s="71" t="s">
        <v>134</v>
      </c>
      <c r="AJ8" s="71">
        <v>93</v>
      </c>
      <c r="AK8" s="71">
        <v>97.8</v>
      </c>
      <c r="AL8" s="71">
        <v>97.3</v>
      </c>
      <c r="AM8" s="71" t="s">
        <v>134</v>
      </c>
      <c r="AN8" s="71" t="s">
        <v>134</v>
      </c>
      <c r="AO8" s="71">
        <v>99.7</v>
      </c>
      <c r="AP8" s="71">
        <v>98.8</v>
      </c>
      <c r="AQ8" s="71">
        <v>98.5</v>
      </c>
      <c r="AR8" s="71">
        <v>98.4</v>
      </c>
      <c r="AS8" s="71" t="s">
        <v>134</v>
      </c>
      <c r="AT8" s="71" t="s">
        <v>134</v>
      </c>
      <c r="AU8" s="71">
        <v>91.8</v>
      </c>
      <c r="AV8" s="71">
        <v>92.9</v>
      </c>
      <c r="AW8" s="71">
        <v>93.1</v>
      </c>
      <c r="AX8" s="71" t="s">
        <v>134</v>
      </c>
      <c r="AY8" s="71" t="s">
        <v>134</v>
      </c>
      <c r="AZ8" s="71">
        <v>93.6</v>
      </c>
      <c r="BA8" s="71">
        <v>91.8</v>
      </c>
      <c r="BB8" s="71">
        <v>91.6</v>
      </c>
      <c r="BC8" s="71">
        <v>89.5</v>
      </c>
      <c r="BD8" s="72" t="s">
        <v>134</v>
      </c>
      <c r="BE8" s="72" t="s">
        <v>134</v>
      </c>
      <c r="BF8" s="72">
        <v>11.5</v>
      </c>
      <c r="BG8" s="72">
        <v>18.8</v>
      </c>
      <c r="BH8" s="72">
        <v>24.7</v>
      </c>
      <c r="BI8" s="72" t="s">
        <v>134</v>
      </c>
      <c r="BJ8" s="72" t="s">
        <v>134</v>
      </c>
      <c r="BK8" s="72">
        <v>45.6</v>
      </c>
      <c r="BL8" s="72">
        <v>38.1</v>
      </c>
      <c r="BM8" s="72">
        <v>42.9</v>
      </c>
      <c r="BN8" s="72">
        <v>63.6</v>
      </c>
      <c r="BO8" s="71" t="s">
        <v>134</v>
      </c>
      <c r="BP8" s="71" t="s">
        <v>134</v>
      </c>
      <c r="BQ8" s="71">
        <v>76.099999999999994</v>
      </c>
      <c r="BR8" s="71">
        <v>78.2</v>
      </c>
      <c r="BS8" s="71">
        <v>80.3</v>
      </c>
      <c r="BT8" s="71" t="s">
        <v>134</v>
      </c>
      <c r="BU8" s="71" t="s">
        <v>134</v>
      </c>
      <c r="BV8" s="71">
        <v>76.099999999999994</v>
      </c>
      <c r="BW8" s="71">
        <v>75.7</v>
      </c>
      <c r="BX8" s="71">
        <v>76.099999999999994</v>
      </c>
      <c r="BY8" s="71">
        <v>74.2</v>
      </c>
      <c r="BZ8" s="72" t="s">
        <v>134</v>
      </c>
      <c r="CA8" s="72" t="s">
        <v>134</v>
      </c>
      <c r="CB8" s="72">
        <v>65680</v>
      </c>
      <c r="CC8" s="72">
        <v>67434</v>
      </c>
      <c r="CD8" s="72">
        <v>66786</v>
      </c>
      <c r="CE8" s="72" t="s">
        <v>134</v>
      </c>
      <c r="CF8" s="72" t="s">
        <v>134</v>
      </c>
      <c r="CG8" s="72">
        <v>53447</v>
      </c>
      <c r="CH8" s="72">
        <v>54464</v>
      </c>
      <c r="CI8" s="72">
        <v>55265</v>
      </c>
      <c r="CJ8" s="71">
        <v>49667</v>
      </c>
      <c r="CK8" s="72" t="s">
        <v>134</v>
      </c>
      <c r="CL8" s="72" t="s">
        <v>134</v>
      </c>
      <c r="CM8" s="72">
        <v>12650</v>
      </c>
      <c r="CN8" s="72">
        <v>13337</v>
      </c>
      <c r="CO8" s="72">
        <v>15108</v>
      </c>
      <c r="CP8" s="72" t="s">
        <v>134</v>
      </c>
      <c r="CQ8" s="72" t="s">
        <v>134</v>
      </c>
      <c r="CR8" s="72">
        <v>13027</v>
      </c>
      <c r="CS8" s="72">
        <v>13969</v>
      </c>
      <c r="CT8" s="72">
        <v>14455</v>
      </c>
      <c r="CU8" s="71">
        <v>13758</v>
      </c>
      <c r="CV8" s="72" t="s">
        <v>134</v>
      </c>
      <c r="CW8" s="72" t="s">
        <v>134</v>
      </c>
      <c r="CX8" s="72">
        <v>59.1</v>
      </c>
      <c r="CY8" s="72">
        <v>55.8</v>
      </c>
      <c r="CZ8" s="72">
        <v>57.5</v>
      </c>
      <c r="DA8" s="72" t="s">
        <v>134</v>
      </c>
      <c r="DB8" s="72" t="s">
        <v>134</v>
      </c>
      <c r="DC8" s="72">
        <v>52.6</v>
      </c>
      <c r="DD8" s="72">
        <v>53.2</v>
      </c>
      <c r="DE8" s="72">
        <v>54.1</v>
      </c>
      <c r="DF8" s="72">
        <v>55.2</v>
      </c>
      <c r="DG8" s="72" t="s">
        <v>134</v>
      </c>
      <c r="DH8" s="72" t="s">
        <v>134</v>
      </c>
      <c r="DI8" s="72">
        <v>23.6</v>
      </c>
      <c r="DJ8" s="72">
        <v>24.7</v>
      </c>
      <c r="DK8" s="72">
        <v>24.7</v>
      </c>
      <c r="DL8" s="72" t="s">
        <v>134</v>
      </c>
      <c r="DM8" s="72" t="s">
        <v>134</v>
      </c>
      <c r="DN8" s="72">
        <v>24.2</v>
      </c>
      <c r="DO8" s="72">
        <v>25.3</v>
      </c>
      <c r="DP8" s="72">
        <v>25.2</v>
      </c>
      <c r="DQ8" s="72">
        <v>24.1</v>
      </c>
      <c r="DR8" s="71" t="s">
        <v>134</v>
      </c>
      <c r="DS8" s="71" t="s">
        <v>134</v>
      </c>
      <c r="DT8" s="71">
        <v>19.5</v>
      </c>
      <c r="DU8" s="71">
        <v>33.799999999999997</v>
      </c>
      <c r="DV8" s="71">
        <v>45.9</v>
      </c>
      <c r="DW8" s="71" t="s">
        <v>134</v>
      </c>
      <c r="DX8" s="71" t="s">
        <v>134</v>
      </c>
      <c r="DY8" s="71">
        <v>48.4</v>
      </c>
      <c r="DZ8" s="71">
        <v>48.7</v>
      </c>
      <c r="EA8" s="71">
        <v>52.5</v>
      </c>
      <c r="EB8" s="71">
        <v>50.7</v>
      </c>
      <c r="EC8" s="71" t="s">
        <v>134</v>
      </c>
      <c r="ED8" s="71" t="s">
        <v>134</v>
      </c>
      <c r="EE8" s="71">
        <v>24.6</v>
      </c>
      <c r="EF8" s="71">
        <v>42.2</v>
      </c>
      <c r="EG8" s="71">
        <v>55.4</v>
      </c>
      <c r="EH8" s="71" t="s">
        <v>134</v>
      </c>
      <c r="EI8" s="71" t="s">
        <v>134</v>
      </c>
      <c r="EJ8" s="71">
        <v>62.3</v>
      </c>
      <c r="EK8" s="71">
        <v>61.7</v>
      </c>
      <c r="EL8" s="71">
        <v>66.099999999999994</v>
      </c>
      <c r="EM8" s="71">
        <v>65.7</v>
      </c>
      <c r="EN8" s="72" t="s">
        <v>134</v>
      </c>
      <c r="EO8" s="72" t="s">
        <v>134</v>
      </c>
      <c r="EP8" s="72">
        <v>9011886</v>
      </c>
      <c r="EQ8" s="72">
        <v>9736530</v>
      </c>
      <c r="ER8" s="72">
        <v>10198595</v>
      </c>
      <c r="ES8" s="72" t="s">
        <v>134</v>
      </c>
      <c r="ET8" s="72" t="s">
        <v>134</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2018-10-24T01:56:02Z</cp:lastPrinted>
  <dcterms:created xsi:type="dcterms:W3CDTF">2018-09-27T00:53:00Z</dcterms:created>
  <dcterms:modified xsi:type="dcterms:W3CDTF">2018-10-24T01:56:03Z</dcterms:modified>
</cp:coreProperties>
</file>