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62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FL54" i="4"/>
  <c r="FL32" i="4"/>
  <c r="CS78" i="4"/>
  <c r="MN32" i="4"/>
  <c r="BX54" i="4"/>
  <c r="BX32" i="4"/>
  <c r="MN54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KC78" i="4"/>
  <c r="HG54" i="4"/>
  <c r="HG32" i="4"/>
  <c r="FH78" i="4"/>
  <c r="DS54" i="4"/>
  <c r="DS32" i="4"/>
  <c r="EO78" i="4"/>
  <c r="DD54" i="4"/>
  <c r="DD32" i="4"/>
  <c r="P54" i="4"/>
  <c r="P32" i="4"/>
  <c r="U78" i="4"/>
  <c r="KF54" i="4"/>
  <c r="KF32" i="4"/>
  <c r="JJ78" i="4"/>
  <c r="GR54" i="4"/>
  <c r="GR32" i="4"/>
  <c r="LO78" i="4"/>
  <c r="IK54" i="4"/>
  <c r="IK32" i="4"/>
  <c r="EW54" i="4"/>
  <c r="EW32" i="4"/>
  <c r="BI32" i="4"/>
  <c r="GT78" i="4"/>
  <c r="BZ78" i="4"/>
  <c r="BI54" i="4"/>
  <c r="LY54" i="4"/>
  <c r="LY32" i="4"/>
  <c r="LJ54" i="4"/>
  <c r="LJ32" i="4"/>
  <c r="KV78" i="4"/>
  <c r="HV54" i="4"/>
  <c r="HV32" i="4"/>
  <c r="EH32" i="4"/>
  <c r="GA78" i="4"/>
  <c r="EH54" i="4"/>
  <c r="BG78" i="4"/>
  <c r="AT54" i="4"/>
  <c r="AT32" i="4"/>
</calcChain>
</file>

<file path=xl/sharedStrings.xml><?xml version="1.0" encoding="utf-8"?>
<sst xmlns="http://schemas.openxmlformats.org/spreadsheetml/2006/main" count="294" uniqueCount="147">
  <si>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</si>
  <si>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</si>
  <si>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</si>
  <si>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</si>
  <si>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</si>
  <si>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</si>
  <si>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</si>
  <si>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</si>
  <si>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</si>
  <si>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</si>
  <si>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</si>
  <si>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</si>
  <si>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</si>
  <si>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</si>
  <si>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</si>
  <si>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</si>
  <si>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</si>
  <si>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</si>
  <si>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</si>
  <si>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</si>
  <si>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</si>
  <si>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</si>
  <si>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</si>
  <si>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</si>
  <si>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</si>
  <si>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</si>
  <si>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</si>
  <si>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</si>
  <si>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</si>
  <si>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</si>
  <si>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</si>
  <si>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</si>
  <si>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</si>
  <si>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</si>
  <si>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</si>
  <si>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</si>
  <si>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</si>
  <si>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</si>
  <si>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</si>
  <si>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</si>
  <si>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</si>
  <si>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</si>
  <si>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</si>
  <si>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</si>
  <si>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</si>
  <si>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</si>
  <si>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</si>
  <si>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</si>
  <si>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</si>
  <si>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</si>
  <si>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</si>
  <si>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</si>
  <si>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</si>
  <si>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</si>
  <si>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</si>
  <si>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</si>
  <si>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</si>
  <si>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</si>
  <si>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</si>
  <si>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</si>
  <si>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</si>
  <si>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</si>
  <si>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</si>
  <si>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</si>
  <si>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</si>
  <si>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</si>
  <si>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</si>
  <si>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</si>
  <si>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</si>
  <si>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</si>
  <si>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</si>
  <si>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</si>
  <si>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</si>
  <si>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</si>
  <si>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</si>
  <si>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</si>
  <si>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</si>
  <si>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</si>
  <si>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</si>
  <si>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</si>
  <si>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</si>
  <si>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</si>
  <si>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</si>
  <si>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</si>
  <si>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</si>
  <si>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</si>
  <si>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</si>
  <si>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</si>
  <si>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</si>
  <si>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</si>
  <si>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</si>
  <si>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</si>
  <si>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</si>
  <si>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</si>
  <si>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</si>
  <si>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</si>
  <si>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</si>
  <si>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</si>
  <si>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</si>
  <si>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</si>
  <si>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</si>
  <si>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</si>
  <si>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</si>
  <si>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</si>
  <si>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</si>
  <si>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</si>
  <si>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</si>
  <si>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</si>
  <si>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</si>
  <si>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</si>
  <si>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</si>
  <si>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</si>
  <si>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</si>
  <si>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</si>
  <si>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</si>
  <si>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</si>
  <si>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</si>
  <si>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</si>
  <si>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</si>
  <si>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</si>
  <si>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</si>
  <si>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</si>
  <si>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</si>
  <si>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山口県</t>
  </si>
  <si>
    <t>地方独立行政法人山口県立病院機構</t>
  </si>
  <si>
    <t>県立こころの医療センター</t>
  </si>
  <si>
    <t>地方独立行政法人</t>
  </si>
  <si>
    <t>病院事業</t>
  </si>
  <si>
    <t>精神科病院</t>
  </si>
  <si>
    <t>精神病院</t>
  </si>
  <si>
    <t>直営</t>
  </si>
  <si>
    <t>-</t>
  </si>
  <si>
    <t>臨</t>
  </si>
  <si>
    <t>非該当</t>
  </si>
  <si>
    <t>１５：１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</si>
  <si>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</si>
  <si>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</si>
  <si>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</si>
  <si>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</si>
  <si>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</si>
  <si>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</si>
  <si>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</si>
  <si>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phoneticPr fontId="5"/>
  </si>
  <si>
    <t>○県民のこころの健康を支える県の基幹病院として、精神科における救急・急性期医療や難治性・重症患者への専門医療等の充実を図り、質の高い医療を提供する。</t>
    <rPh sb="1" eb="3">
      <t>ケンミン</t>
    </rPh>
    <rPh sb="8" eb="10">
      <t>ケンコウ</t>
    </rPh>
    <rPh sb="11" eb="12">
      <t>ササ</t>
    </rPh>
    <rPh sb="14" eb="15">
      <t>ケン</t>
    </rPh>
    <rPh sb="16" eb="18">
      <t>キカン</t>
    </rPh>
    <rPh sb="18" eb="20">
      <t>ビョウイン</t>
    </rPh>
    <rPh sb="24" eb="27">
      <t>セイシンカ</t>
    </rPh>
    <rPh sb="31" eb="33">
      <t>キュウキュウ</t>
    </rPh>
    <rPh sb="34" eb="37">
      <t>キュウセイキ</t>
    </rPh>
    <rPh sb="37" eb="39">
      <t>イリョウ</t>
    </rPh>
    <rPh sb="40" eb="43">
      <t>ナンチセイ</t>
    </rPh>
    <rPh sb="44" eb="46">
      <t>ジュウショウ</t>
    </rPh>
    <rPh sb="46" eb="48">
      <t>カンジャ</t>
    </rPh>
    <rPh sb="50" eb="52">
      <t>センモン</t>
    </rPh>
    <rPh sb="52" eb="54">
      <t>イリョウ</t>
    </rPh>
    <rPh sb="54" eb="55">
      <t>トウ</t>
    </rPh>
    <rPh sb="56" eb="58">
      <t>ジュウジツ</t>
    </rPh>
    <rPh sb="59" eb="60">
      <t>ハカ</t>
    </rPh>
    <rPh sb="62" eb="63">
      <t>シツ</t>
    </rPh>
    <rPh sb="64" eb="65">
      <t>タカ</t>
    </rPh>
    <rPh sb="66" eb="68">
      <t>イリョウ</t>
    </rPh>
    <rPh sb="69" eb="71">
      <t>テイキョウ</t>
    </rPh>
    <phoneticPr fontId="5"/>
  </si>
  <si>
    <t>○有形固定資産減価償却率及び１床当たり有形固定資産は、平均値を下回っているが、機械備品減価償却率は、平成２７年度以降平均値を上回っている。引き続き、高度な診断、診療に必要な機器等を、計画的に整備す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5" eb="16">
      <t>ユカ</t>
    </rPh>
    <rPh sb="16" eb="17">
      <t>ア</t>
    </rPh>
    <rPh sb="19" eb="21">
      <t>ユウケイ</t>
    </rPh>
    <rPh sb="21" eb="23">
      <t>コテイ</t>
    </rPh>
    <rPh sb="23" eb="25">
      <t>シサン</t>
    </rPh>
    <rPh sb="27" eb="30">
      <t>ヘイキンチ</t>
    </rPh>
    <rPh sb="31" eb="33">
      <t>シタマワ</t>
    </rPh>
    <rPh sb="39" eb="41">
      <t>キカイ</t>
    </rPh>
    <rPh sb="41" eb="43">
      <t>ビヒン</t>
    </rPh>
    <rPh sb="43" eb="45">
      <t>ゲンカ</t>
    </rPh>
    <rPh sb="45" eb="47">
      <t>ショウキャク</t>
    </rPh>
    <rPh sb="47" eb="48">
      <t>リツ</t>
    </rPh>
    <rPh sb="50" eb="52">
      <t>ヘイセイ</t>
    </rPh>
    <rPh sb="54" eb="58">
      <t>ネンドイコウ</t>
    </rPh>
    <rPh sb="58" eb="61">
      <t>ヘイキンチ</t>
    </rPh>
    <rPh sb="62" eb="64">
      <t>ウワマワ</t>
    </rPh>
    <rPh sb="69" eb="70">
      <t>ヒ</t>
    </rPh>
    <rPh sb="71" eb="72">
      <t>ツヅ</t>
    </rPh>
    <rPh sb="74" eb="76">
      <t>コウド</t>
    </rPh>
    <rPh sb="77" eb="79">
      <t>シンダン</t>
    </rPh>
    <rPh sb="80" eb="82">
      <t>シンリョウ</t>
    </rPh>
    <rPh sb="83" eb="85">
      <t>ヒツヨウ</t>
    </rPh>
    <rPh sb="86" eb="88">
      <t>キキ</t>
    </rPh>
    <rPh sb="88" eb="89">
      <t>トウ</t>
    </rPh>
    <rPh sb="91" eb="94">
      <t>ケイカクテキ</t>
    </rPh>
    <rPh sb="95" eb="97">
      <t>セイビ</t>
    </rPh>
    <phoneticPr fontId="5"/>
  </si>
  <si>
    <t>○医業収支比率及び病床利用率が平均値を上回る傾向にあるが、経常収支比率は平成２７年度以降100％を下回っており、平均値も下回る傾向にある。
○引き続き、第２期中期計画（平成２７年度～平成３０年度）に基づき、効率的で効果的な業務運営に努める。
○施設設備については、施設整備計画及び機器整備計画に基づき、計画的な整備に努める。</t>
    <rPh sb="1" eb="3">
      <t>イギョウ</t>
    </rPh>
    <rPh sb="3" eb="5">
      <t>シュウシ</t>
    </rPh>
    <rPh sb="5" eb="7">
      <t>ヒリツ</t>
    </rPh>
    <rPh sb="7" eb="8">
      <t>オヨ</t>
    </rPh>
    <rPh sb="9" eb="11">
      <t>ビョウショウ</t>
    </rPh>
    <rPh sb="11" eb="14">
      <t>リヨウリツ</t>
    </rPh>
    <rPh sb="15" eb="18">
      <t>ヘイキンチ</t>
    </rPh>
    <rPh sb="19" eb="21">
      <t>ウワマワ</t>
    </rPh>
    <rPh sb="22" eb="24">
      <t>ケイコウ</t>
    </rPh>
    <rPh sb="29" eb="31">
      <t>ケイジョウ</t>
    </rPh>
    <rPh sb="31" eb="33">
      <t>シュウシ</t>
    </rPh>
    <rPh sb="33" eb="35">
      <t>ヒリツ</t>
    </rPh>
    <rPh sb="36" eb="38">
      <t>ヘイセイ</t>
    </rPh>
    <rPh sb="40" eb="44">
      <t>ネンドイコウ</t>
    </rPh>
    <rPh sb="49" eb="51">
      <t>シタマワ</t>
    </rPh>
    <rPh sb="60" eb="62">
      <t>シタマワ</t>
    </rPh>
    <rPh sb="63" eb="65">
      <t>ケイコウ</t>
    </rPh>
    <phoneticPr fontId="5"/>
  </si>
  <si>
    <t>○経常収支比率は、平成２７年度以降100％を下回り、平均値も下回っている。今後は、減少傾向にある新規入院患者の確保等に努める。
○医業収支比率は、概ね平均値を上回っている。
○病床利用率は、平均値を大きく上回っている。
○入院患者１人１日当たり収益は、概ね平均値を上回っている。
○外来患者１人１日当たり収益は、平均値を下回っているが、概ね経年的に上昇している。
○職員給与費対医業収益比率、材料費対医業収益比率とも、概ね平均値を下回っている。今後も、収入の確保、費用の節減・適正化に努める。</t>
    <rPh sb="1" eb="3">
      <t>ケイジョウ</t>
    </rPh>
    <rPh sb="3" eb="5">
      <t>シュウシ</t>
    </rPh>
    <rPh sb="5" eb="7">
      <t>ヒリツ</t>
    </rPh>
    <rPh sb="9" eb="11">
      <t>ヘイセイ</t>
    </rPh>
    <rPh sb="13" eb="17">
      <t>ネンドイコウ</t>
    </rPh>
    <rPh sb="22" eb="24">
      <t>シタマワ</t>
    </rPh>
    <rPh sb="26" eb="29">
      <t>ヘイキンチ</t>
    </rPh>
    <rPh sb="30" eb="32">
      <t>シタマワ</t>
    </rPh>
    <rPh sb="65" eb="67">
      <t>イギョウ</t>
    </rPh>
    <rPh sb="67" eb="69">
      <t>シュウシ</t>
    </rPh>
    <rPh sb="69" eb="71">
      <t>ヒリツ</t>
    </rPh>
    <rPh sb="73" eb="74">
      <t>オオム</t>
    </rPh>
    <rPh sb="75" eb="78">
      <t>ヘイキンチ</t>
    </rPh>
    <rPh sb="79" eb="81">
      <t>ウワマワ</t>
    </rPh>
    <rPh sb="88" eb="90">
      <t>ビョウショウ</t>
    </rPh>
    <rPh sb="90" eb="93">
      <t>リヨウリツ</t>
    </rPh>
    <rPh sb="95" eb="98">
      <t>ヘイキンチ</t>
    </rPh>
    <rPh sb="99" eb="100">
      <t>オオ</t>
    </rPh>
    <rPh sb="102" eb="104">
      <t>ウワマワ</t>
    </rPh>
    <rPh sb="111" eb="113">
      <t>ニュウイン</t>
    </rPh>
    <rPh sb="113" eb="115">
      <t>カンジャ</t>
    </rPh>
    <rPh sb="116" eb="117">
      <t>ニン</t>
    </rPh>
    <rPh sb="118" eb="119">
      <t>ニチ</t>
    </rPh>
    <rPh sb="119" eb="120">
      <t>ア</t>
    </rPh>
    <rPh sb="122" eb="124">
      <t>シュウエキ</t>
    </rPh>
    <rPh sb="126" eb="127">
      <t>オオム</t>
    </rPh>
    <rPh sb="128" eb="131">
      <t>ヘイキンチ</t>
    </rPh>
    <rPh sb="141" eb="143">
      <t>ガイライ</t>
    </rPh>
    <rPh sb="143" eb="145">
      <t>カンジャ</t>
    </rPh>
    <rPh sb="146" eb="147">
      <t>ニン</t>
    </rPh>
    <rPh sb="148" eb="149">
      <t>ニチ</t>
    </rPh>
    <rPh sb="149" eb="150">
      <t>ア</t>
    </rPh>
    <rPh sb="152" eb="154">
      <t>シュウエキ</t>
    </rPh>
    <rPh sb="156" eb="159">
      <t>ヘイキンチ</t>
    </rPh>
    <rPh sb="160" eb="162">
      <t>シタマワ</t>
    </rPh>
    <rPh sb="168" eb="169">
      <t>オオム</t>
    </rPh>
    <rPh sb="170" eb="173">
      <t>ケイネンテキ</t>
    </rPh>
    <rPh sb="174" eb="176">
      <t>ジョウショウ</t>
    </rPh>
    <rPh sb="183" eb="185">
      <t>ショクイン</t>
    </rPh>
    <rPh sb="185" eb="187">
      <t>キュウヨ</t>
    </rPh>
    <rPh sb="187" eb="188">
      <t>ヒ</t>
    </rPh>
    <rPh sb="188" eb="189">
      <t>タイ</t>
    </rPh>
    <rPh sb="189" eb="191">
      <t>イギョウ</t>
    </rPh>
    <rPh sb="191" eb="193">
      <t>シュウエキ</t>
    </rPh>
    <rPh sb="193" eb="195">
      <t>ヒリツ</t>
    </rPh>
    <rPh sb="196" eb="199">
      <t>ザイリョウヒ</t>
    </rPh>
    <rPh sb="199" eb="200">
      <t>タイ</t>
    </rPh>
    <rPh sb="200" eb="202">
      <t>イギョウ</t>
    </rPh>
    <rPh sb="202" eb="204">
      <t>シュウエキ</t>
    </rPh>
    <rPh sb="204" eb="206">
      <t>ヒリツ</t>
    </rPh>
    <rPh sb="209" eb="210">
      <t>オオム</t>
    </rPh>
    <rPh sb="211" eb="214">
      <t>ヘイキンチ</t>
    </rPh>
    <rPh sb="215" eb="21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</si>
</sst>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93.2</c:v>
                </c:pt>
                <c:pt idx="2">
                  <c:v>93.6</c:v>
                </c:pt>
                <c:pt idx="3">
                  <c:v>93.7</c:v>
                </c:pt>
                <c:pt idx="4">
                  <c:v>90.1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64960"/>
        <c:axId val="7426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68.5</c:v>
                </c:pt>
                <c:pt idx="2">
                  <c:v>73.599999999999994</c:v>
                </c:pt>
                <c:pt idx="3">
                  <c:v>74.8</c:v>
                </c:pt>
                <c:pt idx="4">
                  <c:v>73.400000000000006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64960"/>
        <c:axId val="74266880"/>
      </c:lineChart>
      <c:dateAx>
        <c:axId val="7426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66880"/>
        <c:crosses val="autoZero"/>
        <c:auto val="1"/>
        <c:lblOffset val="100"/>
        <c:baseTimeUnit val="years"/>
      </c:dateAx>
      <c:valAx>
        <c:axId val="7426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426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6125</c:v>
                </c:pt>
                <c:pt idx="1">
                  <c:v>6207</c:v>
                </c:pt>
                <c:pt idx="2">
                  <c:v>6153</c:v>
                </c:pt>
                <c:pt idx="3">
                  <c:v>6308</c:v>
                </c:pt>
                <c:pt idx="4">
                  <c:v>6717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26176"/>
        <c:axId val="7462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8856</c:v>
                </c:pt>
                <c:pt idx="1">
                  <c:v>9437</c:v>
                </c:pt>
                <c:pt idx="2">
                  <c:v>8588</c:v>
                </c:pt>
                <c:pt idx="3">
                  <c:v>8536</c:v>
                </c:pt>
                <c:pt idx="4">
                  <c:v>8502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26176"/>
        <c:axId val="74628096"/>
      </c:lineChart>
      <c:dateAx>
        <c:axId val="746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28096"/>
        <c:crosses val="autoZero"/>
        <c:auto val="1"/>
        <c:lblOffset val="100"/>
        <c:baseTimeUnit val="years"/>
      </c:dateAx>
      <c:valAx>
        <c:axId val="7462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4626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20506</c:v>
                </c:pt>
                <c:pt idx="1">
                  <c:v>21602</c:v>
                </c:pt>
                <c:pt idx="2">
                  <c:v>22074</c:v>
                </c:pt>
                <c:pt idx="3">
                  <c:v>21883</c:v>
                </c:pt>
                <c:pt idx="4">
                  <c:v>22342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4944"/>
        <c:axId val="746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18124</c:v>
                </c:pt>
                <c:pt idx="1">
                  <c:v>31585</c:v>
                </c:pt>
                <c:pt idx="2">
                  <c:v>19795</c:v>
                </c:pt>
                <c:pt idx="3">
                  <c:v>20395</c:v>
                </c:pt>
                <c:pt idx="4">
                  <c:v>20681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4944"/>
        <c:axId val="74676864"/>
      </c:lineChart>
      <c:dateAx>
        <c:axId val="746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76864"/>
        <c:crosses val="autoZero"/>
        <c:auto val="1"/>
        <c:lblOffset val="100"/>
        <c:baseTimeUnit val="years"/>
      </c:dateAx>
      <c:valAx>
        <c:axId val="746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467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52544"/>
        <c:axId val="474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146.1</c:v>
                </c:pt>
                <c:pt idx="1">
                  <c:v>121</c:v>
                </c:pt>
                <c:pt idx="2">
                  <c:v>145.30000000000001</c:v>
                </c:pt>
                <c:pt idx="3">
                  <c:v>184.4</c:v>
                </c:pt>
                <c:pt idx="4">
                  <c:v>163.19999999999999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2544"/>
        <c:axId val="47454464"/>
      </c:lineChart>
      <c:dateAx>
        <c:axId val="4745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54464"/>
        <c:crosses val="autoZero"/>
        <c:auto val="1"/>
        <c:lblOffset val="100"/>
        <c:baseTimeUnit val="years"/>
      </c:dateAx>
      <c:valAx>
        <c:axId val="474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45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82.4</c:v>
                </c:pt>
                <c:pt idx="2">
                  <c:v>82.3</c:v>
                </c:pt>
                <c:pt idx="3">
                  <c:v>75.900000000000006</c:v>
                </c:pt>
                <c:pt idx="4">
                  <c:v>79.2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01312"/>
        <c:axId val="475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86.6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1312"/>
        <c:axId val="47503232"/>
      </c:lineChart>
      <c:dateAx>
        <c:axId val="475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503232"/>
        <c:crosses val="autoZero"/>
        <c:auto val="1"/>
        <c:lblOffset val="100"/>
        <c:baseTimeUnit val="years"/>
      </c:dateAx>
      <c:valAx>
        <c:axId val="475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50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103.9</c:v>
                </c:pt>
                <c:pt idx="1">
                  <c:v>102.5</c:v>
                </c:pt>
                <c:pt idx="2">
                  <c:v>100.4</c:v>
                </c:pt>
                <c:pt idx="3">
                  <c:v>93.5</c:v>
                </c:pt>
                <c:pt idx="4">
                  <c:v>98.8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3920"/>
        <c:axId val="4756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96.3</c:v>
                </c:pt>
                <c:pt idx="2">
                  <c:v>101.3</c:v>
                </c:pt>
                <c:pt idx="3">
                  <c:v>101.1</c:v>
                </c:pt>
                <c:pt idx="4">
                  <c:v>101.2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3920"/>
        <c:axId val="47560192"/>
      </c:lineChart>
      <c:dateAx>
        <c:axId val="4755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560192"/>
        <c:crosses val="autoZero"/>
        <c:auto val="1"/>
        <c:lblOffset val="100"/>
        <c:baseTimeUnit val="years"/>
      </c:dateAx>
      <c:valAx>
        <c:axId val="4756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7553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13.9</c:v>
                </c:pt>
                <c:pt idx="2">
                  <c:v>18.5</c:v>
                </c:pt>
                <c:pt idx="3">
                  <c:v>23.3</c:v>
                </c:pt>
                <c:pt idx="4">
                  <c:v>28.1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1360"/>
        <c:axId val="4771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48</c:v>
                </c:pt>
                <c:pt idx="2">
                  <c:v>43.7</c:v>
                </c:pt>
                <c:pt idx="3">
                  <c:v>44.3</c:v>
                </c:pt>
                <c:pt idx="4">
                  <c:v>46.7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1360"/>
        <c:axId val="47713280"/>
      </c:lineChart>
      <c:dateAx>
        <c:axId val="4771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13280"/>
        <c:crosses val="autoZero"/>
        <c:auto val="1"/>
        <c:lblOffset val="100"/>
        <c:baseTimeUnit val="years"/>
      </c:dateAx>
      <c:valAx>
        <c:axId val="4771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1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41.4</c:v>
                </c:pt>
                <c:pt idx="1">
                  <c:v>47.6</c:v>
                </c:pt>
                <c:pt idx="2">
                  <c:v>54.4</c:v>
                </c:pt>
                <c:pt idx="3">
                  <c:v>62.9</c:v>
                </c:pt>
                <c:pt idx="4">
                  <c:v>68.2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6512"/>
        <c:axId val="4777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51.4</c:v>
                </c:pt>
                <c:pt idx="1">
                  <c:v>63.3</c:v>
                </c:pt>
                <c:pt idx="2">
                  <c:v>59.8</c:v>
                </c:pt>
                <c:pt idx="3">
                  <c:v>61.8</c:v>
                </c:pt>
                <c:pt idx="4">
                  <c:v>66.3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6512"/>
        <c:axId val="47778432"/>
      </c:lineChart>
      <c:dateAx>
        <c:axId val="4777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78432"/>
        <c:crosses val="autoZero"/>
        <c:auto val="1"/>
        <c:lblOffset val="100"/>
        <c:baseTimeUnit val="years"/>
      </c:dateAx>
      <c:valAx>
        <c:axId val="4777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7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23959056</c:v>
                </c:pt>
                <c:pt idx="1">
                  <c:v>24180356</c:v>
                </c:pt>
                <c:pt idx="2">
                  <c:v>24101922</c:v>
                </c:pt>
                <c:pt idx="3">
                  <c:v>24089933</c:v>
                </c:pt>
                <c:pt idx="4">
                  <c:v>24154839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1184"/>
        <c:axId val="478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22744336</c:v>
                </c:pt>
                <c:pt idx="1">
                  <c:v>34139294</c:v>
                </c:pt>
                <c:pt idx="2">
                  <c:v>24879291</c:v>
                </c:pt>
                <c:pt idx="3">
                  <c:v>26363375</c:v>
                </c:pt>
                <c:pt idx="4">
                  <c:v>26996532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1184"/>
        <c:axId val="47823104"/>
      </c:lineChart>
      <c:dateAx>
        <c:axId val="4782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823104"/>
        <c:crosses val="autoZero"/>
        <c:auto val="1"/>
        <c:lblOffset val="100"/>
        <c:baseTimeUnit val="years"/>
      </c:dateAx>
      <c:valAx>
        <c:axId val="4782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821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4.5</c:v>
                </c:pt>
                <c:pt idx="1">
                  <c:v>4.5999999999999996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4.9000000000000004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71296"/>
        <c:axId val="7448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19.3</c:v>
                </c:pt>
                <c:pt idx="2">
                  <c:v>9</c:v>
                </c:pt>
                <c:pt idx="3">
                  <c:v>8.4</c:v>
                </c:pt>
                <c:pt idx="4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71296"/>
        <c:axId val="74485760"/>
      </c:lineChart>
      <c:dateAx>
        <c:axId val="7447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85760"/>
        <c:crosses val="autoZero"/>
        <c:auto val="1"/>
        <c:lblOffset val="100"/>
        <c:baseTimeUnit val="years"/>
      </c:dateAx>
      <c:valAx>
        <c:axId val="7448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4471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61.3</c:v>
                </c:pt>
                <c:pt idx="1">
                  <c:v>63</c:v>
                </c:pt>
                <c:pt idx="2">
                  <c:v>68.400000000000006</c:v>
                </c:pt>
                <c:pt idx="3">
                  <c:v>76</c:v>
                </c:pt>
                <c:pt idx="4">
                  <c:v>70.5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81504"/>
        <c:axId val="7458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61.2</c:v>
                </c:pt>
                <c:pt idx="2">
                  <c:v>84.4</c:v>
                </c:pt>
                <c:pt idx="3">
                  <c:v>84.6</c:v>
                </c:pt>
                <c:pt idx="4">
                  <c:v>85.6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1504"/>
        <c:axId val="74583424"/>
      </c:lineChart>
      <c:dateAx>
        <c:axId val="7458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83424"/>
        <c:crosses val="autoZero"/>
        <c:auto val="1"/>
        <c:lblOffset val="100"/>
        <c:baseTimeUnit val="years"/>
      </c:dateAx>
      <c:valAx>
        <c:axId val="7458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458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52" zoomScaleNormal="52" zoomScaleSheetLayoutView="70" workbookViewId="0">
      <selection activeCell="EG8" sqref="EG8:FY8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山口県地方独立行政法人山口県立病院機構　県立こころの医療センター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地方独立行政法人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精神科病院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精神病院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142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 t="str">
        <f>データ!Y6</f>
        <v>-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-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臨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>
        <f>データ!AB6</f>
        <v>180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180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 t="str">
        <f>データ!U6</f>
        <v>-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13216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１５：１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 t="str">
        <f>データ!AE6</f>
        <v>-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 t="str">
        <f>データ!AG6</f>
        <v>-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143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146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103.9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102.5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100.4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93.5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98.8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85.9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82.4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82.3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75.900000000000006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79.2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該当数値なし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該当数値なし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7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1.2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89.3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93.2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93.6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93.7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90.1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99.8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101.3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101.1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101.2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69.599999999999994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69.099999999999994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69.8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69.400000000000006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146.1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145.30000000000001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184.4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163.19999999999999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72.3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73.599999999999994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74.8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73.400000000000006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20506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21602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22074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21883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22342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6125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6207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6153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6308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6717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61.3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63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68.400000000000006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76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70.5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4.5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4.5999999999999996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4.4000000000000004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4.5999999999999996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4.9000000000000004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18124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19795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20395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20681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8856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8588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8536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8502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86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84.4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84.6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85.6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10.7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8.4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8.1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145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8.9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13.9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18.5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23.3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28.1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41.4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47.6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54.4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62.9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68.2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23959056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24180356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24101922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24089933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24154839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37.4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43.7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44.3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46.7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51.4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59.8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61.8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66.3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22744336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24879291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26363375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26996532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357500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42" t="str">
        <f>IF(H8&lt;&gt;I8,H8,"")&amp;IF(I8&lt;&gt;J8,I8,"")&amp;"　"&amp;J8</f>
        <v>山口県地方独立行政法人山口県立病院機構　県立こころの医療センター</v>
      </c>
      <c r="I6" s="143"/>
      <c r="J6" s="144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/>
      <c r="P6" s="63" t="str">
        <f>P8</f>
        <v>直営</v>
      </c>
      <c r="Q6" s="64">
        <f t="shared" ref="Q6:AG6" si="3">Q8</f>
        <v>1</v>
      </c>
      <c r="R6" s="63" t="str">
        <f t="shared" si="3"/>
        <v>-</v>
      </c>
      <c r="S6" s="63" t="str">
        <f t="shared" si="3"/>
        <v>-</v>
      </c>
      <c r="T6" s="63" t="str">
        <f t="shared" si="3"/>
        <v>臨</v>
      </c>
      <c r="U6" s="64" t="str">
        <f>U8</f>
        <v>-</v>
      </c>
      <c r="V6" s="64">
        <f>V8</f>
        <v>13216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180</v>
      </c>
      <c r="AC6" s="64" t="str">
        <f t="shared" si="3"/>
        <v>-</v>
      </c>
      <c r="AD6" s="64">
        <f t="shared" si="3"/>
        <v>180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103.9</v>
      </c>
      <c r="AI6" s="65">
        <f t="shared" ref="AI6:AQ6" si="4">IF(AI8="-",NA(),AI8)</f>
        <v>102.5</v>
      </c>
      <c r="AJ6" s="65">
        <f t="shared" si="4"/>
        <v>100.4</v>
      </c>
      <c r="AK6" s="65">
        <f t="shared" si="4"/>
        <v>93.5</v>
      </c>
      <c r="AL6" s="65">
        <f t="shared" si="4"/>
        <v>98.8</v>
      </c>
      <c r="AM6" s="65">
        <f t="shared" si="4"/>
        <v>99.8</v>
      </c>
      <c r="AN6" s="65">
        <f t="shared" si="4"/>
        <v>96.3</v>
      </c>
      <c r="AO6" s="65">
        <f t="shared" si="4"/>
        <v>101.3</v>
      </c>
      <c r="AP6" s="65">
        <f t="shared" si="4"/>
        <v>101.1</v>
      </c>
      <c r="AQ6" s="65">
        <f t="shared" si="4"/>
        <v>101.2</v>
      </c>
      <c r="AR6" s="65" t="str">
        <f>IF(AR8="-","【-】","【"&amp;SUBSTITUTE(TEXT(AR8,"#,##0.0"),"-","△")&amp;"】")</f>
        <v>【98.4】</v>
      </c>
      <c r="AS6" s="65">
        <f>IF(AS8="-",NA(),AS8)</f>
        <v>85.9</v>
      </c>
      <c r="AT6" s="65">
        <f t="shared" ref="AT6:BB6" si="5">IF(AT8="-",NA(),AT8)</f>
        <v>82.4</v>
      </c>
      <c r="AU6" s="65">
        <f t="shared" si="5"/>
        <v>82.3</v>
      </c>
      <c r="AV6" s="65">
        <f t="shared" si="5"/>
        <v>75.900000000000006</v>
      </c>
      <c r="AW6" s="65">
        <f t="shared" si="5"/>
        <v>79.2</v>
      </c>
      <c r="AX6" s="65">
        <f t="shared" si="5"/>
        <v>69.599999999999994</v>
      </c>
      <c r="AY6" s="65">
        <f t="shared" si="5"/>
        <v>86.6</v>
      </c>
      <c r="AZ6" s="65">
        <f t="shared" si="5"/>
        <v>69.099999999999994</v>
      </c>
      <c r="BA6" s="65">
        <f t="shared" si="5"/>
        <v>69.8</v>
      </c>
      <c r="BB6" s="65">
        <f t="shared" si="5"/>
        <v>69.400000000000006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>
        <f t="shared" si="6"/>
        <v>7</v>
      </c>
      <c r="BH6" s="65">
        <f t="shared" si="6"/>
        <v>1.2</v>
      </c>
      <c r="BI6" s="65">
        <f t="shared" si="6"/>
        <v>146.1</v>
      </c>
      <c r="BJ6" s="65">
        <f t="shared" si="6"/>
        <v>121</v>
      </c>
      <c r="BK6" s="65">
        <f t="shared" si="6"/>
        <v>145.30000000000001</v>
      </c>
      <c r="BL6" s="65">
        <f t="shared" si="6"/>
        <v>184.4</v>
      </c>
      <c r="BM6" s="65">
        <f t="shared" si="6"/>
        <v>163.19999999999999</v>
      </c>
      <c r="BN6" s="65" t="str">
        <f>IF(BN8="-","【-】","【"&amp;SUBSTITUTE(TEXT(BN8,"#,##0.0"),"-","△")&amp;"】")</f>
        <v>【63.6】</v>
      </c>
      <c r="BO6" s="65">
        <f>IF(BO8="-",NA(),BO8)</f>
        <v>89.3</v>
      </c>
      <c r="BP6" s="65">
        <f t="shared" ref="BP6:BX6" si="7">IF(BP8="-",NA(),BP8)</f>
        <v>93.2</v>
      </c>
      <c r="BQ6" s="65">
        <f t="shared" si="7"/>
        <v>93.6</v>
      </c>
      <c r="BR6" s="65">
        <f t="shared" si="7"/>
        <v>93.7</v>
      </c>
      <c r="BS6" s="65">
        <f t="shared" si="7"/>
        <v>90.1</v>
      </c>
      <c r="BT6" s="65">
        <f t="shared" si="7"/>
        <v>72.3</v>
      </c>
      <c r="BU6" s="65">
        <f t="shared" si="7"/>
        <v>68.5</v>
      </c>
      <c r="BV6" s="65">
        <f t="shared" si="7"/>
        <v>73.599999999999994</v>
      </c>
      <c r="BW6" s="65">
        <f t="shared" si="7"/>
        <v>74.8</v>
      </c>
      <c r="BX6" s="65">
        <f t="shared" si="7"/>
        <v>73.400000000000006</v>
      </c>
      <c r="BY6" s="65" t="str">
        <f>IF(BY8="-","【-】","【"&amp;SUBSTITUTE(TEXT(BY8,"#,##0.0"),"-","△")&amp;"】")</f>
        <v>【74.2】</v>
      </c>
      <c r="BZ6" s="66">
        <f>IF(BZ8="-",NA(),BZ8)</f>
        <v>20506</v>
      </c>
      <c r="CA6" s="66">
        <f t="shared" ref="CA6:CI6" si="8">IF(CA8="-",NA(),CA8)</f>
        <v>21602</v>
      </c>
      <c r="CB6" s="66">
        <f t="shared" si="8"/>
        <v>22074</v>
      </c>
      <c r="CC6" s="66">
        <f t="shared" si="8"/>
        <v>21883</v>
      </c>
      <c r="CD6" s="66">
        <f t="shared" si="8"/>
        <v>22342</v>
      </c>
      <c r="CE6" s="66">
        <f t="shared" si="8"/>
        <v>18124</v>
      </c>
      <c r="CF6" s="66">
        <f t="shared" si="8"/>
        <v>31585</v>
      </c>
      <c r="CG6" s="66">
        <f t="shared" si="8"/>
        <v>19795</v>
      </c>
      <c r="CH6" s="66">
        <f t="shared" si="8"/>
        <v>20395</v>
      </c>
      <c r="CI6" s="66">
        <f t="shared" si="8"/>
        <v>20681</v>
      </c>
      <c r="CJ6" s="65" t="str">
        <f>IF(CJ8="-","【-】","【"&amp;SUBSTITUTE(TEXT(CJ8,"#,##0"),"-","△")&amp;"】")</f>
        <v>【49,667】</v>
      </c>
      <c r="CK6" s="66">
        <f>IF(CK8="-",NA(),CK8)</f>
        <v>6125</v>
      </c>
      <c r="CL6" s="66">
        <f t="shared" ref="CL6:CT6" si="9">IF(CL8="-",NA(),CL8)</f>
        <v>6207</v>
      </c>
      <c r="CM6" s="66">
        <f t="shared" si="9"/>
        <v>6153</v>
      </c>
      <c r="CN6" s="66">
        <f t="shared" si="9"/>
        <v>6308</v>
      </c>
      <c r="CO6" s="66">
        <f t="shared" si="9"/>
        <v>6717</v>
      </c>
      <c r="CP6" s="66">
        <f t="shared" si="9"/>
        <v>8856</v>
      </c>
      <c r="CQ6" s="66">
        <f t="shared" si="9"/>
        <v>9437</v>
      </c>
      <c r="CR6" s="66">
        <f t="shared" si="9"/>
        <v>8588</v>
      </c>
      <c r="CS6" s="66">
        <f t="shared" si="9"/>
        <v>8536</v>
      </c>
      <c r="CT6" s="66">
        <f t="shared" si="9"/>
        <v>8502</v>
      </c>
      <c r="CU6" s="65" t="str">
        <f>IF(CU8="-","【-】","【"&amp;SUBSTITUTE(TEXT(CU8,"#,##0"),"-","△")&amp;"】")</f>
        <v>【13,758】</v>
      </c>
      <c r="CV6" s="65">
        <f>IF(CV8="-",NA(),CV8)</f>
        <v>61.3</v>
      </c>
      <c r="CW6" s="65">
        <f t="shared" ref="CW6:DE6" si="10">IF(CW8="-",NA(),CW8)</f>
        <v>63</v>
      </c>
      <c r="CX6" s="65">
        <f t="shared" si="10"/>
        <v>68.400000000000006</v>
      </c>
      <c r="CY6" s="65">
        <f t="shared" si="10"/>
        <v>76</v>
      </c>
      <c r="CZ6" s="65">
        <f t="shared" si="10"/>
        <v>70.5</v>
      </c>
      <c r="DA6" s="65">
        <f t="shared" si="10"/>
        <v>86</v>
      </c>
      <c r="DB6" s="65">
        <f t="shared" si="10"/>
        <v>61.2</v>
      </c>
      <c r="DC6" s="65">
        <f t="shared" si="10"/>
        <v>84.4</v>
      </c>
      <c r="DD6" s="65">
        <f t="shared" si="10"/>
        <v>84.6</v>
      </c>
      <c r="DE6" s="65">
        <f t="shared" si="10"/>
        <v>85.6</v>
      </c>
      <c r="DF6" s="65" t="str">
        <f>IF(DF8="-","【-】","【"&amp;SUBSTITUTE(TEXT(DF8,"#,##0.0"),"-","△")&amp;"】")</f>
        <v>【55.2】</v>
      </c>
      <c r="DG6" s="65">
        <f>IF(DG8="-",NA(),DG8)</f>
        <v>4.5</v>
      </c>
      <c r="DH6" s="65">
        <f t="shared" ref="DH6:DP6" si="11">IF(DH8="-",NA(),DH8)</f>
        <v>4.5999999999999996</v>
      </c>
      <c r="DI6" s="65">
        <f t="shared" si="11"/>
        <v>4.4000000000000004</v>
      </c>
      <c r="DJ6" s="65">
        <f t="shared" si="11"/>
        <v>4.5999999999999996</v>
      </c>
      <c r="DK6" s="65">
        <f t="shared" si="11"/>
        <v>4.9000000000000004</v>
      </c>
      <c r="DL6" s="65">
        <f t="shared" si="11"/>
        <v>10.7</v>
      </c>
      <c r="DM6" s="65">
        <f t="shared" si="11"/>
        <v>19.3</v>
      </c>
      <c r="DN6" s="65">
        <f t="shared" si="11"/>
        <v>9</v>
      </c>
      <c r="DO6" s="65">
        <f t="shared" si="11"/>
        <v>8.4</v>
      </c>
      <c r="DP6" s="65">
        <f t="shared" si="11"/>
        <v>8.1</v>
      </c>
      <c r="DQ6" s="65" t="str">
        <f>IF(DQ8="-","【-】","【"&amp;SUBSTITUTE(TEXT(DQ8,"#,##0.0"),"-","△")&amp;"】")</f>
        <v>【24.1】</v>
      </c>
      <c r="DR6" s="65">
        <f>IF(DR8="-",NA(),DR8)</f>
        <v>8.9</v>
      </c>
      <c r="DS6" s="65">
        <f t="shared" ref="DS6:EA6" si="12">IF(DS8="-",NA(),DS8)</f>
        <v>13.9</v>
      </c>
      <c r="DT6" s="65">
        <f t="shared" si="12"/>
        <v>18.5</v>
      </c>
      <c r="DU6" s="65">
        <f t="shared" si="12"/>
        <v>23.3</v>
      </c>
      <c r="DV6" s="65">
        <f t="shared" si="12"/>
        <v>28.1</v>
      </c>
      <c r="DW6" s="65">
        <f t="shared" si="12"/>
        <v>37.4</v>
      </c>
      <c r="DX6" s="65">
        <f t="shared" si="12"/>
        <v>48</v>
      </c>
      <c r="DY6" s="65">
        <f t="shared" si="12"/>
        <v>43.7</v>
      </c>
      <c r="DZ6" s="65">
        <f t="shared" si="12"/>
        <v>44.3</v>
      </c>
      <c r="EA6" s="65">
        <f t="shared" si="12"/>
        <v>46.7</v>
      </c>
      <c r="EB6" s="65" t="str">
        <f>IF(EB8="-","【-】","【"&amp;SUBSTITUTE(TEXT(EB8,"#,##0.0"),"-","△")&amp;"】")</f>
        <v>【50.7】</v>
      </c>
      <c r="EC6" s="65">
        <f>IF(EC8="-",NA(),EC8)</f>
        <v>41.4</v>
      </c>
      <c r="ED6" s="65">
        <f t="shared" ref="ED6:EL6" si="13">IF(ED8="-",NA(),ED8)</f>
        <v>47.6</v>
      </c>
      <c r="EE6" s="65">
        <f t="shared" si="13"/>
        <v>54.4</v>
      </c>
      <c r="EF6" s="65">
        <f t="shared" si="13"/>
        <v>62.9</v>
      </c>
      <c r="EG6" s="65">
        <f t="shared" si="13"/>
        <v>68.2</v>
      </c>
      <c r="EH6" s="65">
        <f t="shared" si="13"/>
        <v>51.4</v>
      </c>
      <c r="EI6" s="65">
        <f t="shared" si="13"/>
        <v>63.3</v>
      </c>
      <c r="EJ6" s="65">
        <f t="shared" si="13"/>
        <v>59.8</v>
      </c>
      <c r="EK6" s="65">
        <f t="shared" si="13"/>
        <v>61.8</v>
      </c>
      <c r="EL6" s="65">
        <f t="shared" si="13"/>
        <v>66.3</v>
      </c>
      <c r="EM6" s="65" t="str">
        <f>IF(EM8="-","【-】","【"&amp;SUBSTITUTE(TEXT(EM8,"#,##0.0"),"-","△")&amp;"】")</f>
        <v>【65.7】</v>
      </c>
      <c r="EN6" s="66">
        <f>IF(EN8="-",NA(),EN8)</f>
        <v>23959056</v>
      </c>
      <c r="EO6" s="66">
        <f t="shared" ref="EO6:EW6" si="14">IF(EO8="-",NA(),EO8)</f>
        <v>24180356</v>
      </c>
      <c r="EP6" s="66">
        <f t="shared" si="14"/>
        <v>24101922</v>
      </c>
      <c r="EQ6" s="66">
        <f t="shared" si="14"/>
        <v>24089933</v>
      </c>
      <c r="ER6" s="66">
        <f t="shared" si="14"/>
        <v>24154839</v>
      </c>
      <c r="ES6" s="66">
        <f t="shared" si="14"/>
        <v>22744336</v>
      </c>
      <c r="ET6" s="66">
        <f t="shared" si="14"/>
        <v>34139294</v>
      </c>
      <c r="EU6" s="66">
        <f t="shared" si="14"/>
        <v>24879291</v>
      </c>
      <c r="EV6" s="66">
        <f t="shared" si="14"/>
        <v>26363375</v>
      </c>
      <c r="EW6" s="66">
        <f t="shared" si="14"/>
        <v>26996532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357500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/>
      <c r="P7" s="63" t="str">
        <f>P8</f>
        <v>直営</v>
      </c>
      <c r="Q7" s="64">
        <f t="shared" si="15"/>
        <v>1</v>
      </c>
      <c r="R7" s="63" t="str">
        <f t="shared" si="15"/>
        <v>-</v>
      </c>
      <c r="S7" s="63" t="str">
        <f t="shared" si="15"/>
        <v>-</v>
      </c>
      <c r="T7" s="63" t="str">
        <f t="shared" si="15"/>
        <v>臨</v>
      </c>
      <c r="U7" s="64" t="str">
        <f>U8</f>
        <v>-</v>
      </c>
      <c r="V7" s="64">
        <f>V8</f>
        <v>13216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180</v>
      </c>
      <c r="AC7" s="64" t="str">
        <f t="shared" si="15"/>
        <v>-</v>
      </c>
      <c r="AD7" s="64">
        <f t="shared" si="15"/>
        <v>180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103.9</v>
      </c>
      <c r="AI7" s="65">
        <f t="shared" ref="AI7:AQ7" si="16">AI8</f>
        <v>102.5</v>
      </c>
      <c r="AJ7" s="65">
        <f t="shared" si="16"/>
        <v>100.4</v>
      </c>
      <c r="AK7" s="65">
        <f t="shared" si="16"/>
        <v>93.5</v>
      </c>
      <c r="AL7" s="65">
        <f t="shared" si="16"/>
        <v>98.8</v>
      </c>
      <c r="AM7" s="65">
        <f t="shared" si="16"/>
        <v>99.8</v>
      </c>
      <c r="AN7" s="65">
        <f t="shared" si="16"/>
        <v>96.3</v>
      </c>
      <c r="AO7" s="65">
        <f t="shared" si="16"/>
        <v>101.3</v>
      </c>
      <c r="AP7" s="65">
        <f t="shared" si="16"/>
        <v>101.1</v>
      </c>
      <c r="AQ7" s="65">
        <f t="shared" si="16"/>
        <v>101.2</v>
      </c>
      <c r="AR7" s="65"/>
      <c r="AS7" s="65">
        <f>AS8</f>
        <v>85.9</v>
      </c>
      <c r="AT7" s="65">
        <f t="shared" ref="AT7:BB7" si="17">AT8</f>
        <v>82.4</v>
      </c>
      <c r="AU7" s="65">
        <f t="shared" si="17"/>
        <v>82.3</v>
      </c>
      <c r="AV7" s="65">
        <f t="shared" si="17"/>
        <v>75.900000000000006</v>
      </c>
      <c r="AW7" s="65">
        <f t="shared" si="17"/>
        <v>79.2</v>
      </c>
      <c r="AX7" s="65">
        <f t="shared" si="17"/>
        <v>69.599999999999994</v>
      </c>
      <c r="AY7" s="65">
        <f t="shared" si="17"/>
        <v>86.6</v>
      </c>
      <c r="AZ7" s="65">
        <f t="shared" si="17"/>
        <v>69.099999999999994</v>
      </c>
      <c r="BA7" s="65">
        <f t="shared" si="17"/>
        <v>69.8</v>
      </c>
      <c r="BB7" s="65">
        <f t="shared" si="17"/>
        <v>69.400000000000006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>
        <f t="shared" si="18"/>
        <v>7</v>
      </c>
      <c r="BH7" s="65">
        <f t="shared" si="18"/>
        <v>1.2</v>
      </c>
      <c r="BI7" s="65">
        <f t="shared" si="18"/>
        <v>146.1</v>
      </c>
      <c r="BJ7" s="65">
        <f t="shared" si="18"/>
        <v>121</v>
      </c>
      <c r="BK7" s="65">
        <f t="shared" si="18"/>
        <v>145.30000000000001</v>
      </c>
      <c r="BL7" s="65">
        <f t="shared" si="18"/>
        <v>184.4</v>
      </c>
      <c r="BM7" s="65">
        <f t="shared" si="18"/>
        <v>163.19999999999999</v>
      </c>
      <c r="BN7" s="65"/>
      <c r="BO7" s="65">
        <f>BO8</f>
        <v>89.3</v>
      </c>
      <c r="BP7" s="65">
        <f t="shared" ref="BP7:BX7" si="19">BP8</f>
        <v>93.2</v>
      </c>
      <c r="BQ7" s="65">
        <f t="shared" si="19"/>
        <v>93.6</v>
      </c>
      <c r="BR7" s="65">
        <f t="shared" si="19"/>
        <v>93.7</v>
      </c>
      <c r="BS7" s="65">
        <f t="shared" si="19"/>
        <v>90.1</v>
      </c>
      <c r="BT7" s="65">
        <f t="shared" si="19"/>
        <v>72.3</v>
      </c>
      <c r="BU7" s="65">
        <f t="shared" si="19"/>
        <v>68.5</v>
      </c>
      <c r="BV7" s="65">
        <f t="shared" si="19"/>
        <v>73.599999999999994</v>
      </c>
      <c r="BW7" s="65">
        <f t="shared" si="19"/>
        <v>74.8</v>
      </c>
      <c r="BX7" s="65">
        <f t="shared" si="19"/>
        <v>73.400000000000006</v>
      </c>
      <c r="BY7" s="65"/>
      <c r="BZ7" s="66">
        <f>BZ8</f>
        <v>20506</v>
      </c>
      <c r="CA7" s="66">
        <f t="shared" ref="CA7:CI7" si="20">CA8</f>
        <v>21602</v>
      </c>
      <c r="CB7" s="66">
        <f t="shared" si="20"/>
        <v>22074</v>
      </c>
      <c r="CC7" s="66">
        <f t="shared" si="20"/>
        <v>21883</v>
      </c>
      <c r="CD7" s="66">
        <f t="shared" si="20"/>
        <v>22342</v>
      </c>
      <c r="CE7" s="66">
        <f t="shared" si="20"/>
        <v>18124</v>
      </c>
      <c r="CF7" s="66">
        <f t="shared" si="20"/>
        <v>31585</v>
      </c>
      <c r="CG7" s="66">
        <f t="shared" si="20"/>
        <v>19795</v>
      </c>
      <c r="CH7" s="66">
        <f t="shared" si="20"/>
        <v>20395</v>
      </c>
      <c r="CI7" s="66">
        <f t="shared" si="20"/>
        <v>20681</v>
      </c>
      <c r="CJ7" s="65"/>
      <c r="CK7" s="66">
        <f>CK8</f>
        <v>6125</v>
      </c>
      <c r="CL7" s="66">
        <f t="shared" ref="CL7:CT7" si="21">CL8</f>
        <v>6207</v>
      </c>
      <c r="CM7" s="66">
        <f t="shared" si="21"/>
        <v>6153</v>
      </c>
      <c r="CN7" s="66">
        <f t="shared" si="21"/>
        <v>6308</v>
      </c>
      <c r="CO7" s="66">
        <f t="shared" si="21"/>
        <v>6717</v>
      </c>
      <c r="CP7" s="66">
        <f t="shared" si="21"/>
        <v>8856</v>
      </c>
      <c r="CQ7" s="66">
        <f t="shared" si="21"/>
        <v>9437</v>
      </c>
      <c r="CR7" s="66">
        <f t="shared" si="21"/>
        <v>8588</v>
      </c>
      <c r="CS7" s="66">
        <f t="shared" si="21"/>
        <v>8536</v>
      </c>
      <c r="CT7" s="66">
        <f t="shared" si="21"/>
        <v>8502</v>
      </c>
      <c r="CU7" s="65"/>
      <c r="CV7" s="65">
        <f>CV8</f>
        <v>61.3</v>
      </c>
      <c r="CW7" s="65">
        <f t="shared" ref="CW7:DE7" si="22">CW8</f>
        <v>63</v>
      </c>
      <c r="CX7" s="65">
        <f t="shared" si="22"/>
        <v>68.400000000000006</v>
      </c>
      <c r="CY7" s="65">
        <f t="shared" si="22"/>
        <v>76</v>
      </c>
      <c r="CZ7" s="65">
        <f t="shared" si="22"/>
        <v>70.5</v>
      </c>
      <c r="DA7" s="65">
        <f t="shared" si="22"/>
        <v>86</v>
      </c>
      <c r="DB7" s="65">
        <f t="shared" si="22"/>
        <v>61.2</v>
      </c>
      <c r="DC7" s="65">
        <f t="shared" si="22"/>
        <v>84.4</v>
      </c>
      <c r="DD7" s="65">
        <f t="shared" si="22"/>
        <v>84.6</v>
      </c>
      <c r="DE7" s="65">
        <f t="shared" si="22"/>
        <v>85.6</v>
      </c>
      <c r="DF7" s="65"/>
      <c r="DG7" s="65">
        <f>DG8</f>
        <v>4.5</v>
      </c>
      <c r="DH7" s="65">
        <f t="shared" ref="DH7:DP7" si="23">DH8</f>
        <v>4.5999999999999996</v>
      </c>
      <c r="DI7" s="65">
        <f t="shared" si="23"/>
        <v>4.4000000000000004</v>
      </c>
      <c r="DJ7" s="65">
        <f t="shared" si="23"/>
        <v>4.5999999999999996</v>
      </c>
      <c r="DK7" s="65">
        <f t="shared" si="23"/>
        <v>4.9000000000000004</v>
      </c>
      <c r="DL7" s="65">
        <f t="shared" si="23"/>
        <v>10.7</v>
      </c>
      <c r="DM7" s="65">
        <f t="shared" si="23"/>
        <v>19.3</v>
      </c>
      <c r="DN7" s="65">
        <f t="shared" si="23"/>
        <v>9</v>
      </c>
      <c r="DO7" s="65">
        <f t="shared" si="23"/>
        <v>8.4</v>
      </c>
      <c r="DP7" s="65">
        <f t="shared" si="23"/>
        <v>8.1</v>
      </c>
      <c r="DQ7" s="65"/>
      <c r="DR7" s="65">
        <f>DR8</f>
        <v>8.9</v>
      </c>
      <c r="DS7" s="65">
        <f t="shared" ref="DS7:EA7" si="24">DS8</f>
        <v>13.9</v>
      </c>
      <c r="DT7" s="65">
        <f t="shared" si="24"/>
        <v>18.5</v>
      </c>
      <c r="DU7" s="65">
        <f t="shared" si="24"/>
        <v>23.3</v>
      </c>
      <c r="DV7" s="65">
        <f t="shared" si="24"/>
        <v>28.1</v>
      </c>
      <c r="DW7" s="65">
        <f t="shared" si="24"/>
        <v>37.4</v>
      </c>
      <c r="DX7" s="65">
        <f t="shared" si="24"/>
        <v>48</v>
      </c>
      <c r="DY7" s="65">
        <f t="shared" si="24"/>
        <v>43.7</v>
      </c>
      <c r="DZ7" s="65">
        <f t="shared" si="24"/>
        <v>44.3</v>
      </c>
      <c r="EA7" s="65">
        <f t="shared" si="24"/>
        <v>46.7</v>
      </c>
      <c r="EB7" s="65"/>
      <c r="EC7" s="65">
        <f>EC8</f>
        <v>41.4</v>
      </c>
      <c r="ED7" s="65">
        <f t="shared" ref="ED7:EL7" si="25">ED8</f>
        <v>47.6</v>
      </c>
      <c r="EE7" s="65">
        <f t="shared" si="25"/>
        <v>54.4</v>
      </c>
      <c r="EF7" s="65">
        <f t="shared" si="25"/>
        <v>62.9</v>
      </c>
      <c r="EG7" s="65">
        <f t="shared" si="25"/>
        <v>68.2</v>
      </c>
      <c r="EH7" s="65">
        <f t="shared" si="25"/>
        <v>51.4</v>
      </c>
      <c r="EI7" s="65">
        <f t="shared" si="25"/>
        <v>63.3</v>
      </c>
      <c r="EJ7" s="65">
        <f t="shared" si="25"/>
        <v>59.8</v>
      </c>
      <c r="EK7" s="65">
        <f t="shared" si="25"/>
        <v>61.8</v>
      </c>
      <c r="EL7" s="65">
        <f t="shared" si="25"/>
        <v>66.3</v>
      </c>
      <c r="EM7" s="65"/>
      <c r="EN7" s="66">
        <f>EN8</f>
        <v>23959056</v>
      </c>
      <c r="EO7" s="66">
        <f t="shared" ref="EO7:EW7" si="26">EO8</f>
        <v>24180356</v>
      </c>
      <c r="EP7" s="66">
        <f t="shared" si="26"/>
        <v>24101922</v>
      </c>
      <c r="EQ7" s="66">
        <f t="shared" si="26"/>
        <v>24089933</v>
      </c>
      <c r="ER7" s="66">
        <f t="shared" si="26"/>
        <v>24154839</v>
      </c>
      <c r="ES7" s="66">
        <f t="shared" si="26"/>
        <v>22744336</v>
      </c>
      <c r="ET7" s="66">
        <f t="shared" si="26"/>
        <v>34139294</v>
      </c>
      <c r="EU7" s="66">
        <f t="shared" si="26"/>
        <v>24879291</v>
      </c>
      <c r="EV7" s="66">
        <f t="shared" si="26"/>
        <v>26363375</v>
      </c>
      <c r="EW7" s="66">
        <f t="shared" si="26"/>
        <v>26996532</v>
      </c>
      <c r="EX7" s="66"/>
    </row>
    <row r="8" spans="1:154" s="67" customFormat="1">
      <c r="A8" s="48"/>
      <c r="B8" s="68">
        <v>2016</v>
      </c>
      <c r="C8" s="68">
        <v>357500</v>
      </c>
      <c r="D8" s="68">
        <v>46</v>
      </c>
      <c r="E8" s="68">
        <v>6</v>
      </c>
      <c r="F8" s="68">
        <v>0</v>
      </c>
      <c r="G8" s="68">
        <v>2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</v>
      </c>
      <c r="R8" s="68" t="s">
        <v>131</v>
      </c>
      <c r="S8" s="68" t="s">
        <v>131</v>
      </c>
      <c r="T8" s="68" t="s">
        <v>132</v>
      </c>
      <c r="U8" s="69" t="s">
        <v>131</v>
      </c>
      <c r="V8" s="69">
        <v>13216</v>
      </c>
      <c r="W8" s="68" t="s">
        <v>133</v>
      </c>
      <c r="X8" s="70" t="s">
        <v>134</v>
      </c>
      <c r="Y8" s="69" t="s">
        <v>131</v>
      </c>
      <c r="Z8" s="69" t="s">
        <v>131</v>
      </c>
      <c r="AA8" s="69" t="s">
        <v>131</v>
      </c>
      <c r="AB8" s="69">
        <v>180</v>
      </c>
      <c r="AC8" s="69" t="s">
        <v>131</v>
      </c>
      <c r="AD8" s="69">
        <v>180</v>
      </c>
      <c r="AE8" s="69" t="s">
        <v>131</v>
      </c>
      <c r="AF8" s="69" t="s">
        <v>131</v>
      </c>
      <c r="AG8" s="69" t="s">
        <v>131</v>
      </c>
      <c r="AH8" s="71">
        <v>103.9</v>
      </c>
      <c r="AI8" s="71">
        <v>102.5</v>
      </c>
      <c r="AJ8" s="71">
        <v>100.4</v>
      </c>
      <c r="AK8" s="71">
        <v>93.5</v>
      </c>
      <c r="AL8" s="71">
        <v>98.8</v>
      </c>
      <c r="AM8" s="71">
        <v>99.8</v>
      </c>
      <c r="AN8" s="71">
        <v>96.3</v>
      </c>
      <c r="AO8" s="71">
        <v>101.3</v>
      </c>
      <c r="AP8" s="71">
        <v>101.1</v>
      </c>
      <c r="AQ8" s="71">
        <v>101.2</v>
      </c>
      <c r="AR8" s="71">
        <v>98.4</v>
      </c>
      <c r="AS8" s="71">
        <v>85.9</v>
      </c>
      <c r="AT8" s="71">
        <v>82.4</v>
      </c>
      <c r="AU8" s="71">
        <v>82.3</v>
      </c>
      <c r="AV8" s="71">
        <v>75.900000000000006</v>
      </c>
      <c r="AW8" s="71">
        <v>79.2</v>
      </c>
      <c r="AX8" s="71">
        <v>69.599999999999994</v>
      </c>
      <c r="AY8" s="71">
        <v>86.6</v>
      </c>
      <c r="AZ8" s="71">
        <v>69.099999999999994</v>
      </c>
      <c r="BA8" s="71">
        <v>69.8</v>
      </c>
      <c r="BB8" s="71">
        <v>69.400000000000006</v>
      </c>
      <c r="BC8" s="71">
        <v>89.5</v>
      </c>
      <c r="BD8" s="72" t="s">
        <v>135</v>
      </c>
      <c r="BE8" s="72" t="s">
        <v>135</v>
      </c>
      <c r="BF8" s="72" t="s">
        <v>135</v>
      </c>
      <c r="BG8" s="72">
        <v>7</v>
      </c>
      <c r="BH8" s="72">
        <v>1.2</v>
      </c>
      <c r="BI8" s="72">
        <v>146.1</v>
      </c>
      <c r="BJ8" s="72">
        <v>121</v>
      </c>
      <c r="BK8" s="72">
        <v>145.30000000000001</v>
      </c>
      <c r="BL8" s="72">
        <v>184.4</v>
      </c>
      <c r="BM8" s="72">
        <v>163.19999999999999</v>
      </c>
      <c r="BN8" s="72">
        <v>63.6</v>
      </c>
      <c r="BO8" s="71">
        <v>89.3</v>
      </c>
      <c r="BP8" s="71">
        <v>93.2</v>
      </c>
      <c r="BQ8" s="71">
        <v>93.6</v>
      </c>
      <c r="BR8" s="71">
        <v>93.7</v>
      </c>
      <c r="BS8" s="71">
        <v>90.1</v>
      </c>
      <c r="BT8" s="71">
        <v>72.3</v>
      </c>
      <c r="BU8" s="71">
        <v>68.5</v>
      </c>
      <c r="BV8" s="71">
        <v>73.599999999999994</v>
      </c>
      <c r="BW8" s="71">
        <v>74.8</v>
      </c>
      <c r="BX8" s="71">
        <v>73.400000000000006</v>
      </c>
      <c r="BY8" s="71">
        <v>74.2</v>
      </c>
      <c r="BZ8" s="72">
        <v>20506</v>
      </c>
      <c r="CA8" s="72">
        <v>21602</v>
      </c>
      <c r="CB8" s="72">
        <v>22074</v>
      </c>
      <c r="CC8" s="72">
        <v>21883</v>
      </c>
      <c r="CD8" s="72">
        <v>22342</v>
      </c>
      <c r="CE8" s="72">
        <v>18124</v>
      </c>
      <c r="CF8" s="72">
        <v>31585</v>
      </c>
      <c r="CG8" s="72">
        <v>19795</v>
      </c>
      <c r="CH8" s="72">
        <v>20395</v>
      </c>
      <c r="CI8" s="72">
        <v>20681</v>
      </c>
      <c r="CJ8" s="71">
        <v>49667</v>
      </c>
      <c r="CK8" s="72">
        <v>6125</v>
      </c>
      <c r="CL8" s="72">
        <v>6207</v>
      </c>
      <c r="CM8" s="72">
        <v>6153</v>
      </c>
      <c r="CN8" s="72">
        <v>6308</v>
      </c>
      <c r="CO8" s="72">
        <v>6717</v>
      </c>
      <c r="CP8" s="72">
        <v>8856</v>
      </c>
      <c r="CQ8" s="72">
        <v>9437</v>
      </c>
      <c r="CR8" s="72">
        <v>8588</v>
      </c>
      <c r="CS8" s="72">
        <v>8536</v>
      </c>
      <c r="CT8" s="72">
        <v>8502</v>
      </c>
      <c r="CU8" s="71">
        <v>13758</v>
      </c>
      <c r="CV8" s="72">
        <v>61.3</v>
      </c>
      <c r="CW8" s="72">
        <v>63</v>
      </c>
      <c r="CX8" s="72">
        <v>68.400000000000006</v>
      </c>
      <c r="CY8" s="72">
        <v>76</v>
      </c>
      <c r="CZ8" s="72">
        <v>70.5</v>
      </c>
      <c r="DA8" s="72">
        <v>86</v>
      </c>
      <c r="DB8" s="72">
        <v>61.2</v>
      </c>
      <c r="DC8" s="72">
        <v>84.4</v>
      </c>
      <c r="DD8" s="72">
        <v>84.6</v>
      </c>
      <c r="DE8" s="72">
        <v>85.6</v>
      </c>
      <c r="DF8" s="72">
        <v>55.2</v>
      </c>
      <c r="DG8" s="72">
        <v>4.5</v>
      </c>
      <c r="DH8" s="72">
        <v>4.5999999999999996</v>
      </c>
      <c r="DI8" s="72">
        <v>4.4000000000000004</v>
      </c>
      <c r="DJ8" s="72">
        <v>4.5999999999999996</v>
      </c>
      <c r="DK8" s="72">
        <v>4.9000000000000004</v>
      </c>
      <c r="DL8" s="72">
        <v>10.7</v>
      </c>
      <c r="DM8" s="72">
        <v>19.3</v>
      </c>
      <c r="DN8" s="72">
        <v>9</v>
      </c>
      <c r="DO8" s="72">
        <v>8.4</v>
      </c>
      <c r="DP8" s="72">
        <v>8.1</v>
      </c>
      <c r="DQ8" s="72">
        <v>24.1</v>
      </c>
      <c r="DR8" s="71">
        <v>8.9</v>
      </c>
      <c r="DS8" s="71">
        <v>13.9</v>
      </c>
      <c r="DT8" s="71">
        <v>18.5</v>
      </c>
      <c r="DU8" s="71">
        <v>23.3</v>
      </c>
      <c r="DV8" s="71">
        <v>28.1</v>
      </c>
      <c r="DW8" s="71">
        <v>37.4</v>
      </c>
      <c r="DX8" s="71">
        <v>48</v>
      </c>
      <c r="DY8" s="71">
        <v>43.7</v>
      </c>
      <c r="DZ8" s="71">
        <v>44.3</v>
      </c>
      <c r="EA8" s="71">
        <v>46.7</v>
      </c>
      <c r="EB8" s="71">
        <v>50.7</v>
      </c>
      <c r="EC8" s="71">
        <v>41.4</v>
      </c>
      <c r="ED8" s="71">
        <v>47.6</v>
      </c>
      <c r="EE8" s="71">
        <v>54.4</v>
      </c>
      <c r="EF8" s="71">
        <v>62.9</v>
      </c>
      <c r="EG8" s="71">
        <v>68.2</v>
      </c>
      <c r="EH8" s="71">
        <v>51.4</v>
      </c>
      <c r="EI8" s="71">
        <v>63.3</v>
      </c>
      <c r="EJ8" s="71">
        <v>59.8</v>
      </c>
      <c r="EK8" s="71">
        <v>61.8</v>
      </c>
      <c r="EL8" s="71">
        <v>66.3</v>
      </c>
      <c r="EM8" s="71">
        <v>65.7</v>
      </c>
      <c r="EN8" s="72">
        <v>23959056</v>
      </c>
      <c r="EO8" s="72">
        <v>24180356</v>
      </c>
      <c r="EP8" s="72">
        <v>24101922</v>
      </c>
      <c r="EQ8" s="72">
        <v>24089933</v>
      </c>
      <c r="ER8" s="72">
        <v>24154839</v>
      </c>
      <c r="ES8" s="72">
        <v>22744336</v>
      </c>
      <c r="ET8" s="72">
        <v>34139294</v>
      </c>
      <c r="EU8" s="72">
        <v>24879291</v>
      </c>
      <c r="EV8" s="72">
        <v>26363375</v>
      </c>
      <c r="EW8" s="72">
        <v>26996532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瀧本　尚也</cp:lastModifiedBy>
  <cp:lastPrinted>2018-10-09T00:40:13Z</cp:lastPrinted>
  <dcterms:created xsi:type="dcterms:W3CDTF">2018-06-14T04:25:44Z</dcterms:created>
  <dcterms:modified xsi:type="dcterms:W3CDTF">2018-10-09T00:46:22Z</dcterms:modified>
</cp:coreProperties>
</file>