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36徳島○\"/>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LP10" i="4"/>
  <c r="JW10" i="4"/>
  <c r="ID10" i="4"/>
  <c r="FZ10" i="4"/>
  <c r="EG10" i="4"/>
  <c r="CN10" i="4"/>
  <c r="AU10" i="4"/>
  <c r="B10" i="4"/>
  <c r="LP8" i="4"/>
  <c r="JW8" i="4"/>
  <c r="ID8" i="4"/>
  <c r="CN8" i="4"/>
  <c r="AU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<sst xmlns="http://schemas.openxmlformats.org/spreadsheetml/2006/main" count="285" uniqueCount="147">
  <si>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</si>
  <si>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</si>
  <si>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</si>
  <si>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</si>
  <si>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</si>
  <si>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</si>
  <si>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</si>
  <si>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</si>
  <si>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</si>
  <si>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</si>
  <si>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</si>
  <si>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</si>
  <si>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</si>
  <si>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</si>
  <si>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</si>
  <si>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</si>
  <si>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</si>
  <si>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</si>
  <si>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</si>
  <si>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</si>
  <si>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</si>
  <si>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</si>
  <si>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</si>
  <si>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</si>
  <si>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</si>
  <si>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</si>
  <si>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</si>
  <si>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</si>
  <si>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</si>
  <si>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</si>
  <si>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</si>
  <si>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</si>
  <si>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</si>
  <si>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</si>
  <si>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</si>
  <si>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</si>
  <si>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</si>
  <si>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</si>
  <si>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</si>
  <si>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</si>
  <si>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</si>
  <si>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</si>
  <si>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</si>
  <si>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</si>
  <si>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</si>
  <si>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</si>
  <si>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</si>
  <si>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</si>
  <si>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</si>
  <si>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</si>
  <si>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</si>
  <si>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</si>
  <si>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</si>
  <si>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</si>
  <si>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</si>
  <si>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</si>
  <si>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</si>
  <si>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</si>
  <si>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</si>
  <si>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</si>
  <si>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</si>
  <si>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</si>
  <si>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</si>
  <si>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</si>
  <si>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</si>
  <si>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</si>
  <si>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</si>
  <si>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</si>
  <si>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</si>
  <si>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</si>
  <si>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</si>
  <si>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</si>
  <si>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</si>
  <si>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</si>
  <si>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</si>
  <si>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</si>
  <si>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</si>
  <si>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</si>
  <si>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</si>
  <si>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</si>
  <si>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</si>
  <si>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</si>
  <si>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</si>
  <si>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</si>
  <si>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</si>
  <si>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</si>
  <si>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</si>
  <si>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</si>
  <si>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</si>
  <si>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</si>
  <si>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</si>
  <si>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</si>
  <si>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</si>
  <si>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</si>
  <si>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</si>
  <si>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</si>
  <si>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</si>
  <si>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</si>
  <si>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</si>
  <si>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</si>
  <si>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</si>
  <si>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</si>
  <si>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</si>
  <si>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</si>
  <si>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</si>
  <si>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</si>
  <si>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</si>
  <si>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</si>
  <si>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</si>
  <si>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</si>
  <si>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</si>
  <si>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</si>
  <si>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</si>
  <si>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</si>
  <si>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</si>
  <si>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</si>
  <si>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</si>
  <si>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</si>
  <si>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</si>
  <si>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</si>
  <si>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</si>
  <si>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</si>
  <si>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</si>
  <si>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</si>
  <si>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中央病院</t>
  </si>
  <si>
    <t>条例全部</t>
  </si>
  <si>
    <t>病院事業</t>
  </si>
  <si>
    <t>一般病院</t>
  </si>
  <si>
    <t>400床以上～500床未満</t>
  </si>
  <si>
    <t>直営</t>
  </si>
  <si>
    <t>対象</t>
  </si>
  <si>
    <t>透 I 未 訓 ガ</t>
  </si>
  <si>
    <t>救 臨 が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</si>
  <si>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</si>
  <si>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</si>
  <si>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</si>
  <si>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</si>
  <si>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</si>
  <si>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</si>
  <si>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</si>
  <si>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</si>
  <si>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</si>
  <si>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</si>
  <si>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　当病院は県下の基幹病院として，また徳島市を中心とする地域の中核病院として，県民医療の最後の砦となり，安心して暮らせる医療を提供するため，医療の質や透明性を向上させながら効率性を確保し，公共性と経済性を両立させながら，患者の視点に立った医療サービスの提供等に努めているところであり，一般の病院では実施困難な高度・特殊医療や政策的医療，医療従事者の研修等の人材育成などの役割も担っております。
　</t>
    <rPh sb="1" eb="2">
      <t>トウ</t>
    </rPh>
    <rPh sb="2" eb="4">
      <t>ビョウイン</t>
    </rPh>
    <rPh sb="5" eb="7">
      <t>ケンカ</t>
    </rPh>
    <rPh sb="8" eb="10">
      <t>キカン</t>
    </rPh>
    <rPh sb="10" eb="12">
      <t>ビョウイン</t>
    </rPh>
    <rPh sb="18" eb="21">
      <t>トクシマシ</t>
    </rPh>
    <rPh sb="22" eb="24">
      <t>チュウシン</t>
    </rPh>
    <rPh sb="27" eb="29">
      <t>チイキ</t>
    </rPh>
    <rPh sb="30" eb="32">
      <t>チュウカク</t>
    </rPh>
    <rPh sb="32" eb="34">
      <t>ビョウイン</t>
    </rPh>
    <rPh sb="38" eb="40">
      <t>ケンミン</t>
    </rPh>
    <rPh sb="40" eb="42">
      <t>イリョウ</t>
    </rPh>
    <rPh sb="43" eb="45">
      <t>サイゴ</t>
    </rPh>
    <rPh sb="46" eb="47">
      <t>トリデ</t>
    </rPh>
    <rPh sb="51" eb="53">
      <t>アンシン</t>
    </rPh>
    <rPh sb="55" eb="56">
      <t>ク</t>
    </rPh>
    <rPh sb="59" eb="61">
      <t>イリョウ</t>
    </rPh>
    <rPh sb="62" eb="64">
      <t>テイキョウ</t>
    </rPh>
    <rPh sb="69" eb="71">
      <t>イリョウ</t>
    </rPh>
    <rPh sb="72" eb="73">
      <t>シツ</t>
    </rPh>
    <rPh sb="74" eb="77">
      <t>トウメイセイ</t>
    </rPh>
    <rPh sb="78" eb="80">
      <t>コウジョウ</t>
    </rPh>
    <rPh sb="85" eb="88">
      <t>コウリツセイ</t>
    </rPh>
    <rPh sb="89" eb="91">
      <t>カクホ</t>
    </rPh>
    <rPh sb="93" eb="96">
      <t>コウキョウセイ</t>
    </rPh>
    <rPh sb="97" eb="100">
      <t>ケイザイセイ</t>
    </rPh>
    <rPh sb="101" eb="103">
      <t>リョウリツ</t>
    </rPh>
    <rPh sb="109" eb="111">
      <t>カンジャ</t>
    </rPh>
    <rPh sb="112" eb="114">
      <t>シテン</t>
    </rPh>
    <rPh sb="115" eb="116">
      <t>タ</t>
    </rPh>
    <rPh sb="118" eb="120">
      <t>イリョウ</t>
    </rPh>
    <rPh sb="125" eb="128">
      <t>テイキョウトウ</t>
    </rPh>
    <rPh sb="129" eb="130">
      <t>ツト</t>
    </rPh>
    <rPh sb="141" eb="143">
      <t>イッパン</t>
    </rPh>
    <rPh sb="144" eb="146">
      <t>ビョウイン</t>
    </rPh>
    <rPh sb="148" eb="150">
      <t>ジッシ</t>
    </rPh>
    <rPh sb="150" eb="152">
      <t>コンナン</t>
    </rPh>
    <rPh sb="153" eb="155">
      <t>コウド</t>
    </rPh>
    <rPh sb="156" eb="158">
      <t>トクシュ</t>
    </rPh>
    <rPh sb="158" eb="160">
      <t>イリョウ</t>
    </rPh>
    <rPh sb="161" eb="164">
      <t>セイサクテキ</t>
    </rPh>
    <rPh sb="164" eb="166">
      <t>イリョウ</t>
    </rPh>
    <rPh sb="167" eb="169">
      <t>イリョウ</t>
    </rPh>
    <rPh sb="169" eb="172">
      <t>ジュウジシャ</t>
    </rPh>
    <rPh sb="173" eb="176">
      <t>ケンシュウトウ</t>
    </rPh>
    <rPh sb="177" eb="179">
      <t>ジンザイ</t>
    </rPh>
    <rPh sb="179" eb="181">
      <t>イクセイ</t>
    </rPh>
    <rPh sb="184" eb="186">
      <t>ヤクワリ</t>
    </rPh>
    <rPh sb="187" eb="188">
      <t>ニナ</t>
    </rPh>
    <phoneticPr fontId="5"/>
  </si>
  <si>
    <t>①有形固定資産減価償却率
　平成24年度に改築を行っているため，全国平均を下回っております。
②機械備品減価償却率
　平成24年度の改築にあわせて器械備品の更新を行っているため，平成26年度までは全国平均を下回っておりましたが，徐々に減価償却が進み，平成27年度以降は全国平均を上回っております。
③1床当たり有形固定資産
　平成24年度に改築と機械備品の更新を行ったことにより，全国平均を上回る数値で推移しております。</t>
    <rPh sb="1" eb="3">
      <t>ユウケイ</t>
    </rPh>
    <rPh sb="3" eb="5">
      <t>コテイ</t>
    </rPh>
    <rPh sb="5" eb="7">
      <t>シサン</t>
    </rPh>
    <rPh sb="7" eb="9">
      <t>ゲンカ</t>
    </rPh>
    <rPh sb="9" eb="11">
      <t>ショウキャク</t>
    </rPh>
    <rPh sb="11" eb="12">
      <t>リツ</t>
    </rPh>
    <rPh sb="14" eb="16">
      <t>ヘイセイ</t>
    </rPh>
    <rPh sb="18" eb="20">
      <t>ネンド</t>
    </rPh>
    <rPh sb="21" eb="23">
      <t>カイチク</t>
    </rPh>
    <rPh sb="24" eb="25">
      <t>オコナ</t>
    </rPh>
    <rPh sb="32" eb="34">
      <t>ゼンコク</t>
    </rPh>
    <rPh sb="34" eb="36">
      <t>ヘイキン</t>
    </rPh>
    <rPh sb="37" eb="39">
      <t>シタマワ</t>
    </rPh>
    <rPh sb="49" eb="51">
      <t>キカイ</t>
    </rPh>
    <rPh sb="51" eb="53">
      <t>ビヒン</t>
    </rPh>
    <rPh sb="53" eb="55">
      <t>ゲンカ</t>
    </rPh>
    <rPh sb="55" eb="57">
      <t>ショウキャク</t>
    </rPh>
    <rPh sb="57" eb="58">
      <t>リツ</t>
    </rPh>
    <rPh sb="60" eb="62">
      <t>ヘイセイ</t>
    </rPh>
    <rPh sb="64" eb="66">
      <t>ネンド</t>
    </rPh>
    <rPh sb="67" eb="69">
      <t>カイチク</t>
    </rPh>
    <rPh sb="74" eb="76">
      <t>キカイ</t>
    </rPh>
    <rPh sb="76" eb="78">
      <t>ビヒン</t>
    </rPh>
    <rPh sb="82" eb="83">
      <t>オコナ</t>
    </rPh>
    <rPh sb="90" eb="92">
      <t>ヘイセイ</t>
    </rPh>
    <rPh sb="94" eb="96">
      <t>ネンド</t>
    </rPh>
    <rPh sb="99" eb="101">
      <t>ゼンコク</t>
    </rPh>
    <rPh sb="101" eb="103">
      <t>ヘイキン</t>
    </rPh>
    <rPh sb="104" eb="106">
      <t>シタマワ</t>
    </rPh>
    <rPh sb="115" eb="117">
      <t>ジョジョ</t>
    </rPh>
    <rPh sb="118" eb="120">
      <t>ゲンカ</t>
    </rPh>
    <rPh sb="120" eb="122">
      <t>ショウキャク</t>
    </rPh>
    <rPh sb="123" eb="124">
      <t>スス</t>
    </rPh>
    <rPh sb="126" eb="128">
      <t>ヘイセイ</t>
    </rPh>
    <rPh sb="130" eb="134">
      <t>ネンドイコウ</t>
    </rPh>
    <rPh sb="135" eb="137">
      <t>ゼンコク</t>
    </rPh>
    <rPh sb="137" eb="139">
      <t>ヘイキン</t>
    </rPh>
    <rPh sb="140" eb="142">
      <t>ウワマワ</t>
    </rPh>
    <rPh sb="153" eb="154">
      <t>ショウ</t>
    </rPh>
    <rPh sb="154" eb="155">
      <t>ア</t>
    </rPh>
    <rPh sb="157" eb="159">
      <t>ユウケイ</t>
    </rPh>
    <rPh sb="159" eb="161">
      <t>コテイ</t>
    </rPh>
    <rPh sb="161" eb="163">
      <t>シサン</t>
    </rPh>
    <rPh sb="165" eb="167">
      <t>ヘイセイ</t>
    </rPh>
    <rPh sb="169" eb="171">
      <t>ネンド</t>
    </rPh>
    <rPh sb="172" eb="174">
      <t>カイチク</t>
    </rPh>
    <rPh sb="175" eb="177">
      <t>キカイ</t>
    </rPh>
    <rPh sb="177" eb="179">
      <t>ビヒン</t>
    </rPh>
    <rPh sb="180" eb="182">
      <t>コウシン</t>
    </rPh>
    <rPh sb="183" eb="184">
      <t>オコナ</t>
    </rPh>
    <rPh sb="192" eb="194">
      <t>ゼンコク</t>
    </rPh>
    <rPh sb="194" eb="196">
      <t>ヘイキン</t>
    </rPh>
    <rPh sb="197" eb="199">
      <t>ウワマワ</t>
    </rPh>
    <rPh sb="200" eb="202">
      <t>スウチ</t>
    </rPh>
    <rPh sb="203" eb="205">
      <t>スイイ</t>
    </rPh>
    <phoneticPr fontId="5"/>
  </si>
  <si>
    <t>①経常収支比率，②医業収支比率
　平成24年度に新病院が開院しており，経常収支は改築の影響によって平成24年度，平成25年度は赤字となっておりましたが，診療収益が毎年度伸び続け，過去最高を更新し続けており，平成26年度以降は黒字に転じております。また，医業収支比率についても平成27年度以降は全国平均を上回る数値で推移しております。
③累積欠損比率
　平成27年度以降は純損益で黒字を計上するなど安定した経営を行っており，全国平均を大幅に下回る数値で推移しております。
④病床利用率
　平成24年度は改築の影響により全国平均を下回っておりましたが，平成25年度以降は全国平均を上回る数値で推移しております。
⑤入院患者1人1日当たり収益，⑥外来患者1人1日当たり収益
　高度急性期病院として重症度の高い患者の治療を進めてきた結果，全国平均を上回る数値で推移しております。
⑦職員給与費対医業収益比率
　医業収益が伸び続けており，平成27年度以降は全国平均を下回っております。
⑧材料費対医業収益比率
　診療収益の伸びに伴って材料費も増加傾向にありましたが，他病院との共同交渉の実施などの取組によって平成27年度から平成28年度にかけては数値が減少しております。</t>
    <rPh sb="1" eb="3">
      <t>ケイジョウ</t>
    </rPh>
    <rPh sb="3" eb="5">
      <t>シュウシ</t>
    </rPh>
    <rPh sb="5" eb="7">
      <t>ヒリツ</t>
    </rPh>
    <rPh sb="9" eb="11">
      <t>イギョウ</t>
    </rPh>
    <rPh sb="11" eb="13">
      <t>シュウシ</t>
    </rPh>
    <rPh sb="13" eb="15">
      <t>ヒリツ</t>
    </rPh>
    <rPh sb="17" eb="19">
      <t>ヘイセイ</t>
    </rPh>
    <rPh sb="21" eb="23">
      <t>ネンド</t>
    </rPh>
    <rPh sb="24" eb="27">
      <t>シンビョウイン</t>
    </rPh>
    <rPh sb="28" eb="30">
      <t>カイイン</t>
    </rPh>
    <rPh sb="35" eb="37">
      <t>ケイジョウ</t>
    </rPh>
    <rPh sb="37" eb="39">
      <t>シュウシ</t>
    </rPh>
    <rPh sb="40" eb="42">
      <t>カイチク</t>
    </rPh>
    <rPh sb="43" eb="45">
      <t>エイキョウ</t>
    </rPh>
    <rPh sb="49" eb="51">
      <t>ヘイセイ</t>
    </rPh>
    <rPh sb="53" eb="55">
      <t>ネンド</t>
    </rPh>
    <rPh sb="56" eb="58">
      <t>ヘイセイ</t>
    </rPh>
    <rPh sb="60" eb="62">
      <t>ネンド</t>
    </rPh>
    <rPh sb="63" eb="65">
      <t>アカジ</t>
    </rPh>
    <rPh sb="76" eb="78">
      <t>シンリョウ</t>
    </rPh>
    <rPh sb="78" eb="80">
      <t>シュウエキ</t>
    </rPh>
    <rPh sb="83" eb="84">
      <t>ド</t>
    </rPh>
    <rPh sb="169" eb="171">
      <t>ルイセキ</t>
    </rPh>
    <rPh sb="171" eb="173">
      <t>ケッソン</t>
    </rPh>
    <rPh sb="173" eb="175">
      <t>ヒリツ</t>
    </rPh>
    <rPh sb="186" eb="189">
      <t>ジュンソンエキ</t>
    </rPh>
    <rPh sb="238" eb="240">
      <t>ビョウショウ</t>
    </rPh>
    <rPh sb="240" eb="243">
      <t>リヨウリツ</t>
    </rPh>
    <rPh sb="308" eb="310">
      <t>ニュウイン</t>
    </rPh>
    <rPh sb="310" eb="312">
      <t>カンジャ</t>
    </rPh>
    <rPh sb="313" eb="314">
      <t>ニン</t>
    </rPh>
    <rPh sb="315" eb="316">
      <t>ニチ</t>
    </rPh>
    <rPh sb="316" eb="317">
      <t>ア</t>
    </rPh>
    <rPh sb="319" eb="321">
      <t>シュウエキ</t>
    </rPh>
    <rPh sb="323" eb="325">
      <t>ガイライ</t>
    </rPh>
    <rPh sb="338" eb="340">
      <t>コウド</t>
    </rPh>
    <rPh sb="348" eb="350">
      <t>ジュウショウ</t>
    </rPh>
    <rPh sb="350" eb="351">
      <t>ド</t>
    </rPh>
    <rPh sb="352" eb="353">
      <t>タカ</t>
    </rPh>
    <rPh sb="360" eb="361">
      <t>スス</t>
    </rPh>
    <rPh sb="365" eb="367">
      <t>ケッカ</t>
    </rPh>
    <rPh sb="368" eb="370">
      <t>ゼンコク</t>
    </rPh>
    <rPh sb="370" eb="372">
      <t>ヘイキン</t>
    </rPh>
    <rPh sb="373" eb="375">
      <t>ウワマワ</t>
    </rPh>
    <rPh sb="376" eb="378">
      <t>スウチ</t>
    </rPh>
    <rPh sb="379" eb="381">
      <t>スイイ</t>
    </rPh>
    <rPh sb="391" eb="393">
      <t>ショクイン</t>
    </rPh>
    <rPh sb="393" eb="395">
      <t>キュウヨ</t>
    </rPh>
    <rPh sb="395" eb="396">
      <t>ヒ</t>
    </rPh>
    <rPh sb="396" eb="397">
      <t>タイ</t>
    </rPh>
    <rPh sb="397" eb="399">
      <t>イギョウ</t>
    </rPh>
    <rPh sb="399" eb="401">
      <t>シュウエキ</t>
    </rPh>
    <rPh sb="401" eb="403">
      <t>ヒリツ</t>
    </rPh>
    <rPh sb="418" eb="420">
      <t>ヘイセイ</t>
    </rPh>
    <rPh sb="422" eb="426">
      <t>ネンドイコウ</t>
    </rPh>
    <rPh sb="427" eb="429">
      <t>ゼンコク</t>
    </rPh>
    <rPh sb="429" eb="431">
      <t>ヘイキン</t>
    </rPh>
    <rPh sb="432" eb="434">
      <t>シタマワ</t>
    </rPh>
    <rPh sb="444" eb="447">
      <t>ザイリョウヒ</t>
    </rPh>
    <rPh sb="447" eb="448">
      <t>タイ</t>
    </rPh>
    <rPh sb="448" eb="450">
      <t>イギョウ</t>
    </rPh>
    <rPh sb="450" eb="452">
      <t>シュウエキ</t>
    </rPh>
    <rPh sb="452" eb="454">
      <t>ヒリツ</t>
    </rPh>
    <phoneticPr fontId="5"/>
  </si>
  <si>
    <t xml:space="preserve">　中央病院については，純損益では平成27年度以降黒字を計上し，診療収益も過去最高を更新し続けるなど安定した経営が行われております。
　今後の経営にあたっては，引き続き高度急性期病院として診療収益の確保を図りながら，後発医薬品の使用拡大や医療器械，医薬品，診療材料の共同購入，業務委託契約の見直しを推進して経費の削減に努めるとともに，施設，医療器械の整備についても投資効果を十分に検討した上で戦略的に整備を行うことで，よりいっそう経営の効率化を図ってまいります。
</t>
    <rPh sb="1" eb="3">
      <t>チュウオウ</t>
    </rPh>
    <rPh sb="3" eb="5">
      <t>ビョウイン</t>
    </rPh>
    <rPh sb="11" eb="14">
      <t>ジュンソンエキ</t>
    </rPh>
    <rPh sb="16" eb="18">
      <t>ヘイセイ</t>
    </rPh>
    <rPh sb="20" eb="22">
      <t>ネンド</t>
    </rPh>
    <rPh sb="22" eb="24">
      <t>イコウ</t>
    </rPh>
    <rPh sb="24" eb="26">
      <t>クロジ</t>
    </rPh>
    <rPh sb="27" eb="29">
      <t>ケイジョウ</t>
    </rPh>
    <rPh sb="31" eb="33">
      <t>シンリョウ</t>
    </rPh>
    <rPh sb="33" eb="35">
      <t>シュウエキ</t>
    </rPh>
    <rPh sb="36" eb="38">
      <t>カコ</t>
    </rPh>
    <rPh sb="38" eb="40">
      <t>サイコウ</t>
    </rPh>
    <rPh sb="41" eb="43">
      <t>コウシン</t>
    </rPh>
    <rPh sb="44" eb="45">
      <t>ツヅ</t>
    </rPh>
    <rPh sb="49" eb="51">
      <t>アンテイ</t>
    </rPh>
    <rPh sb="53" eb="55">
      <t>ケイエイ</t>
    </rPh>
    <rPh sb="56" eb="57">
      <t>オコナ</t>
    </rPh>
    <rPh sb="68" eb="70">
      <t>コンゴ</t>
    </rPh>
    <rPh sb="71" eb="73">
      <t>ケイエイ</t>
    </rPh>
    <rPh sb="80" eb="81">
      <t>ヒ</t>
    </rPh>
    <rPh sb="82" eb="83">
      <t>ツヅ</t>
    </rPh>
    <rPh sb="84" eb="86">
      <t>コウド</t>
    </rPh>
    <rPh sb="86" eb="89">
      <t>キュウセイキ</t>
    </rPh>
    <rPh sb="89" eb="91">
      <t>ビョウイン</t>
    </rPh>
    <rPh sb="94" eb="96">
      <t>シンリョウ</t>
    </rPh>
    <rPh sb="96" eb="98">
      <t>シュウエキ</t>
    </rPh>
    <rPh sb="99" eb="101">
      <t>カクホ</t>
    </rPh>
    <rPh sb="102" eb="103">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</si>
</sst>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70.5</c:v>
                </c:pt>
                <c:pt idx="1">
                  <c:v>79.8</c:v>
                </c:pt>
                <c:pt idx="2">
                  <c:v>78.599999999999994</c:v>
                </c:pt>
                <c:pt idx="3">
                  <c:v>77.8</c:v>
                </c:pt>
                <c:pt idx="4">
                  <c:v>78.3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4021824"/>
        <c:axId val="3440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4021824"/>
        <c:axId val="344010688"/>
      </c:lineChart>
      <c:dateAx>
        <c:axId val="344021824"/>
        <c:scaling>
          <c:orientation val="minMax"/>
        </c:scaling>
        <c:delete val="1"/>
        <c:axPos val="b"/>
        <c:numFmt formatCode="ge" sourceLinked="1"/>
        <c:majorTickMark val="none"/>
        <c:minorTickMark val="none"/>
        <c:tickLblPos val="none"/>
        <c:crossAx val="344010688"/>
        <c:crosses val="autoZero"/>
        <c:auto val="1"/>
        <c:lblOffset val="100"/>
        <c:baseTimeUnit val="years"/>
      </c:dateAx>
      <c:valAx>
        <c:axId val="34401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02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15371</c:v>
                </c:pt>
                <c:pt idx="1">
                  <c:v>16545</c:v>
                </c:pt>
                <c:pt idx="2">
                  <c:v>18857</c:v>
                </c:pt>
                <c:pt idx="3">
                  <c:v>24023</c:v>
                </c:pt>
                <c:pt idx="4">
                  <c:v>23137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5634880"/>
        <c:axId val="34563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5634880"/>
        <c:axId val="345635272"/>
      </c:lineChart>
      <c:dateAx>
        <c:axId val="345634880"/>
        <c:scaling>
          <c:orientation val="minMax"/>
        </c:scaling>
        <c:delete val="1"/>
        <c:axPos val="b"/>
        <c:numFmt formatCode="ge" sourceLinked="1"/>
        <c:majorTickMark val="none"/>
        <c:minorTickMark val="none"/>
        <c:tickLblPos val="none"/>
        <c:crossAx val="345635272"/>
        <c:crosses val="autoZero"/>
        <c:auto val="1"/>
        <c:lblOffset val="100"/>
        <c:baseTimeUnit val="years"/>
      </c:dateAx>
      <c:valAx>
        <c:axId val="345635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63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65039</c:v>
                </c:pt>
                <c:pt idx="1">
                  <c:v>64916</c:v>
                </c:pt>
                <c:pt idx="2">
                  <c:v>67209</c:v>
                </c:pt>
                <c:pt idx="3">
                  <c:v>68841</c:v>
                </c:pt>
                <c:pt idx="4">
                  <c:v>71643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5636056"/>
        <c:axId val="3456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5636056"/>
        <c:axId val="345636448"/>
      </c:lineChart>
      <c:dateAx>
        <c:axId val="345636056"/>
        <c:scaling>
          <c:orientation val="minMax"/>
        </c:scaling>
        <c:delete val="1"/>
        <c:axPos val="b"/>
        <c:numFmt formatCode="ge" sourceLinked="1"/>
        <c:majorTickMark val="none"/>
        <c:minorTickMark val="none"/>
        <c:tickLblPos val="none"/>
        <c:crossAx val="345636448"/>
        <c:crosses val="autoZero"/>
        <c:auto val="1"/>
        <c:lblOffset val="100"/>
        <c:baseTimeUnit val="years"/>
      </c:dateAx>
      <c:valAx>
        <c:axId val="345636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63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22.8</c:v>
                </c:pt>
                <c:pt idx="1">
                  <c:v>23.3</c:v>
                </c:pt>
                <c:pt idx="2">
                  <c:v>11.3</c:v>
                </c:pt>
                <c:pt idx="3">
                  <c:v>10</c:v>
                </c:pt>
                <c:pt idx="4">
                  <c:v>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45958560"/>
        <c:axId val="3459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45958560"/>
        <c:axId val="345958944"/>
      </c:lineChart>
      <c:dateAx>
        <c:axId val="345958560"/>
        <c:scaling>
          <c:orientation val="minMax"/>
        </c:scaling>
        <c:delete val="1"/>
        <c:axPos val="b"/>
        <c:numFmt formatCode="ge" sourceLinked="1"/>
        <c:majorTickMark val="none"/>
        <c:minorTickMark val="none"/>
        <c:tickLblPos val="none"/>
        <c:crossAx val="345958944"/>
        <c:crosses val="autoZero"/>
        <c:auto val="1"/>
        <c:lblOffset val="100"/>
        <c:baseTimeUnit val="years"/>
      </c:dateAx>
      <c:valAx>
        <c:axId val="345958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5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92.8</c:v>
                </c:pt>
                <c:pt idx="1">
                  <c:v>93.8</c:v>
                </c:pt>
                <c:pt idx="2">
                  <c:v>91.7</c:v>
                </c:pt>
                <c:pt idx="3">
                  <c:v>91.9</c:v>
                </c:pt>
                <c:pt idx="4">
                  <c:v>93.7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45924144"/>
        <c:axId val="34591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45924144"/>
        <c:axId val="345919672"/>
      </c:lineChart>
      <c:dateAx>
        <c:axId val="345924144"/>
        <c:scaling>
          <c:orientation val="minMax"/>
        </c:scaling>
        <c:delete val="1"/>
        <c:axPos val="b"/>
        <c:numFmt formatCode="ge" sourceLinked="1"/>
        <c:majorTickMark val="none"/>
        <c:minorTickMark val="none"/>
        <c:tickLblPos val="none"/>
        <c:crossAx val="345919672"/>
        <c:crosses val="autoZero"/>
        <c:auto val="1"/>
        <c:lblOffset val="100"/>
        <c:baseTimeUnit val="years"/>
      </c:dateAx>
      <c:valAx>
        <c:axId val="345919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2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96.8</c:v>
                </c:pt>
                <c:pt idx="1">
                  <c:v>97.9</c:v>
                </c:pt>
                <c:pt idx="2">
                  <c:v>101.6</c:v>
                </c:pt>
                <c:pt idx="3">
                  <c:v>100.5</c:v>
                </c:pt>
                <c:pt idx="4">
                  <c:v>102.5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46070560"/>
        <c:axId val="3460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46070560"/>
        <c:axId val="346027976"/>
      </c:lineChart>
      <c:dateAx>
        <c:axId val="346070560"/>
        <c:scaling>
          <c:orientation val="minMax"/>
        </c:scaling>
        <c:delete val="1"/>
        <c:axPos val="b"/>
        <c:numFmt formatCode="ge" sourceLinked="1"/>
        <c:majorTickMark val="none"/>
        <c:minorTickMark val="none"/>
        <c:tickLblPos val="none"/>
        <c:crossAx val="346027976"/>
        <c:crosses val="autoZero"/>
        <c:auto val="1"/>
        <c:lblOffset val="100"/>
        <c:baseTimeUnit val="years"/>
      </c:dateAx>
      <c:valAx>
        <c:axId val="34602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460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19.2</c:v>
                </c:pt>
                <c:pt idx="1">
                  <c:v>24.2</c:v>
                </c:pt>
                <c:pt idx="2">
                  <c:v>24.4</c:v>
                </c:pt>
                <c:pt idx="3">
                  <c:v>29.7</c:v>
                </c:pt>
                <c:pt idx="4">
                  <c:v>35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46119520"/>
        <c:axId val="34606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46119520"/>
        <c:axId val="346063336"/>
      </c:lineChart>
      <c:dateAx>
        <c:axId val="346119520"/>
        <c:scaling>
          <c:orientation val="minMax"/>
        </c:scaling>
        <c:delete val="1"/>
        <c:axPos val="b"/>
        <c:numFmt formatCode="ge" sourceLinked="1"/>
        <c:majorTickMark val="none"/>
        <c:minorTickMark val="none"/>
        <c:tickLblPos val="none"/>
        <c:crossAx val="346063336"/>
        <c:crosses val="autoZero"/>
        <c:auto val="1"/>
        <c:lblOffset val="100"/>
        <c:baseTimeUnit val="years"/>
      </c:dateAx>
      <c:valAx>
        <c:axId val="34606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611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31.5</c:v>
                </c:pt>
                <c:pt idx="1">
                  <c:v>41.5</c:v>
                </c:pt>
                <c:pt idx="2">
                  <c:v>54.4</c:v>
                </c:pt>
                <c:pt idx="3">
                  <c:v>64.099999999999994</c:v>
                </c:pt>
                <c:pt idx="4">
                  <c:v>73.2</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45997616"/>
        <c:axId val="34599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45997616"/>
        <c:axId val="345997224"/>
      </c:lineChart>
      <c:dateAx>
        <c:axId val="345997616"/>
        <c:scaling>
          <c:orientation val="minMax"/>
        </c:scaling>
        <c:delete val="1"/>
        <c:axPos val="b"/>
        <c:numFmt formatCode="ge" sourceLinked="1"/>
        <c:majorTickMark val="none"/>
        <c:minorTickMark val="none"/>
        <c:tickLblPos val="none"/>
        <c:crossAx val="345997224"/>
        <c:crosses val="autoZero"/>
        <c:auto val="1"/>
        <c:lblOffset val="100"/>
        <c:baseTimeUnit val="years"/>
      </c:dateAx>
      <c:valAx>
        <c:axId val="345997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9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52664278</c:v>
                </c:pt>
                <c:pt idx="1">
                  <c:v>52796524</c:v>
                </c:pt>
                <c:pt idx="2">
                  <c:v>49105852</c:v>
                </c:pt>
                <c:pt idx="3">
                  <c:v>49419978</c:v>
                </c:pt>
                <c:pt idx="4">
                  <c:v>49457043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45998792"/>
        <c:axId val="34599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45998792"/>
        <c:axId val="345999184"/>
      </c:lineChart>
      <c:dateAx>
        <c:axId val="345998792"/>
        <c:scaling>
          <c:orientation val="minMax"/>
        </c:scaling>
        <c:delete val="1"/>
        <c:axPos val="b"/>
        <c:numFmt formatCode="ge" sourceLinked="1"/>
        <c:majorTickMark val="none"/>
        <c:minorTickMark val="none"/>
        <c:tickLblPos val="none"/>
        <c:crossAx val="345999184"/>
        <c:crosses val="autoZero"/>
        <c:auto val="1"/>
        <c:lblOffset val="100"/>
        <c:baseTimeUnit val="years"/>
      </c:dateAx>
      <c:valAx>
        <c:axId val="34599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998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24.4</c:v>
                </c:pt>
                <c:pt idx="1">
                  <c:v>25.4</c:v>
                </c:pt>
                <c:pt idx="2">
                  <c:v>25.7</c:v>
                </c:pt>
                <c:pt idx="3">
                  <c:v>28.8</c:v>
                </c:pt>
                <c:pt idx="4">
                  <c:v>26.5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45999968"/>
        <c:axId val="3460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45999968"/>
        <c:axId val="346000360"/>
      </c:lineChart>
      <c:dateAx>
        <c:axId val="345999968"/>
        <c:scaling>
          <c:orientation val="minMax"/>
        </c:scaling>
        <c:delete val="1"/>
        <c:axPos val="b"/>
        <c:numFmt formatCode="ge" sourceLinked="1"/>
        <c:majorTickMark val="none"/>
        <c:minorTickMark val="none"/>
        <c:tickLblPos val="none"/>
        <c:crossAx val="346000360"/>
        <c:crosses val="autoZero"/>
        <c:auto val="1"/>
        <c:lblOffset val="100"/>
        <c:baseTimeUnit val="years"/>
      </c:dateAx>
      <c:valAx>
        <c:axId val="3460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9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54.1</c:v>
                </c:pt>
                <c:pt idx="1">
                  <c:v>52.4</c:v>
                </c:pt>
                <c:pt idx="2">
                  <c:v>53.6</c:v>
                </c:pt>
                <c:pt idx="3">
                  <c:v>52.1</c:v>
                </c:pt>
                <c:pt idx="4">
                  <c:v>52.6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7246784"/>
        <c:axId val="22724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7246784"/>
        <c:axId val="227246392"/>
      </c:lineChart>
      <c:dateAx>
        <c:axId val="227246784"/>
        <c:scaling>
          <c:orientation val="minMax"/>
        </c:scaling>
        <c:delete val="1"/>
        <c:axPos val="b"/>
        <c:numFmt formatCode="ge" sourceLinked="1"/>
        <c:majorTickMark val="none"/>
        <c:minorTickMark val="none"/>
        <c:tickLblPos val="none"/>
        <c:crossAx val="227246392"/>
        <c:crosses val="autoZero"/>
        <c:auto val="1"/>
        <c:lblOffset val="100"/>
        <c:baseTimeUnit val="years"/>
      </c:dateAx>
      <c:valAx>
        <c:axId val="22724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72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Q1" zoomScaleNormal="100" zoomScaleSheetLayoutView="70" workbookViewId="0">
      <selection activeCell="B2" sqref="B2:NX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徳島県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390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5</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60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5</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764213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40517</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371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371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96.8</v>
      </c>
      <c r="Q33" s="101"/>
      <c r="R33" s="101"/>
      <c r="S33" s="101"/>
      <c r="T33" s="101"/>
      <c r="U33" s="101"/>
      <c r="V33" s="101"/>
      <c r="W33" s="101"/>
      <c r="X33" s="101"/>
      <c r="Y33" s="101"/>
      <c r="Z33" s="101"/>
      <c r="AA33" s="101"/>
      <c r="AB33" s="101"/>
      <c r="AC33" s="101"/>
      <c r="AD33" s="102"/>
      <c r="AE33" s="100">
        <f>データ!AI7</f>
        <v>97.9</v>
      </c>
      <c r="AF33" s="101"/>
      <c r="AG33" s="101"/>
      <c r="AH33" s="101"/>
      <c r="AI33" s="101"/>
      <c r="AJ33" s="101"/>
      <c r="AK33" s="101"/>
      <c r="AL33" s="101"/>
      <c r="AM33" s="101"/>
      <c r="AN33" s="101"/>
      <c r="AO33" s="101"/>
      <c r="AP33" s="101"/>
      <c r="AQ33" s="101"/>
      <c r="AR33" s="101"/>
      <c r="AS33" s="102"/>
      <c r="AT33" s="100">
        <f>データ!AJ7</f>
        <v>101.6</v>
      </c>
      <c r="AU33" s="101"/>
      <c r="AV33" s="101"/>
      <c r="AW33" s="101"/>
      <c r="AX33" s="101"/>
      <c r="AY33" s="101"/>
      <c r="AZ33" s="101"/>
      <c r="BA33" s="101"/>
      <c r="BB33" s="101"/>
      <c r="BC33" s="101"/>
      <c r="BD33" s="101"/>
      <c r="BE33" s="101"/>
      <c r="BF33" s="101"/>
      <c r="BG33" s="101"/>
      <c r="BH33" s="102"/>
      <c r="BI33" s="100">
        <f>データ!AK7</f>
        <v>100.5</v>
      </c>
      <c r="BJ33" s="101"/>
      <c r="BK33" s="101"/>
      <c r="BL33" s="101"/>
      <c r="BM33" s="101"/>
      <c r="BN33" s="101"/>
      <c r="BO33" s="101"/>
      <c r="BP33" s="101"/>
      <c r="BQ33" s="101"/>
      <c r="BR33" s="101"/>
      <c r="BS33" s="101"/>
      <c r="BT33" s="101"/>
      <c r="BU33" s="101"/>
      <c r="BV33" s="101"/>
      <c r="BW33" s="102"/>
      <c r="BX33" s="100">
        <f>データ!AL7</f>
        <v>102.5</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92.8</v>
      </c>
      <c r="DE33" s="101"/>
      <c r="DF33" s="101"/>
      <c r="DG33" s="101"/>
      <c r="DH33" s="101"/>
      <c r="DI33" s="101"/>
      <c r="DJ33" s="101"/>
      <c r="DK33" s="101"/>
      <c r="DL33" s="101"/>
      <c r="DM33" s="101"/>
      <c r="DN33" s="101"/>
      <c r="DO33" s="101"/>
      <c r="DP33" s="101"/>
      <c r="DQ33" s="101"/>
      <c r="DR33" s="102"/>
      <c r="DS33" s="100">
        <f>データ!AT7</f>
        <v>93.8</v>
      </c>
      <c r="DT33" s="101"/>
      <c r="DU33" s="101"/>
      <c r="DV33" s="101"/>
      <c r="DW33" s="101"/>
      <c r="DX33" s="101"/>
      <c r="DY33" s="101"/>
      <c r="DZ33" s="101"/>
      <c r="EA33" s="101"/>
      <c r="EB33" s="101"/>
      <c r="EC33" s="101"/>
      <c r="ED33" s="101"/>
      <c r="EE33" s="101"/>
      <c r="EF33" s="101"/>
      <c r="EG33" s="102"/>
      <c r="EH33" s="100">
        <f>データ!AU7</f>
        <v>91.7</v>
      </c>
      <c r="EI33" s="101"/>
      <c r="EJ33" s="101"/>
      <c r="EK33" s="101"/>
      <c r="EL33" s="101"/>
      <c r="EM33" s="101"/>
      <c r="EN33" s="101"/>
      <c r="EO33" s="101"/>
      <c r="EP33" s="101"/>
      <c r="EQ33" s="101"/>
      <c r="ER33" s="101"/>
      <c r="ES33" s="101"/>
      <c r="ET33" s="101"/>
      <c r="EU33" s="101"/>
      <c r="EV33" s="102"/>
      <c r="EW33" s="100">
        <f>データ!AV7</f>
        <v>91.9</v>
      </c>
      <c r="EX33" s="101"/>
      <c r="EY33" s="101"/>
      <c r="EZ33" s="101"/>
      <c r="FA33" s="101"/>
      <c r="FB33" s="101"/>
      <c r="FC33" s="101"/>
      <c r="FD33" s="101"/>
      <c r="FE33" s="101"/>
      <c r="FF33" s="101"/>
      <c r="FG33" s="101"/>
      <c r="FH33" s="101"/>
      <c r="FI33" s="101"/>
      <c r="FJ33" s="101"/>
      <c r="FK33" s="102"/>
      <c r="FL33" s="100">
        <f>データ!AW7</f>
        <v>93.7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22.8</v>
      </c>
      <c r="GS33" s="101"/>
      <c r="GT33" s="101"/>
      <c r="GU33" s="101"/>
      <c r="GV33" s="101"/>
      <c r="GW33" s="101"/>
      <c r="GX33" s="101"/>
      <c r="GY33" s="101"/>
      <c r="GZ33" s="101"/>
      <c r="HA33" s="101"/>
      <c r="HB33" s="101"/>
      <c r="HC33" s="101"/>
      <c r="HD33" s="101"/>
      <c r="HE33" s="101"/>
      <c r="HF33" s="102"/>
      <c r="HG33" s="100">
        <f>データ!BE7</f>
        <v>23.3</v>
      </c>
      <c r="HH33" s="101"/>
      <c r="HI33" s="101"/>
      <c r="HJ33" s="101"/>
      <c r="HK33" s="101"/>
      <c r="HL33" s="101"/>
      <c r="HM33" s="101"/>
      <c r="HN33" s="101"/>
      <c r="HO33" s="101"/>
      <c r="HP33" s="101"/>
      <c r="HQ33" s="101"/>
      <c r="HR33" s="101"/>
      <c r="HS33" s="101"/>
      <c r="HT33" s="101"/>
      <c r="HU33" s="102"/>
      <c r="HV33" s="100">
        <f>データ!BF7</f>
        <v>11.3</v>
      </c>
      <c r="HW33" s="101"/>
      <c r="HX33" s="101"/>
      <c r="HY33" s="101"/>
      <c r="HZ33" s="101"/>
      <c r="IA33" s="101"/>
      <c r="IB33" s="101"/>
      <c r="IC33" s="101"/>
      <c r="ID33" s="101"/>
      <c r="IE33" s="101"/>
      <c r="IF33" s="101"/>
      <c r="IG33" s="101"/>
      <c r="IH33" s="101"/>
      <c r="II33" s="101"/>
      <c r="IJ33" s="102"/>
      <c r="IK33" s="100">
        <f>データ!BG7</f>
        <v>10</v>
      </c>
      <c r="IL33" s="101"/>
      <c r="IM33" s="101"/>
      <c r="IN33" s="101"/>
      <c r="IO33" s="101"/>
      <c r="IP33" s="101"/>
      <c r="IQ33" s="101"/>
      <c r="IR33" s="101"/>
      <c r="IS33" s="101"/>
      <c r="IT33" s="101"/>
      <c r="IU33" s="101"/>
      <c r="IV33" s="101"/>
      <c r="IW33" s="101"/>
      <c r="IX33" s="101"/>
      <c r="IY33" s="102"/>
      <c r="IZ33" s="100">
        <f>データ!BH7</f>
        <v>7.2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70.5</v>
      </c>
      <c r="KG33" s="101"/>
      <c r="KH33" s="101"/>
      <c r="KI33" s="101"/>
      <c r="KJ33" s="101"/>
      <c r="KK33" s="101"/>
      <c r="KL33" s="101"/>
      <c r="KM33" s="101"/>
      <c r="KN33" s="101"/>
      <c r="KO33" s="101"/>
      <c r="KP33" s="101"/>
      <c r="KQ33" s="101"/>
      <c r="KR33" s="101"/>
      <c r="KS33" s="101"/>
      <c r="KT33" s="102"/>
      <c r="KU33" s="100">
        <f>データ!BP7</f>
        <v>79.8</v>
      </c>
      <c r="KV33" s="101"/>
      <c r="KW33" s="101"/>
      <c r="KX33" s="101"/>
      <c r="KY33" s="101"/>
      <c r="KZ33" s="101"/>
      <c r="LA33" s="101"/>
      <c r="LB33" s="101"/>
      <c r="LC33" s="101"/>
      <c r="LD33" s="101"/>
      <c r="LE33" s="101"/>
      <c r="LF33" s="101"/>
      <c r="LG33" s="101"/>
      <c r="LH33" s="101"/>
      <c r="LI33" s="102"/>
      <c r="LJ33" s="100">
        <f>データ!BQ7</f>
        <v>78.599999999999994</v>
      </c>
      <c r="LK33" s="101"/>
      <c r="LL33" s="101"/>
      <c r="LM33" s="101"/>
      <c r="LN33" s="101"/>
      <c r="LO33" s="101"/>
      <c r="LP33" s="101"/>
      <c r="LQ33" s="101"/>
      <c r="LR33" s="101"/>
      <c r="LS33" s="101"/>
      <c r="LT33" s="101"/>
      <c r="LU33" s="101"/>
      <c r="LV33" s="101"/>
      <c r="LW33" s="101"/>
      <c r="LX33" s="102"/>
      <c r="LY33" s="100">
        <f>データ!BR7</f>
        <v>77.8</v>
      </c>
      <c r="LZ33" s="101"/>
      <c r="MA33" s="101"/>
      <c r="MB33" s="101"/>
      <c r="MC33" s="101"/>
      <c r="MD33" s="101"/>
      <c r="ME33" s="101"/>
      <c r="MF33" s="101"/>
      <c r="MG33" s="101"/>
      <c r="MH33" s="101"/>
      <c r="MI33" s="101"/>
      <c r="MJ33" s="101"/>
      <c r="MK33" s="101"/>
      <c r="ML33" s="101"/>
      <c r="MM33" s="102"/>
      <c r="MN33" s="100">
        <f>データ!BS7</f>
        <v>78.3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65039</v>
      </c>
      <c r="Q55" s="104"/>
      <c r="R55" s="104"/>
      <c r="S55" s="104"/>
      <c r="T55" s="104"/>
      <c r="U55" s="104"/>
      <c r="V55" s="104"/>
      <c r="W55" s="104"/>
      <c r="X55" s="104"/>
      <c r="Y55" s="104"/>
      <c r="Z55" s="104"/>
      <c r="AA55" s="104"/>
      <c r="AB55" s="104"/>
      <c r="AC55" s="104"/>
      <c r="AD55" s="105"/>
      <c r="AE55" s="103">
        <f>データ!CA7</f>
        <v>64916</v>
      </c>
      <c r="AF55" s="104"/>
      <c r="AG55" s="104"/>
      <c r="AH55" s="104"/>
      <c r="AI55" s="104"/>
      <c r="AJ55" s="104"/>
      <c r="AK55" s="104"/>
      <c r="AL55" s="104"/>
      <c r="AM55" s="104"/>
      <c r="AN55" s="104"/>
      <c r="AO55" s="104"/>
      <c r="AP55" s="104"/>
      <c r="AQ55" s="104"/>
      <c r="AR55" s="104"/>
      <c r="AS55" s="105"/>
      <c r="AT55" s="103">
        <f>データ!CB7</f>
        <v>67209</v>
      </c>
      <c r="AU55" s="104"/>
      <c r="AV55" s="104"/>
      <c r="AW55" s="104"/>
      <c r="AX55" s="104"/>
      <c r="AY55" s="104"/>
      <c r="AZ55" s="104"/>
      <c r="BA55" s="104"/>
      <c r="BB55" s="104"/>
      <c r="BC55" s="104"/>
      <c r="BD55" s="104"/>
      <c r="BE55" s="104"/>
      <c r="BF55" s="104"/>
      <c r="BG55" s="104"/>
      <c r="BH55" s="105"/>
      <c r="BI55" s="103">
        <f>データ!CC7</f>
        <v>68841</v>
      </c>
      <c r="BJ55" s="104"/>
      <c r="BK55" s="104"/>
      <c r="BL55" s="104"/>
      <c r="BM55" s="104"/>
      <c r="BN55" s="104"/>
      <c r="BO55" s="104"/>
      <c r="BP55" s="104"/>
      <c r="BQ55" s="104"/>
      <c r="BR55" s="104"/>
      <c r="BS55" s="104"/>
      <c r="BT55" s="104"/>
      <c r="BU55" s="104"/>
      <c r="BV55" s="104"/>
      <c r="BW55" s="105"/>
      <c r="BX55" s="103">
        <f>データ!CD7</f>
        <v>71643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15371</v>
      </c>
      <c r="DE55" s="104"/>
      <c r="DF55" s="104"/>
      <c r="DG55" s="104"/>
      <c r="DH55" s="104"/>
      <c r="DI55" s="104"/>
      <c r="DJ55" s="104"/>
      <c r="DK55" s="104"/>
      <c r="DL55" s="104"/>
      <c r="DM55" s="104"/>
      <c r="DN55" s="104"/>
      <c r="DO55" s="104"/>
      <c r="DP55" s="104"/>
      <c r="DQ55" s="104"/>
      <c r="DR55" s="105"/>
      <c r="DS55" s="103">
        <f>データ!CL7</f>
        <v>16545</v>
      </c>
      <c r="DT55" s="104"/>
      <c r="DU55" s="104"/>
      <c r="DV55" s="104"/>
      <c r="DW55" s="104"/>
      <c r="DX55" s="104"/>
      <c r="DY55" s="104"/>
      <c r="DZ55" s="104"/>
      <c r="EA55" s="104"/>
      <c r="EB55" s="104"/>
      <c r="EC55" s="104"/>
      <c r="ED55" s="104"/>
      <c r="EE55" s="104"/>
      <c r="EF55" s="104"/>
      <c r="EG55" s="105"/>
      <c r="EH55" s="103">
        <f>データ!CM7</f>
        <v>18857</v>
      </c>
      <c r="EI55" s="104"/>
      <c r="EJ55" s="104"/>
      <c r="EK55" s="104"/>
      <c r="EL55" s="104"/>
      <c r="EM55" s="104"/>
      <c r="EN55" s="104"/>
      <c r="EO55" s="104"/>
      <c r="EP55" s="104"/>
      <c r="EQ55" s="104"/>
      <c r="ER55" s="104"/>
      <c r="ES55" s="104"/>
      <c r="ET55" s="104"/>
      <c r="EU55" s="104"/>
      <c r="EV55" s="105"/>
      <c r="EW55" s="103">
        <f>データ!CN7</f>
        <v>24023</v>
      </c>
      <c r="EX55" s="104"/>
      <c r="EY55" s="104"/>
      <c r="EZ55" s="104"/>
      <c r="FA55" s="104"/>
      <c r="FB55" s="104"/>
      <c r="FC55" s="104"/>
      <c r="FD55" s="104"/>
      <c r="FE55" s="104"/>
      <c r="FF55" s="104"/>
      <c r="FG55" s="104"/>
      <c r="FH55" s="104"/>
      <c r="FI55" s="104"/>
      <c r="FJ55" s="104"/>
      <c r="FK55" s="105"/>
      <c r="FL55" s="103">
        <f>データ!CO7</f>
        <v>23137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54.1</v>
      </c>
      <c r="GS55" s="101"/>
      <c r="GT55" s="101"/>
      <c r="GU55" s="101"/>
      <c r="GV55" s="101"/>
      <c r="GW55" s="101"/>
      <c r="GX55" s="101"/>
      <c r="GY55" s="101"/>
      <c r="GZ55" s="101"/>
      <c r="HA55" s="101"/>
      <c r="HB55" s="101"/>
      <c r="HC55" s="101"/>
      <c r="HD55" s="101"/>
      <c r="HE55" s="101"/>
      <c r="HF55" s="102"/>
      <c r="HG55" s="100">
        <f>データ!CW7</f>
        <v>52.4</v>
      </c>
      <c r="HH55" s="101"/>
      <c r="HI55" s="101"/>
      <c r="HJ55" s="101"/>
      <c r="HK55" s="101"/>
      <c r="HL55" s="101"/>
      <c r="HM55" s="101"/>
      <c r="HN55" s="101"/>
      <c r="HO55" s="101"/>
      <c r="HP55" s="101"/>
      <c r="HQ55" s="101"/>
      <c r="HR55" s="101"/>
      <c r="HS55" s="101"/>
      <c r="HT55" s="101"/>
      <c r="HU55" s="102"/>
      <c r="HV55" s="100">
        <f>データ!CX7</f>
        <v>53.6</v>
      </c>
      <c r="HW55" s="101"/>
      <c r="HX55" s="101"/>
      <c r="HY55" s="101"/>
      <c r="HZ55" s="101"/>
      <c r="IA55" s="101"/>
      <c r="IB55" s="101"/>
      <c r="IC55" s="101"/>
      <c r="ID55" s="101"/>
      <c r="IE55" s="101"/>
      <c r="IF55" s="101"/>
      <c r="IG55" s="101"/>
      <c r="IH55" s="101"/>
      <c r="II55" s="101"/>
      <c r="IJ55" s="102"/>
      <c r="IK55" s="100">
        <f>データ!CY7</f>
        <v>52.1</v>
      </c>
      <c r="IL55" s="101"/>
      <c r="IM55" s="101"/>
      <c r="IN55" s="101"/>
      <c r="IO55" s="101"/>
      <c r="IP55" s="101"/>
      <c r="IQ55" s="101"/>
      <c r="IR55" s="101"/>
      <c r="IS55" s="101"/>
      <c r="IT55" s="101"/>
      <c r="IU55" s="101"/>
      <c r="IV55" s="101"/>
      <c r="IW55" s="101"/>
      <c r="IX55" s="101"/>
      <c r="IY55" s="102"/>
      <c r="IZ55" s="100">
        <f>データ!CZ7</f>
        <v>52.6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24.4</v>
      </c>
      <c r="KG55" s="101"/>
      <c r="KH55" s="101"/>
      <c r="KI55" s="101"/>
      <c r="KJ55" s="101"/>
      <c r="KK55" s="101"/>
      <c r="KL55" s="101"/>
      <c r="KM55" s="101"/>
      <c r="KN55" s="101"/>
      <c r="KO55" s="101"/>
      <c r="KP55" s="101"/>
      <c r="KQ55" s="101"/>
      <c r="KR55" s="101"/>
      <c r="KS55" s="101"/>
      <c r="KT55" s="102"/>
      <c r="KU55" s="100">
        <f>データ!DH7</f>
        <v>25.4</v>
      </c>
      <c r="KV55" s="101"/>
      <c r="KW55" s="101"/>
      <c r="KX55" s="101"/>
      <c r="KY55" s="101"/>
      <c r="KZ55" s="101"/>
      <c r="LA55" s="101"/>
      <c r="LB55" s="101"/>
      <c r="LC55" s="101"/>
      <c r="LD55" s="101"/>
      <c r="LE55" s="101"/>
      <c r="LF55" s="101"/>
      <c r="LG55" s="101"/>
      <c r="LH55" s="101"/>
      <c r="LI55" s="102"/>
      <c r="LJ55" s="100">
        <f>データ!DI7</f>
        <v>25.7</v>
      </c>
      <c r="LK55" s="101"/>
      <c r="LL55" s="101"/>
      <c r="LM55" s="101"/>
      <c r="LN55" s="101"/>
      <c r="LO55" s="101"/>
      <c r="LP55" s="101"/>
      <c r="LQ55" s="101"/>
      <c r="LR55" s="101"/>
      <c r="LS55" s="101"/>
      <c r="LT55" s="101"/>
      <c r="LU55" s="101"/>
      <c r="LV55" s="101"/>
      <c r="LW55" s="101"/>
      <c r="LX55" s="102"/>
      <c r="LY55" s="100">
        <f>データ!DJ7</f>
        <v>28.8</v>
      </c>
      <c r="LZ55" s="101"/>
      <c r="MA55" s="101"/>
      <c r="MB55" s="101"/>
      <c r="MC55" s="101"/>
      <c r="MD55" s="101"/>
      <c r="ME55" s="101"/>
      <c r="MF55" s="101"/>
      <c r="MG55" s="101"/>
      <c r="MH55" s="101"/>
      <c r="MI55" s="101"/>
      <c r="MJ55" s="101"/>
      <c r="MK55" s="101"/>
      <c r="ML55" s="101"/>
      <c r="MM55" s="102"/>
      <c r="MN55" s="100">
        <f>データ!DK7</f>
        <v>26.5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19.2</v>
      </c>
      <c r="V79" s="83"/>
      <c r="W79" s="83"/>
      <c r="X79" s="83"/>
      <c r="Y79" s="83"/>
      <c r="Z79" s="83"/>
      <c r="AA79" s="83"/>
      <c r="AB79" s="83"/>
      <c r="AC79" s="83"/>
      <c r="AD79" s="83"/>
      <c r="AE79" s="83"/>
      <c r="AF79" s="83"/>
      <c r="AG79" s="83"/>
      <c r="AH79" s="83"/>
      <c r="AI79" s="83"/>
      <c r="AJ79" s="83"/>
      <c r="AK79" s="83"/>
      <c r="AL79" s="83"/>
      <c r="AM79" s="83"/>
      <c r="AN79" s="83">
        <f>データ!DS7</f>
        <v>24.2</v>
      </c>
      <c r="AO79" s="83"/>
      <c r="AP79" s="83"/>
      <c r="AQ79" s="83"/>
      <c r="AR79" s="83"/>
      <c r="AS79" s="83"/>
      <c r="AT79" s="83"/>
      <c r="AU79" s="83"/>
      <c r="AV79" s="83"/>
      <c r="AW79" s="83"/>
      <c r="AX79" s="83"/>
      <c r="AY79" s="83"/>
      <c r="AZ79" s="83"/>
      <c r="BA79" s="83"/>
      <c r="BB79" s="83"/>
      <c r="BC79" s="83"/>
      <c r="BD79" s="83"/>
      <c r="BE79" s="83"/>
      <c r="BF79" s="83"/>
      <c r="BG79" s="83">
        <f>データ!DT7</f>
        <v>24.4</v>
      </c>
      <c r="BH79" s="83"/>
      <c r="BI79" s="83"/>
      <c r="BJ79" s="83"/>
      <c r="BK79" s="83"/>
      <c r="BL79" s="83"/>
      <c r="BM79" s="83"/>
      <c r="BN79" s="83"/>
      <c r="BO79" s="83"/>
      <c r="BP79" s="83"/>
      <c r="BQ79" s="83"/>
      <c r="BR79" s="83"/>
      <c r="BS79" s="83"/>
      <c r="BT79" s="83"/>
      <c r="BU79" s="83"/>
      <c r="BV79" s="83"/>
      <c r="BW79" s="83"/>
      <c r="BX79" s="83"/>
      <c r="BY79" s="83"/>
      <c r="BZ79" s="83">
        <f>データ!DU7</f>
        <v>29.7</v>
      </c>
      <c r="CA79" s="83"/>
      <c r="CB79" s="83"/>
      <c r="CC79" s="83"/>
      <c r="CD79" s="83"/>
      <c r="CE79" s="83"/>
      <c r="CF79" s="83"/>
      <c r="CG79" s="83"/>
      <c r="CH79" s="83"/>
      <c r="CI79" s="83"/>
      <c r="CJ79" s="83"/>
      <c r="CK79" s="83"/>
      <c r="CL79" s="83"/>
      <c r="CM79" s="83"/>
      <c r="CN79" s="83"/>
      <c r="CO79" s="83"/>
      <c r="CP79" s="83"/>
      <c r="CQ79" s="83"/>
      <c r="CR79" s="83"/>
      <c r="CS79" s="83">
        <f>データ!DV7</f>
        <v>35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31.5</v>
      </c>
      <c r="EP79" s="83"/>
      <c r="EQ79" s="83"/>
      <c r="ER79" s="83"/>
      <c r="ES79" s="83"/>
      <c r="ET79" s="83"/>
      <c r="EU79" s="83"/>
      <c r="EV79" s="83"/>
      <c r="EW79" s="83"/>
      <c r="EX79" s="83"/>
      <c r="EY79" s="83"/>
      <c r="EZ79" s="83"/>
      <c r="FA79" s="83"/>
      <c r="FB79" s="83"/>
      <c r="FC79" s="83"/>
      <c r="FD79" s="83"/>
      <c r="FE79" s="83"/>
      <c r="FF79" s="83"/>
      <c r="FG79" s="83"/>
      <c r="FH79" s="83">
        <f>データ!ED7</f>
        <v>41.5</v>
      </c>
      <c r="FI79" s="83"/>
      <c r="FJ79" s="83"/>
      <c r="FK79" s="83"/>
      <c r="FL79" s="83"/>
      <c r="FM79" s="83"/>
      <c r="FN79" s="83"/>
      <c r="FO79" s="83"/>
      <c r="FP79" s="83"/>
      <c r="FQ79" s="83"/>
      <c r="FR79" s="83"/>
      <c r="FS79" s="83"/>
      <c r="FT79" s="83"/>
      <c r="FU79" s="83"/>
      <c r="FV79" s="83"/>
      <c r="FW79" s="83"/>
      <c r="FX79" s="83"/>
      <c r="FY79" s="83"/>
      <c r="FZ79" s="83"/>
      <c r="GA79" s="83">
        <f>データ!EE7</f>
        <v>54.4</v>
      </c>
      <c r="GB79" s="83"/>
      <c r="GC79" s="83"/>
      <c r="GD79" s="83"/>
      <c r="GE79" s="83"/>
      <c r="GF79" s="83"/>
      <c r="GG79" s="83"/>
      <c r="GH79" s="83"/>
      <c r="GI79" s="83"/>
      <c r="GJ79" s="83"/>
      <c r="GK79" s="83"/>
      <c r="GL79" s="83"/>
      <c r="GM79" s="83"/>
      <c r="GN79" s="83"/>
      <c r="GO79" s="83"/>
      <c r="GP79" s="83"/>
      <c r="GQ79" s="83"/>
      <c r="GR79" s="83"/>
      <c r="GS79" s="83"/>
      <c r="GT79" s="83">
        <f>データ!EF7</f>
        <v>64.099999999999994</v>
      </c>
      <c r="GU79" s="83"/>
      <c r="GV79" s="83"/>
      <c r="GW79" s="83"/>
      <c r="GX79" s="83"/>
      <c r="GY79" s="83"/>
      <c r="GZ79" s="83"/>
      <c r="HA79" s="83"/>
      <c r="HB79" s="83"/>
      <c r="HC79" s="83"/>
      <c r="HD79" s="83"/>
      <c r="HE79" s="83"/>
      <c r="HF79" s="83"/>
      <c r="HG79" s="83"/>
      <c r="HH79" s="83"/>
      <c r="HI79" s="83"/>
      <c r="HJ79" s="83"/>
      <c r="HK79" s="83"/>
      <c r="HL79" s="83"/>
      <c r="HM79" s="83">
        <f>データ!EG7</f>
        <v>73.2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52664278</v>
      </c>
      <c r="JK79" s="79"/>
      <c r="JL79" s="79"/>
      <c r="JM79" s="79"/>
      <c r="JN79" s="79"/>
      <c r="JO79" s="79"/>
      <c r="JP79" s="79"/>
      <c r="JQ79" s="79"/>
      <c r="JR79" s="79"/>
      <c r="JS79" s="79"/>
      <c r="JT79" s="79"/>
      <c r="JU79" s="79"/>
      <c r="JV79" s="79"/>
      <c r="JW79" s="79"/>
      <c r="JX79" s="79"/>
      <c r="JY79" s="79"/>
      <c r="JZ79" s="79"/>
      <c r="KA79" s="79"/>
      <c r="KB79" s="79"/>
      <c r="KC79" s="79">
        <f>データ!EO7</f>
        <v>52796524</v>
      </c>
      <c r="KD79" s="79"/>
      <c r="KE79" s="79"/>
      <c r="KF79" s="79"/>
      <c r="KG79" s="79"/>
      <c r="KH79" s="79"/>
      <c r="KI79" s="79"/>
      <c r="KJ79" s="79"/>
      <c r="KK79" s="79"/>
      <c r="KL79" s="79"/>
      <c r="KM79" s="79"/>
      <c r="KN79" s="79"/>
      <c r="KO79" s="79"/>
      <c r="KP79" s="79"/>
      <c r="KQ79" s="79"/>
      <c r="KR79" s="79"/>
      <c r="KS79" s="79"/>
      <c r="KT79" s="79"/>
      <c r="KU79" s="79"/>
      <c r="KV79" s="79">
        <f>データ!EP7</f>
        <v>49105852</v>
      </c>
      <c r="KW79" s="79"/>
      <c r="KX79" s="79"/>
      <c r="KY79" s="79"/>
      <c r="KZ79" s="79"/>
      <c r="LA79" s="79"/>
      <c r="LB79" s="79"/>
      <c r="LC79" s="79"/>
      <c r="LD79" s="79"/>
      <c r="LE79" s="79"/>
      <c r="LF79" s="79"/>
      <c r="LG79" s="79"/>
      <c r="LH79" s="79"/>
      <c r="LI79" s="79"/>
      <c r="LJ79" s="79"/>
      <c r="LK79" s="79"/>
      <c r="LL79" s="79"/>
      <c r="LM79" s="79"/>
      <c r="LN79" s="79"/>
      <c r="LO79" s="79">
        <f>データ!EQ7</f>
        <v>49419978</v>
      </c>
      <c r="LP79" s="79"/>
      <c r="LQ79" s="79"/>
      <c r="LR79" s="79"/>
      <c r="LS79" s="79"/>
      <c r="LT79" s="79"/>
      <c r="LU79" s="79"/>
      <c r="LV79" s="79"/>
      <c r="LW79" s="79"/>
      <c r="LX79" s="79"/>
      <c r="LY79" s="79"/>
      <c r="LZ79" s="79"/>
      <c r="MA79" s="79"/>
      <c r="MB79" s="79"/>
      <c r="MC79" s="79"/>
      <c r="MD79" s="79"/>
      <c r="ME79" s="79"/>
      <c r="MF79" s="79"/>
      <c r="MG79" s="79"/>
      <c r="MH79" s="79">
        <f>データ!ER7</f>
        <v>49457043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360007</v>
      </c>
      <c r="D6" s="63">
        <f t="shared" si="2"/>
        <v>46</v>
      </c>
      <c r="E6" s="63">
        <f t="shared" si="2"/>
        <v>6</v>
      </c>
      <c r="F6" s="63">
        <f t="shared" si="2"/>
        <v>0</v>
      </c>
      <c r="G6" s="63">
        <f t="shared" si="2"/>
        <v>1</v>
      </c>
      <c r="H6" s="142" t="str">
        <f>IF(H8&lt;&gt;I8,H8,"")&amp;IF(I8&lt;&gt;J8,I8,"")&amp;"　"&amp;J8</f>
        <v>徳島県　中央病院</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25</v>
      </c>
      <c r="R6" s="63" t="str">
        <f t="shared" si="3"/>
        <v>対象</v>
      </c>
      <c r="S6" s="63" t="str">
        <f t="shared" si="3"/>
        <v>透 I 未 訓 ガ</v>
      </c>
      <c r="T6" s="63" t="str">
        <f t="shared" si="3"/>
        <v>救 臨 が 感 へ 災 地</v>
      </c>
      <c r="U6" s="64">
        <f>U8</f>
        <v>764213</v>
      </c>
      <c r="V6" s="64">
        <f>V8</f>
        <v>40517</v>
      </c>
      <c r="W6" s="63" t="str">
        <f>W8</f>
        <v>非該当</v>
      </c>
      <c r="X6" s="63" t="str">
        <f t="shared" si="3"/>
        <v>７：１</v>
      </c>
      <c r="Y6" s="64">
        <f t="shared" si="3"/>
        <v>390</v>
      </c>
      <c r="Z6" s="64" t="str">
        <f t="shared" si="3"/>
        <v>-</v>
      </c>
      <c r="AA6" s="64">
        <f t="shared" si="3"/>
        <v>5</v>
      </c>
      <c r="AB6" s="64">
        <f t="shared" si="3"/>
        <v>60</v>
      </c>
      <c r="AC6" s="64">
        <f t="shared" si="3"/>
        <v>5</v>
      </c>
      <c r="AD6" s="64">
        <f t="shared" si="3"/>
        <v>460</v>
      </c>
      <c r="AE6" s="64">
        <f t="shared" si="3"/>
        <v>371</v>
      </c>
      <c r="AF6" s="64" t="str">
        <f t="shared" si="3"/>
        <v>-</v>
      </c>
      <c r="AG6" s="64">
        <f t="shared" si="3"/>
        <v>371</v>
      </c>
      <c r="AH6" s="65">
        <f>IF(AH8="-",NA(),AH8)</f>
        <v>96.8</v>
      </c>
      <c r="AI6" s="65">
        <f t="shared" ref="AI6:AQ6" si="4">IF(AI8="-",NA(),AI8)</f>
        <v>97.9</v>
      </c>
      <c r="AJ6" s="65">
        <f t="shared" si="4"/>
        <v>101.6</v>
      </c>
      <c r="AK6" s="65">
        <f t="shared" si="4"/>
        <v>100.5</v>
      </c>
      <c r="AL6" s="65">
        <f t="shared" si="4"/>
        <v>102.5</v>
      </c>
      <c r="AM6" s="65">
        <f t="shared" si="4"/>
        <v>102.1</v>
      </c>
      <c r="AN6" s="65">
        <f t="shared" si="4"/>
        <v>100.4</v>
      </c>
      <c r="AO6" s="65">
        <f t="shared" si="4"/>
        <v>99.7</v>
      </c>
      <c r="AP6" s="65">
        <f t="shared" si="4"/>
        <v>98.8</v>
      </c>
      <c r="AQ6" s="65">
        <f t="shared" si="4"/>
        <v>98.5</v>
      </c>
      <c r="AR6" s="65" t="str">
        <f>IF(AR8="-","【-】","【"&amp;SUBSTITUTE(TEXT(AR8,"#,##0.0"),"-","△")&amp;"】")</f>
        <v>【98.4】</v>
      </c>
      <c r="AS6" s="65">
        <f>IF(AS8="-",NA(),AS8)</f>
        <v>92.8</v>
      </c>
      <c r="AT6" s="65">
        <f t="shared" ref="AT6:BB6" si="5">IF(AT8="-",NA(),AT8)</f>
        <v>93.8</v>
      </c>
      <c r="AU6" s="65">
        <f t="shared" si="5"/>
        <v>91.7</v>
      </c>
      <c r="AV6" s="65">
        <f t="shared" si="5"/>
        <v>91.9</v>
      </c>
      <c r="AW6" s="65">
        <f t="shared" si="5"/>
        <v>93.7</v>
      </c>
      <c r="AX6" s="65">
        <f t="shared" si="5"/>
        <v>96.7</v>
      </c>
      <c r="AY6" s="65">
        <f t="shared" si="5"/>
        <v>95.4</v>
      </c>
      <c r="AZ6" s="65">
        <f t="shared" si="5"/>
        <v>93.6</v>
      </c>
      <c r="BA6" s="65">
        <f t="shared" si="5"/>
        <v>91.8</v>
      </c>
      <c r="BB6" s="65">
        <f t="shared" si="5"/>
        <v>91.6</v>
      </c>
      <c r="BC6" s="65" t="str">
        <f>IF(BC8="-","【-】","【"&amp;SUBSTITUTE(TEXT(BC8,"#,##0.0"),"-","△")&amp;"】")</f>
        <v>【89.5】</v>
      </c>
      <c r="BD6" s="65">
        <f>IF(BD8="-",NA(),BD8)</f>
        <v>22.8</v>
      </c>
      <c r="BE6" s="65">
        <f t="shared" ref="BE6:BM6" si="6">IF(BE8="-",NA(),BE8)</f>
        <v>23.3</v>
      </c>
      <c r="BF6" s="65">
        <f t="shared" si="6"/>
        <v>11.3</v>
      </c>
      <c r="BG6" s="65">
        <f t="shared" si="6"/>
        <v>10</v>
      </c>
      <c r="BH6" s="65">
        <f t="shared" si="6"/>
        <v>7.2</v>
      </c>
      <c r="BI6" s="65">
        <f t="shared" si="6"/>
        <v>51.7</v>
      </c>
      <c r="BJ6" s="65">
        <f t="shared" si="6"/>
        <v>52.1</v>
      </c>
      <c r="BK6" s="65">
        <f t="shared" si="6"/>
        <v>45.6</v>
      </c>
      <c r="BL6" s="65">
        <f t="shared" si="6"/>
        <v>38.1</v>
      </c>
      <c r="BM6" s="65">
        <f t="shared" si="6"/>
        <v>42.9</v>
      </c>
      <c r="BN6" s="65" t="str">
        <f>IF(BN8="-","【-】","【"&amp;SUBSTITUTE(TEXT(BN8,"#,##0.0"),"-","△")&amp;"】")</f>
        <v>【63.6】</v>
      </c>
      <c r="BO6" s="65">
        <f>IF(BO8="-",NA(),BO8)</f>
        <v>70.5</v>
      </c>
      <c r="BP6" s="65">
        <f t="shared" ref="BP6:BX6" si="7">IF(BP8="-",NA(),BP8)</f>
        <v>79.8</v>
      </c>
      <c r="BQ6" s="65">
        <f t="shared" si="7"/>
        <v>78.599999999999994</v>
      </c>
      <c r="BR6" s="65">
        <f t="shared" si="7"/>
        <v>77.8</v>
      </c>
      <c r="BS6" s="65">
        <f t="shared" si="7"/>
        <v>78.3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65039</v>
      </c>
      <c r="CA6" s="66">
        <f t="shared" ref="CA6:CI6" si="8">IF(CA8="-",NA(),CA8)</f>
        <v>64916</v>
      </c>
      <c r="CB6" s="66">
        <f t="shared" si="8"/>
        <v>67209</v>
      </c>
      <c r="CC6" s="66">
        <f t="shared" si="8"/>
        <v>68841</v>
      </c>
      <c r="CD6" s="66">
        <f t="shared" si="8"/>
        <v>71643</v>
      </c>
      <c r="CE6" s="66">
        <f t="shared" si="8"/>
        <v>50749</v>
      </c>
      <c r="CF6" s="66">
        <f t="shared" si="8"/>
        <v>51813</v>
      </c>
      <c r="CG6" s="66">
        <f t="shared" si="8"/>
        <v>53447</v>
      </c>
      <c r="CH6" s="66">
        <f t="shared" si="8"/>
        <v>54464</v>
      </c>
      <c r="CI6" s="66">
        <f t="shared" si="8"/>
        <v>55265</v>
      </c>
      <c r="CJ6" s="65" t="str">
        <f>IF(CJ8="-","【-】","【"&amp;SUBSTITUTE(TEXT(CJ8,"#,##0"),"-","△")&amp;"】")</f>
        <v>【49,667】</v>
      </c>
      <c r="CK6" s="66">
        <f>IF(CK8="-",NA(),CK8)</f>
        <v>15371</v>
      </c>
      <c r="CL6" s="66">
        <f t="shared" ref="CL6:CT6" si="9">IF(CL8="-",NA(),CL8)</f>
        <v>16545</v>
      </c>
      <c r="CM6" s="66">
        <f t="shared" si="9"/>
        <v>18857</v>
      </c>
      <c r="CN6" s="66">
        <f t="shared" si="9"/>
        <v>24023</v>
      </c>
      <c r="CO6" s="66">
        <f t="shared" si="9"/>
        <v>23137</v>
      </c>
      <c r="CP6" s="66">
        <f t="shared" si="9"/>
        <v>12339</v>
      </c>
      <c r="CQ6" s="66">
        <f t="shared" si="9"/>
        <v>12424</v>
      </c>
      <c r="CR6" s="66">
        <f t="shared" si="9"/>
        <v>13027</v>
      </c>
      <c r="CS6" s="66">
        <f t="shared" si="9"/>
        <v>13969</v>
      </c>
      <c r="CT6" s="66">
        <f t="shared" si="9"/>
        <v>14455</v>
      </c>
      <c r="CU6" s="65" t="str">
        <f>IF(CU8="-","【-】","【"&amp;SUBSTITUTE(TEXT(CU8,"#,##0"),"-","△")&amp;"】")</f>
        <v>【13,758】</v>
      </c>
      <c r="CV6" s="65">
        <f>IF(CV8="-",NA(),CV8)</f>
        <v>54.1</v>
      </c>
      <c r="CW6" s="65">
        <f t="shared" ref="CW6:DE6" si="10">IF(CW8="-",NA(),CW8)</f>
        <v>52.4</v>
      </c>
      <c r="CX6" s="65">
        <f t="shared" si="10"/>
        <v>53.6</v>
      </c>
      <c r="CY6" s="65">
        <f t="shared" si="10"/>
        <v>52.1</v>
      </c>
      <c r="CZ6" s="65">
        <f t="shared" si="10"/>
        <v>52.6</v>
      </c>
      <c r="DA6" s="65">
        <f t="shared" si="10"/>
        <v>52.1</v>
      </c>
      <c r="DB6" s="65">
        <f t="shared" si="10"/>
        <v>52.5</v>
      </c>
      <c r="DC6" s="65">
        <f t="shared" si="10"/>
        <v>52.6</v>
      </c>
      <c r="DD6" s="65">
        <f t="shared" si="10"/>
        <v>53.2</v>
      </c>
      <c r="DE6" s="65">
        <f t="shared" si="10"/>
        <v>54.1</v>
      </c>
      <c r="DF6" s="65" t="str">
        <f>IF(DF8="-","【-】","【"&amp;SUBSTITUTE(TEXT(DF8,"#,##0.0"),"-","△")&amp;"】")</f>
        <v>【55.2】</v>
      </c>
      <c r="DG6" s="65">
        <f>IF(DG8="-",NA(),DG8)</f>
        <v>24.4</v>
      </c>
      <c r="DH6" s="65">
        <f t="shared" ref="DH6:DP6" si="11">IF(DH8="-",NA(),DH8)</f>
        <v>25.4</v>
      </c>
      <c r="DI6" s="65">
        <f t="shared" si="11"/>
        <v>25.7</v>
      </c>
      <c r="DJ6" s="65">
        <f t="shared" si="11"/>
        <v>28.8</v>
      </c>
      <c r="DK6" s="65">
        <f t="shared" si="11"/>
        <v>26.5</v>
      </c>
      <c r="DL6" s="65">
        <f t="shared" si="11"/>
        <v>24.4</v>
      </c>
      <c r="DM6" s="65">
        <f t="shared" si="11"/>
        <v>24.3</v>
      </c>
      <c r="DN6" s="65">
        <f t="shared" si="11"/>
        <v>24.2</v>
      </c>
      <c r="DO6" s="65">
        <f t="shared" si="11"/>
        <v>25.3</v>
      </c>
      <c r="DP6" s="65">
        <f t="shared" si="11"/>
        <v>25.2</v>
      </c>
      <c r="DQ6" s="65" t="str">
        <f>IF(DQ8="-","【-】","【"&amp;SUBSTITUTE(TEXT(DQ8,"#,##0.0"),"-","△")&amp;"】")</f>
        <v>【24.1】</v>
      </c>
      <c r="DR6" s="65">
        <f>IF(DR8="-",NA(),DR8)</f>
        <v>19.2</v>
      </c>
      <c r="DS6" s="65">
        <f t="shared" ref="DS6:EA6" si="12">IF(DS8="-",NA(),DS8)</f>
        <v>24.2</v>
      </c>
      <c r="DT6" s="65">
        <f t="shared" si="12"/>
        <v>24.4</v>
      </c>
      <c r="DU6" s="65">
        <f t="shared" si="12"/>
        <v>29.7</v>
      </c>
      <c r="DV6" s="65">
        <f t="shared" si="12"/>
        <v>35</v>
      </c>
      <c r="DW6" s="65">
        <f t="shared" si="12"/>
        <v>48.6</v>
      </c>
      <c r="DX6" s="65">
        <f t="shared" si="12"/>
        <v>47.3</v>
      </c>
      <c r="DY6" s="65">
        <f t="shared" si="12"/>
        <v>48.4</v>
      </c>
      <c r="DZ6" s="65">
        <f t="shared" si="12"/>
        <v>48.7</v>
      </c>
      <c r="EA6" s="65">
        <f t="shared" si="12"/>
        <v>52.5</v>
      </c>
      <c r="EB6" s="65" t="str">
        <f>IF(EB8="-","【-】","【"&amp;SUBSTITUTE(TEXT(EB8,"#,##0.0"),"-","△")&amp;"】")</f>
        <v>【50.7】</v>
      </c>
      <c r="EC6" s="65">
        <f>IF(EC8="-",NA(),EC8)</f>
        <v>31.5</v>
      </c>
      <c r="ED6" s="65">
        <f t="shared" ref="ED6:EL6" si="13">IF(ED8="-",NA(),ED8)</f>
        <v>41.5</v>
      </c>
      <c r="EE6" s="65">
        <f t="shared" si="13"/>
        <v>54.4</v>
      </c>
      <c r="EF6" s="65">
        <f t="shared" si="13"/>
        <v>64.099999999999994</v>
      </c>
      <c r="EG6" s="65">
        <f t="shared" si="13"/>
        <v>73.2</v>
      </c>
      <c r="EH6" s="65">
        <f t="shared" si="13"/>
        <v>62.9</v>
      </c>
      <c r="EI6" s="65">
        <f t="shared" si="13"/>
        <v>60</v>
      </c>
      <c r="EJ6" s="65">
        <f t="shared" si="13"/>
        <v>62.3</v>
      </c>
      <c r="EK6" s="65">
        <f t="shared" si="13"/>
        <v>61.7</v>
      </c>
      <c r="EL6" s="65">
        <f t="shared" si="13"/>
        <v>66.099999999999994</v>
      </c>
      <c r="EM6" s="65" t="str">
        <f>IF(EM8="-","【-】","【"&amp;SUBSTITUTE(TEXT(EM8,"#,##0.0"),"-","△")&amp;"】")</f>
        <v>【65.7】</v>
      </c>
      <c r="EN6" s="66">
        <f>IF(EN8="-",NA(),EN8)</f>
        <v>52664278</v>
      </c>
      <c r="EO6" s="66">
        <f t="shared" ref="EO6:EW6" si="14">IF(EO8="-",NA(),EO8)</f>
        <v>52796524</v>
      </c>
      <c r="EP6" s="66">
        <f t="shared" si="14"/>
        <v>49105852</v>
      </c>
      <c r="EQ6" s="66">
        <f t="shared" si="14"/>
        <v>49419978</v>
      </c>
      <c r="ER6" s="66">
        <f t="shared" si="14"/>
        <v>49457043</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360007</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25</v>
      </c>
      <c r="R7" s="63" t="str">
        <f t="shared" si="15"/>
        <v>対象</v>
      </c>
      <c r="S7" s="63" t="str">
        <f t="shared" si="15"/>
        <v>透 I 未 訓 ガ</v>
      </c>
      <c r="T7" s="63" t="str">
        <f t="shared" si="15"/>
        <v>救 臨 が 感 へ 災 地</v>
      </c>
      <c r="U7" s="64">
        <f>U8</f>
        <v>764213</v>
      </c>
      <c r="V7" s="64">
        <f>V8</f>
        <v>40517</v>
      </c>
      <c r="W7" s="63" t="str">
        <f>W8</f>
        <v>非該当</v>
      </c>
      <c r="X7" s="63" t="str">
        <f t="shared" si="15"/>
        <v>７：１</v>
      </c>
      <c r="Y7" s="64">
        <f t="shared" si="15"/>
        <v>390</v>
      </c>
      <c r="Z7" s="64" t="str">
        <f t="shared" si="15"/>
        <v>-</v>
      </c>
      <c r="AA7" s="64">
        <f t="shared" si="15"/>
        <v>5</v>
      </c>
      <c r="AB7" s="64">
        <f t="shared" si="15"/>
        <v>60</v>
      </c>
      <c r="AC7" s="64">
        <f t="shared" si="15"/>
        <v>5</v>
      </c>
      <c r="AD7" s="64">
        <f t="shared" si="15"/>
        <v>460</v>
      </c>
      <c r="AE7" s="64">
        <f t="shared" si="15"/>
        <v>371</v>
      </c>
      <c r="AF7" s="64" t="str">
        <f t="shared" si="15"/>
        <v>-</v>
      </c>
      <c r="AG7" s="64">
        <f t="shared" si="15"/>
        <v>371</v>
      </c>
      <c r="AH7" s="65">
        <f>AH8</f>
        <v>96.8</v>
      </c>
      <c r="AI7" s="65">
        <f t="shared" ref="AI7:AQ7" si="16">AI8</f>
        <v>97.9</v>
      </c>
      <c r="AJ7" s="65">
        <f t="shared" si="16"/>
        <v>101.6</v>
      </c>
      <c r="AK7" s="65">
        <f t="shared" si="16"/>
        <v>100.5</v>
      </c>
      <c r="AL7" s="65">
        <f t="shared" si="16"/>
        <v>102.5</v>
      </c>
      <c r="AM7" s="65">
        <f t="shared" si="16"/>
        <v>102.1</v>
      </c>
      <c r="AN7" s="65">
        <f t="shared" si="16"/>
        <v>100.4</v>
      </c>
      <c r="AO7" s="65">
        <f t="shared" si="16"/>
        <v>99.7</v>
      </c>
      <c r="AP7" s="65">
        <f t="shared" si="16"/>
        <v>98.8</v>
      </c>
      <c r="AQ7" s="65">
        <f t="shared" si="16"/>
        <v>98.5</v>
      </c>
      <c r="AR7" s="65"/>
      <c r="AS7" s="65">
        <f>AS8</f>
        <v>92.8</v>
      </c>
      <c r="AT7" s="65">
        <f t="shared" ref="AT7:BB7" si="17">AT8</f>
        <v>93.8</v>
      </c>
      <c r="AU7" s="65">
        <f t="shared" si="17"/>
        <v>91.7</v>
      </c>
      <c r="AV7" s="65">
        <f t="shared" si="17"/>
        <v>91.9</v>
      </c>
      <c r="AW7" s="65">
        <f t="shared" si="17"/>
        <v>93.7</v>
      </c>
      <c r="AX7" s="65">
        <f t="shared" si="17"/>
        <v>96.7</v>
      </c>
      <c r="AY7" s="65">
        <f t="shared" si="17"/>
        <v>95.4</v>
      </c>
      <c r="AZ7" s="65">
        <f t="shared" si="17"/>
        <v>93.6</v>
      </c>
      <c r="BA7" s="65">
        <f t="shared" si="17"/>
        <v>91.8</v>
      </c>
      <c r="BB7" s="65">
        <f t="shared" si="17"/>
        <v>91.6</v>
      </c>
      <c r="BC7" s="65"/>
      <c r="BD7" s="65">
        <f>BD8</f>
        <v>22.8</v>
      </c>
      <c r="BE7" s="65">
        <f t="shared" ref="BE7:BM7" si="18">BE8</f>
        <v>23.3</v>
      </c>
      <c r="BF7" s="65">
        <f t="shared" si="18"/>
        <v>11.3</v>
      </c>
      <c r="BG7" s="65">
        <f t="shared" si="18"/>
        <v>10</v>
      </c>
      <c r="BH7" s="65">
        <f t="shared" si="18"/>
        <v>7.2</v>
      </c>
      <c r="BI7" s="65">
        <f t="shared" si="18"/>
        <v>51.7</v>
      </c>
      <c r="BJ7" s="65">
        <f t="shared" si="18"/>
        <v>52.1</v>
      </c>
      <c r="BK7" s="65">
        <f t="shared" si="18"/>
        <v>45.6</v>
      </c>
      <c r="BL7" s="65">
        <f t="shared" si="18"/>
        <v>38.1</v>
      </c>
      <c r="BM7" s="65">
        <f t="shared" si="18"/>
        <v>42.9</v>
      </c>
      <c r="BN7" s="65"/>
      <c r="BO7" s="65">
        <f>BO8</f>
        <v>70.5</v>
      </c>
      <c r="BP7" s="65">
        <f t="shared" ref="BP7:BX7" si="19">BP8</f>
        <v>79.8</v>
      </c>
      <c r="BQ7" s="65">
        <f t="shared" si="19"/>
        <v>78.599999999999994</v>
      </c>
      <c r="BR7" s="65">
        <f t="shared" si="19"/>
        <v>77.8</v>
      </c>
      <c r="BS7" s="65">
        <f t="shared" si="19"/>
        <v>78.3</v>
      </c>
      <c r="BT7" s="65">
        <f t="shared" si="19"/>
        <v>76.400000000000006</v>
      </c>
      <c r="BU7" s="65">
        <f t="shared" si="19"/>
        <v>76</v>
      </c>
      <c r="BV7" s="65">
        <f t="shared" si="19"/>
        <v>76.099999999999994</v>
      </c>
      <c r="BW7" s="65">
        <f t="shared" si="19"/>
        <v>75.7</v>
      </c>
      <c r="BX7" s="65">
        <f t="shared" si="19"/>
        <v>76.099999999999994</v>
      </c>
      <c r="BY7" s="65"/>
      <c r="BZ7" s="66">
        <f>BZ8</f>
        <v>65039</v>
      </c>
      <c r="CA7" s="66">
        <f t="shared" ref="CA7:CI7" si="20">CA8</f>
        <v>64916</v>
      </c>
      <c r="CB7" s="66">
        <f t="shared" si="20"/>
        <v>67209</v>
      </c>
      <c r="CC7" s="66">
        <f t="shared" si="20"/>
        <v>68841</v>
      </c>
      <c r="CD7" s="66">
        <f t="shared" si="20"/>
        <v>71643</v>
      </c>
      <c r="CE7" s="66">
        <f t="shared" si="20"/>
        <v>50749</v>
      </c>
      <c r="CF7" s="66">
        <f t="shared" si="20"/>
        <v>51813</v>
      </c>
      <c r="CG7" s="66">
        <f t="shared" si="20"/>
        <v>53447</v>
      </c>
      <c r="CH7" s="66">
        <f t="shared" si="20"/>
        <v>54464</v>
      </c>
      <c r="CI7" s="66">
        <f t="shared" si="20"/>
        <v>55265</v>
      </c>
      <c r="CJ7" s="65"/>
      <c r="CK7" s="66">
        <f>CK8</f>
        <v>15371</v>
      </c>
      <c r="CL7" s="66">
        <f t="shared" ref="CL7:CT7" si="21">CL8</f>
        <v>16545</v>
      </c>
      <c r="CM7" s="66">
        <f t="shared" si="21"/>
        <v>18857</v>
      </c>
      <c r="CN7" s="66">
        <f t="shared" si="21"/>
        <v>24023</v>
      </c>
      <c r="CO7" s="66">
        <f t="shared" si="21"/>
        <v>23137</v>
      </c>
      <c r="CP7" s="66">
        <f t="shared" si="21"/>
        <v>12339</v>
      </c>
      <c r="CQ7" s="66">
        <f t="shared" si="21"/>
        <v>12424</v>
      </c>
      <c r="CR7" s="66">
        <f t="shared" si="21"/>
        <v>13027</v>
      </c>
      <c r="CS7" s="66">
        <f t="shared" si="21"/>
        <v>13969</v>
      </c>
      <c r="CT7" s="66">
        <f t="shared" si="21"/>
        <v>14455</v>
      </c>
      <c r="CU7" s="65"/>
      <c r="CV7" s="65">
        <f>CV8</f>
        <v>54.1</v>
      </c>
      <c r="CW7" s="65">
        <f t="shared" ref="CW7:DE7" si="22">CW8</f>
        <v>52.4</v>
      </c>
      <c r="CX7" s="65">
        <f t="shared" si="22"/>
        <v>53.6</v>
      </c>
      <c r="CY7" s="65">
        <f t="shared" si="22"/>
        <v>52.1</v>
      </c>
      <c r="CZ7" s="65">
        <f t="shared" si="22"/>
        <v>52.6</v>
      </c>
      <c r="DA7" s="65">
        <f t="shared" si="22"/>
        <v>52.1</v>
      </c>
      <c r="DB7" s="65">
        <f t="shared" si="22"/>
        <v>52.5</v>
      </c>
      <c r="DC7" s="65">
        <f t="shared" si="22"/>
        <v>52.6</v>
      </c>
      <c r="DD7" s="65">
        <f t="shared" si="22"/>
        <v>53.2</v>
      </c>
      <c r="DE7" s="65">
        <f t="shared" si="22"/>
        <v>54.1</v>
      </c>
      <c r="DF7" s="65"/>
      <c r="DG7" s="65">
        <f>DG8</f>
        <v>24.4</v>
      </c>
      <c r="DH7" s="65">
        <f t="shared" ref="DH7:DP7" si="23">DH8</f>
        <v>25.4</v>
      </c>
      <c r="DI7" s="65">
        <f t="shared" si="23"/>
        <v>25.7</v>
      </c>
      <c r="DJ7" s="65">
        <f t="shared" si="23"/>
        <v>28.8</v>
      </c>
      <c r="DK7" s="65">
        <f t="shared" si="23"/>
        <v>26.5</v>
      </c>
      <c r="DL7" s="65">
        <f t="shared" si="23"/>
        <v>24.4</v>
      </c>
      <c r="DM7" s="65">
        <f t="shared" si="23"/>
        <v>24.3</v>
      </c>
      <c r="DN7" s="65">
        <f t="shared" si="23"/>
        <v>24.2</v>
      </c>
      <c r="DO7" s="65">
        <f t="shared" si="23"/>
        <v>25.3</v>
      </c>
      <c r="DP7" s="65">
        <f t="shared" si="23"/>
        <v>25.2</v>
      </c>
      <c r="DQ7" s="65"/>
      <c r="DR7" s="65">
        <f>DR8</f>
        <v>19.2</v>
      </c>
      <c r="DS7" s="65">
        <f t="shared" ref="DS7:EA7" si="24">DS8</f>
        <v>24.2</v>
      </c>
      <c r="DT7" s="65">
        <f t="shared" si="24"/>
        <v>24.4</v>
      </c>
      <c r="DU7" s="65">
        <f t="shared" si="24"/>
        <v>29.7</v>
      </c>
      <c r="DV7" s="65">
        <f t="shared" si="24"/>
        <v>35</v>
      </c>
      <c r="DW7" s="65">
        <f t="shared" si="24"/>
        <v>48.6</v>
      </c>
      <c r="DX7" s="65">
        <f t="shared" si="24"/>
        <v>47.3</v>
      </c>
      <c r="DY7" s="65">
        <f t="shared" si="24"/>
        <v>48.4</v>
      </c>
      <c r="DZ7" s="65">
        <f t="shared" si="24"/>
        <v>48.7</v>
      </c>
      <c r="EA7" s="65">
        <f t="shared" si="24"/>
        <v>52.5</v>
      </c>
      <c r="EB7" s="65"/>
      <c r="EC7" s="65">
        <f>EC8</f>
        <v>31.5</v>
      </c>
      <c r="ED7" s="65">
        <f t="shared" ref="ED7:EL7" si="25">ED8</f>
        <v>41.5</v>
      </c>
      <c r="EE7" s="65">
        <f t="shared" si="25"/>
        <v>54.4</v>
      </c>
      <c r="EF7" s="65">
        <f t="shared" si="25"/>
        <v>64.099999999999994</v>
      </c>
      <c r="EG7" s="65">
        <f t="shared" si="25"/>
        <v>73.2</v>
      </c>
      <c r="EH7" s="65">
        <f t="shared" si="25"/>
        <v>62.9</v>
      </c>
      <c r="EI7" s="65">
        <f t="shared" si="25"/>
        <v>60</v>
      </c>
      <c r="EJ7" s="65">
        <f t="shared" si="25"/>
        <v>62.3</v>
      </c>
      <c r="EK7" s="65">
        <f t="shared" si="25"/>
        <v>61.7</v>
      </c>
      <c r="EL7" s="65">
        <f t="shared" si="25"/>
        <v>66.099999999999994</v>
      </c>
      <c r="EM7" s="65"/>
      <c r="EN7" s="66">
        <f>EN8</f>
        <v>52664278</v>
      </c>
      <c r="EO7" s="66">
        <f t="shared" ref="EO7:EW7" si="26">EO8</f>
        <v>52796524</v>
      </c>
      <c r="EP7" s="66">
        <f t="shared" si="26"/>
        <v>49105852</v>
      </c>
      <c r="EQ7" s="66">
        <f t="shared" si="26"/>
        <v>49419978</v>
      </c>
      <c r="ER7" s="66">
        <f t="shared" si="26"/>
        <v>49457043</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360007</v>
      </c>
      <c r="D8" s="68">
        <v>46</v>
      </c>
      <c r="E8" s="68">
        <v>6</v>
      </c>
      <c r="F8" s="68">
        <v>0</v>
      </c>
      <c r="G8" s="68">
        <v>1</v>
      </c>
      <c r="H8" s="68" t="s">
        <v>123</v>
      </c>
      <c r="I8" s="68" t="s">
        <v>123</v>
      </c>
      <c r="J8" s="68" t="s">
        <v>124</v>
      </c>
      <c r="K8" s="68" t="s">
        <v>125</v>
      </c>
      <c r="L8" s="68" t="s">
        <v>126</v>
      </c>
      <c r="M8" s="68" t="s">
        <v>127</v>
      </c>
      <c r="N8" s="68" t="s">
        <v>128</v>
      </c>
      <c r="O8" s="68"/>
      <c r="P8" s="68" t="s">
        <v>129</v>
      </c>
      <c r="Q8" s="69">
        <v>25</v>
      </c>
      <c r="R8" s="68" t="s">
        <v>130</v>
      </c>
      <c r="S8" s="68" t="s">
        <v>131</v>
      </c>
      <c r="T8" s="68" t="s">
        <v>132</v>
      </c>
      <c r="U8" s="69">
        <v>764213</v>
      </c>
      <c r="V8" s="69">
        <v>40517</v>
      </c>
      <c r="W8" s="68" t="s">
        <v>133</v>
      </c>
      <c r="X8" s="70" t="s">
        <v>134</v>
      </c>
      <c r="Y8" s="69">
        <v>390</v>
      </c>
      <c r="Z8" s="69" t="s">
        <v>135</v>
      </c>
      <c r="AA8" s="69">
        <v>5</v>
      </c>
      <c r="AB8" s="69">
        <v>60</v>
      </c>
      <c r="AC8" s="69">
        <v>5</v>
      </c>
      <c r="AD8" s="69">
        <v>460</v>
      </c>
      <c r="AE8" s="69">
        <v>371</v>
      </c>
      <c r="AF8" s="69" t="s">
        <v>135</v>
      </c>
      <c r="AG8" s="69">
        <v>371</v>
      </c>
      <c r="AH8" s="71">
        <v>96.8</v>
      </c>
      <c r="AI8" s="71">
        <v>97.9</v>
      </c>
      <c r="AJ8" s="71">
        <v>101.6</v>
      </c>
      <c r="AK8" s="71">
        <v>100.5</v>
      </c>
      <c r="AL8" s="71">
        <v>102.5</v>
      </c>
      <c r="AM8" s="71">
        <v>102.1</v>
      </c>
      <c r="AN8" s="71">
        <v>100.4</v>
      </c>
      <c r="AO8" s="71">
        <v>99.7</v>
      </c>
      <c r="AP8" s="71">
        <v>98.8</v>
      </c>
      <c r="AQ8" s="71">
        <v>98.5</v>
      </c>
      <c r="AR8" s="71">
        <v>98.4</v>
      </c>
      <c r="AS8" s="71">
        <v>92.8</v>
      </c>
      <c r="AT8" s="71">
        <v>93.8</v>
      </c>
      <c r="AU8" s="71">
        <v>91.7</v>
      </c>
      <c r="AV8" s="71">
        <v>91.9</v>
      </c>
      <c r="AW8" s="71">
        <v>93.7</v>
      </c>
      <c r="AX8" s="71">
        <v>96.7</v>
      </c>
      <c r="AY8" s="71">
        <v>95.4</v>
      </c>
      <c r="AZ8" s="71">
        <v>93.6</v>
      </c>
      <c r="BA8" s="71">
        <v>91.8</v>
      </c>
      <c r="BB8" s="71">
        <v>91.6</v>
      </c>
      <c r="BC8" s="71">
        <v>89.5</v>
      </c>
      <c r="BD8" s="72">
        <v>22.8</v>
      </c>
      <c r="BE8" s="72">
        <v>23.3</v>
      </c>
      <c r="BF8" s="72">
        <v>11.3</v>
      </c>
      <c r="BG8" s="72">
        <v>10</v>
      </c>
      <c r="BH8" s="72">
        <v>7.2</v>
      </c>
      <c r="BI8" s="72">
        <v>51.7</v>
      </c>
      <c r="BJ8" s="72">
        <v>52.1</v>
      </c>
      <c r="BK8" s="72">
        <v>45.6</v>
      </c>
      <c r="BL8" s="72">
        <v>38.1</v>
      </c>
      <c r="BM8" s="72">
        <v>42.9</v>
      </c>
      <c r="BN8" s="72">
        <v>63.6</v>
      </c>
      <c r="BO8" s="71">
        <v>70.5</v>
      </c>
      <c r="BP8" s="71">
        <v>79.8</v>
      </c>
      <c r="BQ8" s="71">
        <v>78.599999999999994</v>
      </c>
      <c r="BR8" s="71">
        <v>77.8</v>
      </c>
      <c r="BS8" s="71">
        <v>78.3</v>
      </c>
      <c r="BT8" s="71">
        <v>76.400000000000006</v>
      </c>
      <c r="BU8" s="71">
        <v>76</v>
      </c>
      <c r="BV8" s="71">
        <v>76.099999999999994</v>
      </c>
      <c r="BW8" s="71">
        <v>75.7</v>
      </c>
      <c r="BX8" s="71">
        <v>76.099999999999994</v>
      </c>
      <c r="BY8" s="71">
        <v>74.2</v>
      </c>
      <c r="BZ8" s="72">
        <v>65039</v>
      </c>
      <c r="CA8" s="72">
        <v>64916</v>
      </c>
      <c r="CB8" s="72">
        <v>67209</v>
      </c>
      <c r="CC8" s="72">
        <v>68841</v>
      </c>
      <c r="CD8" s="72">
        <v>71643</v>
      </c>
      <c r="CE8" s="72">
        <v>50749</v>
      </c>
      <c r="CF8" s="72">
        <v>51813</v>
      </c>
      <c r="CG8" s="72">
        <v>53447</v>
      </c>
      <c r="CH8" s="72">
        <v>54464</v>
      </c>
      <c r="CI8" s="72">
        <v>55265</v>
      </c>
      <c r="CJ8" s="71">
        <v>49667</v>
      </c>
      <c r="CK8" s="72">
        <v>15371</v>
      </c>
      <c r="CL8" s="72">
        <v>16545</v>
      </c>
      <c r="CM8" s="72">
        <v>18857</v>
      </c>
      <c r="CN8" s="72">
        <v>24023</v>
      </c>
      <c r="CO8" s="72">
        <v>23137</v>
      </c>
      <c r="CP8" s="72">
        <v>12339</v>
      </c>
      <c r="CQ8" s="72">
        <v>12424</v>
      </c>
      <c r="CR8" s="72">
        <v>13027</v>
      </c>
      <c r="CS8" s="72">
        <v>13969</v>
      </c>
      <c r="CT8" s="72">
        <v>14455</v>
      </c>
      <c r="CU8" s="71">
        <v>13758</v>
      </c>
      <c r="CV8" s="72">
        <v>54.1</v>
      </c>
      <c r="CW8" s="72">
        <v>52.4</v>
      </c>
      <c r="CX8" s="72">
        <v>53.6</v>
      </c>
      <c r="CY8" s="72">
        <v>52.1</v>
      </c>
      <c r="CZ8" s="72">
        <v>52.6</v>
      </c>
      <c r="DA8" s="72">
        <v>52.1</v>
      </c>
      <c r="DB8" s="72">
        <v>52.5</v>
      </c>
      <c r="DC8" s="72">
        <v>52.6</v>
      </c>
      <c r="DD8" s="72">
        <v>53.2</v>
      </c>
      <c r="DE8" s="72">
        <v>54.1</v>
      </c>
      <c r="DF8" s="72">
        <v>55.2</v>
      </c>
      <c r="DG8" s="72">
        <v>24.4</v>
      </c>
      <c r="DH8" s="72">
        <v>25.4</v>
      </c>
      <c r="DI8" s="72">
        <v>25.7</v>
      </c>
      <c r="DJ8" s="72">
        <v>28.8</v>
      </c>
      <c r="DK8" s="72">
        <v>26.5</v>
      </c>
      <c r="DL8" s="72">
        <v>24.4</v>
      </c>
      <c r="DM8" s="72">
        <v>24.3</v>
      </c>
      <c r="DN8" s="72">
        <v>24.2</v>
      </c>
      <c r="DO8" s="72">
        <v>25.3</v>
      </c>
      <c r="DP8" s="72">
        <v>25.2</v>
      </c>
      <c r="DQ8" s="72">
        <v>24.1</v>
      </c>
      <c r="DR8" s="71">
        <v>19.2</v>
      </c>
      <c r="DS8" s="71">
        <v>24.2</v>
      </c>
      <c r="DT8" s="71">
        <v>24.4</v>
      </c>
      <c r="DU8" s="71">
        <v>29.7</v>
      </c>
      <c r="DV8" s="71">
        <v>35</v>
      </c>
      <c r="DW8" s="71">
        <v>48.6</v>
      </c>
      <c r="DX8" s="71">
        <v>47.3</v>
      </c>
      <c r="DY8" s="71">
        <v>48.4</v>
      </c>
      <c r="DZ8" s="71">
        <v>48.7</v>
      </c>
      <c r="EA8" s="71">
        <v>52.5</v>
      </c>
      <c r="EB8" s="71">
        <v>50.7</v>
      </c>
      <c r="EC8" s="71">
        <v>31.5</v>
      </c>
      <c r="ED8" s="71">
        <v>41.5</v>
      </c>
      <c r="EE8" s="71">
        <v>54.4</v>
      </c>
      <c r="EF8" s="71">
        <v>64.099999999999994</v>
      </c>
      <c r="EG8" s="71">
        <v>73.2</v>
      </c>
      <c r="EH8" s="71">
        <v>62.9</v>
      </c>
      <c r="EI8" s="71">
        <v>60</v>
      </c>
      <c r="EJ8" s="71">
        <v>62.3</v>
      </c>
      <c r="EK8" s="71">
        <v>61.7</v>
      </c>
      <c r="EL8" s="71">
        <v>66.099999999999994</v>
      </c>
      <c r="EM8" s="71">
        <v>65.7</v>
      </c>
      <c r="EN8" s="72">
        <v>52664278</v>
      </c>
      <c r="EO8" s="72">
        <v>52796524</v>
      </c>
      <c r="EP8" s="72">
        <v>49105852</v>
      </c>
      <c r="EQ8" s="72">
        <v>49419978</v>
      </c>
      <c r="ER8" s="72">
        <v>49457043</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2018-10-18T10:40:41Z</cp:lastPrinted>
  <dcterms:created xsi:type="dcterms:W3CDTF">2018-09-27T00:56:36Z</dcterms:created>
  <dcterms:modified xsi:type="dcterms:W3CDTF">2018-10-18T10:40:47Z</dcterms:modified>
  <cp:category/>
</cp:coreProperties>
</file>