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72.11\共有\35000\きかく経営班\☆平成３０年度\平成29年度決算\経営比較分析表\各病院回答\フォント・文字大きさ・管理者・改行確認\"/>
    </mc:Choice>
  </mc:AlternateContent>
  <workbookProtection workbookPassword="B319" lockStructure="1"/>
  <bookViews>
    <workbookView xWindow="0" yWindow="0" windowWidth="20490" windowHeight="907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MN32" i="4"/>
  <c r="CS78" i="4"/>
  <c r="BX54" i="4"/>
  <c r="BX32" i="4"/>
  <c r="MH78" i="4"/>
  <c r="IZ54" i="4"/>
  <c r="IZ32" i="4"/>
  <c r="MN54" i="4"/>
  <c r="C11" i="5"/>
  <c r="D11" i="5"/>
  <c r="E11" i="5"/>
  <c r="B11" i="5"/>
  <c r="AN78" i="4" l="1"/>
  <c r="AE54" i="4"/>
  <c r="AE32" i="4"/>
  <c r="KU54" i="4"/>
  <c r="HG54" i="4"/>
  <c r="HG32" i="4"/>
  <c r="KC78" i="4"/>
  <c r="FH78" i="4"/>
  <c r="DS54" i="4"/>
  <c r="DS32" i="4"/>
  <c r="KU32" i="4"/>
  <c r="EO78" i="4"/>
  <c r="DD54" i="4"/>
  <c r="DD32" i="4"/>
  <c r="U78" i="4"/>
  <c r="P54" i="4"/>
  <c r="P32" i="4"/>
  <c r="KF54" i="4"/>
  <c r="JJ78" i="4"/>
  <c r="GR54" i="4"/>
  <c r="GR32" i="4"/>
  <c r="KF32" i="4"/>
  <c r="LO78" i="4"/>
  <c r="IK54" i="4"/>
  <c r="IK32" i="4"/>
  <c r="GT78" i="4"/>
  <c r="EW54" i="4"/>
  <c r="BZ78" i="4"/>
  <c r="LY54" i="4"/>
  <c r="LY32" i="4"/>
  <c r="EW32" i="4"/>
  <c r="BI54" i="4"/>
  <c r="BI32" i="4"/>
  <c r="LJ54" i="4"/>
  <c r="LJ32" i="4"/>
  <c r="HV54" i="4"/>
  <c r="HV32" i="4"/>
  <c r="KV78" i="4"/>
  <c r="GA78" i="4"/>
  <c r="EH54" i="4"/>
  <c r="EH32" i="4"/>
  <c r="BG78" i="4"/>
  <c r="AT54" i="4"/>
  <c r="AT32" i="4"/>
</calcChain>
</file>

<file path=xl/sharedStrings.xml><?xml version="1.0" encoding="utf-8"?>
<sst xmlns="http://schemas.openxmlformats.org/spreadsheetml/2006/main" count="291" uniqueCount="148">
  <si>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</si>
  <si>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</si>
  <si>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</si>
  <si>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</si>
  <si>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</si>
  <si>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</si>
  <si>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</si>
  <si>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</si>
  <si>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</si>
  <si>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</si>
  <si>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</si>
  <si>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</si>
  <si>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</si>
  <si>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</si>
  <si>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</si>
  <si>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</si>
  <si>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</si>
  <si>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</si>
  <si>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</si>
  <si>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</si>
  <si>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</si>
  <si>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</si>
  <si>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</si>
  <si>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</si>
  <si>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</si>
  <si>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</si>
  <si>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</si>
  <si>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</si>
  <si>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</si>
  <si>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</si>
  <si>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</si>
  <si>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</si>
  <si>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</si>
  <si>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</si>
  <si>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</si>
  <si>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</si>
  <si>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</si>
  <si>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</si>
  <si>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</si>
  <si>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</si>
  <si>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</si>
  <si>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</si>
  <si>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</si>
  <si>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</si>
  <si>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</si>
  <si>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</si>
  <si>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</si>
  <si>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</si>
  <si>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</si>
  <si>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</si>
  <si>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</si>
  <si>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</si>
  <si>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</si>
  <si>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</si>
  <si>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</si>
  <si>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</si>
  <si>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</si>
  <si>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</si>
  <si>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</si>
  <si>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</si>
  <si>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</si>
  <si>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</si>
  <si>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</si>
  <si>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</si>
  <si>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</si>
  <si>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</si>
  <si>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</si>
  <si>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</si>
  <si>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</si>
  <si>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</si>
  <si>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</si>
  <si>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</si>
  <si>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</si>
  <si>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</si>
  <si>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</si>
  <si>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</si>
  <si>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</si>
  <si>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</si>
  <si>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</si>
  <si>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</si>
  <si>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</si>
  <si>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</si>
  <si>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</si>
  <si>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</si>
  <si>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</si>
  <si>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</si>
  <si>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</si>
  <si>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</si>
  <si>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</si>
  <si>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</si>
  <si>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</si>
  <si>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</si>
  <si>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</si>
  <si>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</si>
  <si>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</si>
  <si>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</si>
  <si>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</si>
  <si>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</si>
  <si>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</si>
  <si>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</si>
  <si>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</si>
  <si>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</si>
  <si>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</si>
  <si>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</si>
  <si>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</si>
  <si>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</si>
  <si>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</si>
  <si>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</si>
  <si>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</si>
  <si>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</si>
  <si>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</si>
  <si>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</si>
  <si>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</si>
  <si>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</si>
  <si>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</si>
  <si>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</si>
  <si>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</si>
  <si>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</si>
  <si>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</si>
  <si>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</si>
  <si>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</si>
  <si>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</si>
  <si>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</si>
  <si>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長崎県</t>
  </si>
  <si>
    <t>長崎県病院企業団</t>
  </si>
  <si>
    <t>五島中央病院</t>
  </si>
  <si>
    <t>条例全部</t>
  </si>
  <si>
    <t>病院事業</t>
  </si>
  <si>
    <t>一般病院</t>
  </si>
  <si>
    <t>300床以上～400床未満</t>
  </si>
  <si>
    <t>直営</t>
  </si>
  <si>
    <t>-</t>
  </si>
  <si>
    <t>ド 透 訓</t>
  </si>
  <si>
    <t>救 臨 感 へ 災 輪</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</si>
  <si>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</si>
  <si>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</si>
  <si>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</si>
  <si>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</si>
  <si>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</si>
  <si>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</si>
  <si>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</si>
  <si>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</si>
  <si>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</si>
  <si>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phoneticPr fontId="5"/>
  </si>
  <si>
    <t>　五島地域の中核病院として5疾病・5事業のうち、がん医療、急性心筋梗塞医療、精神科医療、離島・へき地医療、一般救急医療、周産期医療、災害医療を提供、また、脳卒中医療、糖尿病医療、小児救急医療も一部提供しており、リハビリテーション医療、結核・感染症対策も実施している。在宅医療は、他の医療機関が担っており、当院では急性増悪時等の入院医療など後方支援を行っている。</t>
    <rPh sb="3" eb="5">
      <t>チイキ</t>
    </rPh>
    <phoneticPr fontId="5"/>
  </si>
  <si>
    <t>　①、②が減少している主な理由として、④から分かるように入院患者の減少が挙げられる。⑤については、当院が10対1入院基本料を算定していること及び高額な手術等をあまり実施していないこと等が類似病院平均値を大きく下回っている要因と考えている。⑥については、当院の紹介率が27.5％と低いことから検査等を要しない外来患者数が多いことが類似病院平均値を大きく下回っている要因と考えている。⑦については、病床利用率低下に伴う入院収益の減少により増加している。当院は類似病院平均値を大きく上回っていることから病床数に見合う職員配置の給与費分の入院収益が得られていない。引き続き入院患者の増加に努めていく。⑧については、下降傾向にあるが、類似病院平均値を上回っている。引き続き医薬品及び診療材料の切り替え等により削減に努めていく。</t>
    <rPh sb="5" eb="7">
      <t>ゲンショウ</t>
    </rPh>
    <rPh sb="11" eb="12">
      <t>オモ</t>
    </rPh>
    <rPh sb="13" eb="15">
      <t>リユウ</t>
    </rPh>
    <rPh sb="22" eb="23">
      <t>ワ</t>
    </rPh>
    <rPh sb="28" eb="30">
      <t>ニュウイン</t>
    </rPh>
    <rPh sb="30" eb="32">
      <t>カンジャ</t>
    </rPh>
    <rPh sb="33" eb="35">
      <t>ゲンショウ</t>
    </rPh>
    <rPh sb="36" eb="37">
      <t>ア</t>
    </rPh>
    <rPh sb="49" eb="51">
      <t>トウイン</t>
    </rPh>
    <rPh sb="54" eb="55">
      <t>タイ</t>
    </rPh>
    <rPh sb="56" eb="58">
      <t>ニュウイン</t>
    </rPh>
    <rPh sb="58" eb="61">
      <t>キホンリョウ</t>
    </rPh>
    <rPh sb="62" eb="64">
      <t>サンテイ</t>
    </rPh>
    <rPh sb="70" eb="71">
      <t>オヨ</t>
    </rPh>
    <rPh sb="72" eb="74">
      <t>コウガク</t>
    </rPh>
    <rPh sb="75" eb="77">
      <t>シュジュツ</t>
    </rPh>
    <rPh sb="77" eb="78">
      <t>トウ</t>
    </rPh>
    <rPh sb="82" eb="84">
      <t>ジッシ</t>
    </rPh>
    <rPh sb="91" eb="92">
      <t>ナド</t>
    </rPh>
    <rPh sb="93" eb="95">
      <t>ルイジ</t>
    </rPh>
    <rPh sb="95" eb="97">
      <t>ビョウイン</t>
    </rPh>
    <rPh sb="97" eb="100">
      <t>ヘイキンチ</t>
    </rPh>
    <rPh sb="101" eb="102">
      <t>オオ</t>
    </rPh>
    <rPh sb="104" eb="106">
      <t>シタマワ</t>
    </rPh>
    <rPh sb="110" eb="112">
      <t>ヨウイン</t>
    </rPh>
    <rPh sb="113" eb="114">
      <t>カンガ</t>
    </rPh>
    <rPh sb="126" eb="128">
      <t>トウイン</t>
    </rPh>
    <rPh sb="129" eb="131">
      <t>ショウカイ</t>
    </rPh>
    <rPh sb="131" eb="132">
      <t>リツ</t>
    </rPh>
    <rPh sb="139" eb="140">
      <t>ヒク</t>
    </rPh>
    <rPh sb="145" eb="147">
      <t>ケンサ</t>
    </rPh>
    <rPh sb="147" eb="148">
      <t>トウ</t>
    </rPh>
    <rPh sb="149" eb="150">
      <t>ヨウ</t>
    </rPh>
    <rPh sb="153" eb="155">
      <t>ガイライ</t>
    </rPh>
    <rPh sb="155" eb="158">
      <t>カンジャスウ</t>
    </rPh>
    <rPh sb="159" eb="160">
      <t>オオ</t>
    </rPh>
    <rPh sb="303" eb="305">
      <t>カコウ</t>
    </rPh>
    <rPh sb="305" eb="307">
      <t>ケイコウ</t>
    </rPh>
    <rPh sb="312" eb="314">
      <t>ルイジ</t>
    </rPh>
    <rPh sb="314" eb="316">
      <t>ビョウイン</t>
    </rPh>
    <rPh sb="316" eb="319">
      <t>ヘイキンチ</t>
    </rPh>
    <rPh sb="320" eb="322">
      <t>ウワマワ</t>
    </rPh>
    <rPh sb="327" eb="328">
      <t>ヒ</t>
    </rPh>
    <rPh sb="329" eb="330">
      <t>ツヅ</t>
    </rPh>
    <rPh sb="331" eb="334">
      <t>イヤクヒン</t>
    </rPh>
    <rPh sb="334" eb="335">
      <t>オヨ</t>
    </rPh>
    <rPh sb="336" eb="338">
      <t>シンリョウ</t>
    </rPh>
    <rPh sb="338" eb="340">
      <t>ザイリョウ</t>
    </rPh>
    <rPh sb="341" eb="342">
      <t>キ</t>
    </rPh>
    <rPh sb="343" eb="344">
      <t>カ</t>
    </rPh>
    <rPh sb="345" eb="346">
      <t>トウ</t>
    </rPh>
    <rPh sb="349" eb="351">
      <t>サクゲン</t>
    </rPh>
    <rPh sb="352" eb="353">
      <t>ツト</t>
    </rPh>
    <phoneticPr fontId="5"/>
  </si>
  <si>
    <t>　当院は平成14年2月に新築移転してから14年が経過している。建物・附属設備については、今まで大きな改修工事等はなく老朽化は進んでいない。しかし、空調設備の一部である氷蓄熱装置の故障が多くなり、氷の製造効率も落ちてきた。部品も製造中止となっているため、平成28年度に空調設備の調査及び改修工事の実施設計を行った。また、機械備品の老朽化については平均的な水準といえる。近年比率が上昇傾向にあるため、計画的な機械備品の更新に努めていく。
　「③1床当たり有形固定資産」については、看護宿舎・保育所の建設、電子カルテの導入による増加である。</t>
    <rPh sb="1" eb="3">
      <t>トウイン</t>
    </rPh>
    <rPh sb="31" eb="33">
      <t>タテモノ</t>
    </rPh>
    <rPh sb="34" eb="36">
      <t>フゾク</t>
    </rPh>
    <rPh sb="36" eb="38">
      <t>セツビ</t>
    </rPh>
    <rPh sb="44" eb="45">
      <t>イマ</t>
    </rPh>
    <rPh sb="47" eb="48">
      <t>オオ</t>
    </rPh>
    <rPh sb="50" eb="52">
      <t>カイシュウ</t>
    </rPh>
    <rPh sb="52" eb="54">
      <t>コウジ</t>
    </rPh>
    <rPh sb="54" eb="55">
      <t>トウ</t>
    </rPh>
    <rPh sb="58" eb="61">
      <t>ロウキュウカ</t>
    </rPh>
    <rPh sb="62" eb="63">
      <t>スス</t>
    </rPh>
    <rPh sb="126" eb="128">
      <t>ヘイセイ</t>
    </rPh>
    <rPh sb="130" eb="132">
      <t>ネンド</t>
    </rPh>
    <rPh sb="152" eb="153">
      <t>オコナ</t>
    </rPh>
    <rPh sb="159" eb="161">
      <t>キカイ</t>
    </rPh>
    <rPh sb="161" eb="163">
      <t>ビヒン</t>
    </rPh>
    <rPh sb="164" eb="167">
      <t>ロウキュウカ</t>
    </rPh>
    <rPh sb="198" eb="201">
      <t>ケイカクテキ</t>
    </rPh>
    <rPh sb="202" eb="204">
      <t>キカイ</t>
    </rPh>
    <rPh sb="204" eb="206">
      <t>ビヒン</t>
    </rPh>
    <rPh sb="210" eb="211">
      <t>ツト</t>
    </rPh>
    <rPh sb="221" eb="222">
      <t>ショウ</t>
    </rPh>
    <rPh sb="222" eb="223">
      <t>ア</t>
    </rPh>
    <rPh sb="227" eb="229">
      <t>コテイ</t>
    </rPh>
    <rPh sb="229" eb="231">
      <t>シサン</t>
    </rPh>
    <rPh sb="238" eb="240">
      <t>カンゴ</t>
    </rPh>
    <rPh sb="240" eb="242">
      <t>シュクシャ</t>
    </rPh>
    <rPh sb="243" eb="245">
      <t>ホイク</t>
    </rPh>
    <rPh sb="245" eb="246">
      <t>ショ</t>
    </rPh>
    <rPh sb="247" eb="249">
      <t>ケンセツ</t>
    </rPh>
    <rPh sb="250" eb="252">
      <t>デンシ</t>
    </rPh>
    <rPh sb="256" eb="258">
      <t>ドウニュウ</t>
    </rPh>
    <rPh sb="261" eb="262">
      <t>ゾウ</t>
    </rPh>
    <rPh sb="262" eb="263">
      <t>カ</t>
    </rPh>
    <phoneticPr fontId="5"/>
  </si>
  <si>
    <t>　五島地域は、人口減少が著しく、少子・高齢化も急速に進行しており、患者の医療ニーズも変化してきていることから、地域の医療における当院の役割を明確にし、地域の医療機関、介護施設や行政等との一層の連携強化を図り、将来を見据えた医療提供体制を構築する。 
　また、看護師等の医療従事者の確保は引き続き厳しい状況が続いており、今後の退職予定者数の見込みを踏まえ、計画的な確保に努めるとともに、附属診療所では確保が難しいため、採用・配置を当院で検討する。
　今後、当院では施設改修、医療機器更新が集中し、資金収支の悪化が見込まれており、資本的支出の増加は減価償却費を増加させ、経常収支を悪化させるため、収益確保や経費節減など経営の健全化に努めていく。</t>
    <rPh sb="1" eb="3">
      <t>ゴトウ</t>
    </rPh>
    <rPh sb="3" eb="5">
      <t>チイキ</t>
    </rPh>
    <rPh sb="16" eb="18">
      <t>ショウシ</t>
    </rPh>
    <rPh sb="42" eb="44">
      <t>ヘンカ</t>
    </rPh>
    <rPh sb="64" eb="66">
      <t>トウイン</t>
    </rPh>
    <rPh sb="75" eb="77">
      <t>チイキ</t>
    </rPh>
    <rPh sb="78" eb="80">
      <t>イリョウ</t>
    </rPh>
    <rPh sb="153" eb="154">
      <t>ツヅ</t>
    </rPh>
    <rPh sb="202" eb="203">
      <t>ムズカ</t>
    </rPh>
    <rPh sb="214" eb="216">
      <t>トウイン</t>
    </rPh>
    <rPh sb="227" eb="229">
      <t>トウイン</t>
    </rPh>
    <rPh sb="307" eb="309">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</si>
</sst>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71.400000000000006</c:v>
                </c:pt>
                <c:pt idx="1">
                  <c:v>63.5</c:v>
                </c:pt>
                <c:pt idx="2">
                  <c:v>69.400000000000006</c:v>
                </c:pt>
                <c:pt idx="3">
                  <c:v>67.2</c:v>
                </c:pt>
                <c:pt idx="4">
                  <c:v>63.8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3300672"/>
        <c:axId val="23330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3300672"/>
        <c:axId val="233301456"/>
      </c:lineChart>
      <c:dateAx>
        <c:axId val="233300672"/>
        <c:scaling>
          <c:orientation val="minMax"/>
        </c:scaling>
        <c:delete val="1"/>
        <c:axPos val="b"/>
        <c:numFmt formatCode="ge" sourceLinked="1"/>
        <c:majorTickMark val="none"/>
        <c:minorTickMark val="none"/>
        <c:tickLblPos val="none"/>
        <c:crossAx val="233301456"/>
        <c:crosses val="autoZero"/>
        <c:auto val="1"/>
        <c:lblOffset val="100"/>
        <c:baseTimeUnit val="years"/>
      </c:dateAx>
      <c:valAx>
        <c:axId val="233301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30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9334</c:v>
                </c:pt>
                <c:pt idx="1">
                  <c:v>9233</c:v>
                </c:pt>
                <c:pt idx="2">
                  <c:v>9380</c:v>
                </c:pt>
                <c:pt idx="3">
                  <c:v>9144</c:v>
                </c:pt>
                <c:pt idx="4">
                  <c:v>8477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9528336"/>
        <c:axId val="31952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9528336"/>
        <c:axId val="319525592"/>
      </c:lineChart>
      <c:dateAx>
        <c:axId val="319528336"/>
        <c:scaling>
          <c:orientation val="minMax"/>
        </c:scaling>
        <c:delete val="1"/>
        <c:axPos val="b"/>
        <c:numFmt formatCode="ge" sourceLinked="1"/>
        <c:majorTickMark val="none"/>
        <c:minorTickMark val="none"/>
        <c:tickLblPos val="none"/>
        <c:crossAx val="319525592"/>
        <c:crosses val="autoZero"/>
        <c:auto val="1"/>
        <c:lblOffset val="100"/>
        <c:baseTimeUnit val="years"/>
      </c:dateAx>
      <c:valAx>
        <c:axId val="319525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952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34831</c:v>
                </c:pt>
                <c:pt idx="1">
                  <c:v>32751</c:v>
                </c:pt>
                <c:pt idx="2">
                  <c:v>32643</c:v>
                </c:pt>
                <c:pt idx="3">
                  <c:v>32312</c:v>
                </c:pt>
                <c:pt idx="4">
                  <c:v>32092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33477264"/>
        <c:axId val="23196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33477264"/>
        <c:axId val="231964952"/>
      </c:lineChart>
      <c:dateAx>
        <c:axId val="233477264"/>
        <c:scaling>
          <c:orientation val="minMax"/>
        </c:scaling>
        <c:delete val="1"/>
        <c:axPos val="b"/>
        <c:numFmt formatCode="ge" sourceLinked="1"/>
        <c:majorTickMark val="none"/>
        <c:minorTickMark val="none"/>
        <c:tickLblPos val="none"/>
        <c:crossAx val="231964952"/>
        <c:crosses val="autoZero"/>
        <c:auto val="1"/>
        <c:lblOffset val="100"/>
        <c:baseTimeUnit val="years"/>
      </c:dateAx>
      <c:valAx>
        <c:axId val="231964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47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33297928"/>
        <c:axId val="23345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33297928"/>
        <c:axId val="233454072"/>
      </c:lineChart>
      <c:dateAx>
        <c:axId val="233297928"/>
        <c:scaling>
          <c:orientation val="minMax"/>
        </c:scaling>
        <c:delete val="1"/>
        <c:axPos val="b"/>
        <c:numFmt formatCode="ge" sourceLinked="1"/>
        <c:majorTickMark val="none"/>
        <c:minorTickMark val="none"/>
        <c:tickLblPos val="none"/>
        <c:crossAx val="233454072"/>
        <c:crosses val="autoZero"/>
        <c:auto val="1"/>
        <c:lblOffset val="100"/>
        <c:baseTimeUnit val="years"/>
      </c:dateAx>
      <c:valAx>
        <c:axId val="233454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297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90.9</c:v>
                </c:pt>
                <c:pt idx="1">
                  <c:v>87.1</c:v>
                </c:pt>
                <c:pt idx="2">
                  <c:v>84.2</c:v>
                </c:pt>
                <c:pt idx="3">
                  <c:v>81.400000000000006</c:v>
                </c:pt>
                <c:pt idx="4">
                  <c:v>78.2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33453680"/>
        <c:axId val="2334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33453680"/>
        <c:axId val="233454464"/>
      </c:lineChart>
      <c:dateAx>
        <c:axId val="233453680"/>
        <c:scaling>
          <c:orientation val="minMax"/>
        </c:scaling>
        <c:delete val="1"/>
        <c:axPos val="b"/>
        <c:numFmt formatCode="ge" sourceLinked="1"/>
        <c:majorTickMark val="none"/>
        <c:minorTickMark val="none"/>
        <c:tickLblPos val="none"/>
        <c:crossAx val="233454464"/>
        <c:crosses val="autoZero"/>
        <c:auto val="1"/>
        <c:lblOffset val="100"/>
        <c:baseTimeUnit val="years"/>
      </c:dateAx>
      <c:valAx>
        <c:axId val="23345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45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105.3</c:v>
                </c:pt>
                <c:pt idx="1">
                  <c:v>102.8</c:v>
                </c:pt>
                <c:pt idx="2">
                  <c:v>101.3</c:v>
                </c:pt>
                <c:pt idx="3">
                  <c:v>97.8</c:v>
                </c:pt>
                <c:pt idx="4">
                  <c:v>95.5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10737520"/>
        <c:axId val="3107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10737520"/>
        <c:axId val="310732032"/>
      </c:lineChart>
      <c:dateAx>
        <c:axId val="310737520"/>
        <c:scaling>
          <c:orientation val="minMax"/>
        </c:scaling>
        <c:delete val="1"/>
        <c:axPos val="b"/>
        <c:numFmt formatCode="ge" sourceLinked="1"/>
        <c:majorTickMark val="none"/>
        <c:minorTickMark val="none"/>
        <c:tickLblPos val="none"/>
        <c:crossAx val="310732032"/>
        <c:crosses val="autoZero"/>
        <c:auto val="1"/>
        <c:lblOffset val="100"/>
        <c:baseTimeUnit val="years"/>
      </c:dateAx>
      <c:valAx>
        <c:axId val="31073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1073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35.6</c:v>
                </c:pt>
                <c:pt idx="1">
                  <c:v>38.299999999999997</c:v>
                </c:pt>
                <c:pt idx="2">
                  <c:v>40.799999999999997</c:v>
                </c:pt>
                <c:pt idx="3">
                  <c:v>40.9</c:v>
                </c:pt>
                <c:pt idx="4">
                  <c:v>43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10730856"/>
        <c:axId val="26156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10730856"/>
        <c:axId val="261568104"/>
      </c:lineChart>
      <c:dateAx>
        <c:axId val="310730856"/>
        <c:scaling>
          <c:orientation val="minMax"/>
        </c:scaling>
        <c:delete val="1"/>
        <c:axPos val="b"/>
        <c:numFmt formatCode="ge" sourceLinked="1"/>
        <c:majorTickMark val="none"/>
        <c:minorTickMark val="none"/>
        <c:tickLblPos val="none"/>
        <c:crossAx val="261568104"/>
        <c:crosses val="autoZero"/>
        <c:auto val="1"/>
        <c:lblOffset val="100"/>
        <c:baseTimeUnit val="years"/>
      </c:dateAx>
      <c:valAx>
        <c:axId val="261568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730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68</c:v>
                </c:pt>
                <c:pt idx="1">
                  <c:v>63.6</c:v>
                </c:pt>
                <c:pt idx="2">
                  <c:v>65</c:v>
                </c:pt>
                <c:pt idx="3">
                  <c:v>63.3</c:v>
                </c:pt>
                <c:pt idx="4">
                  <c:v>65.5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61565752"/>
        <c:axId val="26156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61565752"/>
        <c:axId val="261568888"/>
      </c:lineChart>
      <c:dateAx>
        <c:axId val="261565752"/>
        <c:scaling>
          <c:orientation val="minMax"/>
        </c:scaling>
        <c:delete val="1"/>
        <c:axPos val="b"/>
        <c:numFmt formatCode="ge" sourceLinked="1"/>
        <c:majorTickMark val="none"/>
        <c:minorTickMark val="none"/>
        <c:tickLblPos val="none"/>
        <c:crossAx val="261568888"/>
        <c:crosses val="autoZero"/>
        <c:auto val="1"/>
        <c:lblOffset val="100"/>
        <c:baseTimeUnit val="years"/>
      </c:dateAx>
      <c:valAx>
        <c:axId val="261568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565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38075273</c:v>
                </c:pt>
                <c:pt idx="1">
                  <c:v>43240299</c:v>
                </c:pt>
                <c:pt idx="2">
                  <c:v>43517803</c:v>
                </c:pt>
                <c:pt idx="3">
                  <c:v>45025421</c:v>
                </c:pt>
                <c:pt idx="4">
                  <c:v>44789727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65815768"/>
        <c:axId val="26581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65815768"/>
        <c:axId val="265818904"/>
      </c:lineChart>
      <c:dateAx>
        <c:axId val="265815768"/>
        <c:scaling>
          <c:orientation val="minMax"/>
        </c:scaling>
        <c:delete val="1"/>
        <c:axPos val="b"/>
        <c:numFmt formatCode="ge" sourceLinked="1"/>
        <c:majorTickMark val="none"/>
        <c:minorTickMark val="none"/>
        <c:tickLblPos val="none"/>
        <c:crossAx val="265818904"/>
        <c:crosses val="autoZero"/>
        <c:auto val="1"/>
        <c:lblOffset val="100"/>
        <c:baseTimeUnit val="years"/>
      </c:dateAx>
      <c:valAx>
        <c:axId val="265818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5815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26.6</c:v>
                </c:pt>
                <c:pt idx="1">
                  <c:v>27.1</c:v>
                </c:pt>
                <c:pt idx="2">
                  <c:v>25.5</c:v>
                </c:pt>
                <c:pt idx="3">
                  <c:v>25.9</c:v>
                </c:pt>
                <c:pt idx="4">
                  <c:v>25.2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3440792"/>
        <c:axId val="15344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3440792"/>
        <c:axId val="153440400"/>
      </c:lineChart>
      <c:dateAx>
        <c:axId val="153440792"/>
        <c:scaling>
          <c:orientation val="minMax"/>
        </c:scaling>
        <c:delete val="1"/>
        <c:axPos val="b"/>
        <c:numFmt formatCode="ge" sourceLinked="1"/>
        <c:majorTickMark val="none"/>
        <c:minorTickMark val="none"/>
        <c:tickLblPos val="none"/>
        <c:crossAx val="153440400"/>
        <c:crosses val="autoZero"/>
        <c:auto val="1"/>
        <c:lblOffset val="100"/>
        <c:baseTimeUnit val="years"/>
      </c:dateAx>
      <c:valAx>
        <c:axId val="15344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440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57.5</c:v>
                </c:pt>
                <c:pt idx="1">
                  <c:v>58.3</c:v>
                </c:pt>
                <c:pt idx="2">
                  <c:v>60.4</c:v>
                </c:pt>
                <c:pt idx="3">
                  <c:v>62.6</c:v>
                </c:pt>
                <c:pt idx="4">
                  <c:v>66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0039424"/>
        <c:axId val="7004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0039424"/>
        <c:axId val="70040208"/>
      </c:lineChart>
      <c:dateAx>
        <c:axId val="70039424"/>
        <c:scaling>
          <c:orientation val="minMax"/>
        </c:scaling>
        <c:delete val="1"/>
        <c:axPos val="b"/>
        <c:numFmt formatCode="ge" sourceLinked="1"/>
        <c:majorTickMark val="none"/>
        <c:minorTickMark val="none"/>
        <c:tickLblPos val="none"/>
        <c:crossAx val="70040208"/>
        <c:crosses val="autoZero"/>
        <c:auto val="1"/>
        <c:lblOffset val="100"/>
        <c:baseTimeUnit val="years"/>
      </c:dateAx>
      <c:valAx>
        <c:axId val="7004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03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JO49" zoomScale="115" zoomScaleNormal="115" zoomScaleSheetLayoutView="70" workbookViewId="0">
      <selection activeCell="OC53" sqref="OC53"/>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長崎県長崎県病院企業団　五島中央病院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60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20410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105.3</v>
      </c>
      <c r="Q33" s="123"/>
      <c r="R33" s="123"/>
      <c r="S33" s="123"/>
      <c r="T33" s="123"/>
      <c r="U33" s="123"/>
      <c r="V33" s="123"/>
      <c r="W33" s="123"/>
      <c r="X33" s="123"/>
      <c r="Y33" s="123"/>
      <c r="Z33" s="123"/>
      <c r="AA33" s="123"/>
      <c r="AB33" s="123"/>
      <c r="AC33" s="123"/>
      <c r="AD33" s="124"/>
      <c r="AE33" s="122">
        <f>データ!AI7</f>
        <v>102.8</v>
      </c>
      <c r="AF33" s="123"/>
      <c r="AG33" s="123"/>
      <c r="AH33" s="123"/>
      <c r="AI33" s="123"/>
      <c r="AJ33" s="123"/>
      <c r="AK33" s="123"/>
      <c r="AL33" s="123"/>
      <c r="AM33" s="123"/>
      <c r="AN33" s="123"/>
      <c r="AO33" s="123"/>
      <c r="AP33" s="123"/>
      <c r="AQ33" s="123"/>
      <c r="AR33" s="123"/>
      <c r="AS33" s="124"/>
      <c r="AT33" s="122">
        <f>データ!AJ7</f>
        <v>101.3</v>
      </c>
      <c r="AU33" s="123"/>
      <c r="AV33" s="123"/>
      <c r="AW33" s="123"/>
      <c r="AX33" s="123"/>
      <c r="AY33" s="123"/>
      <c r="AZ33" s="123"/>
      <c r="BA33" s="123"/>
      <c r="BB33" s="123"/>
      <c r="BC33" s="123"/>
      <c r="BD33" s="123"/>
      <c r="BE33" s="123"/>
      <c r="BF33" s="123"/>
      <c r="BG33" s="123"/>
      <c r="BH33" s="124"/>
      <c r="BI33" s="122">
        <f>データ!AK7</f>
        <v>97.8</v>
      </c>
      <c r="BJ33" s="123"/>
      <c r="BK33" s="123"/>
      <c r="BL33" s="123"/>
      <c r="BM33" s="123"/>
      <c r="BN33" s="123"/>
      <c r="BO33" s="123"/>
      <c r="BP33" s="123"/>
      <c r="BQ33" s="123"/>
      <c r="BR33" s="123"/>
      <c r="BS33" s="123"/>
      <c r="BT33" s="123"/>
      <c r="BU33" s="123"/>
      <c r="BV33" s="123"/>
      <c r="BW33" s="124"/>
      <c r="BX33" s="122">
        <f>データ!AL7</f>
        <v>95.5</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90.9</v>
      </c>
      <c r="DE33" s="123"/>
      <c r="DF33" s="123"/>
      <c r="DG33" s="123"/>
      <c r="DH33" s="123"/>
      <c r="DI33" s="123"/>
      <c r="DJ33" s="123"/>
      <c r="DK33" s="123"/>
      <c r="DL33" s="123"/>
      <c r="DM33" s="123"/>
      <c r="DN33" s="123"/>
      <c r="DO33" s="123"/>
      <c r="DP33" s="123"/>
      <c r="DQ33" s="123"/>
      <c r="DR33" s="124"/>
      <c r="DS33" s="122">
        <f>データ!AT7</f>
        <v>87.1</v>
      </c>
      <c r="DT33" s="123"/>
      <c r="DU33" s="123"/>
      <c r="DV33" s="123"/>
      <c r="DW33" s="123"/>
      <c r="DX33" s="123"/>
      <c r="DY33" s="123"/>
      <c r="DZ33" s="123"/>
      <c r="EA33" s="123"/>
      <c r="EB33" s="123"/>
      <c r="EC33" s="123"/>
      <c r="ED33" s="123"/>
      <c r="EE33" s="123"/>
      <c r="EF33" s="123"/>
      <c r="EG33" s="124"/>
      <c r="EH33" s="122">
        <f>データ!AU7</f>
        <v>84.2</v>
      </c>
      <c r="EI33" s="123"/>
      <c r="EJ33" s="123"/>
      <c r="EK33" s="123"/>
      <c r="EL33" s="123"/>
      <c r="EM33" s="123"/>
      <c r="EN33" s="123"/>
      <c r="EO33" s="123"/>
      <c r="EP33" s="123"/>
      <c r="EQ33" s="123"/>
      <c r="ER33" s="123"/>
      <c r="ES33" s="123"/>
      <c r="ET33" s="123"/>
      <c r="EU33" s="123"/>
      <c r="EV33" s="124"/>
      <c r="EW33" s="122">
        <f>データ!AV7</f>
        <v>81.400000000000006</v>
      </c>
      <c r="EX33" s="123"/>
      <c r="EY33" s="123"/>
      <c r="EZ33" s="123"/>
      <c r="FA33" s="123"/>
      <c r="FB33" s="123"/>
      <c r="FC33" s="123"/>
      <c r="FD33" s="123"/>
      <c r="FE33" s="123"/>
      <c r="FF33" s="123"/>
      <c r="FG33" s="123"/>
      <c r="FH33" s="123"/>
      <c r="FI33" s="123"/>
      <c r="FJ33" s="123"/>
      <c r="FK33" s="124"/>
      <c r="FL33" s="122">
        <f>データ!AW7</f>
        <v>78.2</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71.400000000000006</v>
      </c>
      <c r="KG33" s="123"/>
      <c r="KH33" s="123"/>
      <c r="KI33" s="123"/>
      <c r="KJ33" s="123"/>
      <c r="KK33" s="123"/>
      <c r="KL33" s="123"/>
      <c r="KM33" s="123"/>
      <c r="KN33" s="123"/>
      <c r="KO33" s="123"/>
      <c r="KP33" s="123"/>
      <c r="KQ33" s="123"/>
      <c r="KR33" s="123"/>
      <c r="KS33" s="123"/>
      <c r="KT33" s="124"/>
      <c r="KU33" s="122">
        <f>データ!BP7</f>
        <v>63.5</v>
      </c>
      <c r="KV33" s="123"/>
      <c r="KW33" s="123"/>
      <c r="KX33" s="123"/>
      <c r="KY33" s="123"/>
      <c r="KZ33" s="123"/>
      <c r="LA33" s="123"/>
      <c r="LB33" s="123"/>
      <c r="LC33" s="123"/>
      <c r="LD33" s="123"/>
      <c r="LE33" s="123"/>
      <c r="LF33" s="123"/>
      <c r="LG33" s="123"/>
      <c r="LH33" s="123"/>
      <c r="LI33" s="124"/>
      <c r="LJ33" s="122">
        <f>データ!BQ7</f>
        <v>69.400000000000006</v>
      </c>
      <c r="LK33" s="123"/>
      <c r="LL33" s="123"/>
      <c r="LM33" s="123"/>
      <c r="LN33" s="123"/>
      <c r="LO33" s="123"/>
      <c r="LP33" s="123"/>
      <c r="LQ33" s="123"/>
      <c r="LR33" s="123"/>
      <c r="LS33" s="123"/>
      <c r="LT33" s="123"/>
      <c r="LU33" s="123"/>
      <c r="LV33" s="123"/>
      <c r="LW33" s="123"/>
      <c r="LX33" s="124"/>
      <c r="LY33" s="122">
        <f>データ!BR7</f>
        <v>67.2</v>
      </c>
      <c r="LZ33" s="123"/>
      <c r="MA33" s="123"/>
      <c r="MB33" s="123"/>
      <c r="MC33" s="123"/>
      <c r="MD33" s="123"/>
      <c r="ME33" s="123"/>
      <c r="MF33" s="123"/>
      <c r="MG33" s="123"/>
      <c r="MH33" s="123"/>
      <c r="MI33" s="123"/>
      <c r="MJ33" s="123"/>
      <c r="MK33" s="123"/>
      <c r="ML33" s="123"/>
      <c r="MM33" s="124"/>
      <c r="MN33" s="122">
        <f>データ!BS7</f>
        <v>63.8</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7">
        <f>データ!BZ7</f>
        <v>34831</v>
      </c>
      <c r="Q55" s="128"/>
      <c r="R55" s="128"/>
      <c r="S55" s="128"/>
      <c r="T55" s="128"/>
      <c r="U55" s="128"/>
      <c r="V55" s="128"/>
      <c r="W55" s="128"/>
      <c r="X55" s="128"/>
      <c r="Y55" s="128"/>
      <c r="Z55" s="128"/>
      <c r="AA55" s="128"/>
      <c r="AB55" s="128"/>
      <c r="AC55" s="128"/>
      <c r="AD55" s="129"/>
      <c r="AE55" s="127">
        <f>データ!CA7</f>
        <v>32751</v>
      </c>
      <c r="AF55" s="128"/>
      <c r="AG55" s="128"/>
      <c r="AH55" s="128"/>
      <c r="AI55" s="128"/>
      <c r="AJ55" s="128"/>
      <c r="AK55" s="128"/>
      <c r="AL55" s="128"/>
      <c r="AM55" s="128"/>
      <c r="AN55" s="128"/>
      <c r="AO55" s="128"/>
      <c r="AP55" s="128"/>
      <c r="AQ55" s="128"/>
      <c r="AR55" s="128"/>
      <c r="AS55" s="129"/>
      <c r="AT55" s="127">
        <f>データ!CB7</f>
        <v>32643</v>
      </c>
      <c r="AU55" s="128"/>
      <c r="AV55" s="128"/>
      <c r="AW55" s="128"/>
      <c r="AX55" s="128"/>
      <c r="AY55" s="128"/>
      <c r="AZ55" s="128"/>
      <c r="BA55" s="128"/>
      <c r="BB55" s="128"/>
      <c r="BC55" s="128"/>
      <c r="BD55" s="128"/>
      <c r="BE55" s="128"/>
      <c r="BF55" s="128"/>
      <c r="BG55" s="128"/>
      <c r="BH55" s="129"/>
      <c r="BI55" s="127">
        <f>データ!CC7</f>
        <v>32312</v>
      </c>
      <c r="BJ55" s="128"/>
      <c r="BK55" s="128"/>
      <c r="BL55" s="128"/>
      <c r="BM55" s="128"/>
      <c r="BN55" s="128"/>
      <c r="BO55" s="128"/>
      <c r="BP55" s="128"/>
      <c r="BQ55" s="128"/>
      <c r="BR55" s="128"/>
      <c r="BS55" s="128"/>
      <c r="BT55" s="128"/>
      <c r="BU55" s="128"/>
      <c r="BV55" s="128"/>
      <c r="BW55" s="129"/>
      <c r="BX55" s="127">
        <f>データ!CD7</f>
        <v>32092</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9334</v>
      </c>
      <c r="DE55" s="128"/>
      <c r="DF55" s="128"/>
      <c r="DG55" s="128"/>
      <c r="DH55" s="128"/>
      <c r="DI55" s="128"/>
      <c r="DJ55" s="128"/>
      <c r="DK55" s="128"/>
      <c r="DL55" s="128"/>
      <c r="DM55" s="128"/>
      <c r="DN55" s="128"/>
      <c r="DO55" s="128"/>
      <c r="DP55" s="128"/>
      <c r="DQ55" s="128"/>
      <c r="DR55" s="129"/>
      <c r="DS55" s="127">
        <f>データ!CL7</f>
        <v>9233</v>
      </c>
      <c r="DT55" s="128"/>
      <c r="DU55" s="128"/>
      <c r="DV55" s="128"/>
      <c r="DW55" s="128"/>
      <c r="DX55" s="128"/>
      <c r="DY55" s="128"/>
      <c r="DZ55" s="128"/>
      <c r="EA55" s="128"/>
      <c r="EB55" s="128"/>
      <c r="EC55" s="128"/>
      <c r="ED55" s="128"/>
      <c r="EE55" s="128"/>
      <c r="EF55" s="128"/>
      <c r="EG55" s="129"/>
      <c r="EH55" s="127">
        <f>データ!CM7</f>
        <v>9380</v>
      </c>
      <c r="EI55" s="128"/>
      <c r="EJ55" s="128"/>
      <c r="EK55" s="128"/>
      <c r="EL55" s="128"/>
      <c r="EM55" s="128"/>
      <c r="EN55" s="128"/>
      <c r="EO55" s="128"/>
      <c r="EP55" s="128"/>
      <c r="EQ55" s="128"/>
      <c r="ER55" s="128"/>
      <c r="ES55" s="128"/>
      <c r="ET55" s="128"/>
      <c r="EU55" s="128"/>
      <c r="EV55" s="129"/>
      <c r="EW55" s="127">
        <f>データ!CN7</f>
        <v>9144</v>
      </c>
      <c r="EX55" s="128"/>
      <c r="EY55" s="128"/>
      <c r="EZ55" s="128"/>
      <c r="FA55" s="128"/>
      <c r="FB55" s="128"/>
      <c r="FC55" s="128"/>
      <c r="FD55" s="128"/>
      <c r="FE55" s="128"/>
      <c r="FF55" s="128"/>
      <c r="FG55" s="128"/>
      <c r="FH55" s="128"/>
      <c r="FI55" s="128"/>
      <c r="FJ55" s="128"/>
      <c r="FK55" s="129"/>
      <c r="FL55" s="127">
        <f>データ!CO7</f>
        <v>8477</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57.5</v>
      </c>
      <c r="GS55" s="123"/>
      <c r="GT55" s="123"/>
      <c r="GU55" s="123"/>
      <c r="GV55" s="123"/>
      <c r="GW55" s="123"/>
      <c r="GX55" s="123"/>
      <c r="GY55" s="123"/>
      <c r="GZ55" s="123"/>
      <c r="HA55" s="123"/>
      <c r="HB55" s="123"/>
      <c r="HC55" s="123"/>
      <c r="HD55" s="123"/>
      <c r="HE55" s="123"/>
      <c r="HF55" s="124"/>
      <c r="HG55" s="122">
        <f>データ!CW7</f>
        <v>58.3</v>
      </c>
      <c r="HH55" s="123"/>
      <c r="HI55" s="123"/>
      <c r="HJ55" s="123"/>
      <c r="HK55" s="123"/>
      <c r="HL55" s="123"/>
      <c r="HM55" s="123"/>
      <c r="HN55" s="123"/>
      <c r="HO55" s="123"/>
      <c r="HP55" s="123"/>
      <c r="HQ55" s="123"/>
      <c r="HR55" s="123"/>
      <c r="HS55" s="123"/>
      <c r="HT55" s="123"/>
      <c r="HU55" s="124"/>
      <c r="HV55" s="122">
        <f>データ!CX7</f>
        <v>60.4</v>
      </c>
      <c r="HW55" s="123"/>
      <c r="HX55" s="123"/>
      <c r="HY55" s="123"/>
      <c r="HZ55" s="123"/>
      <c r="IA55" s="123"/>
      <c r="IB55" s="123"/>
      <c r="IC55" s="123"/>
      <c r="ID55" s="123"/>
      <c r="IE55" s="123"/>
      <c r="IF55" s="123"/>
      <c r="IG55" s="123"/>
      <c r="IH55" s="123"/>
      <c r="II55" s="123"/>
      <c r="IJ55" s="124"/>
      <c r="IK55" s="122">
        <f>データ!CY7</f>
        <v>62.6</v>
      </c>
      <c r="IL55" s="123"/>
      <c r="IM55" s="123"/>
      <c r="IN55" s="123"/>
      <c r="IO55" s="123"/>
      <c r="IP55" s="123"/>
      <c r="IQ55" s="123"/>
      <c r="IR55" s="123"/>
      <c r="IS55" s="123"/>
      <c r="IT55" s="123"/>
      <c r="IU55" s="123"/>
      <c r="IV55" s="123"/>
      <c r="IW55" s="123"/>
      <c r="IX55" s="123"/>
      <c r="IY55" s="124"/>
      <c r="IZ55" s="122">
        <f>データ!CZ7</f>
        <v>66</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26.6</v>
      </c>
      <c r="KG55" s="123"/>
      <c r="KH55" s="123"/>
      <c r="KI55" s="123"/>
      <c r="KJ55" s="123"/>
      <c r="KK55" s="123"/>
      <c r="KL55" s="123"/>
      <c r="KM55" s="123"/>
      <c r="KN55" s="123"/>
      <c r="KO55" s="123"/>
      <c r="KP55" s="123"/>
      <c r="KQ55" s="123"/>
      <c r="KR55" s="123"/>
      <c r="KS55" s="123"/>
      <c r="KT55" s="124"/>
      <c r="KU55" s="122">
        <f>データ!DH7</f>
        <v>27.1</v>
      </c>
      <c r="KV55" s="123"/>
      <c r="KW55" s="123"/>
      <c r="KX55" s="123"/>
      <c r="KY55" s="123"/>
      <c r="KZ55" s="123"/>
      <c r="LA55" s="123"/>
      <c r="LB55" s="123"/>
      <c r="LC55" s="123"/>
      <c r="LD55" s="123"/>
      <c r="LE55" s="123"/>
      <c r="LF55" s="123"/>
      <c r="LG55" s="123"/>
      <c r="LH55" s="123"/>
      <c r="LI55" s="124"/>
      <c r="LJ55" s="122">
        <f>データ!DI7</f>
        <v>25.5</v>
      </c>
      <c r="LK55" s="123"/>
      <c r="LL55" s="123"/>
      <c r="LM55" s="123"/>
      <c r="LN55" s="123"/>
      <c r="LO55" s="123"/>
      <c r="LP55" s="123"/>
      <c r="LQ55" s="123"/>
      <c r="LR55" s="123"/>
      <c r="LS55" s="123"/>
      <c r="LT55" s="123"/>
      <c r="LU55" s="123"/>
      <c r="LV55" s="123"/>
      <c r="LW55" s="123"/>
      <c r="LX55" s="124"/>
      <c r="LY55" s="122">
        <f>データ!DJ7</f>
        <v>25.9</v>
      </c>
      <c r="LZ55" s="123"/>
      <c r="MA55" s="123"/>
      <c r="MB55" s="123"/>
      <c r="MC55" s="123"/>
      <c r="MD55" s="123"/>
      <c r="ME55" s="123"/>
      <c r="MF55" s="123"/>
      <c r="MG55" s="123"/>
      <c r="MH55" s="123"/>
      <c r="MI55" s="123"/>
      <c r="MJ55" s="123"/>
      <c r="MK55" s="123"/>
      <c r="ML55" s="123"/>
      <c r="MM55" s="124"/>
      <c r="MN55" s="122">
        <f>データ!DK7</f>
        <v>25.2</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7">
        <f>データ!CE7</f>
        <v>45929</v>
      </c>
      <c r="Q56" s="128"/>
      <c r="R56" s="128"/>
      <c r="S56" s="128"/>
      <c r="T56" s="128"/>
      <c r="U56" s="128"/>
      <c r="V56" s="128"/>
      <c r="W56" s="128"/>
      <c r="X56" s="128"/>
      <c r="Y56" s="128"/>
      <c r="Z56" s="128"/>
      <c r="AA56" s="128"/>
      <c r="AB56" s="128"/>
      <c r="AC56" s="128"/>
      <c r="AD56" s="129"/>
      <c r="AE56" s="127">
        <f>データ!CF7</f>
        <v>48203</v>
      </c>
      <c r="AF56" s="128"/>
      <c r="AG56" s="128"/>
      <c r="AH56" s="128"/>
      <c r="AI56" s="128"/>
      <c r="AJ56" s="128"/>
      <c r="AK56" s="128"/>
      <c r="AL56" s="128"/>
      <c r="AM56" s="128"/>
      <c r="AN56" s="128"/>
      <c r="AO56" s="128"/>
      <c r="AP56" s="128"/>
      <c r="AQ56" s="128"/>
      <c r="AR56" s="128"/>
      <c r="AS56" s="129"/>
      <c r="AT56" s="127">
        <f>データ!CG7</f>
        <v>48921</v>
      </c>
      <c r="AU56" s="128"/>
      <c r="AV56" s="128"/>
      <c r="AW56" s="128"/>
      <c r="AX56" s="128"/>
      <c r="AY56" s="128"/>
      <c r="AZ56" s="128"/>
      <c r="BA56" s="128"/>
      <c r="BB56" s="128"/>
      <c r="BC56" s="128"/>
      <c r="BD56" s="128"/>
      <c r="BE56" s="128"/>
      <c r="BF56" s="128"/>
      <c r="BG56" s="128"/>
      <c r="BH56" s="129"/>
      <c r="BI56" s="127">
        <f>データ!CH7</f>
        <v>50413</v>
      </c>
      <c r="BJ56" s="128"/>
      <c r="BK56" s="128"/>
      <c r="BL56" s="128"/>
      <c r="BM56" s="128"/>
      <c r="BN56" s="128"/>
      <c r="BO56" s="128"/>
      <c r="BP56" s="128"/>
      <c r="BQ56" s="128"/>
      <c r="BR56" s="128"/>
      <c r="BS56" s="128"/>
      <c r="BT56" s="128"/>
      <c r="BU56" s="128"/>
      <c r="BV56" s="128"/>
      <c r="BW56" s="129"/>
      <c r="BX56" s="127">
        <f>データ!CI7</f>
        <v>50510</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11409</v>
      </c>
      <c r="DE56" s="128"/>
      <c r="DF56" s="128"/>
      <c r="DG56" s="128"/>
      <c r="DH56" s="128"/>
      <c r="DI56" s="128"/>
      <c r="DJ56" s="128"/>
      <c r="DK56" s="128"/>
      <c r="DL56" s="128"/>
      <c r="DM56" s="128"/>
      <c r="DN56" s="128"/>
      <c r="DO56" s="128"/>
      <c r="DP56" s="128"/>
      <c r="DQ56" s="128"/>
      <c r="DR56" s="129"/>
      <c r="DS56" s="127">
        <f>データ!CQ7</f>
        <v>11941</v>
      </c>
      <c r="DT56" s="128"/>
      <c r="DU56" s="128"/>
      <c r="DV56" s="128"/>
      <c r="DW56" s="128"/>
      <c r="DX56" s="128"/>
      <c r="DY56" s="128"/>
      <c r="DZ56" s="128"/>
      <c r="EA56" s="128"/>
      <c r="EB56" s="128"/>
      <c r="EC56" s="128"/>
      <c r="ED56" s="128"/>
      <c r="EE56" s="128"/>
      <c r="EF56" s="128"/>
      <c r="EG56" s="129"/>
      <c r="EH56" s="127">
        <f>データ!CR7</f>
        <v>12272</v>
      </c>
      <c r="EI56" s="128"/>
      <c r="EJ56" s="128"/>
      <c r="EK56" s="128"/>
      <c r="EL56" s="128"/>
      <c r="EM56" s="128"/>
      <c r="EN56" s="128"/>
      <c r="EO56" s="128"/>
      <c r="EP56" s="128"/>
      <c r="EQ56" s="128"/>
      <c r="ER56" s="128"/>
      <c r="ES56" s="128"/>
      <c r="ET56" s="128"/>
      <c r="EU56" s="128"/>
      <c r="EV56" s="129"/>
      <c r="EW56" s="127">
        <f>データ!CS7</f>
        <v>13096</v>
      </c>
      <c r="EX56" s="128"/>
      <c r="EY56" s="128"/>
      <c r="EZ56" s="128"/>
      <c r="FA56" s="128"/>
      <c r="FB56" s="128"/>
      <c r="FC56" s="128"/>
      <c r="FD56" s="128"/>
      <c r="FE56" s="128"/>
      <c r="FF56" s="128"/>
      <c r="FG56" s="128"/>
      <c r="FH56" s="128"/>
      <c r="FI56" s="128"/>
      <c r="FJ56" s="128"/>
      <c r="FK56" s="129"/>
      <c r="FL56" s="127">
        <f>データ!CT7</f>
        <v>13552</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3" t="s">
        <v>37</v>
      </c>
      <c r="K79" s="134"/>
      <c r="L79" s="134"/>
      <c r="M79" s="134"/>
      <c r="N79" s="134"/>
      <c r="O79" s="134"/>
      <c r="P79" s="134"/>
      <c r="Q79" s="134"/>
      <c r="R79" s="134"/>
      <c r="S79" s="134"/>
      <c r="T79" s="135"/>
      <c r="U79" s="136">
        <f>データ!DR7</f>
        <v>35.6</v>
      </c>
      <c r="V79" s="136"/>
      <c r="W79" s="136"/>
      <c r="X79" s="136"/>
      <c r="Y79" s="136"/>
      <c r="Z79" s="136"/>
      <c r="AA79" s="136"/>
      <c r="AB79" s="136"/>
      <c r="AC79" s="136"/>
      <c r="AD79" s="136"/>
      <c r="AE79" s="136"/>
      <c r="AF79" s="136"/>
      <c r="AG79" s="136"/>
      <c r="AH79" s="136"/>
      <c r="AI79" s="136"/>
      <c r="AJ79" s="136"/>
      <c r="AK79" s="136"/>
      <c r="AL79" s="136"/>
      <c r="AM79" s="136"/>
      <c r="AN79" s="136">
        <f>データ!DS7</f>
        <v>38.299999999999997</v>
      </c>
      <c r="AO79" s="136"/>
      <c r="AP79" s="136"/>
      <c r="AQ79" s="136"/>
      <c r="AR79" s="136"/>
      <c r="AS79" s="136"/>
      <c r="AT79" s="136"/>
      <c r="AU79" s="136"/>
      <c r="AV79" s="136"/>
      <c r="AW79" s="136"/>
      <c r="AX79" s="136"/>
      <c r="AY79" s="136"/>
      <c r="AZ79" s="136"/>
      <c r="BA79" s="136"/>
      <c r="BB79" s="136"/>
      <c r="BC79" s="136"/>
      <c r="BD79" s="136"/>
      <c r="BE79" s="136"/>
      <c r="BF79" s="136"/>
      <c r="BG79" s="136">
        <f>データ!DT7</f>
        <v>40.799999999999997</v>
      </c>
      <c r="BH79" s="136"/>
      <c r="BI79" s="136"/>
      <c r="BJ79" s="136"/>
      <c r="BK79" s="136"/>
      <c r="BL79" s="136"/>
      <c r="BM79" s="136"/>
      <c r="BN79" s="136"/>
      <c r="BO79" s="136"/>
      <c r="BP79" s="136"/>
      <c r="BQ79" s="136"/>
      <c r="BR79" s="136"/>
      <c r="BS79" s="136"/>
      <c r="BT79" s="136"/>
      <c r="BU79" s="136"/>
      <c r="BV79" s="136"/>
      <c r="BW79" s="136"/>
      <c r="BX79" s="136"/>
      <c r="BY79" s="136"/>
      <c r="BZ79" s="136">
        <f>データ!DU7</f>
        <v>40.9</v>
      </c>
      <c r="CA79" s="136"/>
      <c r="CB79" s="136"/>
      <c r="CC79" s="136"/>
      <c r="CD79" s="136"/>
      <c r="CE79" s="136"/>
      <c r="CF79" s="136"/>
      <c r="CG79" s="136"/>
      <c r="CH79" s="136"/>
      <c r="CI79" s="136"/>
      <c r="CJ79" s="136"/>
      <c r="CK79" s="136"/>
      <c r="CL79" s="136"/>
      <c r="CM79" s="136"/>
      <c r="CN79" s="136"/>
      <c r="CO79" s="136"/>
      <c r="CP79" s="136"/>
      <c r="CQ79" s="136"/>
      <c r="CR79" s="136"/>
      <c r="CS79" s="136">
        <f>データ!DV7</f>
        <v>43</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68</v>
      </c>
      <c r="EP79" s="136"/>
      <c r="EQ79" s="136"/>
      <c r="ER79" s="136"/>
      <c r="ES79" s="136"/>
      <c r="ET79" s="136"/>
      <c r="EU79" s="136"/>
      <c r="EV79" s="136"/>
      <c r="EW79" s="136"/>
      <c r="EX79" s="136"/>
      <c r="EY79" s="136"/>
      <c r="EZ79" s="136"/>
      <c r="FA79" s="136"/>
      <c r="FB79" s="136"/>
      <c r="FC79" s="136"/>
      <c r="FD79" s="136"/>
      <c r="FE79" s="136"/>
      <c r="FF79" s="136"/>
      <c r="FG79" s="136"/>
      <c r="FH79" s="136">
        <f>データ!ED7</f>
        <v>63.6</v>
      </c>
      <c r="FI79" s="136"/>
      <c r="FJ79" s="136"/>
      <c r="FK79" s="136"/>
      <c r="FL79" s="136"/>
      <c r="FM79" s="136"/>
      <c r="FN79" s="136"/>
      <c r="FO79" s="136"/>
      <c r="FP79" s="136"/>
      <c r="FQ79" s="136"/>
      <c r="FR79" s="136"/>
      <c r="FS79" s="136"/>
      <c r="FT79" s="136"/>
      <c r="FU79" s="136"/>
      <c r="FV79" s="136"/>
      <c r="FW79" s="136"/>
      <c r="FX79" s="136"/>
      <c r="FY79" s="136"/>
      <c r="FZ79" s="136"/>
      <c r="GA79" s="136">
        <f>データ!EE7</f>
        <v>65</v>
      </c>
      <c r="GB79" s="136"/>
      <c r="GC79" s="136"/>
      <c r="GD79" s="136"/>
      <c r="GE79" s="136"/>
      <c r="GF79" s="136"/>
      <c r="GG79" s="136"/>
      <c r="GH79" s="136"/>
      <c r="GI79" s="136"/>
      <c r="GJ79" s="136"/>
      <c r="GK79" s="136"/>
      <c r="GL79" s="136"/>
      <c r="GM79" s="136"/>
      <c r="GN79" s="136"/>
      <c r="GO79" s="136"/>
      <c r="GP79" s="136"/>
      <c r="GQ79" s="136"/>
      <c r="GR79" s="136"/>
      <c r="GS79" s="136"/>
      <c r="GT79" s="136">
        <f>データ!EF7</f>
        <v>63.3</v>
      </c>
      <c r="GU79" s="136"/>
      <c r="GV79" s="136"/>
      <c r="GW79" s="136"/>
      <c r="GX79" s="136"/>
      <c r="GY79" s="136"/>
      <c r="GZ79" s="136"/>
      <c r="HA79" s="136"/>
      <c r="HB79" s="136"/>
      <c r="HC79" s="136"/>
      <c r="HD79" s="136"/>
      <c r="HE79" s="136"/>
      <c r="HF79" s="136"/>
      <c r="HG79" s="136"/>
      <c r="HH79" s="136"/>
      <c r="HI79" s="136"/>
      <c r="HJ79" s="136"/>
      <c r="HK79" s="136"/>
      <c r="HL79" s="136"/>
      <c r="HM79" s="136">
        <f>データ!EG7</f>
        <v>65.5</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38075273</v>
      </c>
      <c r="JK79" s="131"/>
      <c r="JL79" s="131"/>
      <c r="JM79" s="131"/>
      <c r="JN79" s="131"/>
      <c r="JO79" s="131"/>
      <c r="JP79" s="131"/>
      <c r="JQ79" s="131"/>
      <c r="JR79" s="131"/>
      <c r="JS79" s="131"/>
      <c r="JT79" s="131"/>
      <c r="JU79" s="131"/>
      <c r="JV79" s="131"/>
      <c r="JW79" s="131"/>
      <c r="JX79" s="131"/>
      <c r="JY79" s="131"/>
      <c r="JZ79" s="131"/>
      <c r="KA79" s="131"/>
      <c r="KB79" s="131"/>
      <c r="KC79" s="131">
        <f>データ!EO7</f>
        <v>43240299</v>
      </c>
      <c r="KD79" s="131"/>
      <c r="KE79" s="131"/>
      <c r="KF79" s="131"/>
      <c r="KG79" s="131"/>
      <c r="KH79" s="131"/>
      <c r="KI79" s="131"/>
      <c r="KJ79" s="131"/>
      <c r="KK79" s="131"/>
      <c r="KL79" s="131"/>
      <c r="KM79" s="131"/>
      <c r="KN79" s="131"/>
      <c r="KO79" s="131"/>
      <c r="KP79" s="131"/>
      <c r="KQ79" s="131"/>
      <c r="KR79" s="131"/>
      <c r="KS79" s="131"/>
      <c r="KT79" s="131"/>
      <c r="KU79" s="131"/>
      <c r="KV79" s="131">
        <f>データ!EP7</f>
        <v>43517803</v>
      </c>
      <c r="KW79" s="131"/>
      <c r="KX79" s="131"/>
      <c r="KY79" s="131"/>
      <c r="KZ79" s="131"/>
      <c r="LA79" s="131"/>
      <c r="LB79" s="131"/>
      <c r="LC79" s="131"/>
      <c r="LD79" s="131"/>
      <c r="LE79" s="131"/>
      <c r="LF79" s="131"/>
      <c r="LG79" s="131"/>
      <c r="LH79" s="131"/>
      <c r="LI79" s="131"/>
      <c r="LJ79" s="131"/>
      <c r="LK79" s="131"/>
      <c r="LL79" s="131"/>
      <c r="LM79" s="131"/>
      <c r="LN79" s="131"/>
      <c r="LO79" s="131">
        <f>データ!EQ7</f>
        <v>45025421</v>
      </c>
      <c r="LP79" s="131"/>
      <c r="LQ79" s="131"/>
      <c r="LR79" s="131"/>
      <c r="LS79" s="131"/>
      <c r="LT79" s="131"/>
      <c r="LU79" s="131"/>
      <c r="LV79" s="131"/>
      <c r="LW79" s="131"/>
      <c r="LX79" s="131"/>
      <c r="LY79" s="131"/>
      <c r="LZ79" s="131"/>
      <c r="MA79" s="131"/>
      <c r="MB79" s="131"/>
      <c r="MC79" s="131"/>
      <c r="MD79" s="131"/>
      <c r="ME79" s="131"/>
      <c r="MF79" s="131"/>
      <c r="MG79" s="131"/>
      <c r="MH79" s="131">
        <f>データ!ER7</f>
        <v>44789727</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428779</v>
      </c>
      <c r="D6" s="63">
        <f t="shared" si="2"/>
        <v>46</v>
      </c>
      <c r="E6" s="63">
        <f t="shared" si="2"/>
        <v>6</v>
      </c>
      <c r="F6" s="63">
        <f t="shared" si="2"/>
        <v>0</v>
      </c>
      <c r="G6" s="63">
        <f t="shared" si="2"/>
        <v>1</v>
      </c>
      <c r="H6" s="139" t="str">
        <f>IF(H8&lt;&gt;I8,H8,"")&amp;IF(I8&lt;&gt;J8,I8,"")&amp;"　"&amp;J8</f>
        <v>長崎県長崎県病院企業団　五島中央病院</v>
      </c>
      <c r="I6" s="140"/>
      <c r="J6" s="141"/>
      <c r="K6" s="63" t="str">
        <f t="shared" si="2"/>
        <v>条例全部</v>
      </c>
      <c r="L6" s="63" t="str">
        <f t="shared" si="2"/>
        <v>病院事業</v>
      </c>
      <c r="M6" s="63" t="str">
        <f t="shared" si="2"/>
        <v>一般病院</v>
      </c>
      <c r="N6" s="63" t="str">
        <f>N8</f>
        <v>300床以上～400床未満</v>
      </c>
      <c r="O6" s="63"/>
      <c r="P6" s="63" t="str">
        <f>P8</f>
        <v>直営</v>
      </c>
      <c r="Q6" s="64">
        <f t="shared" ref="Q6:AG6" si="3">Q8</f>
        <v>16</v>
      </c>
      <c r="R6" s="63" t="str">
        <f t="shared" si="3"/>
        <v>-</v>
      </c>
      <c r="S6" s="63" t="str">
        <f t="shared" si="3"/>
        <v>ド 透 訓</v>
      </c>
      <c r="T6" s="63" t="str">
        <f t="shared" si="3"/>
        <v>救 臨 感 へ 災 輪</v>
      </c>
      <c r="U6" s="64" t="str">
        <f>U8</f>
        <v>-</v>
      </c>
      <c r="V6" s="64">
        <f>V8</f>
        <v>20410</v>
      </c>
      <c r="W6" s="63" t="str">
        <f>W8</f>
        <v>非該当</v>
      </c>
      <c r="X6" s="63" t="str">
        <f t="shared" si="3"/>
        <v>１０：１</v>
      </c>
      <c r="Y6" s="64">
        <f t="shared" si="3"/>
        <v>230</v>
      </c>
      <c r="Z6" s="64" t="str">
        <f t="shared" si="3"/>
        <v>-</v>
      </c>
      <c r="AA6" s="64">
        <f t="shared" si="3"/>
        <v>10</v>
      </c>
      <c r="AB6" s="64">
        <f t="shared" si="3"/>
        <v>60</v>
      </c>
      <c r="AC6" s="64">
        <f t="shared" si="3"/>
        <v>4</v>
      </c>
      <c r="AD6" s="64">
        <f t="shared" si="3"/>
        <v>304</v>
      </c>
      <c r="AE6" s="64">
        <f t="shared" si="3"/>
        <v>230</v>
      </c>
      <c r="AF6" s="64" t="str">
        <f t="shared" si="3"/>
        <v>-</v>
      </c>
      <c r="AG6" s="64">
        <f t="shared" si="3"/>
        <v>230</v>
      </c>
      <c r="AH6" s="65">
        <f>IF(AH8="-",NA(),AH8)</f>
        <v>105.3</v>
      </c>
      <c r="AI6" s="65">
        <f t="shared" ref="AI6:AQ6" si="4">IF(AI8="-",NA(),AI8)</f>
        <v>102.8</v>
      </c>
      <c r="AJ6" s="65">
        <f t="shared" si="4"/>
        <v>101.3</v>
      </c>
      <c r="AK6" s="65">
        <f t="shared" si="4"/>
        <v>97.8</v>
      </c>
      <c r="AL6" s="65">
        <f t="shared" si="4"/>
        <v>95.5</v>
      </c>
      <c r="AM6" s="65">
        <f t="shared" si="4"/>
        <v>99.4</v>
      </c>
      <c r="AN6" s="65">
        <f t="shared" si="4"/>
        <v>99</v>
      </c>
      <c r="AO6" s="65">
        <f t="shared" si="4"/>
        <v>97.7</v>
      </c>
      <c r="AP6" s="65">
        <f t="shared" si="4"/>
        <v>98</v>
      </c>
      <c r="AQ6" s="65">
        <f t="shared" si="4"/>
        <v>97.2</v>
      </c>
      <c r="AR6" s="65" t="str">
        <f>IF(AR8="-","【-】","【"&amp;SUBSTITUTE(TEXT(AR8,"#,##0.0"),"-","△")&amp;"】")</f>
        <v>【98.4】</v>
      </c>
      <c r="AS6" s="65">
        <f>IF(AS8="-",NA(),AS8)</f>
        <v>90.9</v>
      </c>
      <c r="AT6" s="65">
        <f t="shared" ref="AT6:BB6" si="5">IF(AT8="-",NA(),AT8)</f>
        <v>87.1</v>
      </c>
      <c r="AU6" s="65">
        <f t="shared" si="5"/>
        <v>84.2</v>
      </c>
      <c r="AV6" s="65">
        <f t="shared" si="5"/>
        <v>81.400000000000006</v>
      </c>
      <c r="AW6" s="65">
        <f t="shared" si="5"/>
        <v>78.2</v>
      </c>
      <c r="AX6" s="65">
        <f t="shared" si="5"/>
        <v>92.6</v>
      </c>
      <c r="AY6" s="65">
        <f t="shared" si="5"/>
        <v>92.2</v>
      </c>
      <c r="AZ6" s="65">
        <f t="shared" si="5"/>
        <v>90.2</v>
      </c>
      <c r="BA6" s="65">
        <f t="shared" si="5"/>
        <v>91.1</v>
      </c>
      <c r="BB6" s="65">
        <f t="shared" si="5"/>
        <v>90.1</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89.1</v>
      </c>
      <c r="BJ6" s="65">
        <f t="shared" si="6"/>
        <v>85.3</v>
      </c>
      <c r="BK6" s="65">
        <f t="shared" si="6"/>
        <v>80.7</v>
      </c>
      <c r="BL6" s="65">
        <f t="shared" si="6"/>
        <v>73.099999999999994</v>
      </c>
      <c r="BM6" s="65">
        <f t="shared" si="6"/>
        <v>76.3</v>
      </c>
      <c r="BN6" s="65" t="str">
        <f>IF(BN8="-","【-】","【"&amp;SUBSTITUTE(TEXT(BN8,"#,##0.0"),"-","△")&amp;"】")</f>
        <v>【63.6】</v>
      </c>
      <c r="BO6" s="65">
        <f>IF(BO8="-",NA(),BO8)</f>
        <v>71.400000000000006</v>
      </c>
      <c r="BP6" s="65">
        <f t="shared" ref="BP6:BX6" si="7">IF(BP8="-",NA(),BP8)</f>
        <v>63.5</v>
      </c>
      <c r="BQ6" s="65">
        <f t="shared" si="7"/>
        <v>69.400000000000006</v>
      </c>
      <c r="BR6" s="65">
        <f t="shared" si="7"/>
        <v>67.2</v>
      </c>
      <c r="BS6" s="65">
        <f t="shared" si="7"/>
        <v>63.8</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34831</v>
      </c>
      <c r="CA6" s="66">
        <f t="shared" ref="CA6:CI6" si="8">IF(CA8="-",NA(),CA8)</f>
        <v>32751</v>
      </c>
      <c r="CB6" s="66">
        <f t="shared" si="8"/>
        <v>32643</v>
      </c>
      <c r="CC6" s="66">
        <f t="shared" si="8"/>
        <v>32312</v>
      </c>
      <c r="CD6" s="66">
        <f t="shared" si="8"/>
        <v>32092</v>
      </c>
      <c r="CE6" s="66">
        <f t="shared" si="8"/>
        <v>45929</v>
      </c>
      <c r="CF6" s="66">
        <f t="shared" si="8"/>
        <v>48203</v>
      </c>
      <c r="CG6" s="66">
        <f t="shared" si="8"/>
        <v>48921</v>
      </c>
      <c r="CH6" s="66">
        <f t="shared" si="8"/>
        <v>50413</v>
      </c>
      <c r="CI6" s="66">
        <f t="shared" si="8"/>
        <v>50510</v>
      </c>
      <c r="CJ6" s="65" t="str">
        <f>IF(CJ8="-","【-】","【"&amp;SUBSTITUTE(TEXT(CJ8,"#,##0"),"-","△")&amp;"】")</f>
        <v>【49,667】</v>
      </c>
      <c r="CK6" s="66">
        <f>IF(CK8="-",NA(),CK8)</f>
        <v>9334</v>
      </c>
      <c r="CL6" s="66">
        <f t="shared" ref="CL6:CT6" si="9">IF(CL8="-",NA(),CL8)</f>
        <v>9233</v>
      </c>
      <c r="CM6" s="66">
        <f t="shared" si="9"/>
        <v>9380</v>
      </c>
      <c r="CN6" s="66">
        <f t="shared" si="9"/>
        <v>9144</v>
      </c>
      <c r="CO6" s="66">
        <f t="shared" si="9"/>
        <v>8477</v>
      </c>
      <c r="CP6" s="66">
        <f t="shared" si="9"/>
        <v>11409</v>
      </c>
      <c r="CQ6" s="66">
        <f t="shared" si="9"/>
        <v>11941</v>
      </c>
      <c r="CR6" s="66">
        <f t="shared" si="9"/>
        <v>12272</v>
      </c>
      <c r="CS6" s="66">
        <f t="shared" si="9"/>
        <v>13096</v>
      </c>
      <c r="CT6" s="66">
        <f t="shared" si="9"/>
        <v>13552</v>
      </c>
      <c r="CU6" s="65" t="str">
        <f>IF(CU8="-","【-】","【"&amp;SUBSTITUTE(TEXT(CU8,"#,##0"),"-","△")&amp;"】")</f>
        <v>【13,758】</v>
      </c>
      <c r="CV6" s="65">
        <f>IF(CV8="-",NA(),CV8)</f>
        <v>57.5</v>
      </c>
      <c r="CW6" s="65">
        <f t="shared" ref="CW6:DE6" si="10">IF(CW8="-",NA(),CW8)</f>
        <v>58.3</v>
      </c>
      <c r="CX6" s="65">
        <f t="shared" si="10"/>
        <v>60.4</v>
      </c>
      <c r="CY6" s="65">
        <f t="shared" si="10"/>
        <v>62.6</v>
      </c>
      <c r="CZ6" s="65">
        <f t="shared" si="10"/>
        <v>66</v>
      </c>
      <c r="DA6" s="65">
        <f t="shared" si="10"/>
        <v>54</v>
      </c>
      <c r="DB6" s="65">
        <f t="shared" si="10"/>
        <v>54</v>
      </c>
      <c r="DC6" s="65">
        <f t="shared" si="10"/>
        <v>55.6</v>
      </c>
      <c r="DD6" s="65">
        <f t="shared" si="10"/>
        <v>54.8</v>
      </c>
      <c r="DE6" s="65">
        <f t="shared" si="10"/>
        <v>55.8</v>
      </c>
      <c r="DF6" s="65" t="str">
        <f>IF(DF8="-","【-】","【"&amp;SUBSTITUTE(TEXT(DF8,"#,##0.0"),"-","△")&amp;"】")</f>
        <v>【55.2】</v>
      </c>
      <c r="DG6" s="65">
        <f>IF(DG8="-",NA(),DG8)</f>
        <v>26.6</v>
      </c>
      <c r="DH6" s="65">
        <f t="shared" ref="DH6:DP6" si="11">IF(DH8="-",NA(),DH8)</f>
        <v>27.1</v>
      </c>
      <c r="DI6" s="65">
        <f t="shared" si="11"/>
        <v>25.5</v>
      </c>
      <c r="DJ6" s="65">
        <f t="shared" si="11"/>
        <v>25.9</v>
      </c>
      <c r="DK6" s="65">
        <f t="shared" si="11"/>
        <v>25.2</v>
      </c>
      <c r="DL6" s="65">
        <f t="shared" si="11"/>
        <v>22.7</v>
      </c>
      <c r="DM6" s="65">
        <f t="shared" si="11"/>
        <v>23.2</v>
      </c>
      <c r="DN6" s="65">
        <f t="shared" si="11"/>
        <v>23.2</v>
      </c>
      <c r="DO6" s="65">
        <f t="shared" si="11"/>
        <v>23.9</v>
      </c>
      <c r="DP6" s="65">
        <f t="shared" si="11"/>
        <v>23.8</v>
      </c>
      <c r="DQ6" s="65" t="str">
        <f>IF(DQ8="-","【-】","【"&amp;SUBSTITUTE(TEXT(DQ8,"#,##0.0"),"-","△")&amp;"】")</f>
        <v>【24.1】</v>
      </c>
      <c r="DR6" s="65">
        <f>IF(DR8="-",NA(),DR8)</f>
        <v>35.6</v>
      </c>
      <c r="DS6" s="65">
        <f t="shared" ref="DS6:EA6" si="12">IF(DS8="-",NA(),DS8)</f>
        <v>38.299999999999997</v>
      </c>
      <c r="DT6" s="65">
        <f t="shared" si="12"/>
        <v>40.799999999999997</v>
      </c>
      <c r="DU6" s="65">
        <f t="shared" si="12"/>
        <v>40.9</v>
      </c>
      <c r="DV6" s="65">
        <f t="shared" si="12"/>
        <v>43</v>
      </c>
      <c r="DW6" s="65">
        <f t="shared" si="12"/>
        <v>45.5</v>
      </c>
      <c r="DX6" s="65">
        <f t="shared" si="12"/>
        <v>45.8</v>
      </c>
      <c r="DY6" s="65">
        <f t="shared" si="12"/>
        <v>48.9</v>
      </c>
      <c r="DZ6" s="65">
        <f t="shared" si="12"/>
        <v>50.3</v>
      </c>
      <c r="EA6" s="65">
        <f t="shared" si="12"/>
        <v>49.8</v>
      </c>
      <c r="EB6" s="65" t="str">
        <f>IF(EB8="-","【-】","【"&amp;SUBSTITUTE(TEXT(EB8,"#,##0.0"),"-","△")&amp;"】")</f>
        <v>【50.7】</v>
      </c>
      <c r="EC6" s="65">
        <f>IF(EC8="-",NA(),EC8)</f>
        <v>68</v>
      </c>
      <c r="ED6" s="65">
        <f t="shared" ref="ED6:EL6" si="13">IF(ED8="-",NA(),ED8)</f>
        <v>63.6</v>
      </c>
      <c r="EE6" s="65">
        <f t="shared" si="13"/>
        <v>65</v>
      </c>
      <c r="EF6" s="65">
        <f t="shared" si="13"/>
        <v>63.3</v>
      </c>
      <c r="EG6" s="65">
        <f t="shared" si="13"/>
        <v>65.5</v>
      </c>
      <c r="EH6" s="65">
        <f t="shared" si="13"/>
        <v>62.5</v>
      </c>
      <c r="EI6" s="65">
        <f t="shared" si="13"/>
        <v>59.9</v>
      </c>
      <c r="EJ6" s="65">
        <f t="shared" si="13"/>
        <v>65.400000000000006</v>
      </c>
      <c r="EK6" s="65">
        <f t="shared" si="13"/>
        <v>65.7</v>
      </c>
      <c r="EL6" s="65">
        <f t="shared" si="13"/>
        <v>65</v>
      </c>
      <c r="EM6" s="65" t="str">
        <f>IF(EM8="-","【-】","【"&amp;SUBSTITUTE(TEXT(EM8,"#,##0.0"),"-","△")&amp;"】")</f>
        <v>【65.7】</v>
      </c>
      <c r="EN6" s="66">
        <f>IF(EN8="-",NA(),EN8)</f>
        <v>38075273</v>
      </c>
      <c r="EO6" s="66">
        <f t="shared" ref="EO6:EW6" si="14">IF(EO8="-",NA(),EO8)</f>
        <v>43240299</v>
      </c>
      <c r="EP6" s="66">
        <f t="shared" si="14"/>
        <v>43517803</v>
      </c>
      <c r="EQ6" s="66">
        <f t="shared" si="14"/>
        <v>45025421</v>
      </c>
      <c r="ER6" s="66">
        <f t="shared" si="14"/>
        <v>44789727</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x14ac:dyDescent="0.15">
      <c r="A7" s="48" t="s">
        <v>122</v>
      </c>
      <c r="B7" s="63">
        <f t="shared" ref="B7:AG7" si="15">B8</f>
        <v>2016</v>
      </c>
      <c r="C7" s="63">
        <f t="shared" si="15"/>
        <v>428779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16</v>
      </c>
      <c r="R7" s="63" t="str">
        <f t="shared" si="15"/>
        <v>-</v>
      </c>
      <c r="S7" s="63" t="str">
        <f t="shared" si="15"/>
        <v>ド 透 訓</v>
      </c>
      <c r="T7" s="63" t="str">
        <f t="shared" si="15"/>
        <v>救 臨 感 へ 災 輪</v>
      </c>
      <c r="U7" s="64" t="str">
        <f>U8</f>
        <v>-</v>
      </c>
      <c r="V7" s="64">
        <f>V8</f>
        <v>20410</v>
      </c>
      <c r="W7" s="63" t="str">
        <f>W8</f>
        <v>非該当</v>
      </c>
      <c r="X7" s="63" t="str">
        <f t="shared" si="15"/>
        <v>１０：１</v>
      </c>
      <c r="Y7" s="64">
        <f t="shared" si="15"/>
        <v>230</v>
      </c>
      <c r="Z7" s="64" t="str">
        <f t="shared" si="15"/>
        <v>-</v>
      </c>
      <c r="AA7" s="64">
        <f t="shared" si="15"/>
        <v>10</v>
      </c>
      <c r="AB7" s="64">
        <f t="shared" si="15"/>
        <v>60</v>
      </c>
      <c r="AC7" s="64">
        <f t="shared" si="15"/>
        <v>4</v>
      </c>
      <c r="AD7" s="64">
        <f t="shared" si="15"/>
        <v>304</v>
      </c>
      <c r="AE7" s="64">
        <f t="shared" si="15"/>
        <v>230</v>
      </c>
      <c r="AF7" s="64" t="str">
        <f t="shared" si="15"/>
        <v>-</v>
      </c>
      <c r="AG7" s="64">
        <f t="shared" si="15"/>
        <v>230</v>
      </c>
      <c r="AH7" s="65">
        <f>AH8</f>
        <v>105.3</v>
      </c>
      <c r="AI7" s="65">
        <f t="shared" ref="AI7:AQ7" si="16">AI8</f>
        <v>102.8</v>
      </c>
      <c r="AJ7" s="65">
        <f t="shared" si="16"/>
        <v>101.3</v>
      </c>
      <c r="AK7" s="65">
        <f t="shared" si="16"/>
        <v>97.8</v>
      </c>
      <c r="AL7" s="65">
        <f t="shared" si="16"/>
        <v>95.5</v>
      </c>
      <c r="AM7" s="65">
        <f t="shared" si="16"/>
        <v>99.4</v>
      </c>
      <c r="AN7" s="65">
        <f t="shared" si="16"/>
        <v>99</v>
      </c>
      <c r="AO7" s="65">
        <f t="shared" si="16"/>
        <v>97.7</v>
      </c>
      <c r="AP7" s="65">
        <f t="shared" si="16"/>
        <v>98</v>
      </c>
      <c r="AQ7" s="65">
        <f t="shared" si="16"/>
        <v>97.2</v>
      </c>
      <c r="AR7" s="65"/>
      <c r="AS7" s="65">
        <f>AS8</f>
        <v>90.9</v>
      </c>
      <c r="AT7" s="65">
        <f t="shared" ref="AT7:BB7" si="17">AT8</f>
        <v>87.1</v>
      </c>
      <c r="AU7" s="65">
        <f t="shared" si="17"/>
        <v>84.2</v>
      </c>
      <c r="AV7" s="65">
        <f t="shared" si="17"/>
        <v>81.400000000000006</v>
      </c>
      <c r="AW7" s="65">
        <f t="shared" si="17"/>
        <v>78.2</v>
      </c>
      <c r="AX7" s="65">
        <f t="shared" si="17"/>
        <v>92.6</v>
      </c>
      <c r="AY7" s="65">
        <f t="shared" si="17"/>
        <v>92.2</v>
      </c>
      <c r="AZ7" s="65">
        <f t="shared" si="17"/>
        <v>90.2</v>
      </c>
      <c r="BA7" s="65">
        <f t="shared" si="17"/>
        <v>91.1</v>
      </c>
      <c r="BB7" s="65">
        <f t="shared" si="17"/>
        <v>90.1</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89.1</v>
      </c>
      <c r="BJ7" s="65">
        <f t="shared" si="18"/>
        <v>85.3</v>
      </c>
      <c r="BK7" s="65">
        <f t="shared" si="18"/>
        <v>80.7</v>
      </c>
      <c r="BL7" s="65">
        <f t="shared" si="18"/>
        <v>73.099999999999994</v>
      </c>
      <c r="BM7" s="65">
        <f t="shared" si="18"/>
        <v>76.3</v>
      </c>
      <c r="BN7" s="65"/>
      <c r="BO7" s="65">
        <f>BO8</f>
        <v>71.400000000000006</v>
      </c>
      <c r="BP7" s="65">
        <f t="shared" ref="BP7:BX7" si="19">BP8</f>
        <v>63.5</v>
      </c>
      <c r="BQ7" s="65">
        <f t="shared" si="19"/>
        <v>69.400000000000006</v>
      </c>
      <c r="BR7" s="65">
        <f t="shared" si="19"/>
        <v>67.2</v>
      </c>
      <c r="BS7" s="65">
        <f t="shared" si="19"/>
        <v>63.8</v>
      </c>
      <c r="BT7" s="65">
        <f t="shared" si="19"/>
        <v>70.599999999999994</v>
      </c>
      <c r="BU7" s="65">
        <f t="shared" si="19"/>
        <v>70.5</v>
      </c>
      <c r="BV7" s="65">
        <f t="shared" si="19"/>
        <v>70.599999999999994</v>
      </c>
      <c r="BW7" s="65">
        <f t="shared" si="19"/>
        <v>71.3</v>
      </c>
      <c r="BX7" s="65">
        <f t="shared" si="19"/>
        <v>72.599999999999994</v>
      </c>
      <c r="BY7" s="65"/>
      <c r="BZ7" s="66">
        <f>BZ8</f>
        <v>34831</v>
      </c>
      <c r="CA7" s="66">
        <f t="shared" ref="CA7:CI7" si="20">CA8</f>
        <v>32751</v>
      </c>
      <c r="CB7" s="66">
        <f t="shared" si="20"/>
        <v>32643</v>
      </c>
      <c r="CC7" s="66">
        <f t="shared" si="20"/>
        <v>32312</v>
      </c>
      <c r="CD7" s="66">
        <f t="shared" si="20"/>
        <v>32092</v>
      </c>
      <c r="CE7" s="66">
        <f t="shared" si="20"/>
        <v>45929</v>
      </c>
      <c r="CF7" s="66">
        <f t="shared" si="20"/>
        <v>48203</v>
      </c>
      <c r="CG7" s="66">
        <f t="shared" si="20"/>
        <v>48921</v>
      </c>
      <c r="CH7" s="66">
        <f t="shared" si="20"/>
        <v>50413</v>
      </c>
      <c r="CI7" s="66">
        <f t="shared" si="20"/>
        <v>50510</v>
      </c>
      <c r="CJ7" s="65"/>
      <c r="CK7" s="66">
        <f>CK8</f>
        <v>9334</v>
      </c>
      <c r="CL7" s="66">
        <f t="shared" ref="CL7:CT7" si="21">CL8</f>
        <v>9233</v>
      </c>
      <c r="CM7" s="66">
        <f t="shared" si="21"/>
        <v>9380</v>
      </c>
      <c r="CN7" s="66">
        <f t="shared" si="21"/>
        <v>9144</v>
      </c>
      <c r="CO7" s="66">
        <f t="shared" si="21"/>
        <v>8477</v>
      </c>
      <c r="CP7" s="66">
        <f t="shared" si="21"/>
        <v>11409</v>
      </c>
      <c r="CQ7" s="66">
        <f t="shared" si="21"/>
        <v>11941</v>
      </c>
      <c r="CR7" s="66">
        <f t="shared" si="21"/>
        <v>12272</v>
      </c>
      <c r="CS7" s="66">
        <f t="shared" si="21"/>
        <v>13096</v>
      </c>
      <c r="CT7" s="66">
        <f t="shared" si="21"/>
        <v>13552</v>
      </c>
      <c r="CU7" s="65"/>
      <c r="CV7" s="65">
        <f>CV8</f>
        <v>57.5</v>
      </c>
      <c r="CW7" s="65">
        <f t="shared" ref="CW7:DE7" si="22">CW8</f>
        <v>58.3</v>
      </c>
      <c r="CX7" s="65">
        <f t="shared" si="22"/>
        <v>60.4</v>
      </c>
      <c r="CY7" s="65">
        <f t="shared" si="22"/>
        <v>62.6</v>
      </c>
      <c r="CZ7" s="65">
        <f t="shared" si="22"/>
        <v>66</v>
      </c>
      <c r="DA7" s="65">
        <f t="shared" si="22"/>
        <v>54</v>
      </c>
      <c r="DB7" s="65">
        <f t="shared" si="22"/>
        <v>54</v>
      </c>
      <c r="DC7" s="65">
        <f t="shared" si="22"/>
        <v>55.6</v>
      </c>
      <c r="DD7" s="65">
        <f t="shared" si="22"/>
        <v>54.8</v>
      </c>
      <c r="DE7" s="65">
        <f t="shared" si="22"/>
        <v>55.8</v>
      </c>
      <c r="DF7" s="65"/>
      <c r="DG7" s="65">
        <f>DG8</f>
        <v>26.6</v>
      </c>
      <c r="DH7" s="65">
        <f t="shared" ref="DH7:DP7" si="23">DH8</f>
        <v>27.1</v>
      </c>
      <c r="DI7" s="65">
        <f t="shared" si="23"/>
        <v>25.5</v>
      </c>
      <c r="DJ7" s="65">
        <f t="shared" si="23"/>
        <v>25.9</v>
      </c>
      <c r="DK7" s="65">
        <f t="shared" si="23"/>
        <v>25.2</v>
      </c>
      <c r="DL7" s="65">
        <f t="shared" si="23"/>
        <v>22.7</v>
      </c>
      <c r="DM7" s="65">
        <f t="shared" si="23"/>
        <v>23.2</v>
      </c>
      <c r="DN7" s="65">
        <f t="shared" si="23"/>
        <v>23.2</v>
      </c>
      <c r="DO7" s="65">
        <f t="shared" si="23"/>
        <v>23.9</v>
      </c>
      <c r="DP7" s="65">
        <f t="shared" si="23"/>
        <v>23.8</v>
      </c>
      <c r="DQ7" s="65"/>
      <c r="DR7" s="65">
        <f>DR8</f>
        <v>35.6</v>
      </c>
      <c r="DS7" s="65">
        <f t="shared" ref="DS7:EA7" si="24">DS8</f>
        <v>38.299999999999997</v>
      </c>
      <c r="DT7" s="65">
        <f t="shared" si="24"/>
        <v>40.799999999999997</v>
      </c>
      <c r="DU7" s="65">
        <f t="shared" si="24"/>
        <v>40.9</v>
      </c>
      <c r="DV7" s="65">
        <f t="shared" si="24"/>
        <v>43</v>
      </c>
      <c r="DW7" s="65">
        <f t="shared" si="24"/>
        <v>45.5</v>
      </c>
      <c r="DX7" s="65">
        <f t="shared" si="24"/>
        <v>45.8</v>
      </c>
      <c r="DY7" s="65">
        <f t="shared" si="24"/>
        <v>48.9</v>
      </c>
      <c r="DZ7" s="65">
        <f t="shared" si="24"/>
        <v>50.3</v>
      </c>
      <c r="EA7" s="65">
        <f t="shared" si="24"/>
        <v>49.8</v>
      </c>
      <c r="EB7" s="65"/>
      <c r="EC7" s="65">
        <f>EC8</f>
        <v>68</v>
      </c>
      <c r="ED7" s="65">
        <f t="shared" ref="ED7:EL7" si="25">ED8</f>
        <v>63.6</v>
      </c>
      <c r="EE7" s="65">
        <f t="shared" si="25"/>
        <v>65</v>
      </c>
      <c r="EF7" s="65">
        <f t="shared" si="25"/>
        <v>63.3</v>
      </c>
      <c r="EG7" s="65">
        <f t="shared" si="25"/>
        <v>65.5</v>
      </c>
      <c r="EH7" s="65">
        <f t="shared" si="25"/>
        <v>62.5</v>
      </c>
      <c r="EI7" s="65">
        <f t="shared" si="25"/>
        <v>59.9</v>
      </c>
      <c r="EJ7" s="65">
        <f t="shared" si="25"/>
        <v>65.400000000000006</v>
      </c>
      <c r="EK7" s="65">
        <f t="shared" si="25"/>
        <v>65.7</v>
      </c>
      <c r="EL7" s="65">
        <f t="shared" si="25"/>
        <v>65</v>
      </c>
      <c r="EM7" s="65"/>
      <c r="EN7" s="66">
        <f>EN8</f>
        <v>38075273</v>
      </c>
      <c r="EO7" s="66">
        <f t="shared" ref="EO7:EW7" si="26">EO8</f>
        <v>43240299</v>
      </c>
      <c r="EP7" s="66">
        <f t="shared" si="26"/>
        <v>43517803</v>
      </c>
      <c r="EQ7" s="66">
        <f t="shared" si="26"/>
        <v>45025421</v>
      </c>
      <c r="ER7" s="66">
        <f t="shared" si="26"/>
        <v>44789727</v>
      </c>
      <c r="ES7" s="66">
        <f t="shared" si="26"/>
        <v>39169586</v>
      </c>
      <c r="ET7" s="66">
        <f t="shared" si="26"/>
        <v>40264615</v>
      </c>
      <c r="EU7" s="66">
        <f t="shared" si="26"/>
        <v>41593368</v>
      </c>
      <c r="EV7" s="66">
        <f t="shared" si="26"/>
        <v>42578034</v>
      </c>
      <c r="EW7" s="66">
        <f t="shared" si="26"/>
        <v>45645830</v>
      </c>
      <c r="EX7" s="66"/>
    </row>
    <row r="8" spans="1:154" s="67" customFormat="1" x14ac:dyDescent="0.15">
      <c r="A8" s="48"/>
      <c r="B8" s="68">
        <v>2016</v>
      </c>
      <c r="C8" s="68">
        <v>428779</v>
      </c>
      <c r="D8" s="68">
        <v>46</v>
      </c>
      <c r="E8" s="68">
        <v>6</v>
      </c>
      <c r="F8" s="68">
        <v>0</v>
      </c>
      <c r="G8" s="68">
        <v>1</v>
      </c>
      <c r="H8" s="68" t="s">
        <v>123</v>
      </c>
      <c r="I8" s="68" t="s">
        <v>124</v>
      </c>
      <c r="J8" s="68" t="s">
        <v>125</v>
      </c>
      <c r="K8" s="68" t="s">
        <v>126</v>
      </c>
      <c r="L8" s="68" t="s">
        <v>127</v>
      </c>
      <c r="M8" s="68" t="s">
        <v>128</v>
      </c>
      <c r="N8" s="68" t="s">
        <v>129</v>
      </c>
      <c r="O8" s="68"/>
      <c r="P8" s="68" t="s">
        <v>130</v>
      </c>
      <c r="Q8" s="69">
        <v>16</v>
      </c>
      <c r="R8" s="68" t="s">
        <v>131</v>
      </c>
      <c r="S8" s="68" t="s">
        <v>132</v>
      </c>
      <c r="T8" s="68" t="s">
        <v>133</v>
      </c>
      <c r="U8" s="69" t="s">
        <v>131</v>
      </c>
      <c r="V8" s="69">
        <v>20410</v>
      </c>
      <c r="W8" s="68" t="s">
        <v>134</v>
      </c>
      <c r="X8" s="70" t="s">
        <v>135</v>
      </c>
      <c r="Y8" s="69">
        <v>230</v>
      </c>
      <c r="Z8" s="69" t="s">
        <v>131</v>
      </c>
      <c r="AA8" s="69">
        <v>10</v>
      </c>
      <c r="AB8" s="69">
        <v>60</v>
      </c>
      <c r="AC8" s="69">
        <v>4</v>
      </c>
      <c r="AD8" s="69">
        <v>304</v>
      </c>
      <c r="AE8" s="69">
        <v>230</v>
      </c>
      <c r="AF8" s="69" t="s">
        <v>131</v>
      </c>
      <c r="AG8" s="69">
        <v>230</v>
      </c>
      <c r="AH8" s="71">
        <v>105.3</v>
      </c>
      <c r="AI8" s="71">
        <v>102.8</v>
      </c>
      <c r="AJ8" s="71">
        <v>101.3</v>
      </c>
      <c r="AK8" s="71">
        <v>97.8</v>
      </c>
      <c r="AL8" s="71">
        <v>95.5</v>
      </c>
      <c r="AM8" s="71">
        <v>99.4</v>
      </c>
      <c r="AN8" s="71">
        <v>99</v>
      </c>
      <c r="AO8" s="71">
        <v>97.7</v>
      </c>
      <c r="AP8" s="71">
        <v>98</v>
      </c>
      <c r="AQ8" s="71">
        <v>97.2</v>
      </c>
      <c r="AR8" s="71">
        <v>98.4</v>
      </c>
      <c r="AS8" s="71">
        <v>90.9</v>
      </c>
      <c r="AT8" s="71">
        <v>87.1</v>
      </c>
      <c r="AU8" s="71">
        <v>84.2</v>
      </c>
      <c r="AV8" s="71">
        <v>81.400000000000006</v>
      </c>
      <c r="AW8" s="71">
        <v>78.2</v>
      </c>
      <c r="AX8" s="71">
        <v>92.6</v>
      </c>
      <c r="AY8" s="71">
        <v>92.2</v>
      </c>
      <c r="AZ8" s="71">
        <v>90.2</v>
      </c>
      <c r="BA8" s="71">
        <v>91.1</v>
      </c>
      <c r="BB8" s="71">
        <v>90.1</v>
      </c>
      <c r="BC8" s="71">
        <v>89.5</v>
      </c>
      <c r="BD8" s="72" t="s">
        <v>136</v>
      </c>
      <c r="BE8" s="72" t="s">
        <v>136</v>
      </c>
      <c r="BF8" s="72" t="s">
        <v>136</v>
      </c>
      <c r="BG8" s="72" t="s">
        <v>136</v>
      </c>
      <c r="BH8" s="72" t="s">
        <v>136</v>
      </c>
      <c r="BI8" s="72">
        <v>89.1</v>
      </c>
      <c r="BJ8" s="72">
        <v>85.3</v>
      </c>
      <c r="BK8" s="72">
        <v>80.7</v>
      </c>
      <c r="BL8" s="72">
        <v>73.099999999999994</v>
      </c>
      <c r="BM8" s="72">
        <v>76.3</v>
      </c>
      <c r="BN8" s="72">
        <v>63.6</v>
      </c>
      <c r="BO8" s="71">
        <v>71.400000000000006</v>
      </c>
      <c r="BP8" s="71">
        <v>63.5</v>
      </c>
      <c r="BQ8" s="71">
        <v>69.400000000000006</v>
      </c>
      <c r="BR8" s="71">
        <v>67.2</v>
      </c>
      <c r="BS8" s="71">
        <v>63.8</v>
      </c>
      <c r="BT8" s="71">
        <v>70.599999999999994</v>
      </c>
      <c r="BU8" s="71">
        <v>70.5</v>
      </c>
      <c r="BV8" s="71">
        <v>70.599999999999994</v>
      </c>
      <c r="BW8" s="71">
        <v>71.3</v>
      </c>
      <c r="BX8" s="71">
        <v>72.599999999999994</v>
      </c>
      <c r="BY8" s="71">
        <v>74.2</v>
      </c>
      <c r="BZ8" s="72">
        <v>34831</v>
      </c>
      <c r="CA8" s="72">
        <v>32751</v>
      </c>
      <c r="CB8" s="72">
        <v>32643</v>
      </c>
      <c r="CC8" s="72">
        <v>32312</v>
      </c>
      <c r="CD8" s="72">
        <v>32092</v>
      </c>
      <c r="CE8" s="72">
        <v>45929</v>
      </c>
      <c r="CF8" s="72">
        <v>48203</v>
      </c>
      <c r="CG8" s="72">
        <v>48921</v>
      </c>
      <c r="CH8" s="72">
        <v>50413</v>
      </c>
      <c r="CI8" s="72">
        <v>50510</v>
      </c>
      <c r="CJ8" s="71">
        <v>49667</v>
      </c>
      <c r="CK8" s="72">
        <v>9334</v>
      </c>
      <c r="CL8" s="72">
        <v>9233</v>
      </c>
      <c r="CM8" s="72">
        <v>9380</v>
      </c>
      <c r="CN8" s="72">
        <v>9144</v>
      </c>
      <c r="CO8" s="72">
        <v>8477</v>
      </c>
      <c r="CP8" s="72">
        <v>11409</v>
      </c>
      <c r="CQ8" s="72">
        <v>11941</v>
      </c>
      <c r="CR8" s="72">
        <v>12272</v>
      </c>
      <c r="CS8" s="72">
        <v>13096</v>
      </c>
      <c r="CT8" s="72">
        <v>13552</v>
      </c>
      <c r="CU8" s="71">
        <v>13758</v>
      </c>
      <c r="CV8" s="72">
        <v>57.5</v>
      </c>
      <c r="CW8" s="72">
        <v>58.3</v>
      </c>
      <c r="CX8" s="72">
        <v>60.4</v>
      </c>
      <c r="CY8" s="72">
        <v>62.6</v>
      </c>
      <c r="CZ8" s="72">
        <v>66</v>
      </c>
      <c r="DA8" s="72">
        <v>54</v>
      </c>
      <c r="DB8" s="72">
        <v>54</v>
      </c>
      <c r="DC8" s="72">
        <v>55.6</v>
      </c>
      <c r="DD8" s="72">
        <v>54.8</v>
      </c>
      <c r="DE8" s="72">
        <v>55.8</v>
      </c>
      <c r="DF8" s="72">
        <v>55.2</v>
      </c>
      <c r="DG8" s="72">
        <v>26.6</v>
      </c>
      <c r="DH8" s="72">
        <v>27.1</v>
      </c>
      <c r="DI8" s="72">
        <v>25.5</v>
      </c>
      <c r="DJ8" s="72">
        <v>25.9</v>
      </c>
      <c r="DK8" s="72">
        <v>25.2</v>
      </c>
      <c r="DL8" s="72">
        <v>22.7</v>
      </c>
      <c r="DM8" s="72">
        <v>23.2</v>
      </c>
      <c r="DN8" s="72">
        <v>23.2</v>
      </c>
      <c r="DO8" s="72">
        <v>23.9</v>
      </c>
      <c r="DP8" s="72">
        <v>23.8</v>
      </c>
      <c r="DQ8" s="72">
        <v>24.1</v>
      </c>
      <c r="DR8" s="71">
        <v>35.6</v>
      </c>
      <c r="DS8" s="71">
        <v>38.299999999999997</v>
      </c>
      <c r="DT8" s="71">
        <v>40.799999999999997</v>
      </c>
      <c r="DU8" s="71">
        <v>40.9</v>
      </c>
      <c r="DV8" s="71">
        <v>43</v>
      </c>
      <c r="DW8" s="71">
        <v>45.5</v>
      </c>
      <c r="DX8" s="71">
        <v>45.8</v>
      </c>
      <c r="DY8" s="71">
        <v>48.9</v>
      </c>
      <c r="DZ8" s="71">
        <v>50.3</v>
      </c>
      <c r="EA8" s="71">
        <v>49.8</v>
      </c>
      <c r="EB8" s="71">
        <v>50.7</v>
      </c>
      <c r="EC8" s="71">
        <v>68</v>
      </c>
      <c r="ED8" s="71">
        <v>63.6</v>
      </c>
      <c r="EE8" s="71">
        <v>65</v>
      </c>
      <c r="EF8" s="71">
        <v>63.3</v>
      </c>
      <c r="EG8" s="71">
        <v>65.5</v>
      </c>
      <c r="EH8" s="71">
        <v>62.5</v>
      </c>
      <c r="EI8" s="71">
        <v>59.9</v>
      </c>
      <c r="EJ8" s="71">
        <v>65.400000000000006</v>
      </c>
      <c r="EK8" s="71">
        <v>65.7</v>
      </c>
      <c r="EL8" s="71">
        <v>65</v>
      </c>
      <c r="EM8" s="71">
        <v>65.7</v>
      </c>
      <c r="EN8" s="72">
        <v>38075273</v>
      </c>
      <c r="EO8" s="72">
        <v>43240299</v>
      </c>
      <c r="EP8" s="72">
        <v>43517803</v>
      </c>
      <c r="EQ8" s="72">
        <v>45025421</v>
      </c>
      <c r="ER8" s="72">
        <v>44789727</v>
      </c>
      <c r="ES8" s="72">
        <v>39169586</v>
      </c>
      <c r="ET8" s="72">
        <v>40264615</v>
      </c>
      <c r="EU8" s="72">
        <v>41593368</v>
      </c>
      <c r="EV8" s="72">
        <v>42578034</v>
      </c>
      <c r="EW8" s="72">
        <v>45645830</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