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72.11\共有\35000\きかく経営班\☆平成３０年度\平成29年度決算\経営比較分析表\各病院回答\フォント・文字大きさ・管理者・改行確認\"/>
    </mc:Choice>
  </mc:AlternateContent>
  <workbookProtection workbookPassword="B319" lockStructure="1"/>
  <bookViews>
    <workbookView xWindow="0" yWindow="0" windowWidth="20490" windowHeight="907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ID12" i="4" s="1"/>
  <c r="AD6" i="5"/>
  <c r="LP10" i="4" s="1"/>
  <c r="AC6" i="5"/>
  <c r="AB6" i="5"/>
  <c r="AA6" i="5"/>
  <c r="LP8" i="4" s="1"/>
  <c r="Z6" i="5"/>
  <c r="Y6" i="5"/>
  <c r="X6" i="5"/>
  <c r="W6" i="5"/>
  <c r="V6" i="5"/>
  <c r="U6" i="5"/>
  <c r="T6" i="5"/>
  <c r="FZ10" i="4" s="1"/>
  <c r="S6" i="5"/>
  <c r="EG10" i="4" s="1"/>
  <c r="R6" i="5"/>
  <c r="Q6" i="5"/>
  <c r="P6" i="5"/>
  <c r="B10" i="4" s="1"/>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CN12" i="4"/>
  <c r="AU12" i="4"/>
  <c r="B12" i="4"/>
  <c r="JW10" i="4"/>
  <c r="ID10" i="4"/>
  <c r="CN10" i="4"/>
  <c r="AU10" i="4"/>
  <c r="JW8" i="4"/>
  <c r="ID8" i="4"/>
  <c r="AU8" i="4"/>
  <c r="B8" i="4"/>
  <c r="HM78" i="4" l="1"/>
  <c r="FL54" i="4"/>
  <c r="FL32" i="4"/>
  <c r="CS78" i="4"/>
  <c r="BX54" i="4"/>
  <c r="MN54" i="4"/>
  <c r="MN32" i="4"/>
  <c r="IZ32" i="4"/>
  <c r="BX32" i="4"/>
  <c r="MH78" i="4"/>
  <c r="IZ54" i="4"/>
  <c r="C11" i="5"/>
  <c r="D11" i="5"/>
  <c r="E11" i="5"/>
  <c r="B11" i="5"/>
  <c r="EO78" i="4" l="1"/>
  <c r="DD54" i="4"/>
  <c r="DD32" i="4"/>
  <c r="U78" i="4"/>
  <c r="P32" i="4"/>
  <c r="KF32" i="4"/>
  <c r="P54" i="4"/>
  <c r="KF54" i="4"/>
  <c r="GR32" i="4"/>
  <c r="JJ78" i="4"/>
  <c r="GR54" i="4"/>
  <c r="LO78" i="4"/>
  <c r="IK54" i="4"/>
  <c r="IK32" i="4"/>
  <c r="GT78" i="4"/>
  <c r="EW32" i="4"/>
  <c r="BI54" i="4"/>
  <c r="LY32" i="4"/>
  <c r="EW54" i="4"/>
  <c r="BZ78" i="4"/>
  <c r="BI32" i="4"/>
  <c r="LY54" i="4"/>
  <c r="AN78" i="4"/>
  <c r="AE54" i="4"/>
  <c r="AE32" i="4"/>
  <c r="HG54" i="4"/>
  <c r="DS32" i="4"/>
  <c r="KU54" i="4"/>
  <c r="KU32" i="4"/>
  <c r="KC78" i="4"/>
  <c r="HG32" i="4"/>
  <c r="FH78" i="4"/>
  <c r="DS54" i="4"/>
  <c r="LJ54" i="4"/>
  <c r="LJ32" i="4"/>
  <c r="KV78" i="4"/>
  <c r="HV54" i="4"/>
  <c r="EH32" i="4"/>
  <c r="HV32" i="4"/>
  <c r="GA78" i="4"/>
  <c r="EH54" i="4"/>
  <c r="AT32" i="4"/>
  <c r="BG78" i="4"/>
  <c r="AT54" i="4"/>
</calcChain>
</file>

<file path=xl/sharedStrings.xml><?xml version="1.0" encoding="utf-8"?>
<sst xmlns="http://schemas.openxmlformats.org/spreadsheetml/2006/main" count="350" uniqueCount="147">
  <si>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</si>
  <si>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</si>
  <si>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</si>
  <si>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</si>
  <si>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</si>
  <si>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</si>
  <si>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</si>
  <si>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</si>
  <si>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</si>
  <si>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</si>
  <si>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</si>
  <si>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</si>
  <si>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</si>
  <si>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</si>
  <si>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</si>
  <si>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</si>
  <si>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</si>
  <si>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</si>
  <si>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</si>
  <si>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</si>
  <si>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</si>
  <si>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</si>
  <si>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</si>
  <si>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</si>
  <si>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</si>
  <si>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</si>
  <si>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</si>
  <si>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</si>
  <si>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</si>
  <si>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</si>
  <si>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</si>
  <si>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</si>
  <si>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</si>
  <si>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</si>
  <si>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</si>
  <si>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</si>
  <si>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</si>
  <si>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</si>
  <si>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</si>
  <si>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</si>
  <si>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</si>
  <si>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</si>
  <si>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</si>
  <si>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</si>
  <si>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</si>
  <si>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</si>
  <si>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</si>
  <si>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</si>
  <si>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</si>
  <si>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</si>
  <si>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</si>
  <si>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</si>
  <si>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</si>
  <si>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</si>
  <si>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</si>
  <si>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</si>
  <si>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</si>
  <si>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</si>
  <si>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</si>
  <si>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</si>
  <si>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</si>
  <si>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</si>
  <si>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</si>
  <si>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</si>
  <si>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</si>
  <si>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</si>
  <si>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</si>
  <si>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</si>
  <si>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</si>
  <si>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</si>
  <si>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</si>
  <si>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</si>
  <si>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</si>
  <si>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</si>
  <si>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</si>
  <si>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</si>
  <si>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</si>
  <si>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</si>
  <si>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</si>
  <si>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</si>
  <si>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</si>
  <si>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</si>
  <si>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</si>
  <si>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</si>
  <si>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</si>
  <si>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</si>
  <si>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</si>
  <si>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</si>
  <si>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</si>
  <si>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</si>
  <si>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</si>
  <si>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</si>
  <si>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</si>
  <si>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</si>
  <si>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</si>
  <si>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</si>
  <si>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</si>
  <si>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</si>
  <si>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</si>
  <si>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</si>
  <si>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</si>
  <si>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</si>
  <si>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</si>
  <si>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</si>
  <si>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</si>
  <si>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</si>
  <si>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</si>
  <si>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</si>
  <si>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</si>
  <si>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</si>
  <si>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</si>
  <si>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</si>
  <si>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</si>
  <si>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</si>
  <si>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</si>
  <si>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</si>
  <si>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</si>
  <si>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</si>
  <si>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</si>
  <si>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</si>
  <si>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</si>
  <si>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</si>
  <si>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</si>
  <si>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長崎県</t>
  </si>
  <si>
    <t>長崎県病院企業団</t>
  </si>
  <si>
    <t>壱岐病院</t>
  </si>
  <si>
    <t>条例全部</t>
  </si>
  <si>
    <t>病院事業</t>
  </si>
  <si>
    <t>一般病院</t>
  </si>
  <si>
    <t>200床以上～300床未満</t>
  </si>
  <si>
    <t>直営</t>
  </si>
  <si>
    <t>-</t>
  </si>
  <si>
    <t>ド 透</t>
  </si>
  <si>
    <t>救 感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</si>
  <si>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</si>
  <si>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</si>
  <si>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</si>
  <si>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</si>
  <si>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</si>
  <si>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</si>
  <si>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</si>
  <si>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</si>
  <si>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phoneticPr fontId="5"/>
  </si>
  <si>
    <t>　有形固定資産減価償却率等が示すように、開院から十数年を経過し、施設等の劣化・老朽化による補修、耐用年数を経過した機器等の更新が必要な状況となっており、病院経営に大きく影響してきている。計画的な施設・機器の整備更新等を進めていく必要がある。
　特に当院保有の宿舎棟は建築から数十年を経過しており、老朽化が著しく入居が困難な状況であるため、医療従事者の受入や育成等に支障をきたしており、早急な整備が必要である。</t>
    <rPh sb="1" eb="3">
      <t>ユウケイ</t>
    </rPh>
    <rPh sb="3" eb="5">
      <t>コテイ</t>
    </rPh>
    <rPh sb="5" eb="7">
      <t>シサン</t>
    </rPh>
    <rPh sb="7" eb="9">
      <t>ゲンカ</t>
    </rPh>
    <rPh sb="9" eb="12">
      <t>ショウキャクリツ</t>
    </rPh>
    <rPh sb="12" eb="13">
      <t>トウ</t>
    </rPh>
    <rPh sb="14" eb="15">
      <t>シメ</t>
    </rPh>
    <rPh sb="20" eb="22">
      <t>カイイン</t>
    </rPh>
    <rPh sb="24" eb="25">
      <t>ジュウ</t>
    </rPh>
    <rPh sb="25" eb="27">
      <t>スウネン</t>
    </rPh>
    <rPh sb="28" eb="30">
      <t>ケイカ</t>
    </rPh>
    <rPh sb="32" eb="34">
      <t>シセツ</t>
    </rPh>
    <rPh sb="34" eb="35">
      <t>トウ</t>
    </rPh>
    <rPh sb="36" eb="38">
      <t>レッカ</t>
    </rPh>
    <rPh sb="39" eb="42">
      <t>ロウキュウカ</t>
    </rPh>
    <rPh sb="45" eb="47">
      <t>ホシュウ</t>
    </rPh>
    <rPh sb="48" eb="50">
      <t>タイヨウ</t>
    </rPh>
    <rPh sb="50" eb="52">
      <t>ネンスウ</t>
    </rPh>
    <rPh sb="53" eb="55">
      <t>ケイカ</t>
    </rPh>
    <rPh sb="57" eb="59">
      <t>キキ</t>
    </rPh>
    <rPh sb="59" eb="60">
      <t>トウ</t>
    </rPh>
    <rPh sb="61" eb="63">
      <t>コウシン</t>
    </rPh>
    <rPh sb="64" eb="66">
      <t>ヒツヨウ</t>
    </rPh>
    <rPh sb="67" eb="69">
      <t>ジョウキョウ</t>
    </rPh>
    <rPh sb="76" eb="78">
      <t>ビョウイン</t>
    </rPh>
    <rPh sb="78" eb="80">
      <t>ケイエイ</t>
    </rPh>
    <rPh sb="81" eb="82">
      <t>オオ</t>
    </rPh>
    <rPh sb="84" eb="86">
      <t>エイキョウ</t>
    </rPh>
    <rPh sb="97" eb="99">
      <t>シセツ</t>
    </rPh>
    <rPh sb="100" eb="102">
      <t>キキ</t>
    </rPh>
    <rPh sb="103" eb="105">
      <t>セイビ</t>
    </rPh>
    <rPh sb="105" eb="107">
      <t>コウシン</t>
    </rPh>
    <rPh sb="107" eb="108">
      <t>トウ</t>
    </rPh>
    <rPh sb="109" eb="110">
      <t>スス</t>
    </rPh>
    <rPh sb="114" eb="116">
      <t>ヒツヨウ</t>
    </rPh>
    <rPh sb="122" eb="123">
      <t>トク</t>
    </rPh>
    <rPh sb="124" eb="126">
      <t>トウイン</t>
    </rPh>
    <rPh sb="126" eb="128">
      <t>ホユウ</t>
    </rPh>
    <rPh sb="129" eb="131">
      <t>シュクシャ</t>
    </rPh>
    <rPh sb="131" eb="132">
      <t>トウ</t>
    </rPh>
    <rPh sb="133" eb="135">
      <t>ケンチク</t>
    </rPh>
    <rPh sb="137" eb="139">
      <t>スウジュウ</t>
    </rPh>
    <rPh sb="139" eb="140">
      <t>ネン</t>
    </rPh>
    <rPh sb="141" eb="143">
      <t>ケイカ</t>
    </rPh>
    <rPh sb="148" eb="151">
      <t>ロウキュウカ</t>
    </rPh>
    <rPh sb="152" eb="153">
      <t>イチジル</t>
    </rPh>
    <rPh sb="155" eb="157">
      <t>ニュウキョ</t>
    </rPh>
    <rPh sb="158" eb="160">
      <t>コンナン</t>
    </rPh>
    <rPh sb="161" eb="163">
      <t>ジョウキョウ</t>
    </rPh>
    <rPh sb="169" eb="171">
      <t>イリョウ</t>
    </rPh>
    <rPh sb="171" eb="174">
      <t>ジュウジシャ</t>
    </rPh>
    <rPh sb="175" eb="177">
      <t>ウケイレ</t>
    </rPh>
    <rPh sb="178" eb="180">
      <t>イクセイ</t>
    </rPh>
    <rPh sb="180" eb="181">
      <t>トウ</t>
    </rPh>
    <rPh sb="182" eb="184">
      <t>シショウ</t>
    </rPh>
    <rPh sb="192" eb="194">
      <t>ソウキュウ</t>
    </rPh>
    <rPh sb="195" eb="197">
      <t>セイビ</t>
    </rPh>
    <rPh sb="198" eb="200">
      <t>ヒツヨウ</t>
    </rPh>
    <phoneticPr fontId="5"/>
  </si>
  <si>
    <t>　今後も壱岐医療圏の中核病院として、地域において必要な医療を安定的かつ継続的に提供していくための医療提供体制の整備を図るとともに、更なる収益の向上と経費削減に努め、経営の健全化を図っていく必要がある。
　また、人口の減少や少子高齢化などによる影響を考慮のうえで、今後の医療需要等を見極めながら、計画的に施設や機器の整備更新を進めていく必要がある。</t>
    <rPh sb="1" eb="3">
      <t>コンゴ</t>
    </rPh>
    <rPh sb="18" eb="20">
      <t>チイキ</t>
    </rPh>
    <rPh sb="24" eb="26">
      <t>ヒツヨウ</t>
    </rPh>
    <rPh sb="27" eb="29">
      <t>イリョウ</t>
    </rPh>
    <rPh sb="30" eb="33">
      <t>アンテイテキ</t>
    </rPh>
    <rPh sb="35" eb="37">
      <t>ケイゾク</t>
    </rPh>
    <rPh sb="37" eb="38">
      <t>テキ</t>
    </rPh>
    <rPh sb="39" eb="41">
      <t>テイキョウ</t>
    </rPh>
    <rPh sb="48" eb="50">
      <t>イリョウ</t>
    </rPh>
    <rPh sb="50" eb="52">
      <t>テイキョウ</t>
    </rPh>
    <rPh sb="52" eb="54">
      <t>タイセイ</t>
    </rPh>
    <rPh sb="55" eb="57">
      <t>セイビ</t>
    </rPh>
    <rPh sb="58" eb="59">
      <t>ハカ</t>
    </rPh>
    <rPh sb="65" eb="66">
      <t>サラ</t>
    </rPh>
    <rPh sb="74" eb="76">
      <t>ケイヒ</t>
    </rPh>
    <rPh sb="76" eb="78">
      <t>サクゲン</t>
    </rPh>
    <rPh sb="79" eb="80">
      <t>ツト</t>
    </rPh>
    <rPh sb="82" eb="84">
      <t>ケイエイ</t>
    </rPh>
    <rPh sb="85" eb="87">
      <t>ケンゼン</t>
    </rPh>
    <rPh sb="87" eb="88">
      <t>カ</t>
    </rPh>
    <rPh sb="89" eb="90">
      <t>ハカ</t>
    </rPh>
    <rPh sb="94" eb="96">
      <t>ヒツヨウ</t>
    </rPh>
    <rPh sb="105" eb="107">
      <t>ジンコウ</t>
    </rPh>
    <rPh sb="108" eb="110">
      <t>ゲンショウ</t>
    </rPh>
    <rPh sb="111" eb="113">
      <t>ショウシ</t>
    </rPh>
    <rPh sb="113" eb="116">
      <t>コウレイカ</t>
    </rPh>
    <rPh sb="121" eb="123">
      <t>エイキョウ</t>
    </rPh>
    <rPh sb="124" eb="126">
      <t>コウリョ</t>
    </rPh>
    <rPh sb="131" eb="133">
      <t>コンゴ</t>
    </rPh>
    <rPh sb="134" eb="136">
      <t>イリョウ</t>
    </rPh>
    <rPh sb="136" eb="138">
      <t>ジュヨウ</t>
    </rPh>
    <rPh sb="138" eb="139">
      <t>トウ</t>
    </rPh>
    <rPh sb="140" eb="142">
      <t>ミキワ</t>
    </rPh>
    <rPh sb="147" eb="150">
      <t>ケイカクテキ</t>
    </rPh>
    <rPh sb="151" eb="153">
      <t>シセツ</t>
    </rPh>
    <rPh sb="154" eb="156">
      <t>キキ</t>
    </rPh>
    <rPh sb="157" eb="159">
      <t>セイビ</t>
    </rPh>
    <rPh sb="159" eb="161">
      <t>コウシン</t>
    </rPh>
    <rPh sb="162" eb="163">
      <t>スス</t>
    </rPh>
    <rPh sb="167" eb="169">
      <t>ヒツヨウ</t>
    </rPh>
    <phoneticPr fontId="5"/>
  </si>
  <si>
    <t>　壱岐医療圏の中核病院として二次救急をはじめ急性期医療を中心に可能な限り島内完結を目指した質の高い医療の提供を目指したい。
　また、地域包括ケアシステムの中核を担う病院として、島内の後方支援病院、診療所、介護等関係機関との連携の構築を進めて参りたい。</t>
    <rPh sb="1" eb="3">
      <t>イキ</t>
    </rPh>
    <rPh sb="3" eb="6">
      <t>イリョウケン</t>
    </rPh>
    <rPh sb="7" eb="9">
      <t>チュウカク</t>
    </rPh>
    <rPh sb="9" eb="11">
      <t>ビョウイン</t>
    </rPh>
    <rPh sb="14" eb="16">
      <t>ニジ</t>
    </rPh>
    <rPh sb="16" eb="18">
      <t>キュウキュウ</t>
    </rPh>
    <rPh sb="22" eb="25">
      <t>キュウセイキ</t>
    </rPh>
    <rPh sb="25" eb="27">
      <t>イリョウ</t>
    </rPh>
    <rPh sb="28" eb="30">
      <t>チュウシン</t>
    </rPh>
    <rPh sb="31" eb="33">
      <t>カノウ</t>
    </rPh>
    <rPh sb="34" eb="35">
      <t>カギ</t>
    </rPh>
    <rPh sb="36" eb="38">
      <t>トウナイ</t>
    </rPh>
    <rPh sb="38" eb="40">
      <t>カンケツ</t>
    </rPh>
    <rPh sb="41" eb="43">
      <t>メザ</t>
    </rPh>
    <rPh sb="45" eb="46">
      <t>シツ</t>
    </rPh>
    <rPh sb="47" eb="48">
      <t>タカ</t>
    </rPh>
    <rPh sb="49" eb="51">
      <t>イリョウ</t>
    </rPh>
    <rPh sb="52" eb="54">
      <t>テイキョウ</t>
    </rPh>
    <rPh sb="55" eb="57">
      <t>メザ</t>
    </rPh>
    <rPh sb="66" eb="68">
      <t>チイキ</t>
    </rPh>
    <rPh sb="68" eb="70">
      <t>ホウカツ</t>
    </rPh>
    <rPh sb="77" eb="79">
      <t>チュウカク</t>
    </rPh>
    <rPh sb="80" eb="81">
      <t>ニナ</t>
    </rPh>
    <rPh sb="82" eb="84">
      <t>ビョウイン</t>
    </rPh>
    <rPh sb="88" eb="90">
      <t>トウナイ</t>
    </rPh>
    <rPh sb="91" eb="93">
      <t>コウホウ</t>
    </rPh>
    <rPh sb="93" eb="95">
      <t>シエン</t>
    </rPh>
    <rPh sb="95" eb="97">
      <t>ビョウイン</t>
    </rPh>
    <rPh sb="98" eb="100">
      <t>シンリョウ</t>
    </rPh>
    <rPh sb="100" eb="101">
      <t>ショ</t>
    </rPh>
    <rPh sb="102" eb="104">
      <t>カイゴ</t>
    </rPh>
    <rPh sb="104" eb="105">
      <t>トウ</t>
    </rPh>
    <rPh sb="105" eb="107">
      <t>カンケイ</t>
    </rPh>
    <rPh sb="107" eb="109">
      <t>キカン</t>
    </rPh>
    <rPh sb="111" eb="113">
      <t>レンケイ</t>
    </rPh>
    <rPh sb="114" eb="116">
      <t>コウチク</t>
    </rPh>
    <rPh sb="117" eb="118">
      <t>スス</t>
    </rPh>
    <rPh sb="120" eb="121">
      <t>マイ</t>
    </rPh>
    <phoneticPr fontId="5"/>
  </si>
  <si>
    <t>　ほぼ、すべての数値について、改善が図られてはいるものの、依然として経営状況は厳しい状況であり、経営の健全化に向けた取り組みを継続的に進めていく必要がある。
　本業である医業活動から生じる医業費用に対する医業収益の割合を示す指標である②医業収支比率の改善は大きいものと判断するが、全国平均値には達していない。
　今後も壱岐医療圏の中核病院として、質の高い医療を安定的かつ継続的に提供していくためにも、収益の向上、経費削減に向けた取り組みを継続し、健全経営を目指す必要がある。</t>
    <rPh sb="8" eb="10">
      <t>スウチ</t>
    </rPh>
    <rPh sb="15" eb="17">
      <t>カイゼン</t>
    </rPh>
    <rPh sb="18" eb="19">
      <t>ハカ</t>
    </rPh>
    <rPh sb="29" eb="31">
      <t>イゼン</t>
    </rPh>
    <rPh sb="34" eb="36">
      <t>ケイエイ</t>
    </rPh>
    <rPh sb="36" eb="38">
      <t>ジョウキョウ</t>
    </rPh>
    <rPh sb="39" eb="40">
      <t>キビ</t>
    </rPh>
    <rPh sb="42" eb="44">
      <t>ジョウキョウ</t>
    </rPh>
    <rPh sb="48" eb="50">
      <t>ケイエイ</t>
    </rPh>
    <rPh sb="51" eb="54">
      <t>ケンゼンカ</t>
    </rPh>
    <rPh sb="55" eb="56">
      <t>ム</t>
    </rPh>
    <rPh sb="58" eb="59">
      <t>ト</t>
    </rPh>
    <rPh sb="60" eb="61">
      <t>ク</t>
    </rPh>
    <rPh sb="63" eb="65">
      <t>ケイゾク</t>
    </rPh>
    <rPh sb="65" eb="66">
      <t>テキ</t>
    </rPh>
    <rPh sb="67" eb="68">
      <t>スス</t>
    </rPh>
    <rPh sb="72" eb="74">
      <t>ヒツヨウ</t>
    </rPh>
    <rPh sb="80" eb="82">
      <t>ホンギョウ</t>
    </rPh>
    <rPh sb="85" eb="87">
      <t>イギョウ</t>
    </rPh>
    <rPh sb="87" eb="89">
      <t>カツドウ</t>
    </rPh>
    <rPh sb="91" eb="92">
      <t>ショウ</t>
    </rPh>
    <rPh sb="94" eb="96">
      <t>イギョウ</t>
    </rPh>
    <rPh sb="96" eb="98">
      <t>ヒヨウ</t>
    </rPh>
    <rPh sb="99" eb="100">
      <t>タイ</t>
    </rPh>
    <rPh sb="102" eb="104">
      <t>イギョウ</t>
    </rPh>
    <rPh sb="104" eb="106">
      <t>シュウエキ</t>
    </rPh>
    <rPh sb="107" eb="109">
      <t>ワリアイ</t>
    </rPh>
    <rPh sb="110" eb="111">
      <t>シメ</t>
    </rPh>
    <rPh sb="112" eb="114">
      <t>シヒョウ</t>
    </rPh>
    <rPh sb="118" eb="120">
      <t>イギョウ</t>
    </rPh>
    <rPh sb="120" eb="122">
      <t>シュウシ</t>
    </rPh>
    <rPh sb="122" eb="124">
      <t>ヒリツ</t>
    </rPh>
    <rPh sb="125" eb="127">
      <t>カイゼン</t>
    </rPh>
    <rPh sb="128" eb="129">
      <t>オオ</t>
    </rPh>
    <rPh sb="134" eb="136">
      <t>ハンダン</t>
    </rPh>
    <rPh sb="140" eb="142">
      <t>ゼンコク</t>
    </rPh>
    <rPh sb="142" eb="145">
      <t>ヘイキンチ</t>
    </rPh>
    <rPh sb="147" eb="148">
      <t>タッ</t>
    </rPh>
    <rPh sb="156" eb="158">
      <t>コンゴ</t>
    </rPh>
    <rPh sb="159" eb="161">
      <t>イキ</t>
    </rPh>
    <rPh sb="161" eb="163">
      <t>イリョウ</t>
    </rPh>
    <rPh sb="163" eb="164">
      <t>ケン</t>
    </rPh>
    <rPh sb="165" eb="167">
      <t>チュウカク</t>
    </rPh>
    <rPh sb="167" eb="169">
      <t>ビョウイン</t>
    </rPh>
    <rPh sb="173" eb="174">
      <t>シツ</t>
    </rPh>
    <rPh sb="175" eb="176">
      <t>タカ</t>
    </rPh>
    <rPh sb="177" eb="179">
      <t>イリョウ</t>
    </rPh>
    <rPh sb="180" eb="182">
      <t>アンテイ</t>
    </rPh>
    <rPh sb="182" eb="183">
      <t>テキ</t>
    </rPh>
    <rPh sb="185" eb="187">
      <t>ケイゾク</t>
    </rPh>
    <rPh sb="187" eb="188">
      <t>テキ</t>
    </rPh>
    <rPh sb="189" eb="191">
      <t>テイキョウ</t>
    </rPh>
    <rPh sb="200" eb="202">
      <t>シュウエキ</t>
    </rPh>
    <rPh sb="203" eb="205">
      <t>コウジョウ</t>
    </rPh>
    <rPh sb="206" eb="208">
      <t>ケイヒ</t>
    </rPh>
    <rPh sb="208" eb="210">
      <t>サクゲン</t>
    </rPh>
    <rPh sb="211" eb="212">
      <t>ム</t>
    </rPh>
    <rPh sb="214" eb="215">
      <t>ト</t>
    </rPh>
    <rPh sb="216" eb="217">
      <t>ク</t>
    </rPh>
    <rPh sb="219" eb="221">
      <t>ケイゾク</t>
    </rPh>
    <rPh sb="223" eb="225">
      <t>ケンゼン</t>
    </rPh>
    <rPh sb="225" eb="227">
      <t>ケイエイ</t>
    </rPh>
    <rPh sb="228" eb="230">
      <t>メザ</t>
    </rPh>
    <rPh sb="231" eb="23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</si>
</sst>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#N/A</c:v>
                </c:pt>
                <c:pt idx="1">
                  <c:v>#N/A</c:v>
                </c:pt>
                <c:pt idx="2">
                  <c:v>#N/A</c:v>
                </c:pt>
                <c:pt idx="3">
                  <c:v>59.5</c:v>
                </c:pt>
                <c:pt idx="4">
                  <c:v>67.7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3025784"/>
        <c:axId val="23302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3025784"/>
        <c:axId val="233025392"/>
      </c:lineChart>
      <c:dateAx>
        <c:axId val="233025784"/>
        <c:scaling>
          <c:orientation val="minMax"/>
        </c:scaling>
        <c:delete val="1"/>
        <c:axPos val="b"/>
        <c:numFmt formatCode="ge" sourceLinked="1"/>
        <c:majorTickMark val="none"/>
        <c:minorTickMark val="none"/>
        <c:tickLblPos val="none"/>
        <c:crossAx val="233025392"/>
        <c:crosses val="autoZero"/>
        <c:auto val="1"/>
        <c:lblOffset val="100"/>
        <c:baseTimeUnit val="years"/>
      </c:dateAx>
      <c:valAx>
        <c:axId val="233025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025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#N/A</c:v>
                </c:pt>
                <c:pt idx="3">
                  <c:v>8083</c:v>
                </c:pt>
                <c:pt idx="4">
                  <c:v>8429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3477264"/>
        <c:axId val="23347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3477264"/>
        <c:axId val="233478832"/>
      </c:lineChart>
      <c:dateAx>
        <c:axId val="233477264"/>
        <c:scaling>
          <c:orientation val="minMax"/>
        </c:scaling>
        <c:delete val="1"/>
        <c:axPos val="b"/>
        <c:numFmt formatCode="ge" sourceLinked="1"/>
        <c:majorTickMark val="none"/>
        <c:minorTickMark val="none"/>
        <c:tickLblPos val="none"/>
        <c:crossAx val="233478832"/>
        <c:crosses val="autoZero"/>
        <c:auto val="1"/>
        <c:lblOffset val="100"/>
        <c:baseTimeUnit val="years"/>
      </c:dateAx>
      <c:valAx>
        <c:axId val="233478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347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#N/A</c:v>
                </c:pt>
                <c:pt idx="1">
                  <c:v>#N/A</c:v>
                </c:pt>
                <c:pt idx="2">
                  <c:v>#N/A</c:v>
                </c:pt>
                <c:pt idx="3">
                  <c:v>30064</c:v>
                </c:pt>
                <c:pt idx="4">
                  <c:v>30878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59194872"/>
        <c:axId val="262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59194872"/>
        <c:axId val="262320128"/>
      </c:lineChart>
      <c:dateAx>
        <c:axId val="259194872"/>
        <c:scaling>
          <c:orientation val="minMax"/>
        </c:scaling>
        <c:delete val="1"/>
        <c:axPos val="b"/>
        <c:numFmt formatCode="ge" sourceLinked="1"/>
        <c:majorTickMark val="none"/>
        <c:minorTickMark val="none"/>
        <c:tickLblPos val="none"/>
        <c:crossAx val="262320128"/>
        <c:crosses val="autoZero"/>
        <c:auto val="1"/>
        <c:lblOffset val="100"/>
        <c:baseTimeUnit val="years"/>
      </c:dateAx>
      <c:valAx>
        <c:axId val="262320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9194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#N/A</c:v>
                </c:pt>
                <c:pt idx="1">
                  <c:v>#N/A</c:v>
                </c:pt>
                <c:pt idx="2">
                  <c:v>#N/A</c:v>
                </c:pt>
                <c:pt idx="3">
                  <c:v>8</c:v>
                </c:pt>
                <c:pt idx="4">
                  <c:v>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3024608"/>
        <c:axId val="233024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3024608"/>
        <c:axId val="233024216"/>
      </c:lineChart>
      <c:dateAx>
        <c:axId val="233024608"/>
        <c:scaling>
          <c:orientation val="minMax"/>
        </c:scaling>
        <c:delete val="1"/>
        <c:axPos val="b"/>
        <c:numFmt formatCode="ge" sourceLinked="1"/>
        <c:majorTickMark val="none"/>
        <c:minorTickMark val="none"/>
        <c:tickLblPos val="none"/>
        <c:crossAx val="233024216"/>
        <c:crosses val="autoZero"/>
        <c:auto val="1"/>
        <c:lblOffset val="100"/>
        <c:baseTimeUnit val="years"/>
      </c:dateAx>
      <c:valAx>
        <c:axId val="233024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02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#N/A</c:v>
                </c:pt>
                <c:pt idx="1">
                  <c:v>#N/A</c:v>
                </c:pt>
                <c:pt idx="2">
                  <c:v>#N/A</c:v>
                </c:pt>
                <c:pt idx="3">
                  <c:v>83.6</c:v>
                </c:pt>
                <c:pt idx="4">
                  <c:v>87.7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3023432"/>
        <c:axId val="2330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3023432"/>
        <c:axId val="233023040"/>
      </c:lineChart>
      <c:dateAx>
        <c:axId val="233023432"/>
        <c:scaling>
          <c:orientation val="minMax"/>
        </c:scaling>
        <c:delete val="1"/>
        <c:axPos val="b"/>
        <c:numFmt formatCode="ge" sourceLinked="1"/>
        <c:majorTickMark val="none"/>
        <c:minorTickMark val="none"/>
        <c:tickLblPos val="none"/>
        <c:crossAx val="233023040"/>
        <c:crosses val="autoZero"/>
        <c:auto val="1"/>
        <c:lblOffset val="100"/>
        <c:baseTimeUnit val="years"/>
      </c:dateAx>
      <c:valAx>
        <c:axId val="23302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02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#N/A</c:v>
                </c:pt>
                <c:pt idx="1">
                  <c:v>#N/A</c:v>
                </c:pt>
                <c:pt idx="2">
                  <c:v>#N/A</c:v>
                </c:pt>
                <c:pt idx="3">
                  <c:v>95.9</c:v>
                </c:pt>
                <c:pt idx="4">
                  <c:v>98.1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11803536"/>
        <c:axId val="31180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11803536"/>
        <c:axId val="311803144"/>
      </c:lineChart>
      <c:dateAx>
        <c:axId val="311803536"/>
        <c:scaling>
          <c:orientation val="minMax"/>
        </c:scaling>
        <c:delete val="1"/>
        <c:axPos val="b"/>
        <c:numFmt formatCode="ge" sourceLinked="1"/>
        <c:majorTickMark val="none"/>
        <c:minorTickMark val="none"/>
        <c:tickLblPos val="none"/>
        <c:crossAx val="311803144"/>
        <c:crosses val="autoZero"/>
        <c:auto val="1"/>
        <c:lblOffset val="100"/>
        <c:baseTimeUnit val="years"/>
      </c:dateAx>
      <c:valAx>
        <c:axId val="31180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1180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#N/A</c:v>
                </c:pt>
                <c:pt idx="1">
                  <c:v>#N/A</c:v>
                </c:pt>
                <c:pt idx="2">
                  <c:v>#N/A</c:v>
                </c:pt>
                <c:pt idx="3">
                  <c:v>48.9</c:v>
                </c:pt>
                <c:pt idx="4">
                  <c:v>51.8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11806672"/>
        <c:axId val="31180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11806672"/>
        <c:axId val="311805496"/>
      </c:lineChart>
      <c:dateAx>
        <c:axId val="311806672"/>
        <c:scaling>
          <c:orientation val="minMax"/>
        </c:scaling>
        <c:delete val="1"/>
        <c:axPos val="b"/>
        <c:numFmt formatCode="ge" sourceLinked="1"/>
        <c:majorTickMark val="none"/>
        <c:minorTickMark val="none"/>
        <c:tickLblPos val="none"/>
        <c:crossAx val="311805496"/>
        <c:crosses val="autoZero"/>
        <c:auto val="1"/>
        <c:lblOffset val="100"/>
        <c:baseTimeUnit val="years"/>
      </c:dateAx>
      <c:valAx>
        <c:axId val="31180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1806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#N/A</c:v>
                </c:pt>
                <c:pt idx="1">
                  <c:v>#N/A</c:v>
                </c:pt>
                <c:pt idx="2">
                  <c:v>#N/A</c:v>
                </c:pt>
                <c:pt idx="3">
                  <c:v>66.2</c:v>
                </c:pt>
                <c:pt idx="4">
                  <c:v>66.8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10256880"/>
        <c:axId val="31025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10256880"/>
        <c:axId val="310256488"/>
      </c:lineChart>
      <c:dateAx>
        <c:axId val="310256880"/>
        <c:scaling>
          <c:orientation val="minMax"/>
        </c:scaling>
        <c:delete val="1"/>
        <c:axPos val="b"/>
        <c:numFmt formatCode="ge" sourceLinked="1"/>
        <c:majorTickMark val="none"/>
        <c:minorTickMark val="none"/>
        <c:tickLblPos val="none"/>
        <c:crossAx val="310256488"/>
        <c:crosses val="autoZero"/>
        <c:auto val="1"/>
        <c:lblOffset val="100"/>
        <c:baseTimeUnit val="years"/>
      </c:dateAx>
      <c:valAx>
        <c:axId val="310256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25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#N/A</c:v>
                </c:pt>
                <c:pt idx="1">
                  <c:v>#N/A</c:v>
                </c:pt>
                <c:pt idx="2">
                  <c:v>#N/A</c:v>
                </c:pt>
                <c:pt idx="3">
                  <c:v>24875044</c:v>
                </c:pt>
                <c:pt idx="4">
                  <c:v>25037991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10254528"/>
        <c:axId val="3102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10254528"/>
        <c:axId val="310257272"/>
      </c:lineChart>
      <c:dateAx>
        <c:axId val="310254528"/>
        <c:scaling>
          <c:orientation val="minMax"/>
        </c:scaling>
        <c:delete val="1"/>
        <c:axPos val="b"/>
        <c:numFmt formatCode="ge" sourceLinked="1"/>
        <c:majorTickMark val="none"/>
        <c:minorTickMark val="none"/>
        <c:tickLblPos val="none"/>
        <c:crossAx val="310257272"/>
        <c:crosses val="autoZero"/>
        <c:auto val="1"/>
        <c:lblOffset val="100"/>
        <c:baseTimeUnit val="years"/>
      </c:dateAx>
      <c:valAx>
        <c:axId val="310257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025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#N/A</c:v>
                </c:pt>
                <c:pt idx="1">
                  <c:v>#N/A</c:v>
                </c:pt>
                <c:pt idx="2">
                  <c:v>#N/A</c:v>
                </c:pt>
                <c:pt idx="3">
                  <c:v>17</c:v>
                </c:pt>
                <c:pt idx="4">
                  <c:v>18.8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10258056"/>
        <c:axId val="2334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10258056"/>
        <c:axId val="233478048"/>
      </c:lineChart>
      <c:dateAx>
        <c:axId val="310258056"/>
        <c:scaling>
          <c:orientation val="minMax"/>
        </c:scaling>
        <c:delete val="1"/>
        <c:axPos val="b"/>
        <c:numFmt formatCode="ge" sourceLinked="1"/>
        <c:majorTickMark val="none"/>
        <c:minorTickMark val="none"/>
        <c:tickLblPos val="none"/>
        <c:crossAx val="233478048"/>
        <c:crosses val="autoZero"/>
        <c:auto val="1"/>
        <c:lblOffset val="100"/>
        <c:baseTimeUnit val="years"/>
      </c:dateAx>
      <c:valAx>
        <c:axId val="23347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25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#N/A</c:v>
                </c:pt>
                <c:pt idx="1">
                  <c:v>#N/A</c:v>
                </c:pt>
                <c:pt idx="2">
                  <c:v>#N/A</c:v>
                </c:pt>
                <c:pt idx="3">
                  <c:v>71.099999999999994</c:v>
                </c:pt>
                <c:pt idx="4">
                  <c:v>65.8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33479616"/>
        <c:axId val="23347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33479616"/>
        <c:axId val="233477656"/>
      </c:lineChart>
      <c:dateAx>
        <c:axId val="233479616"/>
        <c:scaling>
          <c:orientation val="minMax"/>
        </c:scaling>
        <c:delete val="1"/>
        <c:axPos val="b"/>
        <c:numFmt formatCode="ge" sourceLinked="1"/>
        <c:majorTickMark val="none"/>
        <c:minorTickMark val="none"/>
        <c:tickLblPos val="none"/>
        <c:crossAx val="233477656"/>
        <c:crosses val="autoZero"/>
        <c:auto val="1"/>
        <c:lblOffset val="100"/>
        <c:baseTimeUnit val="years"/>
      </c:dateAx>
      <c:valAx>
        <c:axId val="23347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3479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topLeftCell="FW53" zoomScale="90" zoomScaleNormal="90" zoomScaleSheetLayoutView="90" workbookViewId="0">
      <selection activeCell="NJ47" sqref="NJ47:NX4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長崎県長崎県病院企業団　壱岐病院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120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6</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228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12290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120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168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f>データ!AK7</f>
        <v>95.9</v>
      </c>
      <c r="BJ33" s="101"/>
      <c r="BK33" s="101"/>
      <c r="BL33" s="101"/>
      <c r="BM33" s="101"/>
      <c r="BN33" s="101"/>
      <c r="BO33" s="101"/>
      <c r="BP33" s="101"/>
      <c r="BQ33" s="101"/>
      <c r="BR33" s="101"/>
      <c r="BS33" s="101"/>
      <c r="BT33" s="101"/>
      <c r="BU33" s="101"/>
      <c r="BV33" s="101"/>
      <c r="BW33" s="102"/>
      <c r="BX33" s="100">
        <f>データ!AL7</f>
        <v>98.1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f>データ!AV7</f>
        <v>83.6</v>
      </c>
      <c r="EX33" s="101"/>
      <c r="EY33" s="101"/>
      <c r="EZ33" s="101"/>
      <c r="FA33" s="101"/>
      <c r="FB33" s="101"/>
      <c r="FC33" s="101"/>
      <c r="FD33" s="101"/>
      <c r="FE33" s="101"/>
      <c r="FF33" s="101"/>
      <c r="FG33" s="101"/>
      <c r="FH33" s="101"/>
      <c r="FI33" s="101"/>
      <c r="FJ33" s="101"/>
      <c r="FK33" s="102"/>
      <c r="FL33" s="100">
        <f>データ!AW7</f>
        <v>87.7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f>データ!BG7</f>
        <v>8</v>
      </c>
      <c r="IL33" s="101"/>
      <c r="IM33" s="101"/>
      <c r="IN33" s="101"/>
      <c r="IO33" s="101"/>
      <c r="IP33" s="101"/>
      <c r="IQ33" s="101"/>
      <c r="IR33" s="101"/>
      <c r="IS33" s="101"/>
      <c r="IT33" s="101"/>
      <c r="IU33" s="101"/>
      <c r="IV33" s="101"/>
      <c r="IW33" s="101"/>
      <c r="IX33" s="101"/>
      <c r="IY33" s="102"/>
      <c r="IZ33" s="100">
        <f>データ!BH7</f>
        <v>12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f>データ!BR7</f>
        <v>59.5</v>
      </c>
      <c r="LZ33" s="101"/>
      <c r="MA33" s="101"/>
      <c r="MB33" s="101"/>
      <c r="MC33" s="101"/>
      <c r="MD33" s="101"/>
      <c r="ME33" s="101"/>
      <c r="MF33" s="101"/>
      <c r="MG33" s="101"/>
      <c r="MH33" s="101"/>
      <c r="MI33" s="101"/>
      <c r="MJ33" s="101"/>
      <c r="MK33" s="101"/>
      <c r="ML33" s="101"/>
      <c r="MM33" s="102"/>
      <c r="MN33" s="100">
        <f>データ!BS7</f>
        <v>67.7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30064</v>
      </c>
      <c r="BJ55" s="104"/>
      <c r="BK55" s="104"/>
      <c r="BL55" s="104"/>
      <c r="BM55" s="104"/>
      <c r="BN55" s="104"/>
      <c r="BO55" s="104"/>
      <c r="BP55" s="104"/>
      <c r="BQ55" s="104"/>
      <c r="BR55" s="104"/>
      <c r="BS55" s="104"/>
      <c r="BT55" s="104"/>
      <c r="BU55" s="104"/>
      <c r="BV55" s="104"/>
      <c r="BW55" s="105"/>
      <c r="BX55" s="103">
        <f>データ!CD7</f>
        <v>30878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8083</v>
      </c>
      <c r="EX55" s="104"/>
      <c r="EY55" s="104"/>
      <c r="EZ55" s="104"/>
      <c r="FA55" s="104"/>
      <c r="FB55" s="104"/>
      <c r="FC55" s="104"/>
      <c r="FD55" s="104"/>
      <c r="FE55" s="104"/>
      <c r="FF55" s="104"/>
      <c r="FG55" s="104"/>
      <c r="FH55" s="104"/>
      <c r="FI55" s="104"/>
      <c r="FJ55" s="104"/>
      <c r="FK55" s="105"/>
      <c r="FL55" s="103">
        <f>データ!CO7</f>
        <v>8429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f>データ!CY7</f>
        <v>71.099999999999994</v>
      </c>
      <c r="IL55" s="101"/>
      <c r="IM55" s="101"/>
      <c r="IN55" s="101"/>
      <c r="IO55" s="101"/>
      <c r="IP55" s="101"/>
      <c r="IQ55" s="101"/>
      <c r="IR55" s="101"/>
      <c r="IS55" s="101"/>
      <c r="IT55" s="101"/>
      <c r="IU55" s="101"/>
      <c r="IV55" s="101"/>
      <c r="IW55" s="101"/>
      <c r="IX55" s="101"/>
      <c r="IY55" s="102"/>
      <c r="IZ55" s="100">
        <f>データ!CZ7</f>
        <v>65.8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f>データ!DJ7</f>
        <v>17</v>
      </c>
      <c r="LZ55" s="101"/>
      <c r="MA55" s="101"/>
      <c r="MB55" s="101"/>
      <c r="MC55" s="101"/>
      <c r="MD55" s="101"/>
      <c r="ME55" s="101"/>
      <c r="MF55" s="101"/>
      <c r="MG55" s="101"/>
      <c r="MH55" s="101"/>
      <c r="MI55" s="101"/>
      <c r="MJ55" s="101"/>
      <c r="MK55" s="101"/>
      <c r="ML55" s="101"/>
      <c r="MM55" s="102"/>
      <c r="MN55" s="100">
        <f>データ!DK7</f>
        <v>18.8</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t="str">
        <f>データ!DR7</f>
        <v>-</v>
      </c>
      <c r="V79" s="83"/>
      <c r="W79" s="83"/>
      <c r="X79" s="83"/>
      <c r="Y79" s="83"/>
      <c r="Z79" s="83"/>
      <c r="AA79" s="83"/>
      <c r="AB79" s="83"/>
      <c r="AC79" s="83"/>
      <c r="AD79" s="83"/>
      <c r="AE79" s="83"/>
      <c r="AF79" s="83"/>
      <c r="AG79" s="83"/>
      <c r="AH79" s="83"/>
      <c r="AI79" s="83"/>
      <c r="AJ79" s="83"/>
      <c r="AK79" s="83"/>
      <c r="AL79" s="83"/>
      <c r="AM79" s="83"/>
      <c r="AN79" s="83" t="str">
        <f>データ!DS7</f>
        <v>-</v>
      </c>
      <c r="AO79" s="83"/>
      <c r="AP79" s="83"/>
      <c r="AQ79" s="83"/>
      <c r="AR79" s="83"/>
      <c r="AS79" s="83"/>
      <c r="AT79" s="83"/>
      <c r="AU79" s="83"/>
      <c r="AV79" s="83"/>
      <c r="AW79" s="83"/>
      <c r="AX79" s="83"/>
      <c r="AY79" s="83"/>
      <c r="AZ79" s="83"/>
      <c r="BA79" s="83"/>
      <c r="BB79" s="83"/>
      <c r="BC79" s="83"/>
      <c r="BD79" s="83"/>
      <c r="BE79" s="83"/>
      <c r="BF79" s="83"/>
      <c r="BG79" s="83" t="str">
        <f>データ!DT7</f>
        <v>-</v>
      </c>
      <c r="BH79" s="83"/>
      <c r="BI79" s="83"/>
      <c r="BJ79" s="83"/>
      <c r="BK79" s="83"/>
      <c r="BL79" s="83"/>
      <c r="BM79" s="83"/>
      <c r="BN79" s="83"/>
      <c r="BO79" s="83"/>
      <c r="BP79" s="83"/>
      <c r="BQ79" s="83"/>
      <c r="BR79" s="83"/>
      <c r="BS79" s="83"/>
      <c r="BT79" s="83"/>
      <c r="BU79" s="83"/>
      <c r="BV79" s="83"/>
      <c r="BW79" s="83"/>
      <c r="BX79" s="83"/>
      <c r="BY79" s="83"/>
      <c r="BZ79" s="83">
        <f>データ!DU7</f>
        <v>48.9</v>
      </c>
      <c r="CA79" s="83"/>
      <c r="CB79" s="83"/>
      <c r="CC79" s="83"/>
      <c r="CD79" s="83"/>
      <c r="CE79" s="83"/>
      <c r="CF79" s="83"/>
      <c r="CG79" s="83"/>
      <c r="CH79" s="83"/>
      <c r="CI79" s="83"/>
      <c r="CJ79" s="83"/>
      <c r="CK79" s="83"/>
      <c r="CL79" s="83"/>
      <c r="CM79" s="83"/>
      <c r="CN79" s="83"/>
      <c r="CO79" s="83"/>
      <c r="CP79" s="83"/>
      <c r="CQ79" s="83"/>
      <c r="CR79" s="83"/>
      <c r="CS79" s="83">
        <f>データ!DV7</f>
        <v>51.8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t="str">
        <f>データ!EC7</f>
        <v>-</v>
      </c>
      <c r="EP79" s="83"/>
      <c r="EQ79" s="83"/>
      <c r="ER79" s="83"/>
      <c r="ES79" s="83"/>
      <c r="ET79" s="83"/>
      <c r="EU79" s="83"/>
      <c r="EV79" s="83"/>
      <c r="EW79" s="83"/>
      <c r="EX79" s="83"/>
      <c r="EY79" s="83"/>
      <c r="EZ79" s="83"/>
      <c r="FA79" s="83"/>
      <c r="FB79" s="83"/>
      <c r="FC79" s="83"/>
      <c r="FD79" s="83"/>
      <c r="FE79" s="83"/>
      <c r="FF79" s="83"/>
      <c r="FG79" s="83"/>
      <c r="FH79" s="83" t="str">
        <f>データ!ED7</f>
        <v>-</v>
      </c>
      <c r="FI79" s="83"/>
      <c r="FJ79" s="83"/>
      <c r="FK79" s="83"/>
      <c r="FL79" s="83"/>
      <c r="FM79" s="83"/>
      <c r="FN79" s="83"/>
      <c r="FO79" s="83"/>
      <c r="FP79" s="83"/>
      <c r="FQ79" s="83"/>
      <c r="FR79" s="83"/>
      <c r="FS79" s="83"/>
      <c r="FT79" s="83"/>
      <c r="FU79" s="83"/>
      <c r="FV79" s="83"/>
      <c r="FW79" s="83"/>
      <c r="FX79" s="83"/>
      <c r="FY79" s="83"/>
      <c r="FZ79" s="83"/>
      <c r="GA79" s="83" t="str">
        <f>データ!EE7</f>
        <v>-</v>
      </c>
      <c r="GB79" s="83"/>
      <c r="GC79" s="83"/>
      <c r="GD79" s="83"/>
      <c r="GE79" s="83"/>
      <c r="GF79" s="83"/>
      <c r="GG79" s="83"/>
      <c r="GH79" s="83"/>
      <c r="GI79" s="83"/>
      <c r="GJ79" s="83"/>
      <c r="GK79" s="83"/>
      <c r="GL79" s="83"/>
      <c r="GM79" s="83"/>
      <c r="GN79" s="83"/>
      <c r="GO79" s="83"/>
      <c r="GP79" s="83"/>
      <c r="GQ79" s="83"/>
      <c r="GR79" s="83"/>
      <c r="GS79" s="83"/>
      <c r="GT79" s="83">
        <f>データ!EF7</f>
        <v>66.2</v>
      </c>
      <c r="GU79" s="83"/>
      <c r="GV79" s="83"/>
      <c r="GW79" s="83"/>
      <c r="GX79" s="83"/>
      <c r="GY79" s="83"/>
      <c r="GZ79" s="83"/>
      <c r="HA79" s="83"/>
      <c r="HB79" s="83"/>
      <c r="HC79" s="83"/>
      <c r="HD79" s="83"/>
      <c r="HE79" s="83"/>
      <c r="HF79" s="83"/>
      <c r="HG79" s="83"/>
      <c r="HH79" s="83"/>
      <c r="HI79" s="83"/>
      <c r="HJ79" s="83"/>
      <c r="HK79" s="83"/>
      <c r="HL79" s="83"/>
      <c r="HM79" s="83">
        <f>データ!EG7</f>
        <v>66.8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f>データ!EQ7</f>
        <v>24875044</v>
      </c>
      <c r="LP79" s="79"/>
      <c r="LQ79" s="79"/>
      <c r="LR79" s="79"/>
      <c r="LS79" s="79"/>
      <c r="LT79" s="79"/>
      <c r="LU79" s="79"/>
      <c r="LV79" s="79"/>
      <c r="LW79" s="79"/>
      <c r="LX79" s="79"/>
      <c r="LY79" s="79"/>
      <c r="LZ79" s="79"/>
      <c r="MA79" s="79"/>
      <c r="MB79" s="79"/>
      <c r="MC79" s="79"/>
      <c r="MD79" s="79"/>
      <c r="ME79" s="79"/>
      <c r="MF79" s="79"/>
      <c r="MG79" s="79"/>
      <c r="MH79" s="79">
        <f>データ!ER7</f>
        <v>25037991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t="str">
        <f>データ!DW7</f>
        <v>-</v>
      </c>
      <c r="V80" s="83"/>
      <c r="W80" s="83"/>
      <c r="X80" s="83"/>
      <c r="Y80" s="83"/>
      <c r="Z80" s="83"/>
      <c r="AA80" s="83"/>
      <c r="AB80" s="83"/>
      <c r="AC80" s="83"/>
      <c r="AD80" s="83"/>
      <c r="AE80" s="83"/>
      <c r="AF80" s="83"/>
      <c r="AG80" s="83"/>
      <c r="AH80" s="83"/>
      <c r="AI80" s="83"/>
      <c r="AJ80" s="83"/>
      <c r="AK80" s="83"/>
      <c r="AL80" s="83"/>
      <c r="AM80" s="83"/>
      <c r="AN80" s="83" t="str">
        <f>データ!DX7</f>
        <v>-</v>
      </c>
      <c r="AO80" s="83"/>
      <c r="AP80" s="83"/>
      <c r="AQ80" s="83"/>
      <c r="AR80" s="83"/>
      <c r="AS80" s="83"/>
      <c r="AT80" s="83"/>
      <c r="AU80" s="83"/>
      <c r="AV80" s="83"/>
      <c r="AW80" s="83"/>
      <c r="AX80" s="83"/>
      <c r="AY80" s="83"/>
      <c r="AZ80" s="83"/>
      <c r="BA80" s="83"/>
      <c r="BB80" s="83"/>
      <c r="BC80" s="83"/>
      <c r="BD80" s="83"/>
      <c r="BE80" s="83"/>
      <c r="BF80" s="83"/>
      <c r="BG80" s="83" t="str">
        <f>データ!DY7</f>
        <v>-</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t="str">
        <f>データ!EH7</f>
        <v>-</v>
      </c>
      <c r="EP80" s="83"/>
      <c r="EQ80" s="83"/>
      <c r="ER80" s="83"/>
      <c r="ES80" s="83"/>
      <c r="ET80" s="83"/>
      <c r="EU80" s="83"/>
      <c r="EV80" s="83"/>
      <c r="EW80" s="83"/>
      <c r="EX80" s="83"/>
      <c r="EY80" s="83"/>
      <c r="EZ80" s="83"/>
      <c r="FA80" s="83"/>
      <c r="FB80" s="83"/>
      <c r="FC80" s="83"/>
      <c r="FD80" s="83"/>
      <c r="FE80" s="83"/>
      <c r="FF80" s="83"/>
      <c r="FG80" s="83"/>
      <c r="FH80" s="83" t="str">
        <f>データ!EI7</f>
        <v>-</v>
      </c>
      <c r="FI80" s="83"/>
      <c r="FJ80" s="83"/>
      <c r="FK80" s="83"/>
      <c r="FL80" s="83"/>
      <c r="FM80" s="83"/>
      <c r="FN80" s="83"/>
      <c r="FO80" s="83"/>
      <c r="FP80" s="83"/>
      <c r="FQ80" s="83"/>
      <c r="FR80" s="83"/>
      <c r="FS80" s="83"/>
      <c r="FT80" s="83"/>
      <c r="FU80" s="83"/>
      <c r="FV80" s="83"/>
      <c r="FW80" s="83"/>
      <c r="FX80" s="83"/>
      <c r="FY80" s="83"/>
      <c r="FZ80" s="83"/>
      <c r="GA80" s="83" t="str">
        <f>データ!EJ7</f>
        <v>-</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428779</v>
      </c>
      <c r="D6" s="63">
        <f t="shared" si="2"/>
        <v>46</v>
      </c>
      <c r="E6" s="63">
        <f t="shared" si="2"/>
        <v>6</v>
      </c>
      <c r="F6" s="63">
        <f t="shared" si="2"/>
        <v>0</v>
      </c>
      <c r="G6" s="63">
        <f t="shared" si="2"/>
        <v>13</v>
      </c>
      <c r="H6" s="142" t="str">
        <f>IF(H8&lt;&gt;I8,H8,"")&amp;IF(I8&lt;&gt;J8,I8,"")&amp;"　"&amp;J8</f>
        <v>長崎県長崎県病院企業団　壱岐病院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17</v>
      </c>
      <c r="R6" s="63" t="str">
        <f t="shared" si="3"/>
        <v>-</v>
      </c>
      <c r="S6" s="63" t="str">
        <f t="shared" si="3"/>
        <v>ド 透</v>
      </c>
      <c r="T6" s="63" t="str">
        <f t="shared" si="3"/>
        <v>救 感 災 輪</v>
      </c>
      <c r="U6" s="64" t="str">
        <f>U8</f>
        <v>-</v>
      </c>
      <c r="V6" s="64">
        <f>V8</f>
        <v>12290</v>
      </c>
      <c r="W6" s="63" t="str">
        <f>W8</f>
        <v>非該当</v>
      </c>
      <c r="X6" s="63" t="str">
        <f t="shared" si="3"/>
        <v>１０：１</v>
      </c>
      <c r="Y6" s="64">
        <f t="shared" si="3"/>
        <v>120</v>
      </c>
      <c r="Z6" s="64">
        <f t="shared" si="3"/>
        <v>48</v>
      </c>
      <c r="AA6" s="64">
        <f t="shared" si="3"/>
        <v>6</v>
      </c>
      <c r="AB6" s="64">
        <f t="shared" si="3"/>
        <v>50</v>
      </c>
      <c r="AC6" s="64">
        <f t="shared" si="3"/>
        <v>4</v>
      </c>
      <c r="AD6" s="64">
        <f t="shared" si="3"/>
        <v>228</v>
      </c>
      <c r="AE6" s="64">
        <f t="shared" si="3"/>
        <v>120</v>
      </c>
      <c r="AF6" s="64">
        <f t="shared" si="3"/>
        <v>48</v>
      </c>
      <c r="AG6" s="64">
        <f t="shared" si="3"/>
        <v>168</v>
      </c>
      <c r="AH6" s="65" t="e">
        <f>IF(AH8="-",NA(),AH8)</f>
        <v>#N/A</v>
      </c>
      <c r="AI6" s="65" t="e">
        <f t="shared" ref="AI6:AQ6" si="4">IF(AI8="-",NA(),AI8)</f>
        <v>#N/A</v>
      </c>
      <c r="AJ6" s="65" t="e">
        <f t="shared" si="4"/>
        <v>#N/A</v>
      </c>
      <c r="AK6" s="65">
        <f t="shared" si="4"/>
        <v>95.9</v>
      </c>
      <c r="AL6" s="65">
        <f t="shared" si="4"/>
        <v>98.1</v>
      </c>
      <c r="AM6" s="65" t="e">
        <f t="shared" si="4"/>
        <v>#N/A</v>
      </c>
      <c r="AN6" s="65" t="e">
        <f t="shared" si="4"/>
        <v>#N/A</v>
      </c>
      <c r="AO6" s="65" t="e">
        <f t="shared" si="4"/>
        <v>#N/A</v>
      </c>
      <c r="AP6" s="65">
        <f t="shared" si="4"/>
        <v>96.6</v>
      </c>
      <c r="AQ6" s="65">
        <f t="shared" si="4"/>
        <v>96.2</v>
      </c>
      <c r="AR6" s="65" t="str">
        <f>IF(AR8="-","【-】","【"&amp;SUBSTITUTE(TEXT(AR8,"#,##0.0"),"-","△")&amp;"】")</f>
        <v>【98.4】</v>
      </c>
      <c r="AS6" s="65" t="e">
        <f>IF(AS8="-",NA(),AS8)</f>
        <v>#N/A</v>
      </c>
      <c r="AT6" s="65" t="e">
        <f t="shared" ref="AT6:BB6" si="5">IF(AT8="-",NA(),AT8)</f>
        <v>#N/A</v>
      </c>
      <c r="AU6" s="65" t="e">
        <f t="shared" si="5"/>
        <v>#N/A</v>
      </c>
      <c r="AV6" s="65">
        <f t="shared" si="5"/>
        <v>83.6</v>
      </c>
      <c r="AW6" s="65">
        <f t="shared" si="5"/>
        <v>87.7</v>
      </c>
      <c r="AX6" s="65" t="e">
        <f t="shared" si="5"/>
        <v>#N/A</v>
      </c>
      <c r="AY6" s="65" t="e">
        <f t="shared" si="5"/>
        <v>#N/A</v>
      </c>
      <c r="AZ6" s="65" t="e">
        <f t="shared" si="5"/>
        <v>#N/A</v>
      </c>
      <c r="BA6" s="65">
        <f t="shared" si="5"/>
        <v>86.2</v>
      </c>
      <c r="BB6" s="65">
        <f t="shared" si="5"/>
        <v>85.7</v>
      </c>
      <c r="BC6" s="65" t="str">
        <f>IF(BC8="-","【-】","【"&amp;SUBSTITUTE(TEXT(BC8,"#,##0.0"),"-","△")&amp;"】")</f>
        <v>【89.5】</v>
      </c>
      <c r="BD6" s="65" t="e">
        <f>IF(BD8="-",NA(),BD8)</f>
        <v>#N/A</v>
      </c>
      <c r="BE6" s="65" t="e">
        <f t="shared" ref="BE6:BM6" si="6">IF(BE8="-",NA(),BE8)</f>
        <v>#N/A</v>
      </c>
      <c r="BF6" s="65" t="e">
        <f t="shared" si="6"/>
        <v>#N/A</v>
      </c>
      <c r="BG6" s="65">
        <f t="shared" si="6"/>
        <v>8</v>
      </c>
      <c r="BH6" s="65">
        <f t="shared" si="6"/>
        <v>12</v>
      </c>
      <c r="BI6" s="65" t="e">
        <f t="shared" si="6"/>
        <v>#N/A</v>
      </c>
      <c r="BJ6" s="65" t="e">
        <f t="shared" si="6"/>
        <v>#N/A</v>
      </c>
      <c r="BK6" s="65" t="e">
        <f t="shared" si="6"/>
        <v>#N/A</v>
      </c>
      <c r="BL6" s="65">
        <f t="shared" si="6"/>
        <v>81.599999999999994</v>
      </c>
      <c r="BM6" s="65">
        <f t="shared" si="6"/>
        <v>84.7</v>
      </c>
      <c r="BN6" s="65" t="str">
        <f>IF(BN8="-","【-】","【"&amp;SUBSTITUTE(TEXT(BN8,"#,##0.0"),"-","△")&amp;"】")</f>
        <v>【63.6】</v>
      </c>
      <c r="BO6" s="65" t="e">
        <f>IF(BO8="-",NA(),BO8)</f>
        <v>#N/A</v>
      </c>
      <c r="BP6" s="65" t="e">
        <f t="shared" ref="BP6:BX6" si="7">IF(BP8="-",NA(),BP8)</f>
        <v>#N/A</v>
      </c>
      <c r="BQ6" s="65" t="e">
        <f t="shared" si="7"/>
        <v>#N/A</v>
      </c>
      <c r="BR6" s="65">
        <f t="shared" si="7"/>
        <v>59.5</v>
      </c>
      <c r="BS6" s="65">
        <f t="shared" si="7"/>
        <v>67.7</v>
      </c>
      <c r="BT6" s="65" t="e">
        <f t="shared" si="7"/>
        <v>#N/A</v>
      </c>
      <c r="BU6" s="65" t="e">
        <f t="shared" si="7"/>
        <v>#N/A</v>
      </c>
      <c r="BV6" s="65" t="e">
        <f t="shared" si="7"/>
        <v>#N/A</v>
      </c>
      <c r="BW6" s="65">
        <f t="shared" si="7"/>
        <v>69.8</v>
      </c>
      <c r="BX6" s="65">
        <f t="shared" si="7"/>
        <v>71.2</v>
      </c>
      <c r="BY6" s="65" t="str">
        <f>IF(BY8="-","【-】","【"&amp;SUBSTITUTE(TEXT(BY8,"#,##0.0"),"-","△")&amp;"】")</f>
        <v>【74.2】</v>
      </c>
      <c r="BZ6" s="66" t="e">
        <f>IF(BZ8="-",NA(),BZ8)</f>
        <v>#N/A</v>
      </c>
      <c r="CA6" s="66" t="e">
        <f t="shared" ref="CA6:CI6" si="8">IF(CA8="-",NA(),CA8)</f>
        <v>#N/A</v>
      </c>
      <c r="CB6" s="66" t="e">
        <f t="shared" si="8"/>
        <v>#N/A</v>
      </c>
      <c r="CC6" s="66">
        <f t="shared" si="8"/>
        <v>30064</v>
      </c>
      <c r="CD6" s="66">
        <f t="shared" si="8"/>
        <v>30878</v>
      </c>
      <c r="CE6" s="66" t="e">
        <f t="shared" si="8"/>
        <v>#N/A</v>
      </c>
      <c r="CF6" s="66" t="e">
        <f t="shared" si="8"/>
        <v>#N/A</v>
      </c>
      <c r="CG6" s="66" t="e">
        <f t="shared" si="8"/>
        <v>#N/A</v>
      </c>
      <c r="CH6" s="66">
        <f t="shared" si="8"/>
        <v>45085</v>
      </c>
      <c r="CI6" s="66">
        <f t="shared" si="8"/>
        <v>44825</v>
      </c>
      <c r="CJ6" s="65" t="str">
        <f>IF(CJ8="-","【-】","【"&amp;SUBSTITUTE(TEXT(CJ8,"#,##0"),"-","△")&amp;"】")</f>
        <v>【49,667】</v>
      </c>
      <c r="CK6" s="66" t="e">
        <f>IF(CK8="-",NA(),CK8)</f>
        <v>#N/A</v>
      </c>
      <c r="CL6" s="66" t="e">
        <f t="shared" ref="CL6:CT6" si="9">IF(CL8="-",NA(),CL8)</f>
        <v>#N/A</v>
      </c>
      <c r="CM6" s="66" t="e">
        <f t="shared" si="9"/>
        <v>#N/A</v>
      </c>
      <c r="CN6" s="66">
        <f t="shared" si="9"/>
        <v>8083</v>
      </c>
      <c r="CO6" s="66">
        <f t="shared" si="9"/>
        <v>8429</v>
      </c>
      <c r="CP6" s="66" t="e">
        <f t="shared" si="9"/>
        <v>#N/A</v>
      </c>
      <c r="CQ6" s="66" t="e">
        <f t="shared" si="9"/>
        <v>#N/A</v>
      </c>
      <c r="CR6" s="66" t="e">
        <f t="shared" si="9"/>
        <v>#N/A</v>
      </c>
      <c r="CS6" s="66">
        <f t="shared" si="9"/>
        <v>11881</v>
      </c>
      <c r="CT6" s="66">
        <f t="shared" si="9"/>
        <v>12023</v>
      </c>
      <c r="CU6" s="65" t="str">
        <f>IF(CU8="-","【-】","【"&amp;SUBSTITUTE(TEXT(CU8,"#,##0"),"-","△")&amp;"】")</f>
        <v>【13,758】</v>
      </c>
      <c r="CV6" s="65" t="e">
        <f>IF(CV8="-",NA(),CV8)</f>
        <v>#N/A</v>
      </c>
      <c r="CW6" s="65" t="e">
        <f t="shared" ref="CW6:DE6" si="10">IF(CW8="-",NA(),CW8)</f>
        <v>#N/A</v>
      </c>
      <c r="CX6" s="65" t="e">
        <f t="shared" si="10"/>
        <v>#N/A</v>
      </c>
      <c r="CY6" s="65">
        <f t="shared" si="10"/>
        <v>71.099999999999994</v>
      </c>
      <c r="CZ6" s="65">
        <f t="shared" si="10"/>
        <v>65.8</v>
      </c>
      <c r="DA6" s="65" t="e">
        <f t="shared" si="10"/>
        <v>#N/A</v>
      </c>
      <c r="DB6" s="65" t="e">
        <f t="shared" si="10"/>
        <v>#N/A</v>
      </c>
      <c r="DC6" s="65" t="e">
        <f t="shared" si="10"/>
        <v>#N/A</v>
      </c>
      <c r="DD6" s="65">
        <f t="shared" si="10"/>
        <v>58.3</v>
      </c>
      <c r="DE6" s="65">
        <f t="shared" si="10"/>
        <v>59.7</v>
      </c>
      <c r="DF6" s="65" t="str">
        <f>IF(DF8="-","【-】","【"&amp;SUBSTITUTE(TEXT(DF8,"#,##0.0"),"-","△")&amp;"】")</f>
        <v>【55.2】</v>
      </c>
      <c r="DG6" s="65" t="e">
        <f>IF(DG8="-",NA(),DG8)</f>
        <v>#N/A</v>
      </c>
      <c r="DH6" s="65" t="e">
        <f t="shared" ref="DH6:DP6" si="11">IF(DH8="-",NA(),DH8)</f>
        <v>#N/A</v>
      </c>
      <c r="DI6" s="65" t="e">
        <f t="shared" si="11"/>
        <v>#N/A</v>
      </c>
      <c r="DJ6" s="65">
        <f t="shared" si="11"/>
        <v>17</v>
      </c>
      <c r="DK6" s="65">
        <f t="shared" si="11"/>
        <v>18.8</v>
      </c>
      <c r="DL6" s="65" t="e">
        <f t="shared" si="11"/>
        <v>#N/A</v>
      </c>
      <c r="DM6" s="65" t="e">
        <f t="shared" si="11"/>
        <v>#N/A</v>
      </c>
      <c r="DN6" s="65" t="e">
        <f t="shared" si="11"/>
        <v>#N/A</v>
      </c>
      <c r="DO6" s="65">
        <f t="shared" si="11"/>
        <v>22</v>
      </c>
      <c r="DP6" s="65">
        <f t="shared" si="11"/>
        <v>20.9</v>
      </c>
      <c r="DQ6" s="65" t="str">
        <f>IF(DQ8="-","【-】","【"&amp;SUBSTITUTE(TEXT(DQ8,"#,##0.0"),"-","△")&amp;"】")</f>
        <v>【24.1】</v>
      </c>
      <c r="DR6" s="65" t="e">
        <f>IF(DR8="-",NA(),DR8)</f>
        <v>#N/A</v>
      </c>
      <c r="DS6" s="65" t="e">
        <f t="shared" ref="DS6:EA6" si="12">IF(DS8="-",NA(),DS8)</f>
        <v>#N/A</v>
      </c>
      <c r="DT6" s="65" t="e">
        <f t="shared" si="12"/>
        <v>#N/A</v>
      </c>
      <c r="DU6" s="65">
        <f t="shared" si="12"/>
        <v>48.9</v>
      </c>
      <c r="DV6" s="65">
        <f t="shared" si="12"/>
        <v>51.8</v>
      </c>
      <c r="DW6" s="65" t="e">
        <f t="shared" si="12"/>
        <v>#N/A</v>
      </c>
      <c r="DX6" s="65" t="e">
        <f t="shared" si="12"/>
        <v>#N/A</v>
      </c>
      <c r="DY6" s="65" t="e">
        <f t="shared" si="12"/>
        <v>#N/A</v>
      </c>
      <c r="DZ6" s="65">
        <f t="shared" si="12"/>
        <v>48.1</v>
      </c>
      <c r="EA6" s="65">
        <f t="shared" si="12"/>
        <v>44.7</v>
      </c>
      <c r="EB6" s="65" t="str">
        <f>IF(EB8="-","【-】","【"&amp;SUBSTITUTE(TEXT(EB8,"#,##0.0"),"-","△")&amp;"】")</f>
        <v>【50.7】</v>
      </c>
      <c r="EC6" s="65" t="e">
        <f>IF(EC8="-",NA(),EC8)</f>
        <v>#N/A</v>
      </c>
      <c r="ED6" s="65" t="e">
        <f t="shared" ref="ED6:EL6" si="13">IF(ED8="-",NA(),ED8)</f>
        <v>#N/A</v>
      </c>
      <c r="EE6" s="65" t="e">
        <f t="shared" si="13"/>
        <v>#N/A</v>
      </c>
      <c r="EF6" s="65">
        <f t="shared" si="13"/>
        <v>66.2</v>
      </c>
      <c r="EG6" s="65">
        <f t="shared" si="13"/>
        <v>66.8</v>
      </c>
      <c r="EH6" s="65" t="e">
        <f t="shared" si="13"/>
        <v>#N/A</v>
      </c>
      <c r="EI6" s="65" t="e">
        <f t="shared" si="13"/>
        <v>#N/A</v>
      </c>
      <c r="EJ6" s="65" t="e">
        <f t="shared" si="13"/>
        <v>#N/A</v>
      </c>
      <c r="EK6" s="65">
        <f t="shared" si="13"/>
        <v>66.5</v>
      </c>
      <c r="EL6" s="65">
        <f t="shared" si="13"/>
        <v>64.2</v>
      </c>
      <c r="EM6" s="65" t="str">
        <f>IF(EM8="-","【-】","【"&amp;SUBSTITUTE(TEXT(EM8,"#,##0.0"),"-","△")&amp;"】")</f>
        <v>【65.7】</v>
      </c>
      <c r="EN6" s="66" t="e">
        <f>IF(EN8="-",NA(),EN8)</f>
        <v>#N/A</v>
      </c>
      <c r="EO6" s="66" t="e">
        <f t="shared" ref="EO6:EW6" si="14">IF(EO8="-",NA(),EO8)</f>
        <v>#N/A</v>
      </c>
      <c r="EP6" s="66" t="e">
        <f t="shared" si="14"/>
        <v>#N/A</v>
      </c>
      <c r="EQ6" s="66">
        <f t="shared" si="14"/>
        <v>24875044</v>
      </c>
      <c r="ER6" s="66">
        <f t="shared" si="14"/>
        <v>25037991</v>
      </c>
      <c r="ES6" s="66" t="e">
        <f t="shared" si="14"/>
        <v>#N/A</v>
      </c>
      <c r="ET6" s="66" t="e">
        <f t="shared" si="14"/>
        <v>#N/A</v>
      </c>
      <c r="EU6" s="66" t="e">
        <f t="shared" si="14"/>
        <v>#N/A</v>
      </c>
      <c r="EV6" s="66">
        <f t="shared" si="14"/>
        <v>39301664</v>
      </c>
      <c r="EW6" s="66">
        <f t="shared" si="14"/>
        <v>41260555</v>
      </c>
      <c r="EX6" s="66" t="str">
        <f>IF(EX8="-","【-】","【"&amp;SUBSTITUTE(TEXT(EX8,"#,##0"),"-","△")&amp;"】")</f>
        <v>【44,050,160】</v>
      </c>
    </row>
    <row r="7" spans="1:154" s="67" customFormat="1">
      <c r="A7" s="48" t="s">
        <v>122</v>
      </c>
      <c r="B7" s="63">
        <f t="shared" ref="B7:AG7" si="15">B8</f>
        <v>2016</v>
      </c>
      <c r="C7" s="63">
        <f t="shared" si="15"/>
        <v>428779</v>
      </c>
      <c r="D7" s="63">
        <f t="shared" si="15"/>
        <v>46</v>
      </c>
      <c r="E7" s="63">
        <f t="shared" si="15"/>
        <v>6</v>
      </c>
      <c r="F7" s="63">
        <f t="shared" si="15"/>
        <v>0</v>
      </c>
      <c r="G7" s="63">
        <f t="shared" si="15"/>
        <v>13</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17</v>
      </c>
      <c r="R7" s="63" t="str">
        <f t="shared" si="15"/>
        <v>-</v>
      </c>
      <c r="S7" s="63" t="str">
        <f t="shared" si="15"/>
        <v>ド 透</v>
      </c>
      <c r="T7" s="63" t="str">
        <f t="shared" si="15"/>
        <v>救 感 災 輪</v>
      </c>
      <c r="U7" s="64" t="str">
        <f>U8</f>
        <v>-</v>
      </c>
      <c r="V7" s="64">
        <f>V8</f>
        <v>12290</v>
      </c>
      <c r="W7" s="63" t="str">
        <f>W8</f>
        <v>非該当</v>
      </c>
      <c r="X7" s="63" t="str">
        <f t="shared" si="15"/>
        <v>１０：１</v>
      </c>
      <c r="Y7" s="64">
        <f t="shared" si="15"/>
        <v>120</v>
      </c>
      <c r="Z7" s="64">
        <f t="shared" si="15"/>
        <v>48</v>
      </c>
      <c r="AA7" s="64">
        <f t="shared" si="15"/>
        <v>6</v>
      </c>
      <c r="AB7" s="64">
        <f t="shared" si="15"/>
        <v>50</v>
      </c>
      <c r="AC7" s="64">
        <f t="shared" si="15"/>
        <v>4</v>
      </c>
      <c r="AD7" s="64">
        <f t="shared" si="15"/>
        <v>228</v>
      </c>
      <c r="AE7" s="64">
        <f t="shared" si="15"/>
        <v>120</v>
      </c>
      <c r="AF7" s="64">
        <f t="shared" si="15"/>
        <v>48</v>
      </c>
      <c r="AG7" s="64">
        <f t="shared" si="15"/>
        <v>168</v>
      </c>
      <c r="AH7" s="65" t="str">
        <f>AH8</f>
        <v>-</v>
      </c>
      <c r="AI7" s="65" t="str">
        <f t="shared" ref="AI7:AQ7" si="16">AI8</f>
        <v>-</v>
      </c>
      <c r="AJ7" s="65" t="str">
        <f t="shared" si="16"/>
        <v>-</v>
      </c>
      <c r="AK7" s="65">
        <f t="shared" si="16"/>
        <v>95.9</v>
      </c>
      <c r="AL7" s="65">
        <f t="shared" si="16"/>
        <v>98.1</v>
      </c>
      <c r="AM7" s="65" t="str">
        <f t="shared" si="16"/>
        <v>-</v>
      </c>
      <c r="AN7" s="65" t="str">
        <f t="shared" si="16"/>
        <v>-</v>
      </c>
      <c r="AO7" s="65" t="str">
        <f t="shared" si="16"/>
        <v>-</v>
      </c>
      <c r="AP7" s="65">
        <f t="shared" si="16"/>
        <v>96.6</v>
      </c>
      <c r="AQ7" s="65">
        <f t="shared" si="16"/>
        <v>96.2</v>
      </c>
      <c r="AR7" s="65"/>
      <c r="AS7" s="65" t="str">
        <f>AS8</f>
        <v>-</v>
      </c>
      <c r="AT7" s="65" t="str">
        <f t="shared" ref="AT7:BB7" si="17">AT8</f>
        <v>-</v>
      </c>
      <c r="AU7" s="65" t="str">
        <f t="shared" si="17"/>
        <v>-</v>
      </c>
      <c r="AV7" s="65">
        <f t="shared" si="17"/>
        <v>83.6</v>
      </c>
      <c r="AW7" s="65">
        <f t="shared" si="17"/>
        <v>87.7</v>
      </c>
      <c r="AX7" s="65" t="str">
        <f t="shared" si="17"/>
        <v>-</v>
      </c>
      <c r="AY7" s="65" t="str">
        <f t="shared" si="17"/>
        <v>-</v>
      </c>
      <c r="AZ7" s="65" t="str">
        <f t="shared" si="17"/>
        <v>-</v>
      </c>
      <c r="BA7" s="65">
        <f t="shared" si="17"/>
        <v>86.2</v>
      </c>
      <c r="BB7" s="65">
        <f t="shared" si="17"/>
        <v>85.7</v>
      </c>
      <c r="BC7" s="65"/>
      <c r="BD7" s="65" t="str">
        <f>BD8</f>
        <v>-</v>
      </c>
      <c r="BE7" s="65" t="str">
        <f t="shared" ref="BE7:BM7" si="18">BE8</f>
        <v>-</v>
      </c>
      <c r="BF7" s="65" t="str">
        <f t="shared" si="18"/>
        <v>-</v>
      </c>
      <c r="BG7" s="65">
        <f t="shared" si="18"/>
        <v>8</v>
      </c>
      <c r="BH7" s="65">
        <f t="shared" si="18"/>
        <v>12</v>
      </c>
      <c r="BI7" s="65" t="str">
        <f t="shared" si="18"/>
        <v>-</v>
      </c>
      <c r="BJ7" s="65" t="str">
        <f t="shared" si="18"/>
        <v>-</v>
      </c>
      <c r="BK7" s="65" t="str">
        <f t="shared" si="18"/>
        <v>-</v>
      </c>
      <c r="BL7" s="65">
        <f t="shared" si="18"/>
        <v>81.599999999999994</v>
      </c>
      <c r="BM7" s="65">
        <f t="shared" si="18"/>
        <v>84.7</v>
      </c>
      <c r="BN7" s="65"/>
      <c r="BO7" s="65" t="str">
        <f>BO8</f>
        <v>-</v>
      </c>
      <c r="BP7" s="65" t="str">
        <f t="shared" ref="BP7:BX7" si="19">BP8</f>
        <v>-</v>
      </c>
      <c r="BQ7" s="65" t="str">
        <f t="shared" si="19"/>
        <v>-</v>
      </c>
      <c r="BR7" s="65">
        <f t="shared" si="19"/>
        <v>59.5</v>
      </c>
      <c r="BS7" s="65">
        <f t="shared" si="19"/>
        <v>67.7</v>
      </c>
      <c r="BT7" s="65" t="str">
        <f t="shared" si="19"/>
        <v>-</v>
      </c>
      <c r="BU7" s="65" t="str">
        <f t="shared" si="19"/>
        <v>-</v>
      </c>
      <c r="BV7" s="65" t="str">
        <f t="shared" si="19"/>
        <v>-</v>
      </c>
      <c r="BW7" s="65">
        <f t="shared" si="19"/>
        <v>69.8</v>
      </c>
      <c r="BX7" s="65">
        <f t="shared" si="19"/>
        <v>71.2</v>
      </c>
      <c r="BY7" s="65"/>
      <c r="BZ7" s="66" t="str">
        <f>BZ8</f>
        <v>-</v>
      </c>
      <c r="CA7" s="66" t="str">
        <f t="shared" ref="CA7:CI7" si="20">CA8</f>
        <v>-</v>
      </c>
      <c r="CB7" s="66" t="str">
        <f t="shared" si="20"/>
        <v>-</v>
      </c>
      <c r="CC7" s="66">
        <f t="shared" si="20"/>
        <v>30064</v>
      </c>
      <c r="CD7" s="66">
        <f t="shared" si="20"/>
        <v>30878</v>
      </c>
      <c r="CE7" s="66" t="str">
        <f t="shared" si="20"/>
        <v>-</v>
      </c>
      <c r="CF7" s="66" t="str">
        <f t="shared" si="20"/>
        <v>-</v>
      </c>
      <c r="CG7" s="66" t="str">
        <f t="shared" si="20"/>
        <v>-</v>
      </c>
      <c r="CH7" s="66">
        <f t="shared" si="20"/>
        <v>45085</v>
      </c>
      <c r="CI7" s="66">
        <f t="shared" si="20"/>
        <v>44825</v>
      </c>
      <c r="CJ7" s="65"/>
      <c r="CK7" s="66" t="str">
        <f>CK8</f>
        <v>-</v>
      </c>
      <c r="CL7" s="66" t="str">
        <f t="shared" ref="CL7:CT7" si="21">CL8</f>
        <v>-</v>
      </c>
      <c r="CM7" s="66" t="str">
        <f t="shared" si="21"/>
        <v>-</v>
      </c>
      <c r="CN7" s="66">
        <f t="shared" si="21"/>
        <v>8083</v>
      </c>
      <c r="CO7" s="66">
        <f t="shared" si="21"/>
        <v>8429</v>
      </c>
      <c r="CP7" s="66" t="str">
        <f t="shared" si="21"/>
        <v>-</v>
      </c>
      <c r="CQ7" s="66" t="str">
        <f t="shared" si="21"/>
        <v>-</v>
      </c>
      <c r="CR7" s="66" t="str">
        <f t="shared" si="21"/>
        <v>-</v>
      </c>
      <c r="CS7" s="66">
        <f t="shared" si="21"/>
        <v>11881</v>
      </c>
      <c r="CT7" s="66">
        <f t="shared" si="21"/>
        <v>12023</v>
      </c>
      <c r="CU7" s="65"/>
      <c r="CV7" s="65" t="str">
        <f>CV8</f>
        <v>-</v>
      </c>
      <c r="CW7" s="65" t="str">
        <f t="shared" ref="CW7:DE7" si="22">CW8</f>
        <v>-</v>
      </c>
      <c r="CX7" s="65" t="str">
        <f t="shared" si="22"/>
        <v>-</v>
      </c>
      <c r="CY7" s="65">
        <f t="shared" si="22"/>
        <v>71.099999999999994</v>
      </c>
      <c r="CZ7" s="65">
        <f t="shared" si="22"/>
        <v>65.8</v>
      </c>
      <c r="DA7" s="65" t="str">
        <f t="shared" si="22"/>
        <v>-</v>
      </c>
      <c r="DB7" s="65" t="str">
        <f t="shared" si="22"/>
        <v>-</v>
      </c>
      <c r="DC7" s="65" t="str">
        <f t="shared" si="22"/>
        <v>-</v>
      </c>
      <c r="DD7" s="65">
        <f t="shared" si="22"/>
        <v>58.3</v>
      </c>
      <c r="DE7" s="65">
        <f t="shared" si="22"/>
        <v>59.7</v>
      </c>
      <c r="DF7" s="65"/>
      <c r="DG7" s="65" t="str">
        <f>DG8</f>
        <v>-</v>
      </c>
      <c r="DH7" s="65" t="str">
        <f t="shared" ref="DH7:DP7" si="23">DH8</f>
        <v>-</v>
      </c>
      <c r="DI7" s="65" t="str">
        <f t="shared" si="23"/>
        <v>-</v>
      </c>
      <c r="DJ7" s="65">
        <f t="shared" si="23"/>
        <v>17</v>
      </c>
      <c r="DK7" s="65">
        <f t="shared" si="23"/>
        <v>18.8</v>
      </c>
      <c r="DL7" s="65" t="str">
        <f t="shared" si="23"/>
        <v>-</v>
      </c>
      <c r="DM7" s="65" t="str">
        <f t="shared" si="23"/>
        <v>-</v>
      </c>
      <c r="DN7" s="65" t="str">
        <f t="shared" si="23"/>
        <v>-</v>
      </c>
      <c r="DO7" s="65">
        <f t="shared" si="23"/>
        <v>22</v>
      </c>
      <c r="DP7" s="65">
        <f t="shared" si="23"/>
        <v>20.9</v>
      </c>
      <c r="DQ7" s="65"/>
      <c r="DR7" s="65" t="str">
        <f>DR8</f>
        <v>-</v>
      </c>
      <c r="DS7" s="65" t="str">
        <f t="shared" ref="DS7:EA7" si="24">DS8</f>
        <v>-</v>
      </c>
      <c r="DT7" s="65" t="str">
        <f t="shared" si="24"/>
        <v>-</v>
      </c>
      <c r="DU7" s="65">
        <f t="shared" si="24"/>
        <v>48.9</v>
      </c>
      <c r="DV7" s="65">
        <f t="shared" si="24"/>
        <v>51.8</v>
      </c>
      <c r="DW7" s="65" t="str">
        <f t="shared" si="24"/>
        <v>-</v>
      </c>
      <c r="DX7" s="65" t="str">
        <f t="shared" si="24"/>
        <v>-</v>
      </c>
      <c r="DY7" s="65" t="str">
        <f t="shared" si="24"/>
        <v>-</v>
      </c>
      <c r="DZ7" s="65">
        <f t="shared" si="24"/>
        <v>48.1</v>
      </c>
      <c r="EA7" s="65">
        <f t="shared" si="24"/>
        <v>44.7</v>
      </c>
      <c r="EB7" s="65"/>
      <c r="EC7" s="65" t="str">
        <f>EC8</f>
        <v>-</v>
      </c>
      <c r="ED7" s="65" t="str">
        <f t="shared" ref="ED7:EL7" si="25">ED8</f>
        <v>-</v>
      </c>
      <c r="EE7" s="65" t="str">
        <f t="shared" si="25"/>
        <v>-</v>
      </c>
      <c r="EF7" s="65">
        <f t="shared" si="25"/>
        <v>66.2</v>
      </c>
      <c r="EG7" s="65">
        <f t="shared" si="25"/>
        <v>66.8</v>
      </c>
      <c r="EH7" s="65" t="str">
        <f t="shared" si="25"/>
        <v>-</v>
      </c>
      <c r="EI7" s="65" t="str">
        <f t="shared" si="25"/>
        <v>-</v>
      </c>
      <c r="EJ7" s="65" t="str">
        <f t="shared" si="25"/>
        <v>-</v>
      </c>
      <c r="EK7" s="65">
        <f t="shared" si="25"/>
        <v>66.5</v>
      </c>
      <c r="EL7" s="65">
        <f t="shared" si="25"/>
        <v>64.2</v>
      </c>
      <c r="EM7" s="65"/>
      <c r="EN7" s="66" t="str">
        <f>EN8</f>
        <v>-</v>
      </c>
      <c r="EO7" s="66" t="str">
        <f t="shared" ref="EO7:EW7" si="26">EO8</f>
        <v>-</v>
      </c>
      <c r="EP7" s="66" t="str">
        <f t="shared" si="26"/>
        <v>-</v>
      </c>
      <c r="EQ7" s="66">
        <f t="shared" si="26"/>
        <v>24875044</v>
      </c>
      <c r="ER7" s="66">
        <f t="shared" si="26"/>
        <v>25037991</v>
      </c>
      <c r="ES7" s="66" t="str">
        <f t="shared" si="26"/>
        <v>-</v>
      </c>
      <c r="ET7" s="66" t="str">
        <f t="shared" si="26"/>
        <v>-</v>
      </c>
      <c r="EU7" s="66" t="str">
        <f t="shared" si="26"/>
        <v>-</v>
      </c>
      <c r="EV7" s="66">
        <f t="shared" si="26"/>
        <v>39301664</v>
      </c>
      <c r="EW7" s="66">
        <f t="shared" si="26"/>
        <v>41260555</v>
      </c>
      <c r="EX7" s="66"/>
    </row>
    <row r="8" spans="1:154" s="67" customFormat="1">
      <c r="A8" s="48"/>
      <c r="B8" s="68">
        <v>2016</v>
      </c>
      <c r="C8" s="68">
        <v>428779</v>
      </c>
      <c r="D8" s="68">
        <v>46</v>
      </c>
      <c r="E8" s="68">
        <v>6</v>
      </c>
      <c r="F8" s="68">
        <v>0</v>
      </c>
      <c r="G8" s="68">
        <v>13</v>
      </c>
      <c r="H8" s="68" t="s">
        <v>123</v>
      </c>
      <c r="I8" s="68" t="s">
        <v>124</v>
      </c>
      <c r="J8" s="68" t="s">
        <v>125</v>
      </c>
      <c r="K8" s="68" t="s">
        <v>126</v>
      </c>
      <c r="L8" s="68" t="s">
        <v>127</v>
      </c>
      <c r="M8" s="68" t="s">
        <v>128</v>
      </c>
      <c r="N8" s="68" t="s">
        <v>129</v>
      </c>
      <c r="O8" s="68"/>
      <c r="P8" s="68" t="s">
        <v>130</v>
      </c>
      <c r="Q8" s="69">
        <v>17</v>
      </c>
      <c r="R8" s="68" t="s">
        <v>131</v>
      </c>
      <c r="S8" s="68" t="s">
        <v>132</v>
      </c>
      <c r="T8" s="68" t="s">
        <v>133</v>
      </c>
      <c r="U8" s="69" t="s">
        <v>131</v>
      </c>
      <c r="V8" s="69">
        <v>12290</v>
      </c>
      <c r="W8" s="68" t="s">
        <v>134</v>
      </c>
      <c r="X8" s="70" t="s">
        <v>135</v>
      </c>
      <c r="Y8" s="69">
        <v>120</v>
      </c>
      <c r="Z8" s="69">
        <v>48</v>
      </c>
      <c r="AA8" s="69">
        <v>6</v>
      </c>
      <c r="AB8" s="69">
        <v>50</v>
      </c>
      <c r="AC8" s="69">
        <v>4</v>
      </c>
      <c r="AD8" s="69">
        <v>228</v>
      </c>
      <c r="AE8" s="69">
        <v>120</v>
      </c>
      <c r="AF8" s="69">
        <v>48</v>
      </c>
      <c r="AG8" s="69">
        <v>168</v>
      </c>
      <c r="AH8" s="71" t="s">
        <v>131</v>
      </c>
      <c r="AI8" s="71" t="s">
        <v>131</v>
      </c>
      <c r="AJ8" s="71" t="s">
        <v>131</v>
      </c>
      <c r="AK8" s="71">
        <v>95.9</v>
      </c>
      <c r="AL8" s="71">
        <v>98.1</v>
      </c>
      <c r="AM8" s="71" t="s">
        <v>131</v>
      </c>
      <c r="AN8" s="71" t="s">
        <v>131</v>
      </c>
      <c r="AO8" s="71" t="s">
        <v>131</v>
      </c>
      <c r="AP8" s="71">
        <v>96.6</v>
      </c>
      <c r="AQ8" s="71">
        <v>96.2</v>
      </c>
      <c r="AR8" s="71">
        <v>98.4</v>
      </c>
      <c r="AS8" s="71" t="s">
        <v>131</v>
      </c>
      <c r="AT8" s="71" t="s">
        <v>131</v>
      </c>
      <c r="AU8" s="71" t="s">
        <v>131</v>
      </c>
      <c r="AV8" s="71">
        <v>83.6</v>
      </c>
      <c r="AW8" s="71">
        <v>87.7</v>
      </c>
      <c r="AX8" s="71" t="s">
        <v>131</v>
      </c>
      <c r="AY8" s="71" t="s">
        <v>131</v>
      </c>
      <c r="AZ8" s="71" t="s">
        <v>131</v>
      </c>
      <c r="BA8" s="71">
        <v>86.2</v>
      </c>
      <c r="BB8" s="71">
        <v>85.7</v>
      </c>
      <c r="BC8" s="71">
        <v>89.5</v>
      </c>
      <c r="BD8" s="72" t="s">
        <v>131</v>
      </c>
      <c r="BE8" s="72" t="s">
        <v>131</v>
      </c>
      <c r="BF8" s="72" t="s">
        <v>131</v>
      </c>
      <c r="BG8" s="72">
        <v>8</v>
      </c>
      <c r="BH8" s="72">
        <v>12</v>
      </c>
      <c r="BI8" s="72" t="s">
        <v>131</v>
      </c>
      <c r="BJ8" s="72" t="s">
        <v>131</v>
      </c>
      <c r="BK8" s="72" t="s">
        <v>131</v>
      </c>
      <c r="BL8" s="72">
        <v>81.599999999999994</v>
      </c>
      <c r="BM8" s="72">
        <v>84.7</v>
      </c>
      <c r="BN8" s="72">
        <v>63.6</v>
      </c>
      <c r="BO8" s="71" t="s">
        <v>131</v>
      </c>
      <c r="BP8" s="71" t="s">
        <v>131</v>
      </c>
      <c r="BQ8" s="71" t="s">
        <v>131</v>
      </c>
      <c r="BR8" s="71">
        <v>59.5</v>
      </c>
      <c r="BS8" s="71">
        <v>67.7</v>
      </c>
      <c r="BT8" s="71" t="s">
        <v>131</v>
      </c>
      <c r="BU8" s="71" t="s">
        <v>131</v>
      </c>
      <c r="BV8" s="71" t="s">
        <v>131</v>
      </c>
      <c r="BW8" s="71">
        <v>69.8</v>
      </c>
      <c r="BX8" s="71">
        <v>71.2</v>
      </c>
      <c r="BY8" s="71">
        <v>74.2</v>
      </c>
      <c r="BZ8" s="72" t="s">
        <v>131</v>
      </c>
      <c r="CA8" s="72" t="s">
        <v>131</v>
      </c>
      <c r="CB8" s="72" t="s">
        <v>131</v>
      </c>
      <c r="CC8" s="72">
        <v>30064</v>
      </c>
      <c r="CD8" s="72">
        <v>30878</v>
      </c>
      <c r="CE8" s="72" t="s">
        <v>131</v>
      </c>
      <c r="CF8" s="72" t="s">
        <v>131</v>
      </c>
      <c r="CG8" s="72" t="s">
        <v>131</v>
      </c>
      <c r="CH8" s="72">
        <v>45085</v>
      </c>
      <c r="CI8" s="72">
        <v>44825</v>
      </c>
      <c r="CJ8" s="71">
        <v>49667</v>
      </c>
      <c r="CK8" s="72" t="s">
        <v>131</v>
      </c>
      <c r="CL8" s="72" t="s">
        <v>131</v>
      </c>
      <c r="CM8" s="72" t="s">
        <v>131</v>
      </c>
      <c r="CN8" s="72">
        <v>8083</v>
      </c>
      <c r="CO8" s="72">
        <v>8429</v>
      </c>
      <c r="CP8" s="72" t="s">
        <v>131</v>
      </c>
      <c r="CQ8" s="72" t="s">
        <v>131</v>
      </c>
      <c r="CR8" s="72" t="s">
        <v>131</v>
      </c>
      <c r="CS8" s="72">
        <v>11881</v>
      </c>
      <c r="CT8" s="72">
        <v>12023</v>
      </c>
      <c r="CU8" s="71">
        <v>13758</v>
      </c>
      <c r="CV8" s="72" t="s">
        <v>131</v>
      </c>
      <c r="CW8" s="72" t="s">
        <v>131</v>
      </c>
      <c r="CX8" s="72" t="s">
        <v>131</v>
      </c>
      <c r="CY8" s="72">
        <v>71.099999999999994</v>
      </c>
      <c r="CZ8" s="72">
        <v>65.8</v>
      </c>
      <c r="DA8" s="72" t="s">
        <v>131</v>
      </c>
      <c r="DB8" s="72" t="s">
        <v>131</v>
      </c>
      <c r="DC8" s="72" t="s">
        <v>131</v>
      </c>
      <c r="DD8" s="72">
        <v>58.3</v>
      </c>
      <c r="DE8" s="72">
        <v>59.7</v>
      </c>
      <c r="DF8" s="72">
        <v>55.2</v>
      </c>
      <c r="DG8" s="72" t="s">
        <v>131</v>
      </c>
      <c r="DH8" s="72" t="s">
        <v>131</v>
      </c>
      <c r="DI8" s="72" t="s">
        <v>131</v>
      </c>
      <c r="DJ8" s="72">
        <v>17</v>
      </c>
      <c r="DK8" s="72">
        <v>18.8</v>
      </c>
      <c r="DL8" s="72" t="s">
        <v>131</v>
      </c>
      <c r="DM8" s="72" t="s">
        <v>131</v>
      </c>
      <c r="DN8" s="72" t="s">
        <v>131</v>
      </c>
      <c r="DO8" s="72">
        <v>22</v>
      </c>
      <c r="DP8" s="72">
        <v>20.9</v>
      </c>
      <c r="DQ8" s="72">
        <v>24.1</v>
      </c>
      <c r="DR8" s="71" t="s">
        <v>131</v>
      </c>
      <c r="DS8" s="71" t="s">
        <v>131</v>
      </c>
      <c r="DT8" s="71" t="s">
        <v>131</v>
      </c>
      <c r="DU8" s="71">
        <v>48.9</v>
      </c>
      <c r="DV8" s="71">
        <v>51.8</v>
      </c>
      <c r="DW8" s="71" t="s">
        <v>131</v>
      </c>
      <c r="DX8" s="71" t="s">
        <v>131</v>
      </c>
      <c r="DY8" s="71" t="s">
        <v>131</v>
      </c>
      <c r="DZ8" s="71">
        <v>48.1</v>
      </c>
      <c r="EA8" s="71">
        <v>44.7</v>
      </c>
      <c r="EB8" s="71">
        <v>50.7</v>
      </c>
      <c r="EC8" s="71" t="s">
        <v>131</v>
      </c>
      <c r="ED8" s="71" t="s">
        <v>131</v>
      </c>
      <c r="EE8" s="71" t="s">
        <v>131</v>
      </c>
      <c r="EF8" s="71">
        <v>66.2</v>
      </c>
      <c r="EG8" s="71">
        <v>66.8</v>
      </c>
      <c r="EH8" s="71" t="s">
        <v>131</v>
      </c>
      <c r="EI8" s="71" t="s">
        <v>131</v>
      </c>
      <c r="EJ8" s="71" t="s">
        <v>131</v>
      </c>
      <c r="EK8" s="71">
        <v>66.5</v>
      </c>
      <c r="EL8" s="71">
        <v>64.2</v>
      </c>
      <c r="EM8" s="71">
        <v>65.7</v>
      </c>
      <c r="EN8" s="72" t="s">
        <v>131</v>
      </c>
      <c r="EO8" s="72" t="s">
        <v>131</v>
      </c>
      <c r="EP8" s="72" t="s">
        <v>131</v>
      </c>
      <c r="EQ8" s="72">
        <v>24875044</v>
      </c>
      <c r="ER8" s="72">
        <v>25037991</v>
      </c>
      <c r="ES8" s="72" t="s">
        <v>131</v>
      </c>
      <c r="ET8" s="72" t="s">
        <v>131</v>
      </c>
      <c r="EU8" s="72" t="s">
        <v>131</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