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2.11\共有\35000\きかく経営班\☆平成３０年度\平成29年度決算\H28経営比較分析表\提出物\"/>
    </mc:Choice>
  </mc:AlternateContent>
  <workbookProtection workbookPassword="B319" lockStructure="1"/>
  <bookViews>
    <workbookView xWindow="0" yWindow="0" windowWidth="20490" windowHeight="907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CS78" i="4"/>
  <c r="BX54" i="4"/>
  <c r="MN54" i="4"/>
  <c r="MN32" i="4"/>
  <c r="MH78" i="4"/>
  <c r="IZ54" i="4"/>
  <c r="IZ32" i="4"/>
  <c r="BX32" i="4"/>
  <c r="C11" i="5"/>
  <c r="D11" i="5"/>
  <c r="E11" i="5"/>
  <c r="B11" i="5"/>
  <c r="AN78" i="4" l="1"/>
  <c r="AE54" i="4"/>
  <c r="AE32" i="4"/>
  <c r="KU54" i="4"/>
  <c r="KU32" i="4"/>
  <c r="HG32" i="4"/>
  <c r="KC78" i="4"/>
  <c r="FH78" i="4"/>
  <c r="DS54" i="4"/>
  <c r="DS32" i="4"/>
  <c r="HG54" i="4"/>
  <c r="EO78" i="4"/>
  <c r="DD54" i="4"/>
  <c r="DD32" i="4"/>
  <c r="U78" i="4"/>
  <c r="P32" i="4"/>
  <c r="KF54" i="4"/>
  <c r="KF32" i="4"/>
  <c r="JJ78" i="4"/>
  <c r="GR54" i="4"/>
  <c r="GR32" i="4"/>
  <c r="P54" i="4"/>
  <c r="LO78" i="4"/>
  <c r="IK54" i="4"/>
  <c r="IK32" i="4"/>
  <c r="BI54" i="4"/>
  <c r="GT78" i="4"/>
  <c r="EW54" i="4"/>
  <c r="EW32" i="4"/>
  <c r="BZ78" i="4"/>
  <c r="LY54" i="4"/>
  <c r="LY32" i="4"/>
  <c r="BI32" i="4"/>
  <c r="LJ54" i="4"/>
  <c r="LJ32" i="4"/>
  <c r="KV78" i="4"/>
  <c r="HV54" i="4"/>
  <c r="EH54" i="4"/>
  <c r="GA78" i="4"/>
  <c r="EH32" i="4"/>
  <c r="BG78" i="4"/>
  <c r="AT54" i="4"/>
  <c r="AT32" i="4"/>
  <c r="HV32" i="4"/>
</calcChain>
</file>

<file path=xl/sharedStrings.xml><?xml version="1.0" encoding="utf-8"?>
<sst xmlns="http://schemas.openxmlformats.org/spreadsheetml/2006/main" count="353" uniqueCount="148">
  <si>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</si>
  <si>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</si>
  <si>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</si>
  <si>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</si>
  <si>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</si>
  <si>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</si>
  <si>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</si>
  <si>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</si>
  <si>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</si>
  <si>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</si>
  <si>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</si>
  <si>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</si>
  <si>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</si>
  <si>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</si>
  <si>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</si>
  <si>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</si>
  <si>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</si>
  <si>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</si>
  <si>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</si>
  <si>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</si>
  <si>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</si>
  <si>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</si>
  <si>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</si>
  <si>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</si>
  <si>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</si>
  <si>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</si>
  <si>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</si>
  <si>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</si>
  <si>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</si>
  <si>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</si>
  <si>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</si>
  <si>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</si>
  <si>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</si>
  <si>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</si>
  <si>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</si>
  <si>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</si>
  <si>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</si>
  <si>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</si>
  <si>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</si>
  <si>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</si>
  <si>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</si>
  <si>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</si>
  <si>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</si>
  <si>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</si>
  <si>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</si>
  <si>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</si>
  <si>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</si>
  <si>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</si>
  <si>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</si>
  <si>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</si>
  <si>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</si>
  <si>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</si>
  <si>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</si>
  <si>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</si>
  <si>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</si>
  <si>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</si>
  <si>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</si>
  <si>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</si>
  <si>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</si>
  <si>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</si>
  <si>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</si>
  <si>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</si>
  <si>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</si>
  <si>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</si>
  <si>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</si>
  <si>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</si>
  <si>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</si>
  <si>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</si>
  <si>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</si>
  <si>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</si>
  <si>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</si>
  <si>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</si>
  <si>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</si>
  <si>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</si>
  <si>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</si>
  <si>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</si>
  <si>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</si>
  <si>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</si>
  <si>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</si>
  <si>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</si>
  <si>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</si>
  <si>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</si>
  <si>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</si>
  <si>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</si>
  <si>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</si>
  <si>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</si>
  <si>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</si>
  <si>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</si>
  <si>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</si>
  <si>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</si>
  <si>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</si>
  <si>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</si>
  <si>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</si>
  <si>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</si>
  <si>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</si>
  <si>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</si>
  <si>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</si>
  <si>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</si>
  <si>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</si>
  <si>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</si>
  <si>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</si>
  <si>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</si>
  <si>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</si>
  <si>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</si>
  <si>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</si>
  <si>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</si>
  <si>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</si>
  <si>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</si>
  <si>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</si>
  <si>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</si>
  <si>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</si>
  <si>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</si>
  <si>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</si>
  <si>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</si>
  <si>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</si>
  <si>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</si>
  <si>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</si>
  <si>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</si>
  <si>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</si>
  <si>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</si>
  <si>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</si>
  <si>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</si>
  <si>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</si>
  <si>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</si>
  <si>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長崎県病院企業団</t>
  </si>
  <si>
    <t>対馬病院</t>
  </si>
  <si>
    <t>条例全部</t>
  </si>
  <si>
    <t>病院事業</t>
  </si>
  <si>
    <t>一般病院</t>
  </si>
  <si>
    <t>200床以上～300床未満</t>
  </si>
  <si>
    <t>直営</t>
  </si>
  <si>
    <t>-</t>
  </si>
  <si>
    <t>ド 透 未 訓 ガ</t>
  </si>
  <si>
    <t>救 臨 が 感 へ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</si>
  <si>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</si>
  <si>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</si>
  <si>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</si>
  <si>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</si>
  <si>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</si>
  <si>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</si>
  <si>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</si>
  <si>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</si>
  <si>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</si>
  <si>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</si>
  <si>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　対馬医療圏の中核病院として、急性期、小児・周産期、精神、救急、災害、へき地医療など質の高い島内完結型医療を担っている。</t>
    <rPh sb="1" eb="3">
      <t>ツシマ</t>
    </rPh>
    <rPh sb="3" eb="5">
      <t>イリョウ</t>
    </rPh>
    <rPh sb="5" eb="6">
      <t>ケン</t>
    </rPh>
    <rPh sb="7" eb="9">
      <t>チュウカク</t>
    </rPh>
    <rPh sb="9" eb="11">
      <t>ビョウイン</t>
    </rPh>
    <rPh sb="15" eb="18">
      <t>キュウセイキ</t>
    </rPh>
    <rPh sb="19" eb="21">
      <t>ショウニ</t>
    </rPh>
    <rPh sb="22" eb="25">
      <t>シュウサンキ</t>
    </rPh>
    <rPh sb="26" eb="28">
      <t>セイシン</t>
    </rPh>
    <rPh sb="29" eb="31">
      <t>キュウキュウ</t>
    </rPh>
    <rPh sb="32" eb="34">
      <t>サイガイ</t>
    </rPh>
    <rPh sb="37" eb="38">
      <t>チ</t>
    </rPh>
    <rPh sb="38" eb="40">
      <t>イリョウ</t>
    </rPh>
    <rPh sb="42" eb="43">
      <t>シツ</t>
    </rPh>
    <rPh sb="44" eb="45">
      <t>タカ</t>
    </rPh>
    <rPh sb="46" eb="48">
      <t>トウナイ</t>
    </rPh>
    <rPh sb="48" eb="50">
      <t>カンケツ</t>
    </rPh>
    <rPh sb="50" eb="51">
      <t>カタ</t>
    </rPh>
    <rPh sb="51" eb="53">
      <t>イリョウ</t>
    </rPh>
    <rPh sb="54" eb="55">
      <t>ニナ</t>
    </rPh>
    <phoneticPr fontId="5"/>
  </si>
  <si>
    <t>　経常収支比率、医業収支比率、入院患者1人1日当たり収益、外来患者1人1日当たり収益とも類似病院平均より低い状況。材料費対医業収益比率は類似病院平均を上回り、職員給与費対医業収益比率は、類似病院平均よりかなり高い状況。今後は、増収対策を講じる必要がある。</t>
    <rPh sb="1" eb="3">
      <t>ケイジョウ</t>
    </rPh>
    <rPh sb="3" eb="5">
      <t>シュウシ</t>
    </rPh>
    <rPh sb="5" eb="7">
      <t>ヒリツ</t>
    </rPh>
    <rPh sb="8" eb="10">
      <t>イギョウ</t>
    </rPh>
    <rPh sb="10" eb="12">
      <t>シュウシ</t>
    </rPh>
    <rPh sb="12" eb="14">
      <t>ヒリツ</t>
    </rPh>
    <rPh sb="15" eb="17">
      <t>ニュウイン</t>
    </rPh>
    <rPh sb="17" eb="19">
      <t>カンジャ</t>
    </rPh>
    <rPh sb="20" eb="21">
      <t>ヒト</t>
    </rPh>
    <rPh sb="22" eb="23">
      <t>ヒ</t>
    </rPh>
    <rPh sb="23" eb="24">
      <t>ア</t>
    </rPh>
    <rPh sb="26" eb="28">
      <t>シュウエキ</t>
    </rPh>
    <rPh sb="29" eb="31">
      <t>ガイライ</t>
    </rPh>
    <rPh sb="31" eb="33">
      <t>カンジャ</t>
    </rPh>
    <rPh sb="34" eb="35">
      <t>ヒト</t>
    </rPh>
    <rPh sb="36" eb="37">
      <t>ヒ</t>
    </rPh>
    <rPh sb="37" eb="38">
      <t>ア</t>
    </rPh>
    <rPh sb="40" eb="42">
      <t>シュウエキ</t>
    </rPh>
    <rPh sb="46" eb="48">
      <t>ビョウイン</t>
    </rPh>
    <rPh sb="54" eb="56">
      <t>ジョウキョウ</t>
    </rPh>
    <rPh sb="70" eb="72">
      <t>ビョウイン</t>
    </rPh>
    <rPh sb="75" eb="76">
      <t>ウエ</t>
    </rPh>
    <rPh sb="79" eb="81">
      <t>ショクイン</t>
    </rPh>
    <rPh sb="81" eb="83">
      <t>キュウヨ</t>
    </rPh>
    <rPh sb="83" eb="84">
      <t>ヒ</t>
    </rPh>
    <rPh sb="84" eb="85">
      <t>タイ</t>
    </rPh>
    <rPh sb="85" eb="87">
      <t>イギョウ</t>
    </rPh>
    <rPh sb="87" eb="89">
      <t>シュウエキ</t>
    </rPh>
    <rPh sb="89" eb="91">
      <t>ヒリツ</t>
    </rPh>
    <rPh sb="93" eb="95">
      <t>ルイジ</t>
    </rPh>
    <rPh sb="97" eb="99">
      <t>ヘイキン</t>
    </rPh>
    <rPh sb="104" eb="105">
      <t>タカ</t>
    </rPh>
    <rPh sb="106" eb="108">
      <t>ジョウキョウ</t>
    </rPh>
    <rPh sb="109" eb="111">
      <t>コンゴ</t>
    </rPh>
    <rPh sb="113" eb="115">
      <t>ゾウシュウ</t>
    </rPh>
    <rPh sb="115" eb="117">
      <t>タイサク</t>
    </rPh>
    <rPh sb="118" eb="119">
      <t>コウ</t>
    </rPh>
    <rPh sb="121" eb="123">
      <t>ヒツヨウ</t>
    </rPh>
    <phoneticPr fontId="5"/>
  </si>
  <si>
    <t>　将来的な施設更新の必要性を表す有形固定資産減価償却率が類似病院平均を大きく下回っているのは、当院が平成27年5月に新築開院したことによる。機械備品も同様である。</t>
    <rPh sb="1" eb="4">
      <t>ショウライテキ</t>
    </rPh>
    <rPh sb="5" eb="7">
      <t>シセツ</t>
    </rPh>
    <rPh sb="7" eb="9">
      <t>コウシン</t>
    </rPh>
    <rPh sb="10" eb="13">
      <t>ヒツヨウセイ</t>
    </rPh>
    <rPh sb="14" eb="15">
      <t>アラワ</t>
    </rPh>
    <rPh sb="16" eb="18">
      <t>ユウケイ</t>
    </rPh>
    <rPh sb="18" eb="20">
      <t>コテイ</t>
    </rPh>
    <rPh sb="20" eb="22">
      <t>シサン</t>
    </rPh>
    <rPh sb="22" eb="24">
      <t>ゲンカ</t>
    </rPh>
    <rPh sb="24" eb="26">
      <t>ショウキャク</t>
    </rPh>
    <rPh sb="26" eb="27">
      <t>リツ</t>
    </rPh>
    <rPh sb="28" eb="30">
      <t>ルイジ</t>
    </rPh>
    <rPh sb="30" eb="32">
      <t>ビョウイン</t>
    </rPh>
    <rPh sb="32" eb="34">
      <t>ヘイキン</t>
    </rPh>
    <rPh sb="35" eb="36">
      <t>オオ</t>
    </rPh>
    <rPh sb="38" eb="40">
      <t>シタマワ</t>
    </rPh>
    <rPh sb="47" eb="49">
      <t>トウイン</t>
    </rPh>
    <rPh sb="50" eb="52">
      <t>ヘイセイ</t>
    </rPh>
    <rPh sb="54" eb="55">
      <t>ネン</t>
    </rPh>
    <rPh sb="56" eb="57">
      <t>ツキ</t>
    </rPh>
    <rPh sb="58" eb="60">
      <t>シンチク</t>
    </rPh>
    <rPh sb="60" eb="62">
      <t>カイイン</t>
    </rPh>
    <rPh sb="70" eb="72">
      <t>キカイ</t>
    </rPh>
    <rPh sb="72" eb="74">
      <t>ビヒン</t>
    </rPh>
    <rPh sb="75" eb="77">
      <t>ドウヨウ</t>
    </rPh>
    <phoneticPr fontId="5"/>
  </si>
  <si>
    <t>　人口減少が著しく、少子・高齢化も急速に進行する中、患者の島外流出も拡大しているため、今後の医療需給等を見極め、可能な限り島内完結できる医療体制の充実を図るように取り組んでいく。</t>
    <rPh sb="1" eb="3">
      <t>ジンコウ</t>
    </rPh>
    <rPh sb="3" eb="5">
      <t>ゲンショウ</t>
    </rPh>
    <rPh sb="6" eb="7">
      <t>イチジル</t>
    </rPh>
    <rPh sb="10" eb="12">
      <t>ショウシ</t>
    </rPh>
    <rPh sb="13" eb="16">
      <t>コウレイカ</t>
    </rPh>
    <rPh sb="17" eb="19">
      <t>キュウソク</t>
    </rPh>
    <rPh sb="20" eb="22">
      <t>シンコウ</t>
    </rPh>
    <rPh sb="24" eb="25">
      <t>ナカ</t>
    </rPh>
    <rPh sb="26" eb="28">
      <t>カンジャ</t>
    </rPh>
    <rPh sb="29" eb="31">
      <t>トウガイ</t>
    </rPh>
    <rPh sb="31" eb="33">
      <t>リュウシュツ</t>
    </rPh>
    <rPh sb="34" eb="36">
      <t>カクダイ</t>
    </rPh>
    <rPh sb="43" eb="45">
      <t>コンゴ</t>
    </rPh>
    <rPh sb="46" eb="48">
      <t>イリョウ</t>
    </rPh>
    <rPh sb="48" eb="50">
      <t>ジュキュウ</t>
    </rPh>
    <rPh sb="50" eb="51">
      <t>トウ</t>
    </rPh>
    <rPh sb="52" eb="54">
      <t>ミキワ</t>
    </rPh>
    <rPh sb="56" eb="58">
      <t>カノウ</t>
    </rPh>
    <rPh sb="59" eb="60">
      <t>カギ</t>
    </rPh>
    <rPh sb="61" eb="63">
      <t>トウナイ</t>
    </rPh>
    <rPh sb="63" eb="65">
      <t>カンケツ</t>
    </rPh>
    <rPh sb="68" eb="70">
      <t>イリョウ</t>
    </rPh>
    <rPh sb="70" eb="72">
      <t>タイセイ</t>
    </rPh>
    <rPh sb="73" eb="75">
      <t>ジュウジツ</t>
    </rPh>
    <rPh sb="76" eb="77">
      <t>ハカ</t>
    </rPh>
    <rPh sb="81" eb="82">
      <t>ト</t>
    </rPh>
    <rPh sb="83" eb="8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</si>
</sst>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78.8</c:v>
                </c:pt>
                <c:pt idx="4">
                  <c:v>81.3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6797600"/>
        <c:axId val="22679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6797600"/>
        <c:axId val="226797992"/>
      </c:lineChart>
      <c:dateAx>
        <c:axId val="226797600"/>
        <c:scaling>
          <c:orientation val="minMax"/>
        </c:scaling>
        <c:delete val="1"/>
        <c:axPos val="b"/>
        <c:numFmt formatCode="ge" sourceLinked="1"/>
        <c:majorTickMark val="none"/>
        <c:minorTickMark val="none"/>
        <c:tickLblPos val="none"/>
        <c:crossAx val="226797992"/>
        <c:crosses val="autoZero"/>
        <c:auto val="1"/>
        <c:lblOffset val="100"/>
        <c:baseTimeUnit val="years"/>
      </c:dateAx>
      <c:valAx>
        <c:axId val="22679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9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7741</c:v>
                </c:pt>
                <c:pt idx="4">
                  <c:v>8530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1826520"/>
        <c:axId val="2718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1826520"/>
        <c:axId val="271826912"/>
      </c:lineChart>
      <c:dateAx>
        <c:axId val="271826520"/>
        <c:scaling>
          <c:orientation val="minMax"/>
        </c:scaling>
        <c:delete val="1"/>
        <c:axPos val="b"/>
        <c:numFmt formatCode="ge" sourceLinked="1"/>
        <c:majorTickMark val="none"/>
        <c:minorTickMark val="none"/>
        <c:tickLblPos val="none"/>
        <c:crossAx val="271826912"/>
        <c:crosses val="autoZero"/>
        <c:auto val="1"/>
        <c:lblOffset val="100"/>
        <c:baseTimeUnit val="years"/>
      </c:dateAx>
      <c:valAx>
        <c:axId val="27182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82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31453</c:v>
                </c:pt>
                <c:pt idx="4">
                  <c:v>33968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6552728"/>
        <c:axId val="4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6552728"/>
        <c:axId val="4209856"/>
      </c:lineChart>
      <c:dateAx>
        <c:axId val="266552728"/>
        <c:scaling>
          <c:orientation val="minMax"/>
        </c:scaling>
        <c:delete val="1"/>
        <c:axPos val="b"/>
        <c:numFmt formatCode="ge" sourceLinked="1"/>
        <c:majorTickMark val="none"/>
        <c:minorTickMark val="none"/>
        <c:tickLblPos val="none"/>
        <c:crossAx val="4209856"/>
        <c:crosses val="autoZero"/>
        <c:auto val="1"/>
        <c:lblOffset val="100"/>
        <c:baseTimeUnit val="years"/>
      </c:dateAx>
      <c:valAx>
        <c:axId val="420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55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52.8</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8390736"/>
        <c:axId val="35839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8390736"/>
        <c:axId val="358391128"/>
      </c:lineChart>
      <c:dateAx>
        <c:axId val="358390736"/>
        <c:scaling>
          <c:orientation val="minMax"/>
        </c:scaling>
        <c:delete val="1"/>
        <c:axPos val="b"/>
        <c:numFmt formatCode="ge" sourceLinked="1"/>
        <c:majorTickMark val="none"/>
        <c:minorTickMark val="none"/>
        <c:tickLblPos val="none"/>
        <c:crossAx val="358391128"/>
        <c:crosses val="autoZero"/>
        <c:auto val="1"/>
        <c:lblOffset val="100"/>
        <c:baseTimeUnit val="years"/>
      </c:dateAx>
      <c:valAx>
        <c:axId val="35839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9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80.8</c:v>
                </c:pt>
                <c:pt idx="4">
                  <c:v>80.099999999999994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8391912"/>
        <c:axId val="3424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8391912"/>
        <c:axId val="342433936"/>
      </c:lineChart>
      <c:dateAx>
        <c:axId val="358391912"/>
        <c:scaling>
          <c:orientation val="minMax"/>
        </c:scaling>
        <c:delete val="1"/>
        <c:axPos val="b"/>
        <c:numFmt formatCode="ge" sourceLinked="1"/>
        <c:majorTickMark val="none"/>
        <c:minorTickMark val="none"/>
        <c:tickLblPos val="none"/>
        <c:crossAx val="342433936"/>
        <c:crosses val="autoZero"/>
        <c:auto val="1"/>
        <c:lblOffset val="100"/>
        <c:baseTimeUnit val="years"/>
      </c:dateAx>
      <c:valAx>
        <c:axId val="34243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9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92.4</c:v>
                </c:pt>
                <c:pt idx="4">
                  <c:v>90.2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2434720"/>
        <c:axId val="34243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2434720"/>
        <c:axId val="342435112"/>
      </c:lineChart>
      <c:dateAx>
        <c:axId val="342434720"/>
        <c:scaling>
          <c:orientation val="minMax"/>
        </c:scaling>
        <c:delete val="1"/>
        <c:axPos val="b"/>
        <c:numFmt formatCode="ge" sourceLinked="1"/>
        <c:majorTickMark val="none"/>
        <c:minorTickMark val="none"/>
        <c:tickLblPos val="none"/>
        <c:crossAx val="342435112"/>
        <c:crosses val="autoZero"/>
        <c:auto val="1"/>
        <c:lblOffset val="100"/>
        <c:baseTimeUnit val="years"/>
      </c:dateAx>
      <c:valAx>
        <c:axId val="34243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24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10.4</c:v>
                </c:pt>
                <c:pt idx="4">
                  <c:v>14.2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2892336"/>
        <c:axId val="34289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2892336"/>
        <c:axId val="342892728"/>
      </c:lineChart>
      <c:dateAx>
        <c:axId val="342892336"/>
        <c:scaling>
          <c:orientation val="minMax"/>
        </c:scaling>
        <c:delete val="1"/>
        <c:axPos val="b"/>
        <c:numFmt formatCode="ge" sourceLinked="1"/>
        <c:majorTickMark val="none"/>
        <c:minorTickMark val="none"/>
        <c:tickLblPos val="none"/>
        <c:crossAx val="342892728"/>
        <c:crosses val="autoZero"/>
        <c:auto val="1"/>
        <c:lblOffset val="100"/>
        <c:baseTimeUnit val="years"/>
      </c:dateAx>
      <c:valAx>
        <c:axId val="34289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89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28.2</c:v>
                </c:pt>
                <c:pt idx="4">
                  <c:v>35.799999999999997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2893512"/>
        <c:axId val="34289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2893512"/>
        <c:axId val="342893904"/>
      </c:lineChart>
      <c:dateAx>
        <c:axId val="342893512"/>
        <c:scaling>
          <c:orientation val="minMax"/>
        </c:scaling>
        <c:delete val="1"/>
        <c:axPos val="b"/>
        <c:numFmt formatCode="ge" sourceLinked="1"/>
        <c:majorTickMark val="none"/>
        <c:minorTickMark val="none"/>
        <c:tickLblPos val="none"/>
        <c:crossAx val="342893904"/>
        <c:crosses val="autoZero"/>
        <c:auto val="1"/>
        <c:lblOffset val="100"/>
        <c:baseTimeUnit val="years"/>
      </c:dateAx>
      <c:valAx>
        <c:axId val="34289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89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46015455</c:v>
                </c:pt>
                <c:pt idx="4">
                  <c:v>45584149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8378448"/>
        <c:axId val="35837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8378448"/>
        <c:axId val="358378840"/>
      </c:lineChart>
      <c:dateAx>
        <c:axId val="358378448"/>
        <c:scaling>
          <c:orientation val="minMax"/>
        </c:scaling>
        <c:delete val="1"/>
        <c:axPos val="b"/>
        <c:numFmt formatCode="ge" sourceLinked="1"/>
        <c:majorTickMark val="none"/>
        <c:minorTickMark val="none"/>
        <c:tickLblPos val="none"/>
        <c:crossAx val="358378840"/>
        <c:crosses val="autoZero"/>
        <c:auto val="1"/>
        <c:lblOffset val="100"/>
        <c:baseTimeUnit val="years"/>
      </c:dateAx>
      <c:valAx>
        <c:axId val="35837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37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23.4</c:v>
                </c:pt>
                <c:pt idx="4">
                  <c:v>22.5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8379624"/>
        <c:axId val="27134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8379624"/>
        <c:axId val="271348920"/>
      </c:lineChart>
      <c:dateAx>
        <c:axId val="358379624"/>
        <c:scaling>
          <c:orientation val="minMax"/>
        </c:scaling>
        <c:delete val="1"/>
        <c:axPos val="b"/>
        <c:numFmt formatCode="ge" sourceLinked="1"/>
        <c:majorTickMark val="none"/>
        <c:minorTickMark val="none"/>
        <c:tickLblPos val="none"/>
        <c:crossAx val="271348920"/>
        <c:crosses val="autoZero"/>
        <c:auto val="1"/>
        <c:lblOffset val="100"/>
        <c:baseTimeUnit val="years"/>
      </c:dateAx>
      <c:valAx>
        <c:axId val="27134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7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72.5</c:v>
                </c:pt>
                <c:pt idx="4">
                  <c:v>66.2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1349704"/>
        <c:axId val="27135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1349704"/>
        <c:axId val="271350096"/>
      </c:lineChart>
      <c:dateAx>
        <c:axId val="271349704"/>
        <c:scaling>
          <c:orientation val="minMax"/>
        </c:scaling>
        <c:delete val="1"/>
        <c:axPos val="b"/>
        <c:numFmt formatCode="ge" sourceLinked="1"/>
        <c:majorTickMark val="none"/>
        <c:minorTickMark val="none"/>
        <c:tickLblPos val="none"/>
        <c:crossAx val="271350096"/>
        <c:crosses val="autoZero"/>
        <c:auto val="1"/>
        <c:lblOffset val="100"/>
        <c:baseTimeUnit val="years"/>
      </c:dateAx>
      <c:valAx>
        <c:axId val="27135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34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49" zoomScale="85" zoomScaleNormal="85" zoomScaleSheetLayoutView="70" workbookViewId="0">
      <selection activeCell="OH77" sqref="OH7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長崎県長崎県病院企業団　対馬病院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222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19812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t="str">
        <f>データ!AJ7</f>
        <v>-</v>
      </c>
      <c r="AU33" s="123"/>
      <c r="AV33" s="123"/>
      <c r="AW33" s="123"/>
      <c r="AX33" s="123"/>
      <c r="AY33" s="123"/>
      <c r="AZ33" s="123"/>
      <c r="BA33" s="123"/>
      <c r="BB33" s="123"/>
      <c r="BC33" s="123"/>
      <c r="BD33" s="123"/>
      <c r="BE33" s="123"/>
      <c r="BF33" s="123"/>
      <c r="BG33" s="123"/>
      <c r="BH33" s="124"/>
      <c r="BI33" s="122">
        <f>データ!AK7</f>
        <v>92.4</v>
      </c>
      <c r="BJ33" s="123"/>
      <c r="BK33" s="123"/>
      <c r="BL33" s="123"/>
      <c r="BM33" s="123"/>
      <c r="BN33" s="123"/>
      <c r="BO33" s="123"/>
      <c r="BP33" s="123"/>
      <c r="BQ33" s="123"/>
      <c r="BR33" s="123"/>
      <c r="BS33" s="123"/>
      <c r="BT33" s="123"/>
      <c r="BU33" s="123"/>
      <c r="BV33" s="123"/>
      <c r="BW33" s="124"/>
      <c r="BX33" s="122">
        <f>データ!AL7</f>
        <v>90.2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t="str">
        <f>データ!AU7</f>
        <v>-</v>
      </c>
      <c r="EI33" s="123"/>
      <c r="EJ33" s="123"/>
      <c r="EK33" s="123"/>
      <c r="EL33" s="123"/>
      <c r="EM33" s="123"/>
      <c r="EN33" s="123"/>
      <c r="EO33" s="123"/>
      <c r="EP33" s="123"/>
      <c r="EQ33" s="123"/>
      <c r="ER33" s="123"/>
      <c r="ES33" s="123"/>
      <c r="ET33" s="123"/>
      <c r="EU33" s="123"/>
      <c r="EV33" s="124"/>
      <c r="EW33" s="122">
        <f>データ!AV7</f>
        <v>80.8</v>
      </c>
      <c r="EX33" s="123"/>
      <c r="EY33" s="123"/>
      <c r="EZ33" s="123"/>
      <c r="FA33" s="123"/>
      <c r="FB33" s="123"/>
      <c r="FC33" s="123"/>
      <c r="FD33" s="123"/>
      <c r="FE33" s="123"/>
      <c r="FF33" s="123"/>
      <c r="FG33" s="123"/>
      <c r="FH33" s="123"/>
      <c r="FI33" s="123"/>
      <c r="FJ33" s="123"/>
      <c r="FK33" s="124"/>
      <c r="FL33" s="122">
        <f>データ!AW7</f>
        <v>80.099999999999994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t="str">
        <f>データ!BF7</f>
        <v>-</v>
      </c>
      <c r="HW33" s="123"/>
      <c r="HX33" s="123"/>
      <c r="HY33" s="123"/>
      <c r="HZ33" s="123"/>
      <c r="IA33" s="123"/>
      <c r="IB33" s="123"/>
      <c r="IC33" s="123"/>
      <c r="ID33" s="123"/>
      <c r="IE33" s="123"/>
      <c r="IF33" s="123"/>
      <c r="IG33" s="123"/>
      <c r="IH33" s="123"/>
      <c r="II33" s="123"/>
      <c r="IJ33" s="124"/>
      <c r="IK33" s="122">
        <f>データ!BG7</f>
        <v>52.8</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t="str">
        <f>データ!BQ7</f>
        <v>-</v>
      </c>
      <c r="LK33" s="123"/>
      <c r="LL33" s="123"/>
      <c r="LM33" s="123"/>
      <c r="LN33" s="123"/>
      <c r="LO33" s="123"/>
      <c r="LP33" s="123"/>
      <c r="LQ33" s="123"/>
      <c r="LR33" s="123"/>
      <c r="LS33" s="123"/>
      <c r="LT33" s="123"/>
      <c r="LU33" s="123"/>
      <c r="LV33" s="123"/>
      <c r="LW33" s="123"/>
      <c r="LX33" s="124"/>
      <c r="LY33" s="122">
        <f>データ!BR7</f>
        <v>78.8</v>
      </c>
      <c r="LZ33" s="123"/>
      <c r="MA33" s="123"/>
      <c r="MB33" s="123"/>
      <c r="MC33" s="123"/>
      <c r="MD33" s="123"/>
      <c r="ME33" s="123"/>
      <c r="MF33" s="123"/>
      <c r="MG33" s="123"/>
      <c r="MH33" s="123"/>
      <c r="MI33" s="123"/>
      <c r="MJ33" s="123"/>
      <c r="MK33" s="123"/>
      <c r="ML33" s="123"/>
      <c r="MM33" s="124"/>
      <c r="MN33" s="122">
        <f>データ!BS7</f>
        <v>81.3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t="str">
        <f>データ!AO7</f>
        <v>-</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t="str">
        <f>データ!AZ7</f>
        <v>-</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t="str">
        <f>データ!BK7</f>
        <v>-</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t="str">
        <f>データ!BV7</f>
        <v>-</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t="str">
        <f>データ!CB7</f>
        <v>-</v>
      </c>
      <c r="AU55" s="127"/>
      <c r="AV55" s="127"/>
      <c r="AW55" s="127"/>
      <c r="AX55" s="127"/>
      <c r="AY55" s="127"/>
      <c r="AZ55" s="127"/>
      <c r="BA55" s="127"/>
      <c r="BB55" s="127"/>
      <c r="BC55" s="127"/>
      <c r="BD55" s="127"/>
      <c r="BE55" s="127"/>
      <c r="BF55" s="127"/>
      <c r="BG55" s="127"/>
      <c r="BH55" s="128"/>
      <c r="BI55" s="126">
        <f>データ!CC7</f>
        <v>31453</v>
      </c>
      <c r="BJ55" s="127"/>
      <c r="BK55" s="127"/>
      <c r="BL55" s="127"/>
      <c r="BM55" s="127"/>
      <c r="BN55" s="127"/>
      <c r="BO55" s="127"/>
      <c r="BP55" s="127"/>
      <c r="BQ55" s="127"/>
      <c r="BR55" s="127"/>
      <c r="BS55" s="127"/>
      <c r="BT55" s="127"/>
      <c r="BU55" s="127"/>
      <c r="BV55" s="127"/>
      <c r="BW55" s="128"/>
      <c r="BX55" s="126">
        <f>データ!CD7</f>
        <v>33968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t="str">
        <f>データ!CM7</f>
        <v>-</v>
      </c>
      <c r="EI55" s="127"/>
      <c r="EJ55" s="127"/>
      <c r="EK55" s="127"/>
      <c r="EL55" s="127"/>
      <c r="EM55" s="127"/>
      <c r="EN55" s="127"/>
      <c r="EO55" s="127"/>
      <c r="EP55" s="127"/>
      <c r="EQ55" s="127"/>
      <c r="ER55" s="127"/>
      <c r="ES55" s="127"/>
      <c r="ET55" s="127"/>
      <c r="EU55" s="127"/>
      <c r="EV55" s="128"/>
      <c r="EW55" s="126">
        <f>データ!CN7</f>
        <v>7741</v>
      </c>
      <c r="EX55" s="127"/>
      <c r="EY55" s="127"/>
      <c r="EZ55" s="127"/>
      <c r="FA55" s="127"/>
      <c r="FB55" s="127"/>
      <c r="FC55" s="127"/>
      <c r="FD55" s="127"/>
      <c r="FE55" s="127"/>
      <c r="FF55" s="127"/>
      <c r="FG55" s="127"/>
      <c r="FH55" s="127"/>
      <c r="FI55" s="127"/>
      <c r="FJ55" s="127"/>
      <c r="FK55" s="128"/>
      <c r="FL55" s="126">
        <f>データ!CO7</f>
        <v>8530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t="str">
        <f>データ!CX7</f>
        <v>-</v>
      </c>
      <c r="HW55" s="123"/>
      <c r="HX55" s="123"/>
      <c r="HY55" s="123"/>
      <c r="HZ55" s="123"/>
      <c r="IA55" s="123"/>
      <c r="IB55" s="123"/>
      <c r="IC55" s="123"/>
      <c r="ID55" s="123"/>
      <c r="IE55" s="123"/>
      <c r="IF55" s="123"/>
      <c r="IG55" s="123"/>
      <c r="IH55" s="123"/>
      <c r="II55" s="123"/>
      <c r="IJ55" s="124"/>
      <c r="IK55" s="122">
        <f>データ!CY7</f>
        <v>72.5</v>
      </c>
      <c r="IL55" s="123"/>
      <c r="IM55" s="123"/>
      <c r="IN55" s="123"/>
      <c r="IO55" s="123"/>
      <c r="IP55" s="123"/>
      <c r="IQ55" s="123"/>
      <c r="IR55" s="123"/>
      <c r="IS55" s="123"/>
      <c r="IT55" s="123"/>
      <c r="IU55" s="123"/>
      <c r="IV55" s="123"/>
      <c r="IW55" s="123"/>
      <c r="IX55" s="123"/>
      <c r="IY55" s="124"/>
      <c r="IZ55" s="122">
        <f>データ!CZ7</f>
        <v>66.2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t="str">
        <f>データ!DI7</f>
        <v>-</v>
      </c>
      <c r="LK55" s="123"/>
      <c r="LL55" s="123"/>
      <c r="LM55" s="123"/>
      <c r="LN55" s="123"/>
      <c r="LO55" s="123"/>
      <c r="LP55" s="123"/>
      <c r="LQ55" s="123"/>
      <c r="LR55" s="123"/>
      <c r="LS55" s="123"/>
      <c r="LT55" s="123"/>
      <c r="LU55" s="123"/>
      <c r="LV55" s="123"/>
      <c r="LW55" s="123"/>
      <c r="LX55" s="124"/>
      <c r="LY55" s="122">
        <f>データ!DJ7</f>
        <v>23.4</v>
      </c>
      <c r="LZ55" s="123"/>
      <c r="MA55" s="123"/>
      <c r="MB55" s="123"/>
      <c r="MC55" s="123"/>
      <c r="MD55" s="123"/>
      <c r="ME55" s="123"/>
      <c r="MF55" s="123"/>
      <c r="MG55" s="123"/>
      <c r="MH55" s="123"/>
      <c r="MI55" s="123"/>
      <c r="MJ55" s="123"/>
      <c r="MK55" s="123"/>
      <c r="ML55" s="123"/>
      <c r="MM55" s="124"/>
      <c r="MN55" s="122">
        <f>データ!DK7</f>
        <v>22.5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t="str">
        <f>データ!CG7</f>
        <v>-</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t="str">
        <f>データ!CR7</f>
        <v>-</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t="str">
        <f>データ!DC7</f>
        <v>-</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t="str">
        <f>データ!DN7</f>
        <v>-</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t="str">
        <f>データ!DR7</f>
        <v>-</v>
      </c>
      <c r="V79" s="136"/>
      <c r="W79" s="136"/>
      <c r="X79" s="136"/>
      <c r="Y79" s="136"/>
      <c r="Z79" s="136"/>
      <c r="AA79" s="136"/>
      <c r="AB79" s="136"/>
      <c r="AC79" s="136"/>
      <c r="AD79" s="136"/>
      <c r="AE79" s="136"/>
      <c r="AF79" s="136"/>
      <c r="AG79" s="136"/>
      <c r="AH79" s="136"/>
      <c r="AI79" s="136"/>
      <c r="AJ79" s="136"/>
      <c r="AK79" s="136"/>
      <c r="AL79" s="136"/>
      <c r="AM79" s="136"/>
      <c r="AN79" s="136" t="str">
        <f>データ!DS7</f>
        <v>-</v>
      </c>
      <c r="AO79" s="136"/>
      <c r="AP79" s="136"/>
      <c r="AQ79" s="136"/>
      <c r="AR79" s="136"/>
      <c r="AS79" s="136"/>
      <c r="AT79" s="136"/>
      <c r="AU79" s="136"/>
      <c r="AV79" s="136"/>
      <c r="AW79" s="136"/>
      <c r="AX79" s="136"/>
      <c r="AY79" s="136"/>
      <c r="AZ79" s="136"/>
      <c r="BA79" s="136"/>
      <c r="BB79" s="136"/>
      <c r="BC79" s="136"/>
      <c r="BD79" s="136"/>
      <c r="BE79" s="136"/>
      <c r="BF79" s="136"/>
      <c r="BG79" s="136" t="str">
        <f>データ!DT7</f>
        <v>-</v>
      </c>
      <c r="BH79" s="136"/>
      <c r="BI79" s="136"/>
      <c r="BJ79" s="136"/>
      <c r="BK79" s="136"/>
      <c r="BL79" s="136"/>
      <c r="BM79" s="136"/>
      <c r="BN79" s="136"/>
      <c r="BO79" s="136"/>
      <c r="BP79" s="136"/>
      <c r="BQ79" s="136"/>
      <c r="BR79" s="136"/>
      <c r="BS79" s="136"/>
      <c r="BT79" s="136"/>
      <c r="BU79" s="136"/>
      <c r="BV79" s="136"/>
      <c r="BW79" s="136"/>
      <c r="BX79" s="136"/>
      <c r="BY79" s="136"/>
      <c r="BZ79" s="136">
        <f>データ!DU7</f>
        <v>10.4</v>
      </c>
      <c r="CA79" s="136"/>
      <c r="CB79" s="136"/>
      <c r="CC79" s="136"/>
      <c r="CD79" s="136"/>
      <c r="CE79" s="136"/>
      <c r="CF79" s="136"/>
      <c r="CG79" s="136"/>
      <c r="CH79" s="136"/>
      <c r="CI79" s="136"/>
      <c r="CJ79" s="136"/>
      <c r="CK79" s="136"/>
      <c r="CL79" s="136"/>
      <c r="CM79" s="136"/>
      <c r="CN79" s="136"/>
      <c r="CO79" s="136"/>
      <c r="CP79" s="136"/>
      <c r="CQ79" s="136"/>
      <c r="CR79" s="136"/>
      <c r="CS79" s="136">
        <f>データ!DV7</f>
        <v>14.2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t="str">
        <f>データ!EC7</f>
        <v>-</v>
      </c>
      <c r="EP79" s="136"/>
      <c r="EQ79" s="136"/>
      <c r="ER79" s="136"/>
      <c r="ES79" s="136"/>
      <c r="ET79" s="136"/>
      <c r="EU79" s="136"/>
      <c r="EV79" s="136"/>
      <c r="EW79" s="136"/>
      <c r="EX79" s="136"/>
      <c r="EY79" s="136"/>
      <c r="EZ79" s="136"/>
      <c r="FA79" s="136"/>
      <c r="FB79" s="136"/>
      <c r="FC79" s="136"/>
      <c r="FD79" s="136"/>
      <c r="FE79" s="136"/>
      <c r="FF79" s="136"/>
      <c r="FG79" s="136"/>
      <c r="FH79" s="136" t="str">
        <f>データ!ED7</f>
        <v>-</v>
      </c>
      <c r="FI79" s="136"/>
      <c r="FJ79" s="136"/>
      <c r="FK79" s="136"/>
      <c r="FL79" s="136"/>
      <c r="FM79" s="136"/>
      <c r="FN79" s="136"/>
      <c r="FO79" s="136"/>
      <c r="FP79" s="136"/>
      <c r="FQ79" s="136"/>
      <c r="FR79" s="136"/>
      <c r="FS79" s="136"/>
      <c r="FT79" s="136"/>
      <c r="FU79" s="136"/>
      <c r="FV79" s="136"/>
      <c r="FW79" s="136"/>
      <c r="FX79" s="136"/>
      <c r="FY79" s="136"/>
      <c r="FZ79" s="136"/>
      <c r="GA79" s="136" t="str">
        <f>データ!EE7</f>
        <v>-</v>
      </c>
      <c r="GB79" s="136"/>
      <c r="GC79" s="136"/>
      <c r="GD79" s="136"/>
      <c r="GE79" s="136"/>
      <c r="GF79" s="136"/>
      <c r="GG79" s="136"/>
      <c r="GH79" s="136"/>
      <c r="GI79" s="136"/>
      <c r="GJ79" s="136"/>
      <c r="GK79" s="136"/>
      <c r="GL79" s="136"/>
      <c r="GM79" s="136"/>
      <c r="GN79" s="136"/>
      <c r="GO79" s="136"/>
      <c r="GP79" s="136"/>
      <c r="GQ79" s="136"/>
      <c r="GR79" s="136"/>
      <c r="GS79" s="136"/>
      <c r="GT79" s="136">
        <f>データ!EF7</f>
        <v>28.2</v>
      </c>
      <c r="GU79" s="136"/>
      <c r="GV79" s="136"/>
      <c r="GW79" s="136"/>
      <c r="GX79" s="136"/>
      <c r="GY79" s="136"/>
      <c r="GZ79" s="136"/>
      <c r="HA79" s="136"/>
      <c r="HB79" s="136"/>
      <c r="HC79" s="136"/>
      <c r="HD79" s="136"/>
      <c r="HE79" s="136"/>
      <c r="HF79" s="136"/>
      <c r="HG79" s="136"/>
      <c r="HH79" s="136"/>
      <c r="HI79" s="136"/>
      <c r="HJ79" s="136"/>
      <c r="HK79" s="136"/>
      <c r="HL79" s="136"/>
      <c r="HM79" s="136">
        <f>データ!EG7</f>
        <v>35.799999999999997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t="str">
        <f>データ!EN7</f>
        <v>-</v>
      </c>
      <c r="JK79" s="131"/>
      <c r="JL79" s="131"/>
      <c r="JM79" s="131"/>
      <c r="JN79" s="131"/>
      <c r="JO79" s="131"/>
      <c r="JP79" s="131"/>
      <c r="JQ79" s="131"/>
      <c r="JR79" s="131"/>
      <c r="JS79" s="131"/>
      <c r="JT79" s="131"/>
      <c r="JU79" s="131"/>
      <c r="JV79" s="131"/>
      <c r="JW79" s="131"/>
      <c r="JX79" s="131"/>
      <c r="JY79" s="131"/>
      <c r="JZ79" s="131"/>
      <c r="KA79" s="131"/>
      <c r="KB79" s="131"/>
      <c r="KC79" s="131" t="str">
        <f>データ!EO7</f>
        <v>-</v>
      </c>
      <c r="KD79" s="131"/>
      <c r="KE79" s="131"/>
      <c r="KF79" s="131"/>
      <c r="KG79" s="131"/>
      <c r="KH79" s="131"/>
      <c r="KI79" s="131"/>
      <c r="KJ79" s="131"/>
      <c r="KK79" s="131"/>
      <c r="KL79" s="131"/>
      <c r="KM79" s="131"/>
      <c r="KN79" s="131"/>
      <c r="KO79" s="131"/>
      <c r="KP79" s="131"/>
      <c r="KQ79" s="131"/>
      <c r="KR79" s="131"/>
      <c r="KS79" s="131"/>
      <c r="KT79" s="131"/>
      <c r="KU79" s="131"/>
      <c r="KV79" s="131" t="str">
        <f>データ!EP7</f>
        <v>-</v>
      </c>
      <c r="KW79" s="131"/>
      <c r="KX79" s="131"/>
      <c r="KY79" s="131"/>
      <c r="KZ79" s="131"/>
      <c r="LA79" s="131"/>
      <c r="LB79" s="131"/>
      <c r="LC79" s="131"/>
      <c r="LD79" s="131"/>
      <c r="LE79" s="131"/>
      <c r="LF79" s="131"/>
      <c r="LG79" s="131"/>
      <c r="LH79" s="131"/>
      <c r="LI79" s="131"/>
      <c r="LJ79" s="131"/>
      <c r="LK79" s="131"/>
      <c r="LL79" s="131"/>
      <c r="LM79" s="131"/>
      <c r="LN79" s="131"/>
      <c r="LO79" s="131">
        <f>データ!EQ7</f>
        <v>46015455</v>
      </c>
      <c r="LP79" s="131"/>
      <c r="LQ79" s="131"/>
      <c r="LR79" s="131"/>
      <c r="LS79" s="131"/>
      <c r="LT79" s="131"/>
      <c r="LU79" s="131"/>
      <c r="LV79" s="131"/>
      <c r="LW79" s="131"/>
      <c r="LX79" s="131"/>
      <c r="LY79" s="131"/>
      <c r="LZ79" s="131"/>
      <c r="MA79" s="131"/>
      <c r="MB79" s="131"/>
      <c r="MC79" s="131"/>
      <c r="MD79" s="131"/>
      <c r="ME79" s="131"/>
      <c r="MF79" s="131"/>
      <c r="MG79" s="131"/>
      <c r="MH79" s="131">
        <f>データ!ER7</f>
        <v>45584149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t="str">
        <f>データ!DW7</f>
        <v>-</v>
      </c>
      <c r="V80" s="136"/>
      <c r="W80" s="136"/>
      <c r="X80" s="136"/>
      <c r="Y80" s="136"/>
      <c r="Z80" s="136"/>
      <c r="AA80" s="136"/>
      <c r="AB80" s="136"/>
      <c r="AC80" s="136"/>
      <c r="AD80" s="136"/>
      <c r="AE80" s="136"/>
      <c r="AF80" s="136"/>
      <c r="AG80" s="136"/>
      <c r="AH80" s="136"/>
      <c r="AI80" s="136"/>
      <c r="AJ80" s="136"/>
      <c r="AK80" s="136"/>
      <c r="AL80" s="136"/>
      <c r="AM80" s="136"/>
      <c r="AN80" s="136" t="str">
        <f>データ!DX7</f>
        <v>-</v>
      </c>
      <c r="AO80" s="136"/>
      <c r="AP80" s="136"/>
      <c r="AQ80" s="136"/>
      <c r="AR80" s="136"/>
      <c r="AS80" s="136"/>
      <c r="AT80" s="136"/>
      <c r="AU80" s="136"/>
      <c r="AV80" s="136"/>
      <c r="AW80" s="136"/>
      <c r="AX80" s="136"/>
      <c r="AY80" s="136"/>
      <c r="AZ80" s="136"/>
      <c r="BA80" s="136"/>
      <c r="BB80" s="136"/>
      <c r="BC80" s="136"/>
      <c r="BD80" s="136"/>
      <c r="BE80" s="136"/>
      <c r="BF80" s="136"/>
      <c r="BG80" s="136" t="str">
        <f>データ!DY7</f>
        <v>-</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t="str">
        <f>データ!EH7</f>
        <v>-</v>
      </c>
      <c r="EP80" s="136"/>
      <c r="EQ80" s="136"/>
      <c r="ER80" s="136"/>
      <c r="ES80" s="136"/>
      <c r="ET80" s="136"/>
      <c r="EU80" s="136"/>
      <c r="EV80" s="136"/>
      <c r="EW80" s="136"/>
      <c r="EX80" s="136"/>
      <c r="EY80" s="136"/>
      <c r="EZ80" s="136"/>
      <c r="FA80" s="136"/>
      <c r="FB80" s="136"/>
      <c r="FC80" s="136"/>
      <c r="FD80" s="136"/>
      <c r="FE80" s="136"/>
      <c r="FF80" s="136"/>
      <c r="FG80" s="136"/>
      <c r="FH80" s="136" t="str">
        <f>データ!EI7</f>
        <v>-</v>
      </c>
      <c r="FI80" s="136"/>
      <c r="FJ80" s="136"/>
      <c r="FK80" s="136"/>
      <c r="FL80" s="136"/>
      <c r="FM80" s="136"/>
      <c r="FN80" s="136"/>
      <c r="FO80" s="136"/>
      <c r="FP80" s="136"/>
      <c r="FQ80" s="136"/>
      <c r="FR80" s="136"/>
      <c r="FS80" s="136"/>
      <c r="FT80" s="136"/>
      <c r="FU80" s="136"/>
      <c r="FV80" s="136"/>
      <c r="FW80" s="136"/>
      <c r="FX80" s="136"/>
      <c r="FY80" s="136"/>
      <c r="FZ80" s="136"/>
      <c r="GA80" s="136" t="str">
        <f>データ!EJ7</f>
        <v>-</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t="str">
        <f>データ!ES7</f>
        <v>-</v>
      </c>
      <c r="JK80" s="131"/>
      <c r="JL80" s="131"/>
      <c r="JM80" s="131"/>
      <c r="JN80" s="131"/>
      <c r="JO80" s="131"/>
      <c r="JP80" s="131"/>
      <c r="JQ80" s="131"/>
      <c r="JR80" s="131"/>
      <c r="JS80" s="131"/>
      <c r="JT80" s="131"/>
      <c r="JU80" s="131"/>
      <c r="JV80" s="131"/>
      <c r="JW80" s="131"/>
      <c r="JX80" s="131"/>
      <c r="JY80" s="131"/>
      <c r="JZ80" s="131"/>
      <c r="KA80" s="131"/>
      <c r="KB80" s="131"/>
      <c r="KC80" s="131" t="str">
        <f>データ!ET7</f>
        <v>-</v>
      </c>
      <c r="KD80" s="131"/>
      <c r="KE80" s="131"/>
      <c r="KF80" s="131"/>
      <c r="KG80" s="131"/>
      <c r="KH80" s="131"/>
      <c r="KI80" s="131"/>
      <c r="KJ80" s="131"/>
      <c r="KK80" s="131"/>
      <c r="KL80" s="131"/>
      <c r="KM80" s="131"/>
      <c r="KN80" s="131"/>
      <c r="KO80" s="131"/>
      <c r="KP80" s="131"/>
      <c r="KQ80" s="131"/>
      <c r="KR80" s="131"/>
      <c r="KS80" s="131"/>
      <c r="KT80" s="131"/>
      <c r="KU80" s="131"/>
      <c r="KV80" s="131" t="str">
        <f>データ!EU7</f>
        <v>-</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428779</v>
      </c>
      <c r="D6" s="63">
        <f t="shared" si="2"/>
        <v>46</v>
      </c>
      <c r="E6" s="63">
        <f t="shared" si="2"/>
        <v>6</v>
      </c>
      <c r="F6" s="63">
        <f t="shared" si="2"/>
        <v>0</v>
      </c>
      <c r="G6" s="63">
        <f t="shared" si="2"/>
        <v>14</v>
      </c>
      <c r="H6" s="139" t="str">
        <f>IF(H8&lt;&gt;I8,H8,"")&amp;IF(I8&lt;&gt;J8,I8,"")&amp;"　"&amp;J8</f>
        <v>長崎県長崎県病院企業団　対馬病院</v>
      </c>
      <c r="I6" s="140"/>
      <c r="J6" s="141"/>
      <c r="K6" s="63" t="str">
        <f t="shared" si="2"/>
        <v>条例全部</v>
      </c>
      <c r="L6" s="63" t="str">
        <f t="shared" si="2"/>
        <v>病院事業</v>
      </c>
      <c r="M6" s="63" t="str">
        <f t="shared" si="2"/>
        <v>一般病院</v>
      </c>
      <c r="N6" s="63" t="str">
        <f>N8</f>
        <v>200床以上～300床未満</v>
      </c>
      <c r="O6" s="63"/>
      <c r="P6" s="63" t="str">
        <f>P8</f>
        <v>直営</v>
      </c>
      <c r="Q6" s="64">
        <f t="shared" ref="Q6:AG6" si="3">Q8</f>
        <v>25</v>
      </c>
      <c r="R6" s="63" t="str">
        <f t="shared" si="3"/>
        <v>-</v>
      </c>
      <c r="S6" s="63" t="str">
        <f t="shared" si="3"/>
        <v>ド 透 未 訓 ガ</v>
      </c>
      <c r="T6" s="63" t="str">
        <f t="shared" si="3"/>
        <v>救 臨 が 感 へ 災 輪</v>
      </c>
      <c r="U6" s="64" t="str">
        <f>U8</f>
        <v>-</v>
      </c>
      <c r="V6" s="64">
        <f>V8</f>
        <v>19812</v>
      </c>
      <c r="W6" s="63" t="str">
        <f>W8</f>
        <v>非該当</v>
      </c>
      <c r="X6" s="63" t="str">
        <f t="shared" si="3"/>
        <v>１０：１</v>
      </c>
      <c r="Y6" s="64">
        <f t="shared" si="3"/>
        <v>222</v>
      </c>
      <c r="Z6" s="64" t="str">
        <f t="shared" si="3"/>
        <v>-</v>
      </c>
      <c r="AA6" s="64">
        <f t="shared" si="3"/>
        <v>4</v>
      </c>
      <c r="AB6" s="64">
        <f t="shared" si="3"/>
        <v>45</v>
      </c>
      <c r="AC6" s="64">
        <f t="shared" si="3"/>
        <v>4</v>
      </c>
      <c r="AD6" s="64">
        <f t="shared" si="3"/>
        <v>275</v>
      </c>
      <c r="AE6" s="64">
        <f t="shared" si="3"/>
        <v>222</v>
      </c>
      <c r="AF6" s="64" t="str">
        <f t="shared" si="3"/>
        <v>-</v>
      </c>
      <c r="AG6" s="64">
        <f t="shared" si="3"/>
        <v>222</v>
      </c>
      <c r="AH6" s="65" t="e">
        <f>IF(AH8="-",NA(),AH8)</f>
        <v>#N/A</v>
      </c>
      <c r="AI6" s="65" t="e">
        <f t="shared" ref="AI6:AQ6" si="4">IF(AI8="-",NA(),AI8)</f>
        <v>#N/A</v>
      </c>
      <c r="AJ6" s="65" t="e">
        <f t="shared" si="4"/>
        <v>#N/A</v>
      </c>
      <c r="AK6" s="65">
        <f t="shared" si="4"/>
        <v>92.4</v>
      </c>
      <c r="AL6" s="65">
        <f t="shared" si="4"/>
        <v>90.2</v>
      </c>
      <c r="AM6" s="65" t="e">
        <f t="shared" si="4"/>
        <v>#N/A</v>
      </c>
      <c r="AN6" s="65" t="e">
        <f t="shared" si="4"/>
        <v>#N/A</v>
      </c>
      <c r="AO6" s="65" t="e">
        <f t="shared" si="4"/>
        <v>#N/A</v>
      </c>
      <c r="AP6" s="65">
        <f t="shared" si="4"/>
        <v>96.6</v>
      </c>
      <c r="AQ6" s="65">
        <f t="shared" si="4"/>
        <v>96.2</v>
      </c>
      <c r="AR6" s="65" t="str">
        <f>IF(AR8="-","【-】","【"&amp;SUBSTITUTE(TEXT(AR8,"#,##0.0"),"-","△")&amp;"】")</f>
        <v>【98.4】</v>
      </c>
      <c r="AS6" s="65" t="e">
        <f>IF(AS8="-",NA(),AS8)</f>
        <v>#N/A</v>
      </c>
      <c r="AT6" s="65" t="e">
        <f t="shared" ref="AT6:BB6" si="5">IF(AT8="-",NA(),AT8)</f>
        <v>#N/A</v>
      </c>
      <c r="AU6" s="65" t="e">
        <f t="shared" si="5"/>
        <v>#N/A</v>
      </c>
      <c r="AV6" s="65">
        <f t="shared" si="5"/>
        <v>80.8</v>
      </c>
      <c r="AW6" s="65">
        <f t="shared" si="5"/>
        <v>80.099999999999994</v>
      </c>
      <c r="AX6" s="65" t="e">
        <f t="shared" si="5"/>
        <v>#N/A</v>
      </c>
      <c r="AY6" s="65" t="e">
        <f t="shared" si="5"/>
        <v>#N/A</v>
      </c>
      <c r="AZ6" s="65" t="e">
        <f t="shared" si="5"/>
        <v>#N/A</v>
      </c>
      <c r="BA6" s="65">
        <f t="shared" si="5"/>
        <v>86.2</v>
      </c>
      <c r="BB6" s="65">
        <f t="shared" si="5"/>
        <v>85.7</v>
      </c>
      <c r="BC6" s="65" t="str">
        <f>IF(BC8="-","【-】","【"&amp;SUBSTITUTE(TEXT(BC8,"#,##0.0"),"-","△")&amp;"】")</f>
        <v>【89.5】</v>
      </c>
      <c r="BD6" s="65" t="e">
        <f>IF(BD8="-",NA(),BD8)</f>
        <v>#N/A</v>
      </c>
      <c r="BE6" s="65" t="e">
        <f t="shared" ref="BE6:BM6" si="6">IF(BE8="-",NA(),BE8)</f>
        <v>#N/A</v>
      </c>
      <c r="BF6" s="65" t="e">
        <f t="shared" si="6"/>
        <v>#N/A</v>
      </c>
      <c r="BG6" s="65">
        <f t="shared" si="6"/>
        <v>52.8</v>
      </c>
      <c r="BH6" s="65" t="str">
        <f t="shared" si="6"/>
        <v>該当数値なし</v>
      </c>
      <c r="BI6" s="65" t="e">
        <f t="shared" si="6"/>
        <v>#N/A</v>
      </c>
      <c r="BJ6" s="65" t="e">
        <f t="shared" si="6"/>
        <v>#N/A</v>
      </c>
      <c r="BK6" s="65" t="e">
        <f t="shared" si="6"/>
        <v>#N/A</v>
      </c>
      <c r="BL6" s="65">
        <f t="shared" si="6"/>
        <v>81.599999999999994</v>
      </c>
      <c r="BM6" s="65">
        <f t="shared" si="6"/>
        <v>84.7</v>
      </c>
      <c r="BN6" s="65" t="str">
        <f>IF(BN8="-","【-】","【"&amp;SUBSTITUTE(TEXT(BN8,"#,##0.0"),"-","△")&amp;"】")</f>
        <v>【63.6】</v>
      </c>
      <c r="BO6" s="65" t="e">
        <f>IF(BO8="-",NA(),BO8)</f>
        <v>#N/A</v>
      </c>
      <c r="BP6" s="65" t="e">
        <f t="shared" ref="BP6:BX6" si="7">IF(BP8="-",NA(),BP8)</f>
        <v>#N/A</v>
      </c>
      <c r="BQ6" s="65" t="e">
        <f t="shared" si="7"/>
        <v>#N/A</v>
      </c>
      <c r="BR6" s="65">
        <f t="shared" si="7"/>
        <v>78.8</v>
      </c>
      <c r="BS6" s="65">
        <f t="shared" si="7"/>
        <v>81.3</v>
      </c>
      <c r="BT6" s="65" t="e">
        <f t="shared" si="7"/>
        <v>#N/A</v>
      </c>
      <c r="BU6" s="65" t="e">
        <f t="shared" si="7"/>
        <v>#N/A</v>
      </c>
      <c r="BV6" s="65" t="e">
        <f t="shared" si="7"/>
        <v>#N/A</v>
      </c>
      <c r="BW6" s="65">
        <f t="shared" si="7"/>
        <v>69.8</v>
      </c>
      <c r="BX6" s="65">
        <f t="shared" si="7"/>
        <v>71.2</v>
      </c>
      <c r="BY6" s="65" t="str">
        <f>IF(BY8="-","【-】","【"&amp;SUBSTITUTE(TEXT(BY8,"#,##0.0"),"-","△")&amp;"】")</f>
        <v>【74.2】</v>
      </c>
      <c r="BZ6" s="66" t="e">
        <f>IF(BZ8="-",NA(),BZ8)</f>
        <v>#N/A</v>
      </c>
      <c r="CA6" s="66" t="e">
        <f t="shared" ref="CA6:CI6" si="8">IF(CA8="-",NA(),CA8)</f>
        <v>#N/A</v>
      </c>
      <c r="CB6" s="66" t="e">
        <f t="shared" si="8"/>
        <v>#N/A</v>
      </c>
      <c r="CC6" s="66">
        <f t="shared" si="8"/>
        <v>31453</v>
      </c>
      <c r="CD6" s="66">
        <f t="shared" si="8"/>
        <v>33968</v>
      </c>
      <c r="CE6" s="66" t="e">
        <f t="shared" si="8"/>
        <v>#N/A</v>
      </c>
      <c r="CF6" s="66" t="e">
        <f t="shared" si="8"/>
        <v>#N/A</v>
      </c>
      <c r="CG6" s="66" t="e">
        <f t="shared" si="8"/>
        <v>#N/A</v>
      </c>
      <c r="CH6" s="66">
        <f t="shared" si="8"/>
        <v>45085</v>
      </c>
      <c r="CI6" s="66">
        <f t="shared" si="8"/>
        <v>44825</v>
      </c>
      <c r="CJ6" s="65" t="str">
        <f>IF(CJ8="-","【-】","【"&amp;SUBSTITUTE(TEXT(CJ8,"#,##0"),"-","△")&amp;"】")</f>
        <v>【49,667】</v>
      </c>
      <c r="CK6" s="66" t="e">
        <f>IF(CK8="-",NA(),CK8)</f>
        <v>#N/A</v>
      </c>
      <c r="CL6" s="66" t="e">
        <f t="shared" ref="CL6:CT6" si="9">IF(CL8="-",NA(),CL8)</f>
        <v>#N/A</v>
      </c>
      <c r="CM6" s="66" t="e">
        <f t="shared" si="9"/>
        <v>#N/A</v>
      </c>
      <c r="CN6" s="66">
        <f t="shared" si="9"/>
        <v>7741</v>
      </c>
      <c r="CO6" s="66">
        <f t="shared" si="9"/>
        <v>8530</v>
      </c>
      <c r="CP6" s="66" t="e">
        <f t="shared" si="9"/>
        <v>#N/A</v>
      </c>
      <c r="CQ6" s="66" t="e">
        <f t="shared" si="9"/>
        <v>#N/A</v>
      </c>
      <c r="CR6" s="66" t="e">
        <f t="shared" si="9"/>
        <v>#N/A</v>
      </c>
      <c r="CS6" s="66">
        <f t="shared" si="9"/>
        <v>11881</v>
      </c>
      <c r="CT6" s="66">
        <f t="shared" si="9"/>
        <v>12023</v>
      </c>
      <c r="CU6" s="65" t="str">
        <f>IF(CU8="-","【-】","【"&amp;SUBSTITUTE(TEXT(CU8,"#,##0"),"-","△")&amp;"】")</f>
        <v>【13,758】</v>
      </c>
      <c r="CV6" s="65" t="e">
        <f>IF(CV8="-",NA(),CV8)</f>
        <v>#N/A</v>
      </c>
      <c r="CW6" s="65" t="e">
        <f t="shared" ref="CW6:DE6" si="10">IF(CW8="-",NA(),CW8)</f>
        <v>#N/A</v>
      </c>
      <c r="CX6" s="65" t="e">
        <f t="shared" si="10"/>
        <v>#N/A</v>
      </c>
      <c r="CY6" s="65">
        <f t="shared" si="10"/>
        <v>72.5</v>
      </c>
      <c r="CZ6" s="65">
        <f t="shared" si="10"/>
        <v>66.2</v>
      </c>
      <c r="DA6" s="65" t="e">
        <f t="shared" si="10"/>
        <v>#N/A</v>
      </c>
      <c r="DB6" s="65" t="e">
        <f t="shared" si="10"/>
        <v>#N/A</v>
      </c>
      <c r="DC6" s="65" t="e">
        <f t="shared" si="10"/>
        <v>#N/A</v>
      </c>
      <c r="DD6" s="65">
        <f t="shared" si="10"/>
        <v>58.3</v>
      </c>
      <c r="DE6" s="65">
        <f t="shared" si="10"/>
        <v>59.7</v>
      </c>
      <c r="DF6" s="65" t="str">
        <f>IF(DF8="-","【-】","【"&amp;SUBSTITUTE(TEXT(DF8,"#,##0.0"),"-","△")&amp;"】")</f>
        <v>【55.2】</v>
      </c>
      <c r="DG6" s="65" t="e">
        <f>IF(DG8="-",NA(),DG8)</f>
        <v>#N/A</v>
      </c>
      <c r="DH6" s="65" t="e">
        <f t="shared" ref="DH6:DP6" si="11">IF(DH8="-",NA(),DH8)</f>
        <v>#N/A</v>
      </c>
      <c r="DI6" s="65" t="e">
        <f t="shared" si="11"/>
        <v>#N/A</v>
      </c>
      <c r="DJ6" s="65">
        <f t="shared" si="11"/>
        <v>23.4</v>
      </c>
      <c r="DK6" s="65">
        <f t="shared" si="11"/>
        <v>22.5</v>
      </c>
      <c r="DL6" s="65" t="e">
        <f t="shared" si="11"/>
        <v>#N/A</v>
      </c>
      <c r="DM6" s="65" t="e">
        <f t="shared" si="11"/>
        <v>#N/A</v>
      </c>
      <c r="DN6" s="65" t="e">
        <f t="shared" si="11"/>
        <v>#N/A</v>
      </c>
      <c r="DO6" s="65">
        <f t="shared" si="11"/>
        <v>22</v>
      </c>
      <c r="DP6" s="65">
        <f t="shared" si="11"/>
        <v>20.9</v>
      </c>
      <c r="DQ6" s="65" t="str">
        <f>IF(DQ8="-","【-】","【"&amp;SUBSTITUTE(TEXT(DQ8,"#,##0.0"),"-","△")&amp;"】")</f>
        <v>【24.1】</v>
      </c>
      <c r="DR6" s="65" t="e">
        <f>IF(DR8="-",NA(),DR8)</f>
        <v>#N/A</v>
      </c>
      <c r="DS6" s="65" t="e">
        <f t="shared" ref="DS6:EA6" si="12">IF(DS8="-",NA(),DS8)</f>
        <v>#N/A</v>
      </c>
      <c r="DT6" s="65" t="e">
        <f t="shared" si="12"/>
        <v>#N/A</v>
      </c>
      <c r="DU6" s="65">
        <f t="shared" si="12"/>
        <v>10.4</v>
      </c>
      <c r="DV6" s="65">
        <f t="shared" si="12"/>
        <v>14.2</v>
      </c>
      <c r="DW6" s="65" t="e">
        <f t="shared" si="12"/>
        <v>#N/A</v>
      </c>
      <c r="DX6" s="65" t="e">
        <f t="shared" si="12"/>
        <v>#N/A</v>
      </c>
      <c r="DY6" s="65" t="e">
        <f t="shared" si="12"/>
        <v>#N/A</v>
      </c>
      <c r="DZ6" s="65">
        <f t="shared" si="12"/>
        <v>48.1</v>
      </c>
      <c r="EA6" s="65">
        <f t="shared" si="12"/>
        <v>44.7</v>
      </c>
      <c r="EB6" s="65" t="str">
        <f>IF(EB8="-","【-】","【"&amp;SUBSTITUTE(TEXT(EB8,"#,##0.0"),"-","△")&amp;"】")</f>
        <v>【50.7】</v>
      </c>
      <c r="EC6" s="65" t="e">
        <f>IF(EC8="-",NA(),EC8)</f>
        <v>#N/A</v>
      </c>
      <c r="ED6" s="65" t="e">
        <f t="shared" ref="ED6:EL6" si="13">IF(ED8="-",NA(),ED8)</f>
        <v>#N/A</v>
      </c>
      <c r="EE6" s="65" t="e">
        <f t="shared" si="13"/>
        <v>#N/A</v>
      </c>
      <c r="EF6" s="65">
        <f t="shared" si="13"/>
        <v>28.2</v>
      </c>
      <c r="EG6" s="65">
        <f t="shared" si="13"/>
        <v>35.799999999999997</v>
      </c>
      <c r="EH6" s="65" t="e">
        <f t="shared" si="13"/>
        <v>#N/A</v>
      </c>
      <c r="EI6" s="65" t="e">
        <f t="shared" si="13"/>
        <v>#N/A</v>
      </c>
      <c r="EJ6" s="65" t="e">
        <f t="shared" si="13"/>
        <v>#N/A</v>
      </c>
      <c r="EK6" s="65">
        <f t="shared" si="13"/>
        <v>66.5</v>
      </c>
      <c r="EL6" s="65">
        <f t="shared" si="13"/>
        <v>64.2</v>
      </c>
      <c r="EM6" s="65" t="str">
        <f>IF(EM8="-","【-】","【"&amp;SUBSTITUTE(TEXT(EM8,"#,##0.0"),"-","△")&amp;"】")</f>
        <v>【65.7】</v>
      </c>
      <c r="EN6" s="66" t="e">
        <f>IF(EN8="-",NA(),EN8)</f>
        <v>#N/A</v>
      </c>
      <c r="EO6" s="66" t="e">
        <f t="shared" ref="EO6:EW6" si="14">IF(EO8="-",NA(),EO8)</f>
        <v>#N/A</v>
      </c>
      <c r="EP6" s="66" t="e">
        <f t="shared" si="14"/>
        <v>#N/A</v>
      </c>
      <c r="EQ6" s="66">
        <f t="shared" si="14"/>
        <v>46015455</v>
      </c>
      <c r="ER6" s="66">
        <f t="shared" si="14"/>
        <v>45584149</v>
      </c>
      <c r="ES6" s="66" t="e">
        <f t="shared" si="14"/>
        <v>#N/A</v>
      </c>
      <c r="ET6" s="66" t="e">
        <f t="shared" si="14"/>
        <v>#N/A</v>
      </c>
      <c r="EU6" s="66" t="e">
        <f t="shared" si="14"/>
        <v>#N/A</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428779</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25</v>
      </c>
      <c r="R7" s="63" t="str">
        <f t="shared" si="15"/>
        <v>-</v>
      </c>
      <c r="S7" s="63" t="str">
        <f t="shared" si="15"/>
        <v>ド 透 未 訓 ガ</v>
      </c>
      <c r="T7" s="63" t="str">
        <f t="shared" si="15"/>
        <v>救 臨 が 感 へ 災 輪</v>
      </c>
      <c r="U7" s="64" t="str">
        <f>U8</f>
        <v>-</v>
      </c>
      <c r="V7" s="64">
        <f>V8</f>
        <v>19812</v>
      </c>
      <c r="W7" s="63" t="str">
        <f>W8</f>
        <v>非該当</v>
      </c>
      <c r="X7" s="63" t="str">
        <f t="shared" si="15"/>
        <v>１０：１</v>
      </c>
      <c r="Y7" s="64">
        <f t="shared" si="15"/>
        <v>222</v>
      </c>
      <c r="Z7" s="64" t="str">
        <f t="shared" si="15"/>
        <v>-</v>
      </c>
      <c r="AA7" s="64">
        <f t="shared" si="15"/>
        <v>4</v>
      </c>
      <c r="AB7" s="64">
        <f t="shared" si="15"/>
        <v>45</v>
      </c>
      <c r="AC7" s="64">
        <f t="shared" si="15"/>
        <v>4</v>
      </c>
      <c r="AD7" s="64">
        <f t="shared" si="15"/>
        <v>275</v>
      </c>
      <c r="AE7" s="64">
        <f t="shared" si="15"/>
        <v>222</v>
      </c>
      <c r="AF7" s="64" t="str">
        <f t="shared" si="15"/>
        <v>-</v>
      </c>
      <c r="AG7" s="64">
        <f t="shared" si="15"/>
        <v>222</v>
      </c>
      <c r="AH7" s="65" t="str">
        <f>AH8</f>
        <v>-</v>
      </c>
      <c r="AI7" s="65" t="str">
        <f t="shared" ref="AI7:AQ7" si="16">AI8</f>
        <v>-</v>
      </c>
      <c r="AJ7" s="65" t="str">
        <f t="shared" si="16"/>
        <v>-</v>
      </c>
      <c r="AK7" s="65">
        <f t="shared" si="16"/>
        <v>92.4</v>
      </c>
      <c r="AL7" s="65">
        <f t="shared" si="16"/>
        <v>90.2</v>
      </c>
      <c r="AM7" s="65" t="str">
        <f t="shared" si="16"/>
        <v>-</v>
      </c>
      <c r="AN7" s="65" t="str">
        <f t="shared" si="16"/>
        <v>-</v>
      </c>
      <c r="AO7" s="65" t="str">
        <f t="shared" si="16"/>
        <v>-</v>
      </c>
      <c r="AP7" s="65">
        <f t="shared" si="16"/>
        <v>96.6</v>
      </c>
      <c r="AQ7" s="65">
        <f t="shared" si="16"/>
        <v>96.2</v>
      </c>
      <c r="AR7" s="65"/>
      <c r="AS7" s="65" t="str">
        <f>AS8</f>
        <v>-</v>
      </c>
      <c r="AT7" s="65" t="str">
        <f t="shared" ref="AT7:BB7" si="17">AT8</f>
        <v>-</v>
      </c>
      <c r="AU7" s="65" t="str">
        <f t="shared" si="17"/>
        <v>-</v>
      </c>
      <c r="AV7" s="65">
        <f t="shared" si="17"/>
        <v>80.8</v>
      </c>
      <c r="AW7" s="65">
        <f t="shared" si="17"/>
        <v>80.099999999999994</v>
      </c>
      <c r="AX7" s="65" t="str">
        <f t="shared" si="17"/>
        <v>-</v>
      </c>
      <c r="AY7" s="65" t="str">
        <f t="shared" si="17"/>
        <v>-</v>
      </c>
      <c r="AZ7" s="65" t="str">
        <f t="shared" si="17"/>
        <v>-</v>
      </c>
      <c r="BA7" s="65">
        <f t="shared" si="17"/>
        <v>86.2</v>
      </c>
      <c r="BB7" s="65">
        <f t="shared" si="17"/>
        <v>85.7</v>
      </c>
      <c r="BC7" s="65"/>
      <c r="BD7" s="65" t="str">
        <f>BD8</f>
        <v>-</v>
      </c>
      <c r="BE7" s="65" t="str">
        <f t="shared" ref="BE7:BM7" si="18">BE8</f>
        <v>-</v>
      </c>
      <c r="BF7" s="65" t="str">
        <f t="shared" si="18"/>
        <v>-</v>
      </c>
      <c r="BG7" s="65">
        <f t="shared" si="18"/>
        <v>52.8</v>
      </c>
      <c r="BH7" s="65" t="str">
        <f t="shared" si="18"/>
        <v>該当数値なし</v>
      </c>
      <c r="BI7" s="65" t="str">
        <f t="shared" si="18"/>
        <v>-</v>
      </c>
      <c r="BJ7" s="65" t="str">
        <f t="shared" si="18"/>
        <v>-</v>
      </c>
      <c r="BK7" s="65" t="str">
        <f t="shared" si="18"/>
        <v>-</v>
      </c>
      <c r="BL7" s="65">
        <f t="shared" si="18"/>
        <v>81.599999999999994</v>
      </c>
      <c r="BM7" s="65">
        <f t="shared" si="18"/>
        <v>84.7</v>
      </c>
      <c r="BN7" s="65"/>
      <c r="BO7" s="65" t="str">
        <f>BO8</f>
        <v>-</v>
      </c>
      <c r="BP7" s="65" t="str">
        <f t="shared" ref="BP7:BX7" si="19">BP8</f>
        <v>-</v>
      </c>
      <c r="BQ7" s="65" t="str">
        <f t="shared" si="19"/>
        <v>-</v>
      </c>
      <c r="BR7" s="65">
        <f t="shared" si="19"/>
        <v>78.8</v>
      </c>
      <c r="BS7" s="65">
        <f t="shared" si="19"/>
        <v>81.3</v>
      </c>
      <c r="BT7" s="65" t="str">
        <f t="shared" si="19"/>
        <v>-</v>
      </c>
      <c r="BU7" s="65" t="str">
        <f t="shared" si="19"/>
        <v>-</v>
      </c>
      <c r="BV7" s="65" t="str">
        <f t="shared" si="19"/>
        <v>-</v>
      </c>
      <c r="BW7" s="65">
        <f t="shared" si="19"/>
        <v>69.8</v>
      </c>
      <c r="BX7" s="65">
        <f t="shared" si="19"/>
        <v>71.2</v>
      </c>
      <c r="BY7" s="65"/>
      <c r="BZ7" s="66" t="str">
        <f>BZ8</f>
        <v>-</v>
      </c>
      <c r="CA7" s="66" t="str">
        <f t="shared" ref="CA7:CI7" si="20">CA8</f>
        <v>-</v>
      </c>
      <c r="CB7" s="66" t="str">
        <f t="shared" si="20"/>
        <v>-</v>
      </c>
      <c r="CC7" s="66">
        <f t="shared" si="20"/>
        <v>31453</v>
      </c>
      <c r="CD7" s="66">
        <f t="shared" si="20"/>
        <v>33968</v>
      </c>
      <c r="CE7" s="66" t="str">
        <f t="shared" si="20"/>
        <v>-</v>
      </c>
      <c r="CF7" s="66" t="str">
        <f t="shared" si="20"/>
        <v>-</v>
      </c>
      <c r="CG7" s="66" t="str">
        <f t="shared" si="20"/>
        <v>-</v>
      </c>
      <c r="CH7" s="66">
        <f t="shared" si="20"/>
        <v>45085</v>
      </c>
      <c r="CI7" s="66">
        <f t="shared" si="20"/>
        <v>44825</v>
      </c>
      <c r="CJ7" s="65"/>
      <c r="CK7" s="66" t="str">
        <f>CK8</f>
        <v>-</v>
      </c>
      <c r="CL7" s="66" t="str">
        <f t="shared" ref="CL7:CT7" si="21">CL8</f>
        <v>-</v>
      </c>
      <c r="CM7" s="66" t="str">
        <f t="shared" si="21"/>
        <v>-</v>
      </c>
      <c r="CN7" s="66">
        <f t="shared" si="21"/>
        <v>7741</v>
      </c>
      <c r="CO7" s="66">
        <f t="shared" si="21"/>
        <v>8530</v>
      </c>
      <c r="CP7" s="66" t="str">
        <f t="shared" si="21"/>
        <v>-</v>
      </c>
      <c r="CQ7" s="66" t="str">
        <f t="shared" si="21"/>
        <v>-</v>
      </c>
      <c r="CR7" s="66" t="str">
        <f t="shared" si="21"/>
        <v>-</v>
      </c>
      <c r="CS7" s="66">
        <f t="shared" si="21"/>
        <v>11881</v>
      </c>
      <c r="CT7" s="66">
        <f t="shared" si="21"/>
        <v>12023</v>
      </c>
      <c r="CU7" s="65"/>
      <c r="CV7" s="65" t="str">
        <f>CV8</f>
        <v>-</v>
      </c>
      <c r="CW7" s="65" t="str">
        <f t="shared" ref="CW7:DE7" si="22">CW8</f>
        <v>-</v>
      </c>
      <c r="CX7" s="65" t="str">
        <f t="shared" si="22"/>
        <v>-</v>
      </c>
      <c r="CY7" s="65">
        <f t="shared" si="22"/>
        <v>72.5</v>
      </c>
      <c r="CZ7" s="65">
        <f t="shared" si="22"/>
        <v>66.2</v>
      </c>
      <c r="DA7" s="65" t="str">
        <f t="shared" si="22"/>
        <v>-</v>
      </c>
      <c r="DB7" s="65" t="str">
        <f t="shared" si="22"/>
        <v>-</v>
      </c>
      <c r="DC7" s="65" t="str">
        <f t="shared" si="22"/>
        <v>-</v>
      </c>
      <c r="DD7" s="65">
        <f t="shared" si="22"/>
        <v>58.3</v>
      </c>
      <c r="DE7" s="65">
        <f t="shared" si="22"/>
        <v>59.7</v>
      </c>
      <c r="DF7" s="65"/>
      <c r="DG7" s="65" t="str">
        <f>DG8</f>
        <v>-</v>
      </c>
      <c r="DH7" s="65" t="str">
        <f t="shared" ref="DH7:DP7" si="23">DH8</f>
        <v>-</v>
      </c>
      <c r="DI7" s="65" t="str">
        <f t="shared" si="23"/>
        <v>-</v>
      </c>
      <c r="DJ7" s="65">
        <f t="shared" si="23"/>
        <v>23.4</v>
      </c>
      <c r="DK7" s="65">
        <f t="shared" si="23"/>
        <v>22.5</v>
      </c>
      <c r="DL7" s="65" t="str">
        <f t="shared" si="23"/>
        <v>-</v>
      </c>
      <c r="DM7" s="65" t="str">
        <f t="shared" si="23"/>
        <v>-</v>
      </c>
      <c r="DN7" s="65" t="str">
        <f t="shared" si="23"/>
        <v>-</v>
      </c>
      <c r="DO7" s="65">
        <f t="shared" si="23"/>
        <v>22</v>
      </c>
      <c r="DP7" s="65">
        <f t="shared" si="23"/>
        <v>20.9</v>
      </c>
      <c r="DQ7" s="65"/>
      <c r="DR7" s="65" t="str">
        <f>DR8</f>
        <v>-</v>
      </c>
      <c r="DS7" s="65" t="str">
        <f t="shared" ref="DS7:EA7" si="24">DS8</f>
        <v>-</v>
      </c>
      <c r="DT7" s="65" t="str">
        <f t="shared" si="24"/>
        <v>-</v>
      </c>
      <c r="DU7" s="65">
        <f t="shared" si="24"/>
        <v>10.4</v>
      </c>
      <c r="DV7" s="65">
        <f t="shared" si="24"/>
        <v>14.2</v>
      </c>
      <c r="DW7" s="65" t="str">
        <f t="shared" si="24"/>
        <v>-</v>
      </c>
      <c r="DX7" s="65" t="str">
        <f t="shared" si="24"/>
        <v>-</v>
      </c>
      <c r="DY7" s="65" t="str">
        <f t="shared" si="24"/>
        <v>-</v>
      </c>
      <c r="DZ7" s="65">
        <f t="shared" si="24"/>
        <v>48.1</v>
      </c>
      <c r="EA7" s="65">
        <f t="shared" si="24"/>
        <v>44.7</v>
      </c>
      <c r="EB7" s="65"/>
      <c r="EC7" s="65" t="str">
        <f>EC8</f>
        <v>-</v>
      </c>
      <c r="ED7" s="65" t="str">
        <f t="shared" ref="ED7:EL7" si="25">ED8</f>
        <v>-</v>
      </c>
      <c r="EE7" s="65" t="str">
        <f t="shared" si="25"/>
        <v>-</v>
      </c>
      <c r="EF7" s="65">
        <f t="shared" si="25"/>
        <v>28.2</v>
      </c>
      <c r="EG7" s="65">
        <f t="shared" si="25"/>
        <v>35.799999999999997</v>
      </c>
      <c r="EH7" s="65" t="str">
        <f t="shared" si="25"/>
        <v>-</v>
      </c>
      <c r="EI7" s="65" t="str">
        <f t="shared" si="25"/>
        <v>-</v>
      </c>
      <c r="EJ7" s="65" t="str">
        <f t="shared" si="25"/>
        <v>-</v>
      </c>
      <c r="EK7" s="65">
        <f t="shared" si="25"/>
        <v>66.5</v>
      </c>
      <c r="EL7" s="65">
        <f t="shared" si="25"/>
        <v>64.2</v>
      </c>
      <c r="EM7" s="65"/>
      <c r="EN7" s="66" t="str">
        <f>EN8</f>
        <v>-</v>
      </c>
      <c r="EO7" s="66" t="str">
        <f t="shared" ref="EO7:EW7" si="26">EO8</f>
        <v>-</v>
      </c>
      <c r="EP7" s="66" t="str">
        <f t="shared" si="26"/>
        <v>-</v>
      </c>
      <c r="EQ7" s="66">
        <f t="shared" si="26"/>
        <v>46015455</v>
      </c>
      <c r="ER7" s="66">
        <f t="shared" si="26"/>
        <v>45584149</v>
      </c>
      <c r="ES7" s="66" t="str">
        <f t="shared" si="26"/>
        <v>-</v>
      </c>
      <c r="ET7" s="66" t="str">
        <f t="shared" si="26"/>
        <v>-</v>
      </c>
      <c r="EU7" s="66" t="str">
        <f t="shared" si="26"/>
        <v>-</v>
      </c>
      <c r="EV7" s="66">
        <f t="shared" si="26"/>
        <v>39301664</v>
      </c>
      <c r="EW7" s="66">
        <f t="shared" si="26"/>
        <v>41260555</v>
      </c>
      <c r="EX7" s="66"/>
    </row>
    <row r="8" spans="1:154" s="67" customFormat="1" x14ac:dyDescent="0.15">
      <c r="A8" s="48"/>
      <c r="B8" s="68">
        <v>2016</v>
      </c>
      <c r="C8" s="68">
        <v>428779</v>
      </c>
      <c r="D8" s="68">
        <v>46</v>
      </c>
      <c r="E8" s="68">
        <v>6</v>
      </c>
      <c r="F8" s="68">
        <v>0</v>
      </c>
      <c r="G8" s="68">
        <v>14</v>
      </c>
      <c r="H8" s="68" t="s">
        <v>123</v>
      </c>
      <c r="I8" s="68" t="s">
        <v>124</v>
      </c>
      <c r="J8" s="68" t="s">
        <v>125</v>
      </c>
      <c r="K8" s="68" t="s">
        <v>126</v>
      </c>
      <c r="L8" s="68" t="s">
        <v>127</v>
      </c>
      <c r="M8" s="68" t="s">
        <v>128</v>
      </c>
      <c r="N8" s="68" t="s">
        <v>129</v>
      </c>
      <c r="O8" s="68"/>
      <c r="P8" s="68" t="s">
        <v>130</v>
      </c>
      <c r="Q8" s="69">
        <v>25</v>
      </c>
      <c r="R8" s="68" t="s">
        <v>131</v>
      </c>
      <c r="S8" s="68" t="s">
        <v>132</v>
      </c>
      <c r="T8" s="68" t="s">
        <v>133</v>
      </c>
      <c r="U8" s="69" t="s">
        <v>131</v>
      </c>
      <c r="V8" s="69">
        <v>19812</v>
      </c>
      <c r="W8" s="68" t="s">
        <v>134</v>
      </c>
      <c r="X8" s="70" t="s">
        <v>135</v>
      </c>
      <c r="Y8" s="69">
        <v>222</v>
      </c>
      <c r="Z8" s="69" t="s">
        <v>131</v>
      </c>
      <c r="AA8" s="69">
        <v>4</v>
      </c>
      <c r="AB8" s="69">
        <v>45</v>
      </c>
      <c r="AC8" s="69">
        <v>4</v>
      </c>
      <c r="AD8" s="69">
        <v>275</v>
      </c>
      <c r="AE8" s="69">
        <v>222</v>
      </c>
      <c r="AF8" s="69" t="s">
        <v>131</v>
      </c>
      <c r="AG8" s="69">
        <v>222</v>
      </c>
      <c r="AH8" s="71" t="s">
        <v>131</v>
      </c>
      <c r="AI8" s="71" t="s">
        <v>131</v>
      </c>
      <c r="AJ8" s="71" t="s">
        <v>131</v>
      </c>
      <c r="AK8" s="71">
        <v>92.4</v>
      </c>
      <c r="AL8" s="71">
        <v>90.2</v>
      </c>
      <c r="AM8" s="71" t="s">
        <v>131</v>
      </c>
      <c r="AN8" s="71" t="s">
        <v>131</v>
      </c>
      <c r="AO8" s="71" t="s">
        <v>131</v>
      </c>
      <c r="AP8" s="71">
        <v>96.6</v>
      </c>
      <c r="AQ8" s="71">
        <v>96.2</v>
      </c>
      <c r="AR8" s="71">
        <v>98.4</v>
      </c>
      <c r="AS8" s="71" t="s">
        <v>131</v>
      </c>
      <c r="AT8" s="71" t="s">
        <v>131</v>
      </c>
      <c r="AU8" s="71" t="s">
        <v>131</v>
      </c>
      <c r="AV8" s="71">
        <v>80.8</v>
      </c>
      <c r="AW8" s="71">
        <v>80.099999999999994</v>
      </c>
      <c r="AX8" s="71" t="s">
        <v>131</v>
      </c>
      <c r="AY8" s="71" t="s">
        <v>131</v>
      </c>
      <c r="AZ8" s="71" t="s">
        <v>131</v>
      </c>
      <c r="BA8" s="71">
        <v>86.2</v>
      </c>
      <c r="BB8" s="71">
        <v>85.7</v>
      </c>
      <c r="BC8" s="71">
        <v>89.5</v>
      </c>
      <c r="BD8" s="72" t="s">
        <v>131</v>
      </c>
      <c r="BE8" s="72" t="s">
        <v>131</v>
      </c>
      <c r="BF8" s="72" t="s">
        <v>131</v>
      </c>
      <c r="BG8" s="72">
        <v>52.8</v>
      </c>
      <c r="BH8" s="72" t="s">
        <v>136</v>
      </c>
      <c r="BI8" s="72" t="s">
        <v>131</v>
      </c>
      <c r="BJ8" s="72" t="s">
        <v>131</v>
      </c>
      <c r="BK8" s="72" t="s">
        <v>131</v>
      </c>
      <c r="BL8" s="72">
        <v>81.599999999999994</v>
      </c>
      <c r="BM8" s="72">
        <v>84.7</v>
      </c>
      <c r="BN8" s="72">
        <v>63.6</v>
      </c>
      <c r="BO8" s="71" t="s">
        <v>131</v>
      </c>
      <c r="BP8" s="71" t="s">
        <v>131</v>
      </c>
      <c r="BQ8" s="71" t="s">
        <v>131</v>
      </c>
      <c r="BR8" s="71">
        <v>78.8</v>
      </c>
      <c r="BS8" s="71">
        <v>81.3</v>
      </c>
      <c r="BT8" s="71" t="s">
        <v>131</v>
      </c>
      <c r="BU8" s="71" t="s">
        <v>131</v>
      </c>
      <c r="BV8" s="71" t="s">
        <v>131</v>
      </c>
      <c r="BW8" s="71">
        <v>69.8</v>
      </c>
      <c r="BX8" s="71">
        <v>71.2</v>
      </c>
      <c r="BY8" s="71">
        <v>74.2</v>
      </c>
      <c r="BZ8" s="72" t="s">
        <v>131</v>
      </c>
      <c r="CA8" s="72" t="s">
        <v>131</v>
      </c>
      <c r="CB8" s="72" t="s">
        <v>131</v>
      </c>
      <c r="CC8" s="72">
        <v>31453</v>
      </c>
      <c r="CD8" s="72">
        <v>33968</v>
      </c>
      <c r="CE8" s="72" t="s">
        <v>131</v>
      </c>
      <c r="CF8" s="72" t="s">
        <v>131</v>
      </c>
      <c r="CG8" s="72" t="s">
        <v>131</v>
      </c>
      <c r="CH8" s="72">
        <v>45085</v>
      </c>
      <c r="CI8" s="72">
        <v>44825</v>
      </c>
      <c r="CJ8" s="71">
        <v>49667</v>
      </c>
      <c r="CK8" s="72" t="s">
        <v>131</v>
      </c>
      <c r="CL8" s="72" t="s">
        <v>131</v>
      </c>
      <c r="CM8" s="72" t="s">
        <v>131</v>
      </c>
      <c r="CN8" s="72">
        <v>7741</v>
      </c>
      <c r="CO8" s="72">
        <v>8530</v>
      </c>
      <c r="CP8" s="72" t="s">
        <v>131</v>
      </c>
      <c r="CQ8" s="72" t="s">
        <v>131</v>
      </c>
      <c r="CR8" s="72" t="s">
        <v>131</v>
      </c>
      <c r="CS8" s="72">
        <v>11881</v>
      </c>
      <c r="CT8" s="72">
        <v>12023</v>
      </c>
      <c r="CU8" s="71">
        <v>13758</v>
      </c>
      <c r="CV8" s="72" t="s">
        <v>131</v>
      </c>
      <c r="CW8" s="72" t="s">
        <v>131</v>
      </c>
      <c r="CX8" s="72" t="s">
        <v>131</v>
      </c>
      <c r="CY8" s="72">
        <v>72.5</v>
      </c>
      <c r="CZ8" s="72">
        <v>66.2</v>
      </c>
      <c r="DA8" s="72" t="s">
        <v>131</v>
      </c>
      <c r="DB8" s="72" t="s">
        <v>131</v>
      </c>
      <c r="DC8" s="72" t="s">
        <v>131</v>
      </c>
      <c r="DD8" s="72">
        <v>58.3</v>
      </c>
      <c r="DE8" s="72">
        <v>59.7</v>
      </c>
      <c r="DF8" s="72">
        <v>55.2</v>
      </c>
      <c r="DG8" s="72" t="s">
        <v>131</v>
      </c>
      <c r="DH8" s="72" t="s">
        <v>131</v>
      </c>
      <c r="DI8" s="72" t="s">
        <v>131</v>
      </c>
      <c r="DJ8" s="72">
        <v>23.4</v>
      </c>
      <c r="DK8" s="72">
        <v>22.5</v>
      </c>
      <c r="DL8" s="72" t="s">
        <v>131</v>
      </c>
      <c r="DM8" s="72" t="s">
        <v>131</v>
      </c>
      <c r="DN8" s="72" t="s">
        <v>131</v>
      </c>
      <c r="DO8" s="72">
        <v>22</v>
      </c>
      <c r="DP8" s="72">
        <v>20.9</v>
      </c>
      <c r="DQ8" s="72">
        <v>24.1</v>
      </c>
      <c r="DR8" s="71" t="s">
        <v>131</v>
      </c>
      <c r="DS8" s="71" t="s">
        <v>131</v>
      </c>
      <c r="DT8" s="71" t="s">
        <v>131</v>
      </c>
      <c r="DU8" s="71">
        <v>10.4</v>
      </c>
      <c r="DV8" s="71">
        <v>14.2</v>
      </c>
      <c r="DW8" s="71" t="s">
        <v>131</v>
      </c>
      <c r="DX8" s="71" t="s">
        <v>131</v>
      </c>
      <c r="DY8" s="71" t="s">
        <v>131</v>
      </c>
      <c r="DZ8" s="71">
        <v>48.1</v>
      </c>
      <c r="EA8" s="71">
        <v>44.7</v>
      </c>
      <c r="EB8" s="71">
        <v>50.7</v>
      </c>
      <c r="EC8" s="71" t="s">
        <v>131</v>
      </c>
      <c r="ED8" s="71" t="s">
        <v>131</v>
      </c>
      <c r="EE8" s="71" t="s">
        <v>131</v>
      </c>
      <c r="EF8" s="71">
        <v>28.2</v>
      </c>
      <c r="EG8" s="71">
        <v>35.799999999999997</v>
      </c>
      <c r="EH8" s="71" t="s">
        <v>131</v>
      </c>
      <c r="EI8" s="71" t="s">
        <v>131</v>
      </c>
      <c r="EJ8" s="71" t="s">
        <v>131</v>
      </c>
      <c r="EK8" s="71">
        <v>66.5</v>
      </c>
      <c r="EL8" s="71">
        <v>64.2</v>
      </c>
      <c r="EM8" s="71">
        <v>65.7</v>
      </c>
      <c r="EN8" s="72" t="s">
        <v>131</v>
      </c>
      <c r="EO8" s="72" t="s">
        <v>131</v>
      </c>
      <c r="EP8" s="72" t="s">
        <v>131</v>
      </c>
      <c r="EQ8" s="72">
        <v>46015455</v>
      </c>
      <c r="ER8" s="72">
        <v>45584149</v>
      </c>
      <c r="ES8" s="72" t="s">
        <v>131</v>
      </c>
      <c r="ET8" s="72" t="s">
        <v>131</v>
      </c>
      <c r="EU8" s="72" t="s">
        <v>131</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