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<sst xmlns="http://schemas.openxmlformats.org/spreadsheetml/2006/main" count="288" uniqueCount="148">
  <si>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</si>
  <si>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</si>
  <si>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</si>
  <si>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</si>
  <si>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</si>
  <si>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</si>
  <si>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</si>
  <si>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</si>
  <si>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</si>
  <si>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</si>
  <si>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</si>
  <si>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</si>
  <si>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</si>
  <si>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</si>
  <si>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</si>
  <si>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</si>
  <si>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</si>
  <si>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</si>
  <si>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</si>
  <si>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</si>
  <si>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</si>
  <si>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</si>
  <si>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</si>
  <si>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</si>
  <si>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</si>
  <si>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</si>
  <si>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</si>
  <si>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</si>
  <si>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</si>
  <si>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</si>
  <si>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</si>
  <si>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</si>
  <si>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</si>
  <si>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</si>
  <si>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</si>
  <si>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</si>
  <si>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</si>
  <si>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</si>
  <si>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</si>
  <si>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</si>
  <si>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</si>
  <si>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</si>
  <si>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</si>
  <si>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</si>
  <si>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</si>
  <si>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</si>
  <si>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</si>
  <si>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</si>
  <si>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</si>
  <si>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</si>
  <si>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</si>
  <si>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</si>
  <si>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</si>
  <si>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</si>
  <si>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</si>
  <si>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</si>
  <si>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</si>
  <si>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</si>
  <si>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</si>
  <si>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</si>
  <si>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</si>
  <si>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</si>
  <si>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</si>
  <si>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</si>
  <si>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</si>
  <si>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</si>
  <si>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</si>
  <si>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</si>
  <si>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</si>
  <si>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</si>
  <si>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</si>
  <si>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</si>
  <si>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</si>
  <si>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</si>
  <si>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</si>
  <si>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</si>
  <si>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</si>
  <si>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</si>
  <si>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</si>
  <si>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</si>
  <si>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</si>
  <si>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</si>
  <si>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</si>
  <si>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</si>
  <si>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</si>
  <si>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</si>
  <si>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</si>
  <si>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</si>
  <si>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</si>
  <si>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</si>
  <si>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</si>
  <si>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</si>
  <si>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</si>
  <si>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</si>
  <si>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</si>
  <si>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</si>
  <si>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</si>
  <si>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</si>
  <si>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</si>
  <si>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</si>
  <si>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</si>
  <si>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</si>
  <si>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</si>
  <si>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</si>
  <si>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</si>
  <si>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</si>
  <si>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</si>
  <si>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</si>
  <si>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</si>
  <si>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</si>
  <si>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</si>
  <si>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</si>
  <si>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</si>
  <si>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</si>
  <si>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</si>
  <si>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</si>
  <si>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</si>
  <si>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</si>
  <si>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</si>
  <si>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</si>
  <si>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</si>
  <si>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</si>
  <si>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</si>
  <si>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</si>
  <si>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静岡市</t>
  </si>
  <si>
    <t>静岡市立清水病院</t>
  </si>
  <si>
    <t>当然財務</t>
  </si>
  <si>
    <t>病院事業</t>
  </si>
  <si>
    <t>一般病院</t>
  </si>
  <si>
    <t>400床以上～500床未満</t>
  </si>
  <si>
    <t>直営</t>
  </si>
  <si>
    <t>対象</t>
  </si>
  <si>
    <t>ド 透 I 未 訓 ガ</t>
  </si>
  <si>
    <t>救 臨 災 地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</si>
  <si>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</si>
  <si>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</si>
  <si>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</si>
  <si>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</si>
  <si>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</si>
  <si>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</si>
  <si>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</si>
  <si>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</si>
  <si>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</si>
  <si>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清水区の基幹病院として、高度急性期医療から一般急性期を中心に、回復期リハビリテーション病棟及び地域包括ケア病棟を持つ病院として回復期医療を提供する役割を担う。
　また、清水区の公的病院で唯一小児及び周産期医療を提供している。</t>
    <rPh sb="1" eb="3">
      <t>シミズ</t>
    </rPh>
    <rPh sb="3" eb="4">
      <t>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7">
      <t>シミズ</t>
    </rPh>
    <rPh sb="87" eb="88">
      <t>ク</t>
    </rPh>
    <rPh sb="89" eb="91">
      <t>コウテキ</t>
    </rPh>
    <rPh sb="91" eb="93">
      <t>ビョウイン</t>
    </rPh>
    <rPh sb="94" eb="96">
      <t>ユイイツ</t>
    </rPh>
    <rPh sb="96" eb="98">
      <t>ショウニ</t>
    </rPh>
    <rPh sb="98" eb="99">
      <t>オヨ</t>
    </rPh>
    <rPh sb="100" eb="103">
      <t>シュウサンキ</t>
    </rPh>
    <rPh sb="103" eb="105">
      <t>イリョウ</t>
    </rPh>
    <rPh sb="106" eb="108">
      <t>テイキョウ</t>
    </rPh>
    <phoneticPr fontId="5"/>
  </si>
  <si>
    <t>　①②機械備品については、更新をしているため、器械備品減価償却率に増減はないが、それ以外の有形固定資産は老朽化が進んでいる。
　③H27より許可病床数を500床から475床に減床したため、1床当たりの有形固定資産額が上がった。</t>
    <rPh sb="3" eb="5">
      <t>キカイ</t>
    </rPh>
    <rPh sb="5" eb="7">
      <t>ビヒン</t>
    </rPh>
    <rPh sb="13" eb="15">
      <t>コウシン</t>
    </rPh>
    <rPh sb="23" eb="25">
      <t>キカイ</t>
    </rPh>
    <rPh sb="25" eb="27">
      <t>ビヒン</t>
    </rPh>
    <rPh sb="27" eb="29">
      <t>ゲンカ</t>
    </rPh>
    <rPh sb="29" eb="31">
      <t>ショウキャク</t>
    </rPh>
    <rPh sb="31" eb="32">
      <t>リツ</t>
    </rPh>
    <rPh sb="33" eb="35">
      <t>ゾウゲン</t>
    </rPh>
    <rPh sb="42" eb="44">
      <t>イガイ</t>
    </rPh>
    <rPh sb="45" eb="47">
      <t>ユウケイ</t>
    </rPh>
    <rPh sb="47" eb="49">
      <t>コテイ</t>
    </rPh>
    <rPh sb="49" eb="51">
      <t>シサン</t>
    </rPh>
    <rPh sb="52" eb="55">
      <t>ロウキュウカ</t>
    </rPh>
    <rPh sb="56" eb="57">
      <t>スス</t>
    </rPh>
    <rPh sb="70" eb="72">
      <t>キョカ</t>
    </rPh>
    <rPh sb="72" eb="74">
      <t>ビョウショウ</t>
    </rPh>
    <rPh sb="74" eb="75">
      <t>スウ</t>
    </rPh>
    <rPh sb="79" eb="80">
      <t>ユカ</t>
    </rPh>
    <rPh sb="85" eb="86">
      <t>ユカ</t>
    </rPh>
    <rPh sb="87" eb="88">
      <t>ゲン</t>
    </rPh>
    <rPh sb="88" eb="89">
      <t>ユカ</t>
    </rPh>
    <rPh sb="95" eb="96">
      <t>ユカ</t>
    </rPh>
    <rPh sb="96" eb="97">
      <t>ア</t>
    </rPh>
    <rPh sb="100" eb="102">
      <t>ユウケイ</t>
    </rPh>
    <rPh sb="102" eb="104">
      <t>コテイ</t>
    </rPh>
    <rPh sb="104" eb="106">
      <t>シサン</t>
    </rPh>
    <rPh sb="106" eb="107">
      <t>ガク</t>
    </rPh>
    <rPh sb="108" eb="109">
      <t>ア</t>
    </rPh>
    <phoneticPr fontId="5"/>
  </si>
  <si>
    <t>　①②経常収支比率が類似病院平均と比べ高いことに対し、医業収支比率は下回っている。
　④H24からH27にかけて低下傾向にあったが、H28はH26を上回った。
　⑤⑥入院・外来収益ともに類似病院平均と比べ単価が低い。
　⑦類似病院平均と同様に増加傾向にある。
　⑧H27に類似病院平均を上回ったが、H28は例年通り下回った。</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56" eb="58">
      <t>テイカ</t>
    </rPh>
    <rPh sb="58" eb="60">
      <t>ケイコウ</t>
    </rPh>
    <rPh sb="83" eb="85">
      <t>ニュウイン</t>
    </rPh>
    <rPh sb="86" eb="88">
      <t>ガイライ</t>
    </rPh>
    <rPh sb="88" eb="90">
      <t>シュウエキ</t>
    </rPh>
    <rPh sb="102" eb="104">
      <t>タンカ</t>
    </rPh>
    <rPh sb="105" eb="106">
      <t>ヒク</t>
    </rPh>
    <rPh sb="111" eb="113">
      <t>ルイジ</t>
    </rPh>
    <rPh sb="113" eb="115">
      <t>ビョウイン</t>
    </rPh>
    <rPh sb="115" eb="117">
      <t>ヘイキン</t>
    </rPh>
    <rPh sb="118" eb="120">
      <t>ドウヨウ</t>
    </rPh>
    <rPh sb="121" eb="123">
      <t>ゾウカ</t>
    </rPh>
    <rPh sb="123" eb="125">
      <t>ケイコウ</t>
    </rPh>
    <rPh sb="143" eb="145">
      <t>ウワマワ</t>
    </rPh>
    <rPh sb="153" eb="155">
      <t>レイネン</t>
    </rPh>
    <rPh sb="155" eb="156">
      <t>ドオ</t>
    </rPh>
    <rPh sb="157" eb="159">
      <t>シタマワ</t>
    </rPh>
    <phoneticPr fontId="5"/>
  </si>
  <si>
    <t>　H27はＣ型肝炎新薬等の使用により外来収益及び材料費は増加したが、H28はその使用が落ち着きつつある。
　入院収益は、病床利用率がH26を上回ったため回復の兆しが見えた。
　しかし、同時に職員給与費対医業収益比率が増加し、楽観視できない状況である。
　また、経常収支比率が100％を超える一方で、医業収支比率が100％を下回るのは、一般会計からの繰出しによるものであり、医業収支比率の改善を図る必要がある。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6" eb="7">
      <t>ガタ</t>
    </rPh>
    <rPh sb="7" eb="9">
      <t>カンエン</t>
    </rPh>
    <rPh sb="9" eb="11">
      <t>シンヤク</t>
    </rPh>
    <rPh sb="11" eb="12">
      <t>トウ</t>
    </rPh>
    <rPh sb="13" eb="15">
      <t>シヨウ</t>
    </rPh>
    <rPh sb="18" eb="20">
      <t>ガイライ</t>
    </rPh>
    <rPh sb="20" eb="22">
      <t>シュウエキ</t>
    </rPh>
    <rPh sb="22" eb="23">
      <t>オヨ</t>
    </rPh>
    <rPh sb="24" eb="27">
      <t>ザイリョウヒ</t>
    </rPh>
    <rPh sb="28" eb="30">
      <t>ゾウカ</t>
    </rPh>
    <rPh sb="40" eb="42">
      <t>シヨウ</t>
    </rPh>
    <rPh sb="43" eb="44">
      <t>オ</t>
    </rPh>
    <rPh sb="45" eb="46">
      <t>ツ</t>
    </rPh>
    <rPh sb="54" eb="56">
      <t>ニュウイン</t>
    </rPh>
    <rPh sb="56" eb="58">
      <t>シュウエキ</t>
    </rPh>
    <rPh sb="60" eb="62">
      <t>ビョウショウ</t>
    </rPh>
    <rPh sb="62" eb="65">
      <t>リヨウリツ</t>
    </rPh>
    <rPh sb="70" eb="72">
      <t>ウワマワ</t>
    </rPh>
    <rPh sb="76" eb="78">
      <t>カイフク</t>
    </rPh>
    <rPh sb="79" eb="80">
      <t>キザ</t>
    </rPh>
    <rPh sb="82" eb="83">
      <t>ミ</t>
    </rPh>
    <rPh sb="92" eb="94">
      <t>ドウジ</t>
    </rPh>
    <rPh sb="95" eb="97">
      <t>ショクイン</t>
    </rPh>
    <rPh sb="97" eb="99">
      <t>キュウヨ</t>
    </rPh>
    <rPh sb="99" eb="100">
      <t>ヒ</t>
    </rPh>
    <rPh sb="100" eb="101">
      <t>タイ</t>
    </rPh>
    <rPh sb="101" eb="103">
      <t>イギョウ</t>
    </rPh>
    <rPh sb="103" eb="105">
      <t>シュウエキ</t>
    </rPh>
    <rPh sb="105" eb="107">
      <t>ヒリツ</t>
    </rPh>
    <rPh sb="108" eb="110">
      <t>ゾウカ</t>
    </rPh>
    <rPh sb="112" eb="115">
      <t>ラッカンシ</t>
    </rPh>
    <rPh sb="119" eb="121">
      <t>ジョウキョウ</t>
    </rPh>
    <rPh sb="130" eb="132">
      <t>ケイジョウ</t>
    </rPh>
    <rPh sb="132" eb="134">
      <t>シュウシ</t>
    </rPh>
    <rPh sb="134" eb="136">
      <t>ヒリツ</t>
    </rPh>
    <rPh sb="142" eb="143">
      <t>コ</t>
    </rPh>
    <rPh sb="145" eb="147">
      <t>イッポウ</t>
    </rPh>
    <rPh sb="149" eb="151">
      <t>イギョウ</t>
    </rPh>
    <rPh sb="151" eb="153">
      <t>シュウシ</t>
    </rPh>
    <rPh sb="153" eb="155">
      <t>ヒリツ</t>
    </rPh>
    <rPh sb="161" eb="163">
      <t>シタマワ</t>
    </rPh>
    <rPh sb="167" eb="169">
      <t>イッパン</t>
    </rPh>
    <rPh sb="169" eb="171">
      <t>カイケイ</t>
    </rPh>
    <rPh sb="174" eb="176">
      <t>クリダ</t>
    </rPh>
    <rPh sb="186" eb="188">
      <t>イギョウ</t>
    </rPh>
    <rPh sb="188" eb="190">
      <t>シュウシ</t>
    </rPh>
    <rPh sb="190" eb="192">
      <t>ヒリツ</t>
    </rPh>
    <rPh sb="193" eb="195">
      <t>カイゼン</t>
    </rPh>
    <rPh sb="196" eb="197">
      <t>ハカ</t>
    </rPh>
    <rPh sb="198" eb="200">
      <t>ヒツヨウ</t>
    </rPh>
    <rPh sb="206" eb="208">
      <t>コンゴ</t>
    </rPh>
    <rPh sb="209" eb="212">
      <t>アンテイテキ</t>
    </rPh>
    <rPh sb="213" eb="215">
      <t>ケイエイ</t>
    </rPh>
    <rPh sb="215" eb="217">
      <t>キバン</t>
    </rPh>
    <rPh sb="218" eb="220">
      <t>イジ</t>
    </rPh>
    <rPh sb="229" eb="231">
      <t>イギョウ</t>
    </rPh>
    <rPh sb="231" eb="233">
      <t>シュウエキ</t>
    </rPh>
    <rPh sb="234" eb="236">
      <t>ゾウカ</t>
    </rPh>
    <rPh sb="237" eb="239">
      <t>メザ</t>
    </rPh>
    <rPh sb="245" eb="247">
      <t>ショクイン</t>
    </rPh>
    <rPh sb="247" eb="249">
      <t>キュウヨ</t>
    </rPh>
    <rPh sb="249" eb="250">
      <t>ヒ</t>
    </rPh>
    <rPh sb="251" eb="253">
      <t>ユウケイ</t>
    </rPh>
    <rPh sb="253" eb="255">
      <t>コテイ</t>
    </rPh>
    <rPh sb="255" eb="257">
      <t>シサン</t>
    </rPh>
    <rPh sb="258" eb="260">
      <t>テキセイ</t>
    </rPh>
    <rPh sb="260" eb="262">
      <t>カンリ</t>
    </rPh>
    <rPh sb="262" eb="263">
      <t>トウ</t>
    </rPh>
    <rPh sb="264" eb="266">
      <t>ケイヒ</t>
    </rPh>
    <rPh sb="267" eb="269">
      <t>サクゲン</t>
    </rPh>
    <rPh sb="270" eb="271">
      <t>ハカ</t>
    </rPh>
    <rPh sb="273" eb="276">
      <t>ジギョウセイ</t>
    </rPh>
    <rPh sb="277" eb="279">
      <t>ジュウブン</t>
    </rPh>
    <rPh sb="280" eb="282">
      <t>コウリョ</t>
    </rPh>
    <rPh sb="284" eb="287">
      <t>ケイカクテキ</t>
    </rPh>
    <rPh sb="289" eb="292">
      <t>コウリツテキ</t>
    </rPh>
    <rPh sb="293" eb="295">
      <t>ウンエイ</t>
    </rPh>
    <rPh sb="296" eb="297">
      <t>オコナ</t>
    </rPh>
    <rPh sb="301" eb="303">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</si>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</sst>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76.7</c:v>
                </c:pt>
                <c:pt idx="1">
                  <c:v>73.599999999999994</c:v>
                </c:pt>
                <c:pt idx="2">
                  <c:v>69.400000000000006</c:v>
                </c:pt>
                <c:pt idx="3">
                  <c:v>68.5</c:v>
                </c:pt>
                <c:pt idx="4">
                  <c:v>71.900000000000006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569024"/>
        <c:axId val="95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569024"/>
        <c:axId val="95570944"/>
      </c:lineChart>
      <c:dateAx>
        <c:axId val="95569024"/>
        <c:scaling>
          <c:orientation val="minMax"/>
        </c:scaling>
        <c:delete val="1"/>
        <c:axPos val="b"/>
        <c:numFmt formatCode="ge" sourceLinked="1"/>
        <c:majorTickMark val="none"/>
        <c:minorTickMark val="none"/>
        <c:tickLblPos val="none"/>
        <c:crossAx val="95570944"/>
        <c:crosses val="autoZero"/>
        <c:auto val="1"/>
        <c:lblOffset val="100"/>
        <c:baseTimeUnit val="years"/>
      </c:dateAx>
      <c:valAx>
        <c:axId val="955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11503</c:v>
                </c:pt>
                <c:pt idx="1">
                  <c:v>11763</c:v>
                </c:pt>
                <c:pt idx="2">
                  <c:v>12068</c:v>
                </c:pt>
                <c:pt idx="3">
                  <c:v>14974</c:v>
                </c:pt>
                <c:pt idx="4">
                  <c:v>13530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940992"/>
        <c:axId val="97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940992"/>
        <c:axId val="97942912"/>
      </c:lineChart>
      <c:dateAx>
        <c:axId val="97940992"/>
        <c:scaling>
          <c:orientation val="minMax"/>
        </c:scaling>
        <c:delete val="1"/>
        <c:axPos val="b"/>
        <c:numFmt formatCode="ge" sourceLinked="1"/>
        <c:majorTickMark val="none"/>
        <c:minorTickMark val="none"/>
        <c:tickLblPos val="none"/>
        <c:crossAx val="97942912"/>
        <c:crosses val="autoZero"/>
        <c:auto val="1"/>
        <c:lblOffset val="100"/>
        <c:baseTimeUnit val="years"/>
      </c:dateAx>
      <c:valAx>
        <c:axId val="9794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46347</c:v>
                </c:pt>
                <c:pt idx="1">
                  <c:v>46752</c:v>
                </c:pt>
                <c:pt idx="2">
                  <c:v>47769</c:v>
                </c:pt>
                <c:pt idx="3">
                  <c:v>49364</c:v>
                </c:pt>
                <c:pt idx="4">
                  <c:v>48574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8002048"/>
        <c:axId val="980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8002048"/>
        <c:axId val="98003968"/>
      </c:lineChart>
      <c:dateAx>
        <c:axId val="98002048"/>
        <c:scaling>
          <c:orientation val="minMax"/>
        </c:scaling>
        <c:delete val="1"/>
        <c:axPos val="b"/>
        <c:numFmt formatCode="ge" sourceLinked="1"/>
        <c:majorTickMark val="none"/>
        <c:minorTickMark val="none"/>
        <c:tickLblPos val="none"/>
        <c:crossAx val="98003968"/>
        <c:crosses val="autoZero"/>
        <c:auto val="1"/>
        <c:lblOffset val="100"/>
        <c:baseTimeUnit val="years"/>
      </c:dateAx>
      <c:valAx>
        <c:axId val="9800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17.5</c:v>
                </c:pt>
                <c:pt idx="1">
                  <c:v>17.8</c:v>
                </c:pt>
                <c:pt idx="2">
                  <c:v>17.5</c:v>
                </c:pt>
                <c:pt idx="3">
                  <c:v>15.7</c:v>
                </c:pt>
                <c:pt idx="4">
                  <c:v>15.6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461376"/>
        <c:axId val="974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461376"/>
        <c:axId val="97463296"/>
      </c:lineChart>
      <c:dateAx>
        <c:axId val="97461376"/>
        <c:scaling>
          <c:orientation val="minMax"/>
        </c:scaling>
        <c:delete val="1"/>
        <c:axPos val="b"/>
        <c:numFmt formatCode="ge" sourceLinked="1"/>
        <c:majorTickMark val="none"/>
        <c:minorTickMark val="none"/>
        <c:tickLblPos val="none"/>
        <c:crossAx val="97463296"/>
        <c:crosses val="autoZero"/>
        <c:auto val="1"/>
        <c:lblOffset val="100"/>
        <c:baseTimeUnit val="years"/>
      </c:dateAx>
      <c:valAx>
        <c:axId val="974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92.5</c:v>
                </c:pt>
                <c:pt idx="1">
                  <c:v>91.9</c:v>
                </c:pt>
                <c:pt idx="2">
                  <c:v>84.9</c:v>
                </c:pt>
                <c:pt idx="3">
                  <c:v>81.099999999999994</c:v>
                </c:pt>
                <c:pt idx="4">
                  <c:v>80.900000000000006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506048"/>
        <c:axId val="97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506048"/>
        <c:axId val="97507968"/>
      </c:lineChart>
      <c:dateAx>
        <c:axId val="97506048"/>
        <c:scaling>
          <c:orientation val="minMax"/>
        </c:scaling>
        <c:delete val="1"/>
        <c:axPos val="b"/>
        <c:numFmt formatCode="ge" sourceLinked="1"/>
        <c:majorTickMark val="none"/>
        <c:minorTickMark val="none"/>
        <c:tickLblPos val="none"/>
        <c:crossAx val="97507968"/>
        <c:crosses val="autoZero"/>
        <c:auto val="1"/>
        <c:lblOffset val="100"/>
        <c:baseTimeUnit val="years"/>
      </c:dateAx>
      <c:valAx>
        <c:axId val="975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100.1</c:v>
                </c:pt>
                <c:pt idx="2">
                  <c:v>104.6</c:v>
                </c:pt>
                <c:pt idx="3">
                  <c:v>100.9</c:v>
                </c:pt>
                <c:pt idx="4">
                  <c:v>100.3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550720"/>
        <c:axId val="97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550720"/>
        <c:axId val="97552640"/>
      </c:lineChart>
      <c:dateAx>
        <c:axId val="97550720"/>
        <c:scaling>
          <c:orientation val="minMax"/>
        </c:scaling>
        <c:delete val="1"/>
        <c:axPos val="b"/>
        <c:numFmt formatCode="ge" sourceLinked="1"/>
        <c:majorTickMark val="none"/>
        <c:minorTickMark val="none"/>
        <c:tickLblPos val="none"/>
        <c:crossAx val="97552640"/>
        <c:crosses val="autoZero"/>
        <c:auto val="1"/>
        <c:lblOffset val="100"/>
        <c:baseTimeUnit val="years"/>
      </c:dateAx>
      <c:valAx>
        <c:axId val="975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5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62.1</c:v>
                </c:pt>
                <c:pt idx="1">
                  <c:v>62.7</c:v>
                </c:pt>
                <c:pt idx="2">
                  <c:v>62.8</c:v>
                </c:pt>
                <c:pt idx="3">
                  <c:v>62.3</c:v>
                </c:pt>
                <c:pt idx="4">
                  <c:v>63.9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723904"/>
        <c:axId val="977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723904"/>
        <c:axId val="97725824"/>
      </c:lineChart>
      <c:dateAx>
        <c:axId val="97723904"/>
        <c:scaling>
          <c:orientation val="minMax"/>
        </c:scaling>
        <c:delete val="1"/>
        <c:axPos val="b"/>
        <c:numFmt formatCode="ge" sourceLinked="1"/>
        <c:majorTickMark val="none"/>
        <c:minorTickMark val="none"/>
        <c:tickLblPos val="none"/>
        <c:crossAx val="97725824"/>
        <c:crosses val="autoZero"/>
        <c:auto val="1"/>
        <c:lblOffset val="100"/>
        <c:baseTimeUnit val="years"/>
      </c:dateAx>
      <c:valAx>
        <c:axId val="9772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2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75.599999999999994</c:v>
                </c:pt>
                <c:pt idx="1">
                  <c:v>76.2</c:v>
                </c:pt>
                <c:pt idx="2">
                  <c:v>77.099999999999994</c:v>
                </c:pt>
                <c:pt idx="3">
                  <c:v>74.599999999999994</c:v>
                </c:pt>
                <c:pt idx="4">
                  <c:v>75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781248"/>
        <c:axId val="97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781248"/>
        <c:axId val="97783168"/>
      </c:lineChart>
      <c:dateAx>
        <c:axId val="97781248"/>
        <c:scaling>
          <c:orientation val="minMax"/>
        </c:scaling>
        <c:delete val="1"/>
        <c:axPos val="b"/>
        <c:numFmt formatCode="ge" sourceLinked="1"/>
        <c:majorTickMark val="none"/>
        <c:minorTickMark val="none"/>
        <c:tickLblPos val="none"/>
        <c:crossAx val="97783168"/>
        <c:crosses val="autoZero"/>
        <c:auto val="1"/>
        <c:lblOffset val="100"/>
        <c:baseTimeUnit val="years"/>
      </c:dateAx>
      <c:valAx>
        <c:axId val="977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35966882</c:v>
                </c:pt>
                <c:pt idx="1">
                  <c:v>36596760</c:v>
                </c:pt>
                <c:pt idx="2">
                  <c:v>38923898</c:v>
                </c:pt>
                <c:pt idx="3">
                  <c:v>42663244</c:v>
                </c:pt>
                <c:pt idx="4">
                  <c:v>43868291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817728"/>
        <c:axId val="97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817728"/>
        <c:axId val="97819648"/>
      </c:lineChart>
      <c:dateAx>
        <c:axId val="97817728"/>
        <c:scaling>
          <c:orientation val="minMax"/>
        </c:scaling>
        <c:delete val="1"/>
        <c:axPos val="b"/>
        <c:numFmt formatCode="ge" sourceLinked="1"/>
        <c:majorTickMark val="none"/>
        <c:minorTickMark val="none"/>
        <c:tickLblPos val="none"/>
        <c:crossAx val="97819648"/>
        <c:crosses val="autoZero"/>
        <c:auto val="1"/>
        <c:lblOffset val="100"/>
        <c:baseTimeUnit val="years"/>
      </c:dateAx>
      <c:valAx>
        <c:axId val="9781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22.3</c:v>
                </c:pt>
                <c:pt idx="1">
                  <c:v>22.5</c:v>
                </c:pt>
                <c:pt idx="2">
                  <c:v>23.6</c:v>
                </c:pt>
                <c:pt idx="3">
                  <c:v>26.9</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870592"/>
        <c:axId val="97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870592"/>
        <c:axId val="97872512"/>
      </c:lineChart>
      <c:dateAx>
        <c:axId val="97870592"/>
        <c:scaling>
          <c:orientation val="minMax"/>
        </c:scaling>
        <c:delete val="1"/>
        <c:axPos val="b"/>
        <c:numFmt formatCode="ge" sourceLinked="1"/>
        <c:majorTickMark val="none"/>
        <c:minorTickMark val="none"/>
        <c:tickLblPos val="none"/>
        <c:crossAx val="97872512"/>
        <c:crosses val="autoZero"/>
        <c:auto val="1"/>
        <c:lblOffset val="100"/>
        <c:baseTimeUnit val="years"/>
      </c:dateAx>
      <c:valAx>
        <c:axId val="978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50.4</c:v>
                </c:pt>
                <c:pt idx="1">
                  <c:v>49.7</c:v>
                </c:pt>
                <c:pt idx="2">
                  <c:v>53.7</c:v>
                </c:pt>
                <c:pt idx="3">
                  <c:v>56.9</c:v>
                </c:pt>
                <c:pt idx="4">
                  <c:v>60.2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918976"/>
        <c:axId val="979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918976"/>
        <c:axId val="97920896"/>
      </c:lineChart>
      <c:dateAx>
        <c:axId val="97918976"/>
        <c:scaling>
          <c:orientation val="minMax"/>
        </c:scaling>
        <c:delete val="1"/>
        <c:axPos val="b"/>
        <c:numFmt formatCode="ge" sourceLinked="1"/>
        <c:majorTickMark val="none"/>
        <c:minorTickMark val="none"/>
        <c:tickLblPos val="none"/>
        <c:crossAx val="97920896"/>
        <c:crosses val="autoZero"/>
        <c:auto val="1"/>
        <c:lblOffset val="100"/>
        <c:baseTimeUnit val="years"/>
      </c:dateAx>
      <c:valAx>
        <c:axId val="979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1" zoomScale="85" zoomScaleNormal="85"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静岡県静岡市　静岡市立清水病院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709041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34780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100.4</v>
      </c>
      <c r="Q33" s="123"/>
      <c r="R33" s="123"/>
      <c r="S33" s="123"/>
      <c r="T33" s="123"/>
      <c r="U33" s="123"/>
      <c r="V33" s="123"/>
      <c r="W33" s="123"/>
      <c r="X33" s="123"/>
      <c r="Y33" s="123"/>
      <c r="Z33" s="123"/>
      <c r="AA33" s="123"/>
      <c r="AB33" s="123"/>
      <c r="AC33" s="123"/>
      <c r="AD33" s="124"/>
      <c r="AE33" s="122">
        <f>データ!AI7</f>
        <v>100.1</v>
      </c>
      <c r="AF33" s="123"/>
      <c r="AG33" s="123"/>
      <c r="AH33" s="123"/>
      <c r="AI33" s="123"/>
      <c r="AJ33" s="123"/>
      <c r="AK33" s="123"/>
      <c r="AL33" s="123"/>
      <c r="AM33" s="123"/>
      <c r="AN33" s="123"/>
      <c r="AO33" s="123"/>
      <c r="AP33" s="123"/>
      <c r="AQ33" s="123"/>
      <c r="AR33" s="123"/>
      <c r="AS33" s="124"/>
      <c r="AT33" s="122">
        <f>データ!AJ7</f>
        <v>104.6</v>
      </c>
      <c r="AU33" s="123"/>
      <c r="AV33" s="123"/>
      <c r="AW33" s="123"/>
      <c r="AX33" s="123"/>
      <c r="AY33" s="123"/>
      <c r="AZ33" s="123"/>
      <c r="BA33" s="123"/>
      <c r="BB33" s="123"/>
      <c r="BC33" s="123"/>
      <c r="BD33" s="123"/>
      <c r="BE33" s="123"/>
      <c r="BF33" s="123"/>
      <c r="BG33" s="123"/>
      <c r="BH33" s="124"/>
      <c r="BI33" s="122">
        <f>データ!AK7</f>
        <v>100.9</v>
      </c>
      <c r="BJ33" s="123"/>
      <c r="BK33" s="123"/>
      <c r="BL33" s="123"/>
      <c r="BM33" s="123"/>
      <c r="BN33" s="123"/>
      <c r="BO33" s="123"/>
      <c r="BP33" s="123"/>
      <c r="BQ33" s="123"/>
      <c r="BR33" s="123"/>
      <c r="BS33" s="123"/>
      <c r="BT33" s="123"/>
      <c r="BU33" s="123"/>
      <c r="BV33" s="123"/>
      <c r="BW33" s="124"/>
      <c r="BX33" s="122">
        <f>データ!AL7</f>
        <v>100.3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92.5</v>
      </c>
      <c r="DE33" s="123"/>
      <c r="DF33" s="123"/>
      <c r="DG33" s="123"/>
      <c r="DH33" s="123"/>
      <c r="DI33" s="123"/>
      <c r="DJ33" s="123"/>
      <c r="DK33" s="123"/>
      <c r="DL33" s="123"/>
      <c r="DM33" s="123"/>
      <c r="DN33" s="123"/>
      <c r="DO33" s="123"/>
      <c r="DP33" s="123"/>
      <c r="DQ33" s="123"/>
      <c r="DR33" s="124"/>
      <c r="DS33" s="122">
        <f>データ!AT7</f>
        <v>91.9</v>
      </c>
      <c r="DT33" s="123"/>
      <c r="DU33" s="123"/>
      <c r="DV33" s="123"/>
      <c r="DW33" s="123"/>
      <c r="DX33" s="123"/>
      <c r="DY33" s="123"/>
      <c r="DZ33" s="123"/>
      <c r="EA33" s="123"/>
      <c r="EB33" s="123"/>
      <c r="EC33" s="123"/>
      <c r="ED33" s="123"/>
      <c r="EE33" s="123"/>
      <c r="EF33" s="123"/>
      <c r="EG33" s="124"/>
      <c r="EH33" s="122">
        <f>データ!AU7</f>
        <v>84.9</v>
      </c>
      <c r="EI33" s="123"/>
      <c r="EJ33" s="123"/>
      <c r="EK33" s="123"/>
      <c r="EL33" s="123"/>
      <c r="EM33" s="123"/>
      <c r="EN33" s="123"/>
      <c r="EO33" s="123"/>
      <c r="EP33" s="123"/>
      <c r="EQ33" s="123"/>
      <c r="ER33" s="123"/>
      <c r="ES33" s="123"/>
      <c r="ET33" s="123"/>
      <c r="EU33" s="123"/>
      <c r="EV33" s="124"/>
      <c r="EW33" s="122">
        <f>データ!AV7</f>
        <v>81.099999999999994</v>
      </c>
      <c r="EX33" s="123"/>
      <c r="EY33" s="123"/>
      <c r="EZ33" s="123"/>
      <c r="FA33" s="123"/>
      <c r="FB33" s="123"/>
      <c r="FC33" s="123"/>
      <c r="FD33" s="123"/>
      <c r="FE33" s="123"/>
      <c r="FF33" s="123"/>
      <c r="FG33" s="123"/>
      <c r="FH33" s="123"/>
      <c r="FI33" s="123"/>
      <c r="FJ33" s="123"/>
      <c r="FK33" s="124"/>
      <c r="FL33" s="122">
        <f>データ!AW7</f>
        <v>80.900000000000006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17.5</v>
      </c>
      <c r="GS33" s="123"/>
      <c r="GT33" s="123"/>
      <c r="GU33" s="123"/>
      <c r="GV33" s="123"/>
      <c r="GW33" s="123"/>
      <c r="GX33" s="123"/>
      <c r="GY33" s="123"/>
      <c r="GZ33" s="123"/>
      <c r="HA33" s="123"/>
      <c r="HB33" s="123"/>
      <c r="HC33" s="123"/>
      <c r="HD33" s="123"/>
      <c r="HE33" s="123"/>
      <c r="HF33" s="124"/>
      <c r="HG33" s="122">
        <f>データ!BE7</f>
        <v>17.8</v>
      </c>
      <c r="HH33" s="123"/>
      <c r="HI33" s="123"/>
      <c r="HJ33" s="123"/>
      <c r="HK33" s="123"/>
      <c r="HL33" s="123"/>
      <c r="HM33" s="123"/>
      <c r="HN33" s="123"/>
      <c r="HO33" s="123"/>
      <c r="HP33" s="123"/>
      <c r="HQ33" s="123"/>
      <c r="HR33" s="123"/>
      <c r="HS33" s="123"/>
      <c r="HT33" s="123"/>
      <c r="HU33" s="124"/>
      <c r="HV33" s="122">
        <f>データ!BF7</f>
        <v>17.5</v>
      </c>
      <c r="HW33" s="123"/>
      <c r="HX33" s="123"/>
      <c r="HY33" s="123"/>
      <c r="HZ33" s="123"/>
      <c r="IA33" s="123"/>
      <c r="IB33" s="123"/>
      <c r="IC33" s="123"/>
      <c r="ID33" s="123"/>
      <c r="IE33" s="123"/>
      <c r="IF33" s="123"/>
      <c r="IG33" s="123"/>
      <c r="IH33" s="123"/>
      <c r="II33" s="123"/>
      <c r="IJ33" s="124"/>
      <c r="IK33" s="122">
        <f>データ!BG7</f>
        <v>15.7</v>
      </c>
      <c r="IL33" s="123"/>
      <c r="IM33" s="123"/>
      <c r="IN33" s="123"/>
      <c r="IO33" s="123"/>
      <c r="IP33" s="123"/>
      <c r="IQ33" s="123"/>
      <c r="IR33" s="123"/>
      <c r="IS33" s="123"/>
      <c r="IT33" s="123"/>
      <c r="IU33" s="123"/>
      <c r="IV33" s="123"/>
      <c r="IW33" s="123"/>
      <c r="IX33" s="123"/>
      <c r="IY33" s="124"/>
      <c r="IZ33" s="122">
        <f>データ!BH7</f>
        <v>15.6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76.7</v>
      </c>
      <c r="KG33" s="123"/>
      <c r="KH33" s="123"/>
      <c r="KI33" s="123"/>
      <c r="KJ33" s="123"/>
      <c r="KK33" s="123"/>
      <c r="KL33" s="123"/>
      <c r="KM33" s="123"/>
      <c r="KN33" s="123"/>
      <c r="KO33" s="123"/>
      <c r="KP33" s="123"/>
      <c r="KQ33" s="123"/>
      <c r="KR33" s="123"/>
      <c r="KS33" s="123"/>
      <c r="KT33" s="124"/>
      <c r="KU33" s="122">
        <f>データ!BP7</f>
        <v>73.599999999999994</v>
      </c>
      <c r="KV33" s="123"/>
      <c r="KW33" s="123"/>
      <c r="KX33" s="123"/>
      <c r="KY33" s="123"/>
      <c r="KZ33" s="123"/>
      <c r="LA33" s="123"/>
      <c r="LB33" s="123"/>
      <c r="LC33" s="123"/>
      <c r="LD33" s="123"/>
      <c r="LE33" s="123"/>
      <c r="LF33" s="123"/>
      <c r="LG33" s="123"/>
      <c r="LH33" s="123"/>
      <c r="LI33" s="124"/>
      <c r="LJ33" s="122">
        <f>データ!BQ7</f>
        <v>69.400000000000006</v>
      </c>
      <c r="LK33" s="123"/>
      <c r="LL33" s="123"/>
      <c r="LM33" s="123"/>
      <c r="LN33" s="123"/>
      <c r="LO33" s="123"/>
      <c r="LP33" s="123"/>
      <c r="LQ33" s="123"/>
      <c r="LR33" s="123"/>
      <c r="LS33" s="123"/>
      <c r="LT33" s="123"/>
      <c r="LU33" s="123"/>
      <c r="LV33" s="123"/>
      <c r="LW33" s="123"/>
      <c r="LX33" s="124"/>
      <c r="LY33" s="122">
        <f>データ!BR7</f>
        <v>68.5</v>
      </c>
      <c r="LZ33" s="123"/>
      <c r="MA33" s="123"/>
      <c r="MB33" s="123"/>
      <c r="MC33" s="123"/>
      <c r="MD33" s="123"/>
      <c r="ME33" s="123"/>
      <c r="MF33" s="123"/>
      <c r="MG33" s="123"/>
      <c r="MH33" s="123"/>
      <c r="MI33" s="123"/>
      <c r="MJ33" s="123"/>
      <c r="MK33" s="123"/>
      <c r="ML33" s="123"/>
      <c r="MM33" s="124"/>
      <c r="MN33" s="122">
        <f>データ!BS7</f>
        <v>71.900000000000006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46347</v>
      </c>
      <c r="Q55" s="128"/>
      <c r="R55" s="128"/>
      <c r="S55" s="128"/>
      <c r="T55" s="128"/>
      <c r="U55" s="128"/>
      <c r="V55" s="128"/>
      <c r="W55" s="128"/>
      <c r="X55" s="128"/>
      <c r="Y55" s="128"/>
      <c r="Z55" s="128"/>
      <c r="AA55" s="128"/>
      <c r="AB55" s="128"/>
      <c r="AC55" s="128"/>
      <c r="AD55" s="129"/>
      <c r="AE55" s="127">
        <f>データ!CA7</f>
        <v>46752</v>
      </c>
      <c r="AF55" s="128"/>
      <c r="AG55" s="128"/>
      <c r="AH55" s="128"/>
      <c r="AI55" s="128"/>
      <c r="AJ55" s="128"/>
      <c r="AK55" s="128"/>
      <c r="AL55" s="128"/>
      <c r="AM55" s="128"/>
      <c r="AN55" s="128"/>
      <c r="AO55" s="128"/>
      <c r="AP55" s="128"/>
      <c r="AQ55" s="128"/>
      <c r="AR55" s="128"/>
      <c r="AS55" s="129"/>
      <c r="AT55" s="127">
        <f>データ!CB7</f>
        <v>47769</v>
      </c>
      <c r="AU55" s="128"/>
      <c r="AV55" s="128"/>
      <c r="AW55" s="128"/>
      <c r="AX55" s="128"/>
      <c r="AY55" s="128"/>
      <c r="AZ55" s="128"/>
      <c r="BA55" s="128"/>
      <c r="BB55" s="128"/>
      <c r="BC55" s="128"/>
      <c r="BD55" s="128"/>
      <c r="BE55" s="128"/>
      <c r="BF55" s="128"/>
      <c r="BG55" s="128"/>
      <c r="BH55" s="129"/>
      <c r="BI55" s="127">
        <f>データ!CC7</f>
        <v>49364</v>
      </c>
      <c r="BJ55" s="128"/>
      <c r="BK55" s="128"/>
      <c r="BL55" s="128"/>
      <c r="BM55" s="128"/>
      <c r="BN55" s="128"/>
      <c r="BO55" s="128"/>
      <c r="BP55" s="128"/>
      <c r="BQ55" s="128"/>
      <c r="BR55" s="128"/>
      <c r="BS55" s="128"/>
      <c r="BT55" s="128"/>
      <c r="BU55" s="128"/>
      <c r="BV55" s="128"/>
      <c r="BW55" s="129"/>
      <c r="BX55" s="127">
        <f>データ!CD7</f>
        <v>48574</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11503</v>
      </c>
      <c r="DE55" s="128"/>
      <c r="DF55" s="128"/>
      <c r="DG55" s="128"/>
      <c r="DH55" s="128"/>
      <c r="DI55" s="128"/>
      <c r="DJ55" s="128"/>
      <c r="DK55" s="128"/>
      <c r="DL55" s="128"/>
      <c r="DM55" s="128"/>
      <c r="DN55" s="128"/>
      <c r="DO55" s="128"/>
      <c r="DP55" s="128"/>
      <c r="DQ55" s="128"/>
      <c r="DR55" s="129"/>
      <c r="DS55" s="127">
        <f>データ!CL7</f>
        <v>11763</v>
      </c>
      <c r="DT55" s="128"/>
      <c r="DU55" s="128"/>
      <c r="DV55" s="128"/>
      <c r="DW55" s="128"/>
      <c r="DX55" s="128"/>
      <c r="DY55" s="128"/>
      <c r="DZ55" s="128"/>
      <c r="EA55" s="128"/>
      <c r="EB55" s="128"/>
      <c r="EC55" s="128"/>
      <c r="ED55" s="128"/>
      <c r="EE55" s="128"/>
      <c r="EF55" s="128"/>
      <c r="EG55" s="129"/>
      <c r="EH55" s="127">
        <f>データ!CM7</f>
        <v>12068</v>
      </c>
      <c r="EI55" s="128"/>
      <c r="EJ55" s="128"/>
      <c r="EK55" s="128"/>
      <c r="EL55" s="128"/>
      <c r="EM55" s="128"/>
      <c r="EN55" s="128"/>
      <c r="EO55" s="128"/>
      <c r="EP55" s="128"/>
      <c r="EQ55" s="128"/>
      <c r="ER55" s="128"/>
      <c r="ES55" s="128"/>
      <c r="ET55" s="128"/>
      <c r="EU55" s="128"/>
      <c r="EV55" s="129"/>
      <c r="EW55" s="127">
        <f>データ!CN7</f>
        <v>14974</v>
      </c>
      <c r="EX55" s="128"/>
      <c r="EY55" s="128"/>
      <c r="EZ55" s="128"/>
      <c r="FA55" s="128"/>
      <c r="FB55" s="128"/>
      <c r="FC55" s="128"/>
      <c r="FD55" s="128"/>
      <c r="FE55" s="128"/>
      <c r="FF55" s="128"/>
      <c r="FG55" s="128"/>
      <c r="FH55" s="128"/>
      <c r="FI55" s="128"/>
      <c r="FJ55" s="128"/>
      <c r="FK55" s="129"/>
      <c r="FL55" s="127">
        <f>データ!CO7</f>
        <v>13530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50.4</v>
      </c>
      <c r="GS55" s="123"/>
      <c r="GT55" s="123"/>
      <c r="GU55" s="123"/>
      <c r="GV55" s="123"/>
      <c r="GW55" s="123"/>
      <c r="GX55" s="123"/>
      <c r="GY55" s="123"/>
      <c r="GZ55" s="123"/>
      <c r="HA55" s="123"/>
      <c r="HB55" s="123"/>
      <c r="HC55" s="123"/>
      <c r="HD55" s="123"/>
      <c r="HE55" s="123"/>
      <c r="HF55" s="124"/>
      <c r="HG55" s="122">
        <f>データ!CW7</f>
        <v>49.7</v>
      </c>
      <c r="HH55" s="123"/>
      <c r="HI55" s="123"/>
      <c r="HJ55" s="123"/>
      <c r="HK55" s="123"/>
      <c r="HL55" s="123"/>
      <c r="HM55" s="123"/>
      <c r="HN55" s="123"/>
      <c r="HO55" s="123"/>
      <c r="HP55" s="123"/>
      <c r="HQ55" s="123"/>
      <c r="HR55" s="123"/>
      <c r="HS55" s="123"/>
      <c r="HT55" s="123"/>
      <c r="HU55" s="124"/>
      <c r="HV55" s="122">
        <f>データ!CX7</f>
        <v>53.7</v>
      </c>
      <c r="HW55" s="123"/>
      <c r="HX55" s="123"/>
      <c r="HY55" s="123"/>
      <c r="HZ55" s="123"/>
      <c r="IA55" s="123"/>
      <c r="IB55" s="123"/>
      <c r="IC55" s="123"/>
      <c r="ID55" s="123"/>
      <c r="IE55" s="123"/>
      <c r="IF55" s="123"/>
      <c r="IG55" s="123"/>
      <c r="IH55" s="123"/>
      <c r="II55" s="123"/>
      <c r="IJ55" s="124"/>
      <c r="IK55" s="122">
        <f>データ!CY7</f>
        <v>56.9</v>
      </c>
      <c r="IL55" s="123"/>
      <c r="IM55" s="123"/>
      <c r="IN55" s="123"/>
      <c r="IO55" s="123"/>
      <c r="IP55" s="123"/>
      <c r="IQ55" s="123"/>
      <c r="IR55" s="123"/>
      <c r="IS55" s="123"/>
      <c r="IT55" s="123"/>
      <c r="IU55" s="123"/>
      <c r="IV55" s="123"/>
      <c r="IW55" s="123"/>
      <c r="IX55" s="123"/>
      <c r="IY55" s="124"/>
      <c r="IZ55" s="122">
        <f>データ!CZ7</f>
        <v>60.2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22.3</v>
      </c>
      <c r="KG55" s="123"/>
      <c r="KH55" s="123"/>
      <c r="KI55" s="123"/>
      <c r="KJ55" s="123"/>
      <c r="KK55" s="123"/>
      <c r="KL55" s="123"/>
      <c r="KM55" s="123"/>
      <c r="KN55" s="123"/>
      <c r="KO55" s="123"/>
      <c r="KP55" s="123"/>
      <c r="KQ55" s="123"/>
      <c r="KR55" s="123"/>
      <c r="KS55" s="123"/>
      <c r="KT55" s="124"/>
      <c r="KU55" s="122">
        <f>データ!DH7</f>
        <v>22.5</v>
      </c>
      <c r="KV55" s="123"/>
      <c r="KW55" s="123"/>
      <c r="KX55" s="123"/>
      <c r="KY55" s="123"/>
      <c r="KZ55" s="123"/>
      <c r="LA55" s="123"/>
      <c r="LB55" s="123"/>
      <c r="LC55" s="123"/>
      <c r="LD55" s="123"/>
      <c r="LE55" s="123"/>
      <c r="LF55" s="123"/>
      <c r="LG55" s="123"/>
      <c r="LH55" s="123"/>
      <c r="LI55" s="124"/>
      <c r="LJ55" s="122">
        <f>データ!DI7</f>
        <v>23.6</v>
      </c>
      <c r="LK55" s="123"/>
      <c r="LL55" s="123"/>
      <c r="LM55" s="123"/>
      <c r="LN55" s="123"/>
      <c r="LO55" s="123"/>
      <c r="LP55" s="123"/>
      <c r="LQ55" s="123"/>
      <c r="LR55" s="123"/>
      <c r="LS55" s="123"/>
      <c r="LT55" s="123"/>
      <c r="LU55" s="123"/>
      <c r="LV55" s="123"/>
      <c r="LW55" s="123"/>
      <c r="LX55" s="124"/>
      <c r="LY55" s="122">
        <f>データ!DJ7</f>
        <v>26.9</v>
      </c>
      <c r="LZ55" s="123"/>
      <c r="MA55" s="123"/>
      <c r="MB55" s="123"/>
      <c r="MC55" s="123"/>
      <c r="MD55" s="123"/>
      <c r="ME55" s="123"/>
      <c r="MF55" s="123"/>
      <c r="MG55" s="123"/>
      <c r="MH55" s="123"/>
      <c r="MI55" s="123"/>
      <c r="MJ55" s="123"/>
      <c r="MK55" s="123"/>
      <c r="ML55" s="123"/>
      <c r="MM55" s="124"/>
      <c r="MN55" s="122">
        <f>データ!DK7</f>
        <v>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56653</v>
      </c>
      <c r="Q56" s="128"/>
      <c r="R56" s="128"/>
      <c r="S56" s="128"/>
      <c r="T56" s="128"/>
      <c r="U56" s="128"/>
      <c r="V56" s="128"/>
      <c r="W56" s="128"/>
      <c r="X56" s="128"/>
      <c r="Y56" s="128"/>
      <c r="Z56" s="128"/>
      <c r="AA56" s="128"/>
      <c r="AB56" s="128"/>
      <c r="AC56" s="128"/>
      <c r="AD56" s="129"/>
      <c r="AE56" s="127">
        <f>データ!CF7</f>
        <v>59159</v>
      </c>
      <c r="AF56" s="128"/>
      <c r="AG56" s="128"/>
      <c r="AH56" s="128"/>
      <c r="AI56" s="128"/>
      <c r="AJ56" s="128"/>
      <c r="AK56" s="128"/>
      <c r="AL56" s="128"/>
      <c r="AM56" s="128"/>
      <c r="AN56" s="128"/>
      <c r="AO56" s="128"/>
      <c r="AP56" s="128"/>
      <c r="AQ56" s="128"/>
      <c r="AR56" s="128"/>
      <c r="AS56" s="129"/>
      <c r="AT56" s="127">
        <f>データ!CG7</f>
        <v>60787</v>
      </c>
      <c r="AU56" s="128"/>
      <c r="AV56" s="128"/>
      <c r="AW56" s="128"/>
      <c r="AX56" s="128"/>
      <c r="AY56" s="128"/>
      <c r="AZ56" s="128"/>
      <c r="BA56" s="128"/>
      <c r="BB56" s="128"/>
      <c r="BC56" s="128"/>
      <c r="BD56" s="128"/>
      <c r="BE56" s="128"/>
      <c r="BF56" s="128"/>
      <c r="BG56" s="128"/>
      <c r="BH56" s="129"/>
      <c r="BI56" s="127">
        <f>データ!CH7</f>
        <v>54464</v>
      </c>
      <c r="BJ56" s="128"/>
      <c r="BK56" s="128"/>
      <c r="BL56" s="128"/>
      <c r="BM56" s="128"/>
      <c r="BN56" s="128"/>
      <c r="BO56" s="128"/>
      <c r="BP56" s="128"/>
      <c r="BQ56" s="128"/>
      <c r="BR56" s="128"/>
      <c r="BS56" s="128"/>
      <c r="BT56" s="128"/>
      <c r="BU56" s="128"/>
      <c r="BV56" s="128"/>
      <c r="BW56" s="129"/>
      <c r="BX56" s="127">
        <f>データ!CI7</f>
        <v>55265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14082</v>
      </c>
      <c r="DE56" s="128"/>
      <c r="DF56" s="128"/>
      <c r="DG56" s="128"/>
      <c r="DH56" s="128"/>
      <c r="DI56" s="128"/>
      <c r="DJ56" s="128"/>
      <c r="DK56" s="128"/>
      <c r="DL56" s="128"/>
      <c r="DM56" s="128"/>
      <c r="DN56" s="128"/>
      <c r="DO56" s="128"/>
      <c r="DP56" s="128"/>
      <c r="DQ56" s="128"/>
      <c r="DR56" s="129"/>
      <c r="DS56" s="127">
        <f>データ!CQ7</f>
        <v>14865</v>
      </c>
      <c r="DT56" s="128"/>
      <c r="DU56" s="128"/>
      <c r="DV56" s="128"/>
      <c r="DW56" s="128"/>
      <c r="DX56" s="128"/>
      <c r="DY56" s="128"/>
      <c r="DZ56" s="128"/>
      <c r="EA56" s="128"/>
      <c r="EB56" s="128"/>
      <c r="EC56" s="128"/>
      <c r="ED56" s="128"/>
      <c r="EE56" s="128"/>
      <c r="EF56" s="128"/>
      <c r="EG56" s="129"/>
      <c r="EH56" s="127">
        <f>データ!CR7</f>
        <v>15610</v>
      </c>
      <c r="EI56" s="128"/>
      <c r="EJ56" s="128"/>
      <c r="EK56" s="128"/>
      <c r="EL56" s="128"/>
      <c r="EM56" s="128"/>
      <c r="EN56" s="128"/>
      <c r="EO56" s="128"/>
      <c r="EP56" s="128"/>
      <c r="EQ56" s="128"/>
      <c r="ER56" s="128"/>
      <c r="ES56" s="128"/>
      <c r="ET56" s="128"/>
      <c r="EU56" s="128"/>
      <c r="EV56" s="129"/>
      <c r="EW56" s="127">
        <f>データ!CS7</f>
        <v>13969</v>
      </c>
      <c r="EX56" s="128"/>
      <c r="EY56" s="128"/>
      <c r="EZ56" s="128"/>
      <c r="FA56" s="128"/>
      <c r="FB56" s="128"/>
      <c r="FC56" s="128"/>
      <c r="FD56" s="128"/>
      <c r="FE56" s="128"/>
      <c r="FF56" s="128"/>
      <c r="FG56" s="128"/>
      <c r="FH56" s="128"/>
      <c r="FI56" s="128"/>
      <c r="FJ56" s="128"/>
      <c r="FK56" s="129"/>
      <c r="FL56" s="127">
        <f>データ!CT7</f>
        <v>14455</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62.1</v>
      </c>
      <c r="V79" s="136"/>
      <c r="W79" s="136"/>
      <c r="X79" s="136"/>
      <c r="Y79" s="136"/>
      <c r="Z79" s="136"/>
      <c r="AA79" s="136"/>
      <c r="AB79" s="136"/>
      <c r="AC79" s="136"/>
      <c r="AD79" s="136"/>
      <c r="AE79" s="136"/>
      <c r="AF79" s="136"/>
      <c r="AG79" s="136"/>
      <c r="AH79" s="136"/>
      <c r="AI79" s="136"/>
      <c r="AJ79" s="136"/>
      <c r="AK79" s="136"/>
      <c r="AL79" s="136"/>
      <c r="AM79" s="136"/>
      <c r="AN79" s="136">
        <f>データ!DS7</f>
        <v>62.7</v>
      </c>
      <c r="AO79" s="136"/>
      <c r="AP79" s="136"/>
      <c r="AQ79" s="136"/>
      <c r="AR79" s="136"/>
      <c r="AS79" s="136"/>
      <c r="AT79" s="136"/>
      <c r="AU79" s="136"/>
      <c r="AV79" s="136"/>
      <c r="AW79" s="136"/>
      <c r="AX79" s="136"/>
      <c r="AY79" s="136"/>
      <c r="AZ79" s="136"/>
      <c r="BA79" s="136"/>
      <c r="BB79" s="136"/>
      <c r="BC79" s="136"/>
      <c r="BD79" s="136"/>
      <c r="BE79" s="136"/>
      <c r="BF79" s="136"/>
      <c r="BG79" s="136">
        <f>データ!DT7</f>
        <v>62.8</v>
      </c>
      <c r="BH79" s="136"/>
      <c r="BI79" s="136"/>
      <c r="BJ79" s="136"/>
      <c r="BK79" s="136"/>
      <c r="BL79" s="136"/>
      <c r="BM79" s="136"/>
      <c r="BN79" s="136"/>
      <c r="BO79" s="136"/>
      <c r="BP79" s="136"/>
      <c r="BQ79" s="136"/>
      <c r="BR79" s="136"/>
      <c r="BS79" s="136"/>
      <c r="BT79" s="136"/>
      <c r="BU79" s="136"/>
      <c r="BV79" s="136"/>
      <c r="BW79" s="136"/>
      <c r="BX79" s="136"/>
      <c r="BY79" s="136"/>
      <c r="BZ79" s="136">
        <f>データ!DU7</f>
        <v>62.3</v>
      </c>
      <c r="CA79" s="136"/>
      <c r="CB79" s="136"/>
      <c r="CC79" s="136"/>
      <c r="CD79" s="136"/>
      <c r="CE79" s="136"/>
      <c r="CF79" s="136"/>
      <c r="CG79" s="136"/>
      <c r="CH79" s="136"/>
      <c r="CI79" s="136"/>
      <c r="CJ79" s="136"/>
      <c r="CK79" s="136"/>
      <c r="CL79" s="136"/>
      <c r="CM79" s="136"/>
      <c r="CN79" s="136"/>
      <c r="CO79" s="136"/>
      <c r="CP79" s="136"/>
      <c r="CQ79" s="136"/>
      <c r="CR79" s="136"/>
      <c r="CS79" s="136">
        <f>データ!DV7</f>
        <v>63.9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76.2</v>
      </c>
      <c r="FI79" s="136"/>
      <c r="FJ79" s="136"/>
      <c r="FK79" s="136"/>
      <c r="FL79" s="136"/>
      <c r="FM79" s="136"/>
      <c r="FN79" s="136"/>
      <c r="FO79" s="136"/>
      <c r="FP79" s="136"/>
      <c r="FQ79" s="136"/>
      <c r="FR79" s="136"/>
      <c r="FS79" s="136"/>
      <c r="FT79" s="136"/>
      <c r="FU79" s="136"/>
      <c r="FV79" s="136"/>
      <c r="FW79" s="136"/>
      <c r="FX79" s="136"/>
      <c r="FY79" s="136"/>
      <c r="FZ79" s="136"/>
      <c r="GA79" s="136">
        <f>データ!EE7</f>
        <v>77.099999999999994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74.599999999999994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35966882</v>
      </c>
      <c r="JK79" s="131"/>
      <c r="JL79" s="131"/>
      <c r="JM79" s="131"/>
      <c r="JN79" s="131"/>
      <c r="JO79" s="131"/>
      <c r="JP79" s="131"/>
      <c r="JQ79" s="131"/>
      <c r="JR79" s="131"/>
      <c r="JS79" s="131"/>
      <c r="JT79" s="131"/>
      <c r="JU79" s="131"/>
      <c r="JV79" s="131"/>
      <c r="JW79" s="131"/>
      <c r="JX79" s="131"/>
      <c r="JY79" s="131"/>
      <c r="JZ79" s="131"/>
      <c r="KA79" s="131"/>
      <c r="KB79" s="131"/>
      <c r="KC79" s="131">
        <f>データ!EO7</f>
        <v>36596760</v>
      </c>
      <c r="KD79" s="131"/>
      <c r="KE79" s="131"/>
      <c r="KF79" s="131"/>
      <c r="KG79" s="131"/>
      <c r="KH79" s="131"/>
      <c r="KI79" s="131"/>
      <c r="KJ79" s="131"/>
      <c r="KK79" s="131"/>
      <c r="KL79" s="131"/>
      <c r="KM79" s="131"/>
      <c r="KN79" s="131"/>
      <c r="KO79" s="131"/>
      <c r="KP79" s="131"/>
      <c r="KQ79" s="131"/>
      <c r="KR79" s="131"/>
      <c r="KS79" s="131"/>
      <c r="KT79" s="131"/>
      <c r="KU79" s="131"/>
      <c r="KV79" s="131">
        <f>データ!EP7</f>
        <v>38923898</v>
      </c>
      <c r="KW79" s="131"/>
      <c r="KX79" s="131"/>
      <c r="KY79" s="131"/>
      <c r="KZ79" s="131"/>
      <c r="LA79" s="131"/>
      <c r="LB79" s="131"/>
      <c r="LC79" s="131"/>
      <c r="LD79" s="131"/>
      <c r="LE79" s="131"/>
      <c r="LF79" s="131"/>
      <c r="LG79" s="131"/>
      <c r="LH79" s="131"/>
      <c r="LI79" s="131"/>
      <c r="LJ79" s="131"/>
      <c r="LK79" s="131"/>
      <c r="LL79" s="131"/>
      <c r="LM79" s="131"/>
      <c r="LN79" s="131"/>
      <c r="LO79" s="131">
        <f>データ!EQ7</f>
        <v>42663244</v>
      </c>
      <c r="LP79" s="131"/>
      <c r="LQ79" s="131"/>
      <c r="LR79" s="131"/>
      <c r="LS79" s="131"/>
      <c r="LT79" s="131"/>
      <c r="LU79" s="131"/>
      <c r="LV79" s="131"/>
      <c r="LW79" s="131"/>
      <c r="LX79" s="131"/>
      <c r="LY79" s="131"/>
      <c r="LZ79" s="131"/>
      <c r="MA79" s="131"/>
      <c r="MB79" s="131"/>
      <c r="MC79" s="131"/>
      <c r="MD79" s="131"/>
      <c r="ME79" s="131"/>
      <c r="MF79" s="131"/>
      <c r="MG79" s="131"/>
      <c r="MH79" s="131">
        <f>データ!ER7</f>
        <v>43868291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221007</v>
      </c>
      <c r="D6" s="63">
        <f t="shared" si="2"/>
        <v>46</v>
      </c>
      <c r="E6" s="63">
        <f t="shared" si="2"/>
        <v>6</v>
      </c>
      <c r="F6" s="63">
        <f t="shared" si="2"/>
        <v>0</v>
      </c>
      <c r="G6" s="63">
        <f t="shared" si="2"/>
        <v>2</v>
      </c>
      <c r="H6" s="139" t="str">
        <f>IF(H8&lt;&gt;I8,H8,"")&amp;IF(I8&lt;&gt;J8,I8,"")&amp;"　"&amp;J8</f>
        <v>静岡県静岡市　静岡市立清水病院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ド 透 I 未 訓 ガ</v>
      </c>
      <c r="T6" s="63" t="str">
        <f t="shared" si="3"/>
        <v>救 臨 災 地 輪</v>
      </c>
      <c r="U6" s="64">
        <f>U8</f>
        <v>709041</v>
      </c>
      <c r="V6" s="64">
        <f>V8</f>
        <v>34780</v>
      </c>
      <c r="W6" s="63" t="str">
        <f>W8</f>
        <v>非該当</v>
      </c>
      <c r="X6" s="63" t="str">
        <f t="shared" si="3"/>
        <v>１０：１</v>
      </c>
      <c r="Y6" s="64">
        <f t="shared" si="3"/>
        <v>475</v>
      </c>
      <c r="Z6" s="64" t="str">
        <f t="shared" si="3"/>
        <v>-</v>
      </c>
      <c r="AA6" s="64" t="str">
        <f t="shared" si="3"/>
        <v>-</v>
      </c>
      <c r="AB6" s="64" t="str">
        <f t="shared" si="3"/>
        <v>-</v>
      </c>
      <c r="AC6" s="64" t="str">
        <f t="shared" si="3"/>
        <v>-</v>
      </c>
      <c r="AD6" s="64">
        <f t="shared" si="3"/>
        <v>475</v>
      </c>
      <c r="AE6" s="64">
        <f t="shared" si="3"/>
        <v>475</v>
      </c>
      <c r="AF6" s="64" t="str">
        <f t="shared" si="3"/>
        <v>-</v>
      </c>
      <c r="AG6" s="64">
        <f t="shared" si="3"/>
        <v>475</v>
      </c>
      <c r="AH6" s="65">
        <f>IF(AH8="-",NA(),AH8)</f>
        <v>100.4</v>
      </c>
      <c r="AI6" s="65">
        <f t="shared" ref="AI6:AQ6" si="4">IF(AI8="-",NA(),AI8)</f>
        <v>100.1</v>
      </c>
      <c r="AJ6" s="65">
        <f t="shared" si="4"/>
        <v>104.6</v>
      </c>
      <c r="AK6" s="65">
        <f t="shared" si="4"/>
        <v>100.9</v>
      </c>
      <c r="AL6" s="65">
        <f t="shared" si="4"/>
        <v>100.3</v>
      </c>
      <c r="AM6" s="65">
        <f t="shared" si="4"/>
        <v>103</v>
      </c>
      <c r="AN6" s="65">
        <f t="shared" si="4"/>
        <v>101.7</v>
      </c>
      <c r="AO6" s="65">
        <f t="shared" si="4"/>
        <v>101.1</v>
      </c>
      <c r="AP6" s="65">
        <f t="shared" si="4"/>
        <v>98.8</v>
      </c>
      <c r="AQ6" s="65">
        <f t="shared" si="4"/>
        <v>98.5</v>
      </c>
      <c r="AR6" s="65" t="str">
        <f>IF(AR8="-","【-】","【"&amp;SUBSTITUTE(TEXT(AR8,"#,##0.0"),"-","△")&amp;"】")</f>
        <v>【98.4】</v>
      </c>
      <c r="AS6" s="65">
        <f>IF(AS8="-",NA(),AS8)</f>
        <v>92.5</v>
      </c>
      <c r="AT6" s="65">
        <f t="shared" ref="AT6:BB6" si="5">IF(AT8="-",NA(),AT8)</f>
        <v>91.9</v>
      </c>
      <c r="AU6" s="65">
        <f t="shared" si="5"/>
        <v>84.9</v>
      </c>
      <c r="AV6" s="65">
        <f t="shared" si="5"/>
        <v>81.099999999999994</v>
      </c>
      <c r="AW6" s="65">
        <f t="shared" si="5"/>
        <v>80.900000000000006</v>
      </c>
      <c r="AX6" s="65">
        <f t="shared" si="5"/>
        <v>97.2</v>
      </c>
      <c r="AY6" s="65">
        <f t="shared" si="5"/>
        <v>96</v>
      </c>
      <c r="AZ6" s="65">
        <f t="shared" si="5"/>
        <v>94.6</v>
      </c>
      <c r="BA6" s="65">
        <f t="shared" si="5"/>
        <v>91.8</v>
      </c>
      <c r="BB6" s="65">
        <f t="shared" si="5"/>
        <v>91.6</v>
      </c>
      <c r="BC6" s="65" t="str">
        <f>IF(BC8="-","【-】","【"&amp;SUBSTITUTE(TEXT(BC8,"#,##0.0"),"-","△")&amp;"】")</f>
        <v>【89.5】</v>
      </c>
      <c r="BD6" s="65">
        <f>IF(BD8="-",NA(),BD8)</f>
        <v>17.5</v>
      </c>
      <c r="BE6" s="65">
        <f t="shared" ref="BE6:BM6" si="6">IF(BE8="-",NA(),BE8)</f>
        <v>17.8</v>
      </c>
      <c r="BF6" s="65">
        <f t="shared" si="6"/>
        <v>17.5</v>
      </c>
      <c r="BG6" s="65">
        <f t="shared" si="6"/>
        <v>15.7</v>
      </c>
      <c r="BH6" s="65">
        <f t="shared" si="6"/>
        <v>15.6</v>
      </c>
      <c r="BI6" s="65">
        <f t="shared" si="6"/>
        <v>45.6</v>
      </c>
      <c r="BJ6" s="65">
        <f t="shared" si="6"/>
        <v>41.7</v>
      </c>
      <c r="BK6" s="65">
        <f t="shared" si="6"/>
        <v>37.700000000000003</v>
      </c>
      <c r="BL6" s="65">
        <f t="shared" si="6"/>
        <v>38.1</v>
      </c>
      <c r="BM6" s="65">
        <f t="shared" si="6"/>
        <v>42.9</v>
      </c>
      <c r="BN6" s="65" t="str">
        <f>IF(BN8="-","【-】","【"&amp;SUBSTITUTE(TEXT(BN8,"#,##0.0"),"-","△")&amp;"】")</f>
        <v>【63.6】</v>
      </c>
      <c r="BO6" s="65">
        <f>IF(BO8="-",NA(),BO8)</f>
        <v>76.7</v>
      </c>
      <c r="BP6" s="65">
        <f t="shared" ref="BP6:BX6" si="7">IF(BP8="-",NA(),BP8)</f>
        <v>73.599999999999994</v>
      </c>
      <c r="BQ6" s="65">
        <f t="shared" si="7"/>
        <v>69.400000000000006</v>
      </c>
      <c r="BR6" s="65">
        <f t="shared" si="7"/>
        <v>68.5</v>
      </c>
      <c r="BS6" s="65">
        <f t="shared" si="7"/>
        <v>71.900000000000006</v>
      </c>
      <c r="BT6" s="65">
        <f t="shared" si="7"/>
        <v>81.2</v>
      </c>
      <c r="BU6" s="65">
        <f t="shared" si="7"/>
        <v>80.3</v>
      </c>
      <c r="BV6" s="65">
        <f t="shared" si="7"/>
        <v>80.7</v>
      </c>
      <c r="BW6" s="65">
        <f t="shared" si="7"/>
        <v>75.7</v>
      </c>
      <c r="BX6" s="65">
        <f t="shared" si="7"/>
        <v>76.099999999999994</v>
      </c>
      <c r="BY6" s="65" t="str">
        <f>IF(BY8="-","【-】","【"&amp;SUBSTITUTE(TEXT(BY8,"#,##0.0"),"-","△")&amp;"】")</f>
        <v>【74.2】</v>
      </c>
      <c r="BZ6" s="66">
        <f>IF(BZ8="-",NA(),BZ8)</f>
        <v>46347</v>
      </c>
      <c r="CA6" s="66">
        <f t="shared" ref="CA6:CI6" si="8">IF(CA8="-",NA(),CA8)</f>
        <v>46752</v>
      </c>
      <c r="CB6" s="66">
        <f t="shared" si="8"/>
        <v>47769</v>
      </c>
      <c r="CC6" s="66">
        <f t="shared" si="8"/>
        <v>49364</v>
      </c>
      <c r="CD6" s="66">
        <f t="shared" si="8"/>
        <v>48574</v>
      </c>
      <c r="CE6" s="66">
        <f t="shared" si="8"/>
        <v>56653</v>
      </c>
      <c r="CF6" s="66">
        <f t="shared" si="8"/>
        <v>59159</v>
      </c>
      <c r="CG6" s="66">
        <f t="shared" si="8"/>
        <v>60787</v>
      </c>
      <c r="CH6" s="66">
        <f t="shared" si="8"/>
        <v>54464</v>
      </c>
      <c r="CI6" s="66">
        <f t="shared" si="8"/>
        <v>55265</v>
      </c>
      <c r="CJ6" s="65" t="str">
        <f>IF(CJ8="-","【-】","【"&amp;SUBSTITUTE(TEXT(CJ8,"#,##0"),"-","△")&amp;"】")</f>
        <v>【49,667】</v>
      </c>
      <c r="CK6" s="66">
        <f>IF(CK8="-",NA(),CK8)</f>
        <v>11503</v>
      </c>
      <c r="CL6" s="66">
        <f t="shared" ref="CL6:CT6" si="9">IF(CL8="-",NA(),CL8)</f>
        <v>11763</v>
      </c>
      <c r="CM6" s="66">
        <f t="shared" si="9"/>
        <v>12068</v>
      </c>
      <c r="CN6" s="66">
        <f t="shared" si="9"/>
        <v>14974</v>
      </c>
      <c r="CO6" s="66">
        <f t="shared" si="9"/>
        <v>13530</v>
      </c>
      <c r="CP6" s="66">
        <f t="shared" si="9"/>
        <v>14082</v>
      </c>
      <c r="CQ6" s="66">
        <f t="shared" si="9"/>
        <v>14865</v>
      </c>
      <c r="CR6" s="66">
        <f t="shared" si="9"/>
        <v>15610</v>
      </c>
      <c r="CS6" s="66">
        <f t="shared" si="9"/>
        <v>13969</v>
      </c>
      <c r="CT6" s="66">
        <f t="shared" si="9"/>
        <v>14455</v>
      </c>
      <c r="CU6" s="65" t="str">
        <f>IF(CU8="-","【-】","【"&amp;SUBSTITUTE(TEXT(CU8,"#,##0"),"-","△")&amp;"】")</f>
        <v>【13,758】</v>
      </c>
      <c r="CV6" s="65">
        <f>IF(CV8="-",NA(),CV8)</f>
        <v>50.4</v>
      </c>
      <c r="CW6" s="65">
        <f t="shared" ref="CW6:DE6" si="10">IF(CW8="-",NA(),CW8)</f>
        <v>49.7</v>
      </c>
      <c r="CX6" s="65">
        <f t="shared" si="10"/>
        <v>53.7</v>
      </c>
      <c r="CY6" s="65">
        <f t="shared" si="10"/>
        <v>56.9</v>
      </c>
      <c r="CZ6" s="65">
        <f t="shared" si="10"/>
        <v>60.2</v>
      </c>
      <c r="DA6" s="65">
        <f t="shared" si="10"/>
        <v>48</v>
      </c>
      <c r="DB6" s="65">
        <f t="shared" si="10"/>
        <v>47.8</v>
      </c>
      <c r="DC6" s="65">
        <f t="shared" si="10"/>
        <v>48.7</v>
      </c>
      <c r="DD6" s="65">
        <f t="shared" si="10"/>
        <v>53.2</v>
      </c>
      <c r="DE6" s="65">
        <f t="shared" si="10"/>
        <v>54.1</v>
      </c>
      <c r="DF6" s="65" t="str">
        <f>IF(DF8="-","【-】","【"&amp;SUBSTITUTE(TEXT(DF8,"#,##0.0"),"-","△")&amp;"】")</f>
        <v>【55.2】</v>
      </c>
      <c r="DG6" s="65">
        <f>IF(DG8="-",NA(),DG8)</f>
        <v>22.3</v>
      </c>
      <c r="DH6" s="65">
        <f t="shared" ref="DH6:DP6" si="11">IF(DH8="-",NA(),DH8)</f>
        <v>22.5</v>
      </c>
      <c r="DI6" s="65">
        <f t="shared" si="11"/>
        <v>23.6</v>
      </c>
      <c r="DJ6" s="65">
        <f t="shared" si="11"/>
        <v>26.9</v>
      </c>
      <c r="DK6" s="65">
        <f t="shared" si="11"/>
        <v>24</v>
      </c>
      <c r="DL6" s="65">
        <f t="shared" si="11"/>
        <v>25.6</v>
      </c>
      <c r="DM6" s="65">
        <f t="shared" si="11"/>
        <v>26.2</v>
      </c>
      <c r="DN6" s="65">
        <f t="shared" si="11"/>
        <v>26.3</v>
      </c>
      <c r="DO6" s="65">
        <f t="shared" si="11"/>
        <v>25.3</v>
      </c>
      <c r="DP6" s="65">
        <f t="shared" si="11"/>
        <v>25.2</v>
      </c>
      <c r="DQ6" s="65" t="str">
        <f>IF(DQ8="-","【-】","【"&amp;SUBSTITUTE(TEXT(DQ8,"#,##0.0"),"-","△")&amp;"】")</f>
        <v>【24.1】</v>
      </c>
      <c r="DR6" s="65">
        <f>IF(DR8="-",NA(),DR8)</f>
        <v>62.1</v>
      </c>
      <c r="DS6" s="65">
        <f t="shared" ref="DS6:EA6" si="12">IF(DS8="-",NA(),DS8)</f>
        <v>62.7</v>
      </c>
      <c r="DT6" s="65">
        <f t="shared" si="12"/>
        <v>62.8</v>
      </c>
      <c r="DU6" s="65">
        <f t="shared" si="12"/>
        <v>62.3</v>
      </c>
      <c r="DV6" s="65">
        <f t="shared" si="12"/>
        <v>63.9</v>
      </c>
      <c r="DW6" s="65">
        <f t="shared" si="12"/>
        <v>46.4</v>
      </c>
      <c r="DX6" s="65">
        <f t="shared" si="12"/>
        <v>45.9</v>
      </c>
      <c r="DY6" s="65">
        <f t="shared" si="12"/>
        <v>50.7</v>
      </c>
      <c r="DZ6" s="65">
        <f t="shared" si="12"/>
        <v>48.7</v>
      </c>
      <c r="EA6" s="65">
        <f t="shared" si="12"/>
        <v>52.5</v>
      </c>
      <c r="EB6" s="65" t="str">
        <f>IF(EB8="-","【-】","【"&amp;SUBSTITUTE(TEXT(EB8,"#,##0.0"),"-","△")&amp;"】")</f>
        <v>【50.7】</v>
      </c>
      <c r="EC6" s="65">
        <f>IF(EC8="-",NA(),EC8)</f>
        <v>75.599999999999994</v>
      </c>
      <c r="ED6" s="65">
        <f t="shared" ref="ED6:EL6" si="13">IF(ED8="-",NA(),ED8)</f>
        <v>76.2</v>
      </c>
      <c r="EE6" s="65">
        <f t="shared" si="13"/>
        <v>77.099999999999994</v>
      </c>
      <c r="EF6" s="65">
        <f t="shared" si="13"/>
        <v>74.599999999999994</v>
      </c>
      <c r="EG6" s="65">
        <f t="shared" si="13"/>
        <v>75</v>
      </c>
      <c r="EH6" s="65">
        <f t="shared" si="13"/>
        <v>59.7</v>
      </c>
      <c r="EI6" s="65">
        <f t="shared" si="13"/>
        <v>56.6</v>
      </c>
      <c r="EJ6" s="65">
        <f t="shared" si="13"/>
        <v>62.6</v>
      </c>
      <c r="EK6" s="65">
        <f t="shared" si="13"/>
        <v>61.7</v>
      </c>
      <c r="EL6" s="65">
        <f t="shared" si="13"/>
        <v>66.099999999999994</v>
      </c>
      <c r="EM6" s="65" t="str">
        <f>IF(EM8="-","【-】","【"&amp;SUBSTITUTE(TEXT(EM8,"#,##0.0"),"-","△")&amp;"】")</f>
        <v>【65.7】</v>
      </c>
      <c r="EN6" s="66">
        <f>IF(EN8="-",NA(),EN8)</f>
        <v>35966882</v>
      </c>
      <c r="EO6" s="66">
        <f t="shared" ref="EO6:EW6" si="14">IF(EO8="-",NA(),EO8)</f>
        <v>36596760</v>
      </c>
      <c r="EP6" s="66">
        <f t="shared" si="14"/>
        <v>38923898</v>
      </c>
      <c r="EQ6" s="66">
        <f t="shared" si="14"/>
        <v>42663244</v>
      </c>
      <c r="ER6" s="66">
        <f t="shared" si="14"/>
        <v>43868291</v>
      </c>
      <c r="ES6" s="66">
        <f t="shared" si="14"/>
        <v>48095074</v>
      </c>
      <c r="ET6" s="66">
        <f t="shared" si="14"/>
        <v>50135188</v>
      </c>
      <c r="EU6" s="66">
        <f t="shared" si="14"/>
        <v>50543381</v>
      </c>
      <c r="EV6" s="66">
        <f t="shared" si="14"/>
        <v>43764424</v>
      </c>
      <c r="EW6" s="66">
        <f t="shared" si="14"/>
        <v>44446754</v>
      </c>
      <c r="EX6" s="66" t="str">
        <f>IF(EX8="-","【-】","【"&amp;SUBSTITUTE(TEXT(EX8,"#,##0"),"-","△")&amp;"】")</f>
        <v>【44,050,160】</v>
      </c>
    </row>
    <row r="7" spans="1:154" s="67" customFormat="1">
      <c r="A7" s="48" t="s">
        <v>122</v>
      </c>
      <c r="B7" s="63">
        <f t="shared" ref="B7:AG7" si="15">B8</f>
        <v>2016</v>
      </c>
      <c r="C7" s="63">
        <f t="shared" si="15"/>
        <v>221007</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ド 透 I 未 訓 ガ</v>
      </c>
      <c r="T7" s="63" t="str">
        <f t="shared" si="15"/>
        <v>救 臨 災 地 輪</v>
      </c>
      <c r="U7" s="64">
        <f>U8</f>
        <v>709041</v>
      </c>
      <c r="V7" s="64">
        <f>V8</f>
        <v>34780</v>
      </c>
      <c r="W7" s="63" t="str">
        <f>W8</f>
        <v>非該当</v>
      </c>
      <c r="X7" s="63" t="str">
        <f t="shared" si="15"/>
        <v>１０：１</v>
      </c>
      <c r="Y7" s="64">
        <f t="shared" si="15"/>
        <v>475</v>
      </c>
      <c r="Z7" s="64" t="str">
        <f t="shared" si="15"/>
        <v>-</v>
      </c>
      <c r="AA7" s="64" t="str">
        <f t="shared" si="15"/>
        <v>-</v>
      </c>
      <c r="AB7" s="64" t="str">
        <f t="shared" si="15"/>
        <v>-</v>
      </c>
      <c r="AC7" s="64" t="str">
        <f t="shared" si="15"/>
        <v>-</v>
      </c>
      <c r="AD7" s="64">
        <f t="shared" si="15"/>
        <v>475</v>
      </c>
      <c r="AE7" s="64">
        <f t="shared" si="15"/>
        <v>475</v>
      </c>
      <c r="AF7" s="64" t="str">
        <f t="shared" si="15"/>
        <v>-</v>
      </c>
      <c r="AG7" s="64">
        <f t="shared" si="15"/>
        <v>475</v>
      </c>
      <c r="AH7" s="65">
        <f>AH8</f>
        <v>100.4</v>
      </c>
      <c r="AI7" s="65">
        <f t="shared" ref="AI7:AQ7" si="16">AI8</f>
        <v>100.1</v>
      </c>
      <c r="AJ7" s="65">
        <f t="shared" si="16"/>
        <v>104.6</v>
      </c>
      <c r="AK7" s="65">
        <f t="shared" si="16"/>
        <v>100.9</v>
      </c>
      <c r="AL7" s="65">
        <f t="shared" si="16"/>
        <v>100.3</v>
      </c>
      <c r="AM7" s="65">
        <f t="shared" si="16"/>
        <v>103</v>
      </c>
      <c r="AN7" s="65">
        <f t="shared" si="16"/>
        <v>101.7</v>
      </c>
      <c r="AO7" s="65">
        <f t="shared" si="16"/>
        <v>101.1</v>
      </c>
      <c r="AP7" s="65">
        <f t="shared" si="16"/>
        <v>98.8</v>
      </c>
      <c r="AQ7" s="65">
        <f t="shared" si="16"/>
        <v>98.5</v>
      </c>
      <c r="AR7" s="65"/>
      <c r="AS7" s="65">
        <f>AS8</f>
        <v>92.5</v>
      </c>
      <c r="AT7" s="65">
        <f t="shared" ref="AT7:BB7" si="17">AT8</f>
        <v>91.9</v>
      </c>
      <c r="AU7" s="65">
        <f t="shared" si="17"/>
        <v>84.9</v>
      </c>
      <c r="AV7" s="65">
        <f t="shared" si="17"/>
        <v>81.099999999999994</v>
      </c>
      <c r="AW7" s="65">
        <f t="shared" si="17"/>
        <v>80.900000000000006</v>
      </c>
      <c r="AX7" s="65">
        <f t="shared" si="17"/>
        <v>97.2</v>
      </c>
      <c r="AY7" s="65">
        <f t="shared" si="17"/>
        <v>96</v>
      </c>
      <c r="AZ7" s="65">
        <f t="shared" si="17"/>
        <v>94.6</v>
      </c>
      <c r="BA7" s="65">
        <f t="shared" si="17"/>
        <v>91.8</v>
      </c>
      <c r="BB7" s="65">
        <f t="shared" si="17"/>
        <v>91.6</v>
      </c>
      <c r="BC7" s="65"/>
      <c r="BD7" s="65">
        <f>BD8</f>
        <v>17.5</v>
      </c>
      <c r="BE7" s="65">
        <f t="shared" ref="BE7:BM7" si="18">BE8</f>
        <v>17.8</v>
      </c>
      <c r="BF7" s="65">
        <f t="shared" si="18"/>
        <v>17.5</v>
      </c>
      <c r="BG7" s="65">
        <f t="shared" si="18"/>
        <v>15.7</v>
      </c>
      <c r="BH7" s="65">
        <f t="shared" si="18"/>
        <v>15.6</v>
      </c>
      <c r="BI7" s="65">
        <f t="shared" si="18"/>
        <v>45.6</v>
      </c>
      <c r="BJ7" s="65">
        <f t="shared" si="18"/>
        <v>41.7</v>
      </c>
      <c r="BK7" s="65">
        <f t="shared" si="18"/>
        <v>37.700000000000003</v>
      </c>
      <c r="BL7" s="65">
        <f t="shared" si="18"/>
        <v>38.1</v>
      </c>
      <c r="BM7" s="65">
        <f t="shared" si="18"/>
        <v>42.9</v>
      </c>
      <c r="BN7" s="65"/>
      <c r="BO7" s="65">
        <f>BO8</f>
        <v>76.7</v>
      </c>
      <c r="BP7" s="65">
        <f t="shared" ref="BP7:BX7" si="19">BP8</f>
        <v>73.599999999999994</v>
      </c>
      <c r="BQ7" s="65">
        <f t="shared" si="19"/>
        <v>69.400000000000006</v>
      </c>
      <c r="BR7" s="65">
        <f t="shared" si="19"/>
        <v>68.5</v>
      </c>
      <c r="BS7" s="65">
        <f t="shared" si="19"/>
        <v>71.900000000000006</v>
      </c>
      <c r="BT7" s="65">
        <f t="shared" si="19"/>
        <v>81.2</v>
      </c>
      <c r="BU7" s="65">
        <f t="shared" si="19"/>
        <v>80.3</v>
      </c>
      <c r="BV7" s="65">
        <f t="shared" si="19"/>
        <v>80.7</v>
      </c>
      <c r="BW7" s="65">
        <f t="shared" si="19"/>
        <v>75.7</v>
      </c>
      <c r="BX7" s="65">
        <f t="shared" si="19"/>
        <v>76.099999999999994</v>
      </c>
      <c r="BY7" s="65"/>
      <c r="BZ7" s="66">
        <f>BZ8</f>
        <v>46347</v>
      </c>
      <c r="CA7" s="66">
        <f t="shared" ref="CA7:CI7" si="20">CA8</f>
        <v>46752</v>
      </c>
      <c r="CB7" s="66">
        <f t="shared" si="20"/>
        <v>47769</v>
      </c>
      <c r="CC7" s="66">
        <f t="shared" si="20"/>
        <v>49364</v>
      </c>
      <c r="CD7" s="66">
        <f t="shared" si="20"/>
        <v>48574</v>
      </c>
      <c r="CE7" s="66">
        <f t="shared" si="20"/>
        <v>56653</v>
      </c>
      <c r="CF7" s="66">
        <f t="shared" si="20"/>
        <v>59159</v>
      </c>
      <c r="CG7" s="66">
        <f t="shared" si="20"/>
        <v>60787</v>
      </c>
      <c r="CH7" s="66">
        <f t="shared" si="20"/>
        <v>54464</v>
      </c>
      <c r="CI7" s="66">
        <f t="shared" si="20"/>
        <v>55265</v>
      </c>
      <c r="CJ7" s="65"/>
      <c r="CK7" s="66">
        <f>CK8</f>
        <v>11503</v>
      </c>
      <c r="CL7" s="66">
        <f t="shared" ref="CL7:CT7" si="21">CL8</f>
        <v>11763</v>
      </c>
      <c r="CM7" s="66">
        <f t="shared" si="21"/>
        <v>12068</v>
      </c>
      <c r="CN7" s="66">
        <f t="shared" si="21"/>
        <v>14974</v>
      </c>
      <c r="CO7" s="66">
        <f t="shared" si="21"/>
        <v>13530</v>
      </c>
      <c r="CP7" s="66">
        <f t="shared" si="21"/>
        <v>14082</v>
      </c>
      <c r="CQ7" s="66">
        <f t="shared" si="21"/>
        <v>14865</v>
      </c>
      <c r="CR7" s="66">
        <f t="shared" si="21"/>
        <v>15610</v>
      </c>
      <c r="CS7" s="66">
        <f t="shared" si="21"/>
        <v>13969</v>
      </c>
      <c r="CT7" s="66">
        <f t="shared" si="21"/>
        <v>14455</v>
      </c>
      <c r="CU7" s="65"/>
      <c r="CV7" s="65">
        <f>CV8</f>
        <v>50.4</v>
      </c>
      <c r="CW7" s="65">
        <f t="shared" ref="CW7:DE7" si="22">CW8</f>
        <v>49.7</v>
      </c>
      <c r="CX7" s="65">
        <f t="shared" si="22"/>
        <v>53.7</v>
      </c>
      <c r="CY7" s="65">
        <f t="shared" si="22"/>
        <v>56.9</v>
      </c>
      <c r="CZ7" s="65">
        <f t="shared" si="22"/>
        <v>60.2</v>
      </c>
      <c r="DA7" s="65">
        <f t="shared" si="22"/>
        <v>48</v>
      </c>
      <c r="DB7" s="65">
        <f t="shared" si="22"/>
        <v>47.8</v>
      </c>
      <c r="DC7" s="65">
        <f t="shared" si="22"/>
        <v>48.7</v>
      </c>
      <c r="DD7" s="65">
        <f t="shared" si="22"/>
        <v>53.2</v>
      </c>
      <c r="DE7" s="65">
        <f t="shared" si="22"/>
        <v>54.1</v>
      </c>
      <c r="DF7" s="65"/>
      <c r="DG7" s="65">
        <f>DG8</f>
        <v>22.3</v>
      </c>
      <c r="DH7" s="65">
        <f t="shared" ref="DH7:DP7" si="23">DH8</f>
        <v>22.5</v>
      </c>
      <c r="DI7" s="65">
        <f t="shared" si="23"/>
        <v>23.6</v>
      </c>
      <c r="DJ7" s="65">
        <f t="shared" si="23"/>
        <v>26.9</v>
      </c>
      <c r="DK7" s="65">
        <f t="shared" si="23"/>
        <v>24</v>
      </c>
      <c r="DL7" s="65">
        <f t="shared" si="23"/>
        <v>25.6</v>
      </c>
      <c r="DM7" s="65">
        <f t="shared" si="23"/>
        <v>26.2</v>
      </c>
      <c r="DN7" s="65">
        <f t="shared" si="23"/>
        <v>26.3</v>
      </c>
      <c r="DO7" s="65">
        <f t="shared" si="23"/>
        <v>25.3</v>
      </c>
      <c r="DP7" s="65">
        <f t="shared" si="23"/>
        <v>25.2</v>
      </c>
      <c r="DQ7" s="65"/>
      <c r="DR7" s="65">
        <f>DR8</f>
        <v>62.1</v>
      </c>
      <c r="DS7" s="65">
        <f t="shared" ref="DS7:EA7" si="24">DS8</f>
        <v>62.7</v>
      </c>
      <c r="DT7" s="65">
        <f t="shared" si="24"/>
        <v>62.8</v>
      </c>
      <c r="DU7" s="65">
        <f t="shared" si="24"/>
        <v>62.3</v>
      </c>
      <c r="DV7" s="65">
        <f t="shared" si="24"/>
        <v>63.9</v>
      </c>
      <c r="DW7" s="65">
        <f t="shared" si="24"/>
        <v>46.4</v>
      </c>
      <c r="DX7" s="65">
        <f t="shared" si="24"/>
        <v>45.9</v>
      </c>
      <c r="DY7" s="65">
        <f t="shared" si="24"/>
        <v>50.7</v>
      </c>
      <c r="DZ7" s="65">
        <f t="shared" si="24"/>
        <v>48.7</v>
      </c>
      <c r="EA7" s="65">
        <f t="shared" si="24"/>
        <v>52.5</v>
      </c>
      <c r="EB7" s="65"/>
      <c r="EC7" s="65">
        <f>EC8</f>
        <v>75.599999999999994</v>
      </c>
      <c r="ED7" s="65">
        <f t="shared" ref="ED7:EL7" si="25">ED8</f>
        <v>76.2</v>
      </c>
      <c r="EE7" s="65">
        <f t="shared" si="25"/>
        <v>77.099999999999994</v>
      </c>
      <c r="EF7" s="65">
        <f t="shared" si="25"/>
        <v>74.599999999999994</v>
      </c>
      <c r="EG7" s="65">
        <f t="shared" si="25"/>
        <v>75</v>
      </c>
      <c r="EH7" s="65">
        <f t="shared" si="25"/>
        <v>59.7</v>
      </c>
      <c r="EI7" s="65">
        <f t="shared" si="25"/>
        <v>56.6</v>
      </c>
      <c r="EJ7" s="65">
        <f t="shared" si="25"/>
        <v>62.6</v>
      </c>
      <c r="EK7" s="65">
        <f t="shared" si="25"/>
        <v>61.7</v>
      </c>
      <c r="EL7" s="65">
        <f t="shared" si="25"/>
        <v>66.099999999999994</v>
      </c>
      <c r="EM7" s="65"/>
      <c r="EN7" s="66">
        <f>EN8</f>
        <v>35966882</v>
      </c>
      <c r="EO7" s="66">
        <f t="shared" ref="EO7:EW7" si="26">EO8</f>
        <v>36596760</v>
      </c>
      <c r="EP7" s="66">
        <f t="shared" si="26"/>
        <v>38923898</v>
      </c>
      <c r="EQ7" s="66">
        <f t="shared" si="26"/>
        <v>42663244</v>
      </c>
      <c r="ER7" s="66">
        <f t="shared" si="26"/>
        <v>43868291</v>
      </c>
      <c r="ES7" s="66">
        <f t="shared" si="26"/>
        <v>48095074</v>
      </c>
      <c r="ET7" s="66">
        <f t="shared" si="26"/>
        <v>50135188</v>
      </c>
      <c r="EU7" s="66">
        <f t="shared" si="26"/>
        <v>50543381</v>
      </c>
      <c r="EV7" s="66">
        <f t="shared" si="26"/>
        <v>43764424</v>
      </c>
      <c r="EW7" s="66">
        <f t="shared" si="26"/>
        <v>44446754</v>
      </c>
      <c r="EX7" s="66"/>
    </row>
    <row r="8" spans="1:154" s="67" customFormat="1">
      <c r="A8" s="48"/>
      <c r="B8" s="68">
        <v>2016</v>
      </c>
      <c r="C8" s="68">
        <v>221007</v>
      </c>
      <c r="D8" s="68">
        <v>46</v>
      </c>
      <c r="E8" s="68">
        <v>6</v>
      </c>
      <c r="F8" s="68">
        <v>0</v>
      </c>
      <c r="G8" s="68">
        <v>2</v>
      </c>
      <c r="H8" s="68" t="s">
        <v>123</v>
      </c>
      <c r="I8" s="68" t="s">
        <v>124</v>
      </c>
      <c r="J8" s="68" t="s">
        <v>125</v>
      </c>
      <c r="K8" s="68" t="s">
        <v>126</v>
      </c>
      <c r="L8" s="68" t="s">
        <v>127</v>
      </c>
      <c r="M8" s="68" t="s">
        <v>128</v>
      </c>
      <c r="N8" s="68" t="s">
        <v>129</v>
      </c>
      <c r="O8" s="68"/>
      <c r="P8" s="68" t="s">
        <v>130</v>
      </c>
      <c r="Q8" s="69">
        <v>26</v>
      </c>
      <c r="R8" s="68" t="s">
        <v>131</v>
      </c>
      <c r="S8" s="68" t="s">
        <v>132</v>
      </c>
      <c r="T8" s="68" t="s">
        <v>133</v>
      </c>
      <c r="U8" s="69">
        <v>709041</v>
      </c>
      <c r="V8" s="69">
        <v>34780</v>
      </c>
      <c r="W8" s="68" t="s">
        <v>134</v>
      </c>
      <c r="X8" s="70" t="s">
        <v>135</v>
      </c>
      <c r="Y8" s="69">
        <v>475</v>
      </c>
      <c r="Z8" s="69" t="s">
        <v>136</v>
      </c>
      <c r="AA8" s="69" t="s">
        <v>136</v>
      </c>
      <c r="AB8" s="69" t="s">
        <v>136</v>
      </c>
      <c r="AC8" s="69" t="s">
        <v>136</v>
      </c>
      <c r="AD8" s="69">
        <v>475</v>
      </c>
      <c r="AE8" s="69">
        <v>475</v>
      </c>
      <c r="AF8" s="69" t="s">
        <v>136</v>
      </c>
      <c r="AG8" s="69">
        <v>475</v>
      </c>
      <c r="AH8" s="71">
        <v>100.4</v>
      </c>
      <c r="AI8" s="71">
        <v>100.1</v>
      </c>
      <c r="AJ8" s="71">
        <v>104.6</v>
      </c>
      <c r="AK8" s="71">
        <v>100.9</v>
      </c>
      <c r="AL8" s="71">
        <v>100.3</v>
      </c>
      <c r="AM8" s="71">
        <v>103</v>
      </c>
      <c r="AN8" s="71">
        <v>101.7</v>
      </c>
      <c r="AO8" s="71">
        <v>101.1</v>
      </c>
      <c r="AP8" s="71">
        <v>98.8</v>
      </c>
      <c r="AQ8" s="71">
        <v>98.5</v>
      </c>
      <c r="AR8" s="71">
        <v>98.4</v>
      </c>
      <c r="AS8" s="71">
        <v>92.5</v>
      </c>
      <c r="AT8" s="71">
        <v>91.9</v>
      </c>
      <c r="AU8" s="71">
        <v>84.9</v>
      </c>
      <c r="AV8" s="71">
        <v>81.099999999999994</v>
      </c>
      <c r="AW8" s="71">
        <v>80.900000000000006</v>
      </c>
      <c r="AX8" s="71">
        <v>97.2</v>
      </c>
      <c r="AY8" s="71">
        <v>96</v>
      </c>
      <c r="AZ8" s="71">
        <v>94.6</v>
      </c>
      <c r="BA8" s="71">
        <v>91.8</v>
      </c>
      <c r="BB8" s="71">
        <v>91.6</v>
      </c>
      <c r="BC8" s="71">
        <v>89.5</v>
      </c>
      <c r="BD8" s="72">
        <v>17.5</v>
      </c>
      <c r="BE8" s="72">
        <v>17.8</v>
      </c>
      <c r="BF8" s="72">
        <v>17.5</v>
      </c>
      <c r="BG8" s="72">
        <v>15.7</v>
      </c>
      <c r="BH8" s="72">
        <v>15.6</v>
      </c>
      <c r="BI8" s="72">
        <v>45.6</v>
      </c>
      <c r="BJ8" s="72">
        <v>41.7</v>
      </c>
      <c r="BK8" s="72">
        <v>37.700000000000003</v>
      </c>
      <c r="BL8" s="72">
        <v>38.1</v>
      </c>
      <c r="BM8" s="72">
        <v>42.9</v>
      </c>
      <c r="BN8" s="72">
        <v>63.6</v>
      </c>
      <c r="BO8" s="71">
        <v>76.7</v>
      </c>
      <c r="BP8" s="71">
        <v>73.599999999999994</v>
      </c>
      <c r="BQ8" s="71">
        <v>69.400000000000006</v>
      </c>
      <c r="BR8" s="71">
        <v>68.5</v>
      </c>
      <c r="BS8" s="71">
        <v>71.900000000000006</v>
      </c>
      <c r="BT8" s="71">
        <v>81.2</v>
      </c>
      <c r="BU8" s="71">
        <v>80.3</v>
      </c>
      <c r="BV8" s="71">
        <v>80.7</v>
      </c>
      <c r="BW8" s="71">
        <v>75.7</v>
      </c>
      <c r="BX8" s="71">
        <v>76.099999999999994</v>
      </c>
      <c r="BY8" s="71">
        <v>74.2</v>
      </c>
      <c r="BZ8" s="72">
        <v>46347</v>
      </c>
      <c r="CA8" s="72">
        <v>46752</v>
      </c>
      <c r="CB8" s="72">
        <v>47769</v>
      </c>
      <c r="CC8" s="72">
        <v>49364</v>
      </c>
      <c r="CD8" s="72">
        <v>48574</v>
      </c>
      <c r="CE8" s="72">
        <v>56653</v>
      </c>
      <c r="CF8" s="72">
        <v>59159</v>
      </c>
      <c r="CG8" s="72">
        <v>60787</v>
      </c>
      <c r="CH8" s="72">
        <v>54464</v>
      </c>
      <c r="CI8" s="72">
        <v>55265</v>
      </c>
      <c r="CJ8" s="71">
        <v>49667</v>
      </c>
      <c r="CK8" s="72">
        <v>11503</v>
      </c>
      <c r="CL8" s="72">
        <v>11763</v>
      </c>
      <c r="CM8" s="72">
        <v>12068</v>
      </c>
      <c r="CN8" s="72">
        <v>14974</v>
      </c>
      <c r="CO8" s="72">
        <v>13530</v>
      </c>
      <c r="CP8" s="72">
        <v>14082</v>
      </c>
      <c r="CQ8" s="72">
        <v>14865</v>
      </c>
      <c r="CR8" s="72">
        <v>15610</v>
      </c>
      <c r="CS8" s="72">
        <v>13969</v>
      </c>
      <c r="CT8" s="72">
        <v>14455</v>
      </c>
      <c r="CU8" s="71">
        <v>13758</v>
      </c>
      <c r="CV8" s="72">
        <v>50.4</v>
      </c>
      <c r="CW8" s="72">
        <v>49.7</v>
      </c>
      <c r="CX8" s="72">
        <v>53.7</v>
      </c>
      <c r="CY8" s="72">
        <v>56.9</v>
      </c>
      <c r="CZ8" s="72">
        <v>60.2</v>
      </c>
      <c r="DA8" s="72">
        <v>48</v>
      </c>
      <c r="DB8" s="72">
        <v>47.8</v>
      </c>
      <c r="DC8" s="72">
        <v>48.7</v>
      </c>
      <c r="DD8" s="72">
        <v>53.2</v>
      </c>
      <c r="DE8" s="72">
        <v>54.1</v>
      </c>
      <c r="DF8" s="72">
        <v>55.2</v>
      </c>
      <c r="DG8" s="72">
        <v>22.3</v>
      </c>
      <c r="DH8" s="72">
        <v>22.5</v>
      </c>
      <c r="DI8" s="72">
        <v>23.6</v>
      </c>
      <c r="DJ8" s="72">
        <v>26.9</v>
      </c>
      <c r="DK8" s="72">
        <v>24</v>
      </c>
      <c r="DL8" s="72">
        <v>25.6</v>
      </c>
      <c r="DM8" s="72">
        <v>26.2</v>
      </c>
      <c r="DN8" s="72">
        <v>26.3</v>
      </c>
      <c r="DO8" s="72">
        <v>25.3</v>
      </c>
      <c r="DP8" s="72">
        <v>25.2</v>
      </c>
      <c r="DQ8" s="72">
        <v>24.1</v>
      </c>
      <c r="DR8" s="71">
        <v>62.1</v>
      </c>
      <c r="DS8" s="71">
        <v>62.7</v>
      </c>
      <c r="DT8" s="71">
        <v>62.8</v>
      </c>
      <c r="DU8" s="71">
        <v>62.3</v>
      </c>
      <c r="DV8" s="71">
        <v>63.9</v>
      </c>
      <c r="DW8" s="71">
        <v>46.4</v>
      </c>
      <c r="DX8" s="71">
        <v>45.9</v>
      </c>
      <c r="DY8" s="71">
        <v>50.7</v>
      </c>
      <c r="DZ8" s="71">
        <v>48.7</v>
      </c>
      <c r="EA8" s="71">
        <v>52.5</v>
      </c>
      <c r="EB8" s="71">
        <v>50.7</v>
      </c>
      <c r="EC8" s="71">
        <v>75.599999999999994</v>
      </c>
      <c r="ED8" s="71">
        <v>76.2</v>
      </c>
      <c r="EE8" s="71">
        <v>77.099999999999994</v>
      </c>
      <c r="EF8" s="71">
        <v>74.599999999999994</v>
      </c>
      <c r="EG8" s="71">
        <v>75</v>
      </c>
      <c r="EH8" s="71">
        <v>59.7</v>
      </c>
      <c r="EI8" s="71">
        <v>56.6</v>
      </c>
      <c r="EJ8" s="71">
        <v>62.6</v>
      </c>
      <c r="EK8" s="71">
        <v>61.7</v>
      </c>
      <c r="EL8" s="71">
        <v>66.099999999999994</v>
      </c>
      <c r="EM8" s="71">
        <v>65.7</v>
      </c>
      <c r="EN8" s="72">
        <v>35966882</v>
      </c>
      <c r="EO8" s="72">
        <v>36596760</v>
      </c>
      <c r="EP8" s="72">
        <v>38923898</v>
      </c>
      <c r="EQ8" s="72">
        <v>42663244</v>
      </c>
      <c r="ER8" s="72">
        <v>43868291</v>
      </c>
      <c r="ES8" s="72">
        <v>48095074</v>
      </c>
      <c r="ET8" s="72">
        <v>50135188</v>
      </c>
      <c r="EU8" s="72">
        <v>50543381</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2018-10-12T07:30:51Z</cp:lastPrinted>
  <dcterms:created xsi:type="dcterms:W3CDTF">2018-09-27T00:46:33Z</dcterms:created>
  <dcterms:modified xsi:type="dcterms:W3CDTF">2018-10-26T06:26:05Z</dcterms:modified>
  <cp:category/>
</cp:coreProperties>
</file>