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 準公営企業室\01 病院事業係\研修生\研修生ﾌｫﾙﾀﾞ\H30前田（静岡市）\30_経営比較分析表の導入\300615　分析依頼、正式通知\分析依頼\06団体回答\02政令市\10浜松○\"/>
    </mc:Choice>
  </mc:AlternateContent>
  <workbookProtection workbookPassword="B319" lockStructure="1"/>
  <bookViews>
    <workbookView xWindow="240" yWindow="48" windowWidth="14940" windowHeight="7656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KV79" i="4" s="1"/>
  <c r="EO7" i="5"/>
  <c r="EN7" i="5"/>
  <c r="EL7" i="5"/>
  <c r="HM80" i="4" s="1"/>
  <c r="EK7" i="5"/>
  <c r="GT80" i="4" s="1"/>
  <c r="EJ7" i="5"/>
  <c r="EI7" i="5"/>
  <c r="EH7" i="5"/>
  <c r="EO80" i="4" s="1"/>
  <c r="EG7" i="5"/>
  <c r="EF7" i="5"/>
  <c r="EE7" i="5"/>
  <c r="ED7" i="5"/>
  <c r="EC7" i="5"/>
  <c r="EA7" i="5"/>
  <c r="DZ7" i="5"/>
  <c r="DY7" i="5"/>
  <c r="DX7" i="5"/>
  <c r="AN80" i="4" s="1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KU55" i="4" s="1"/>
  <c r="DG7" i="5"/>
  <c r="KF55" i="4" s="1"/>
  <c r="DE7" i="5"/>
  <c r="DD7" i="5"/>
  <c r="DC7" i="5"/>
  <c r="HV56" i="4" s="1"/>
  <c r="DB7" i="5"/>
  <c r="HG56" i="4" s="1"/>
  <c r="DA7" i="5"/>
  <c r="CZ7" i="5"/>
  <c r="CY7" i="5"/>
  <c r="CX7" i="5"/>
  <c r="HV55" i="4" s="1"/>
  <c r="CW7" i="5"/>
  <c r="CV7" i="5"/>
  <c r="CT7" i="5"/>
  <c r="CS7" i="5"/>
  <c r="EW56" i="4" s="1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KU33" i="4" s="1"/>
  <c r="BO7" i="5"/>
  <c r="KF33" i="4" s="1"/>
  <c r="BM7" i="5"/>
  <c r="BL7" i="5"/>
  <c r="BK7" i="5"/>
  <c r="HV34" i="4" s="1"/>
  <c r="BJ7" i="5"/>
  <c r="HG34" i="4" s="1"/>
  <c r="BI7" i="5"/>
  <c r="BH7" i="5"/>
  <c r="BG7" i="5"/>
  <c r="BF7" i="5"/>
  <c r="HV33" i="4" s="1"/>
  <c r="BE7" i="5"/>
  <c r="BD7" i="5"/>
  <c r="BB7" i="5"/>
  <c r="BA7" i="5"/>
  <c r="EW34" i="4" s="1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JW12" i="4" s="1"/>
  <c r="AE6" i="5"/>
  <c r="AD6" i="5"/>
  <c r="LP10" i="4" s="1"/>
  <c r="AC6" i="5"/>
  <c r="JW10" i="4" s="1"/>
  <c r="AB6" i="5"/>
  <c r="ID10" i="4" s="1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N6" i="5"/>
  <c r="EG8" i="4" s="1"/>
  <c r="M6" i="5"/>
  <c r="L6" i="5"/>
  <c r="AU8" i="4" s="1"/>
  <c r="K6" i="5"/>
  <c r="B8" i="4" s="1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I90" i="4"/>
  <c r="G90" i="4"/>
  <c r="F90" i="4"/>
  <c r="E90" i="4"/>
  <c r="C90" i="4"/>
  <c r="MH80" i="4"/>
  <c r="LO80" i="4"/>
  <c r="KV80" i="4"/>
  <c r="KC80" i="4"/>
  <c r="JJ80" i="4"/>
  <c r="GA80" i="4"/>
  <c r="FH80" i="4"/>
  <c r="CS80" i="4"/>
  <c r="BZ80" i="4"/>
  <c r="BG80" i="4"/>
  <c r="U80" i="4"/>
  <c r="MH79" i="4"/>
  <c r="LO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GR56" i="4"/>
  <c r="FL56" i="4"/>
  <c r="EH56" i="4"/>
  <c r="DS56" i="4"/>
  <c r="DD56" i="4"/>
  <c r="BX56" i="4"/>
  <c r="BI56" i="4"/>
  <c r="AT56" i="4"/>
  <c r="AE56" i="4"/>
  <c r="P56" i="4"/>
  <c r="LY55" i="4"/>
  <c r="LJ55" i="4"/>
  <c r="IZ55" i="4"/>
  <c r="IK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GR34" i="4"/>
  <c r="FL34" i="4"/>
  <c r="EH34" i="4"/>
  <c r="DS34" i="4"/>
  <c r="DD34" i="4"/>
  <c r="BX34" i="4"/>
  <c r="BI34" i="4"/>
  <c r="AT34" i="4"/>
  <c r="AE34" i="4"/>
  <c r="P34" i="4"/>
  <c r="LY33" i="4"/>
  <c r="LJ33" i="4"/>
  <c r="IZ33" i="4"/>
  <c r="IK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ID12" i="4"/>
  <c r="CN12" i="4"/>
  <c r="AU12" i="4"/>
  <c r="B12" i="4"/>
  <c r="FZ10" i="4"/>
  <c r="EG10" i="4"/>
  <c r="CN10" i="4"/>
  <c r="AU10" i="4"/>
  <c r="B10" i="4"/>
  <c r="LP8" i="4"/>
  <c r="JW8" i="4"/>
  <c r="ID8" i="4"/>
  <c r="CN8" i="4"/>
  <c r="HM78" i="4" l="1"/>
  <c r="FL54" i="4"/>
  <c r="FL32" i="4"/>
  <c r="MN54" i="4"/>
  <c r="CS78" i="4"/>
  <c r="BX54" i="4"/>
  <c r="BX32" i="4"/>
  <c r="MN32" i="4"/>
  <c r="MH78" i="4"/>
  <c r="IZ54" i="4"/>
  <c r="IZ32" i="4"/>
  <c r="C11" i="5"/>
  <c r="D11" i="5"/>
  <c r="E11" i="5"/>
  <c r="B11" i="5"/>
  <c r="AN78" i="4" l="1"/>
  <c r="AE54" i="4"/>
  <c r="AE32" i="4"/>
  <c r="HG32" i="4"/>
  <c r="KU54" i="4"/>
  <c r="KU32" i="4"/>
  <c r="KC78" i="4"/>
  <c r="FH78" i="4"/>
  <c r="DS54" i="4"/>
  <c r="DS32" i="4"/>
  <c r="HG54" i="4"/>
  <c r="EO78" i="4"/>
  <c r="DD54" i="4"/>
  <c r="DD32" i="4"/>
  <c r="U78" i="4"/>
  <c r="P54" i="4"/>
  <c r="P32" i="4"/>
  <c r="KF54" i="4"/>
  <c r="JJ78" i="4"/>
  <c r="GR54" i="4"/>
  <c r="GR32" i="4"/>
  <c r="KF32" i="4"/>
  <c r="LO78" i="4"/>
  <c r="IK54" i="4"/>
  <c r="IK32" i="4"/>
  <c r="GT78" i="4"/>
  <c r="EW54" i="4"/>
  <c r="EW32" i="4"/>
  <c r="BZ78" i="4"/>
  <c r="BI54" i="4"/>
  <c r="LY54" i="4"/>
  <c r="LY32" i="4"/>
  <c r="BI32" i="4"/>
  <c r="LJ54" i="4"/>
  <c r="LJ32" i="4"/>
  <c r="KV78" i="4"/>
  <c r="HV54" i="4"/>
  <c r="HV32" i="4"/>
  <c r="GA78" i="4"/>
  <c r="EH54" i="4"/>
  <c r="EH32" i="4"/>
  <c r="BG78" i="4"/>
  <c r="AT54" i="4"/>
  <c r="AT32" i="4"/>
</calcChain>
</file>

<file path=xl/sharedStrings.xml><?xml version="1.0" encoding="utf-8"?>
<sst xmlns="http://schemas.openxmlformats.org/spreadsheetml/2006/main" count="287" uniqueCount="148">
  <si>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</si>
  <si>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</si>
  <si>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</si>
  <si>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</si>
  <si>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</si>
  <si>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</si>
  <si>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</si>
  <si>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</si>
  <si>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</si>
  <si>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</si>
  <si>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</si>
  <si>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</si>
  <si>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</si>
  <si>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</si>
  <si>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</si>
  <si>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</si>
  <si>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</si>
  <si>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</si>
  <si>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</si>
  <si>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</si>
  <si>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</si>
  <si>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</si>
  <si>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</si>
  <si>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</si>
  <si>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</si>
  <si>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</si>
  <si>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</si>
  <si>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</si>
  <si>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</si>
  <si>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</si>
  <si>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</si>
  <si>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</si>
  <si>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</si>
  <si>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</si>
  <si>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</si>
  <si>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</si>
  <si>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</si>
  <si>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</si>
  <si>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</si>
  <si>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</si>
  <si>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</si>
  <si>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</si>
  <si>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</si>
  <si>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</si>
  <si>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</si>
  <si>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</si>
  <si>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</si>
  <si>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</si>
  <si>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</si>
  <si>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</si>
  <si>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</si>
  <si>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</si>
  <si>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</si>
  <si>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</si>
  <si>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</si>
  <si>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</si>
  <si>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</si>
  <si>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</si>
  <si>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</si>
  <si>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</si>
  <si>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</si>
  <si>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</si>
  <si>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</si>
  <si>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</si>
  <si>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</si>
  <si>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</si>
  <si>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</si>
  <si>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</si>
  <si>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</si>
  <si>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</si>
  <si>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</si>
  <si>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</si>
  <si>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</si>
  <si>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</si>
  <si>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</si>
  <si>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</si>
  <si>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</si>
  <si>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</si>
  <si>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</si>
  <si>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</si>
  <si>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</si>
  <si>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</si>
  <si>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</si>
  <si>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</si>
  <si>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</si>
  <si>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</si>
  <si>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</si>
  <si>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</si>
  <si>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</si>
  <si>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</si>
  <si>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</si>
  <si>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</si>
  <si>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</si>
  <si>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</si>
  <si>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</si>
  <si>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</si>
  <si>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</si>
  <si>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</si>
  <si>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</si>
  <si>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</si>
  <si>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</si>
  <si>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</si>
  <si>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</si>
  <si>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</si>
  <si>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</si>
  <si>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</si>
  <si>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</si>
  <si>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</si>
  <si>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</si>
  <si>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</si>
  <si>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</si>
  <si>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</si>
  <si>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</si>
  <si>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</si>
  <si>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</si>
  <si>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</si>
  <si>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</si>
  <si>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</si>
  <si>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</si>
  <si>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</si>
  <si>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</si>
  <si>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</si>
  <si>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</si>
  <si>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静岡県</t>
  </si>
  <si>
    <t>浜松市</t>
  </si>
  <si>
    <t>浜松市リハビリテーション病院</t>
  </si>
  <si>
    <t>当然財務</t>
  </si>
  <si>
    <t>病院事業</t>
  </si>
  <si>
    <t>一般病院</t>
  </si>
  <si>
    <t>200床以上～300床未満</t>
  </si>
  <si>
    <t>指定管理者(代行制)</t>
  </si>
  <si>
    <t>対象</t>
  </si>
  <si>
    <t>訓</t>
  </si>
  <si>
    <t>-</t>
  </si>
  <si>
    <t>非該当</t>
  </si>
  <si>
    <t>１５：１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</si>
  <si>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</si>
  <si>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</si>
  <si>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</si>
  <si>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</si>
  <si>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</si>
  <si>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</si>
  <si>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</si>
  <si>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その他</t>
    <rPh sb="2" eb="3">
      <t>タ</t>
    </rPh>
    <phoneticPr fontId="5"/>
  </si>
  <si>
    <t>浜松市リハビリテーション病院は、地域のリハビリテーション医療の中核を担う病院として、急性期を過ぎた患者が日常生活や社会に復帰できるよう、専門的な治療や支援を行っており、質の高い回復期医療を提供している。</t>
    <rPh sb="0" eb="14">
      <t>ハマ</t>
    </rPh>
    <rPh sb="16" eb="18">
      <t>チイキ</t>
    </rPh>
    <rPh sb="28" eb="30">
      <t>イリョウ</t>
    </rPh>
    <rPh sb="31" eb="33">
      <t>チュウカク</t>
    </rPh>
    <rPh sb="34" eb="35">
      <t>ニナ</t>
    </rPh>
    <rPh sb="36" eb="38">
      <t>ビョウイン</t>
    </rPh>
    <rPh sb="42" eb="45">
      <t>キュウセイキ</t>
    </rPh>
    <rPh sb="46" eb="47">
      <t>ス</t>
    </rPh>
    <rPh sb="49" eb="51">
      <t>カンジャ</t>
    </rPh>
    <rPh sb="52" eb="54">
      <t>ニチジョウ</t>
    </rPh>
    <rPh sb="54" eb="56">
      <t>セイカツ</t>
    </rPh>
    <rPh sb="57" eb="59">
      <t>シャカイ</t>
    </rPh>
    <rPh sb="60" eb="62">
      <t>フッキ</t>
    </rPh>
    <rPh sb="68" eb="71">
      <t>センモンテキ</t>
    </rPh>
    <rPh sb="72" eb="74">
      <t>チリョウ</t>
    </rPh>
    <rPh sb="75" eb="77">
      <t>シエン</t>
    </rPh>
    <rPh sb="78" eb="79">
      <t>オコナ</t>
    </rPh>
    <rPh sb="84" eb="85">
      <t>シツ</t>
    </rPh>
    <rPh sb="86" eb="87">
      <t>タカ</t>
    </rPh>
    <rPh sb="88" eb="90">
      <t>カイフク</t>
    </rPh>
    <rPh sb="90" eb="91">
      <t>キ</t>
    </rPh>
    <rPh sb="91" eb="93">
      <t>イリョウ</t>
    </rPh>
    <rPh sb="94" eb="96">
      <t>テイキョウ</t>
    </rPh>
    <phoneticPr fontId="5"/>
  </si>
  <si>
    <t>当院は、平成18年度より指定管理者制度を導入し、平成20年度から現在の指定管理者によって運営を行っている。市内で大規模な２病院の安定経営をしている社会福祉法人であり、民間病院の経営手法を取り入れて効率的な運営を行うとともに、専門的かつ高度なリハビリテーション医療を提供している。今後も、現行の運営形態を継続し、更なる経営健全化を目指していく。</t>
    <rPh sb="0" eb="2">
      <t>トウイン</t>
    </rPh>
    <rPh sb="4" eb="6">
      <t>ヘイセイ</t>
    </rPh>
    <rPh sb="8" eb="10">
      <t>ネンド</t>
    </rPh>
    <rPh sb="12" eb="14">
      <t>シテイ</t>
    </rPh>
    <rPh sb="14" eb="17">
      <t>カンリシャ</t>
    </rPh>
    <rPh sb="17" eb="19">
      <t>セイド</t>
    </rPh>
    <rPh sb="20" eb="22">
      <t>ドウニュウ</t>
    </rPh>
    <rPh sb="32" eb="34">
      <t>ゲンザイ</t>
    </rPh>
    <rPh sb="35" eb="37">
      <t>シテイ</t>
    </rPh>
    <rPh sb="37" eb="40">
      <t>カンリシャ</t>
    </rPh>
    <rPh sb="44" eb="46">
      <t>ウンエイ</t>
    </rPh>
    <rPh sb="47" eb="48">
      <t>オコナ</t>
    </rPh>
    <rPh sb="53" eb="55">
      <t>シナイ</t>
    </rPh>
    <rPh sb="56" eb="59">
      <t>ダイキボ</t>
    </rPh>
    <rPh sb="61" eb="63">
      <t>ビョウイン</t>
    </rPh>
    <rPh sb="64" eb="66">
      <t>アンテイ</t>
    </rPh>
    <rPh sb="66" eb="68">
      <t>ケイエイ</t>
    </rPh>
    <rPh sb="73" eb="75">
      <t>シャカイ</t>
    </rPh>
    <rPh sb="75" eb="77">
      <t>フクシ</t>
    </rPh>
    <rPh sb="77" eb="79">
      <t>ホウジン</t>
    </rPh>
    <rPh sb="98" eb="101">
      <t>コウリツテキ</t>
    </rPh>
    <rPh sb="102" eb="104">
      <t>ウンエイ</t>
    </rPh>
    <rPh sb="105" eb="106">
      <t>オコナ</t>
    </rPh>
    <rPh sb="112" eb="115">
      <t>センモンテキ</t>
    </rPh>
    <rPh sb="117" eb="119">
      <t>コウド</t>
    </rPh>
    <rPh sb="129" eb="131">
      <t>イリョウ</t>
    </rPh>
    <rPh sb="132" eb="134">
      <t>テイキョウ</t>
    </rPh>
    <rPh sb="139" eb="141">
      <t>コンゴ</t>
    </rPh>
    <rPh sb="143" eb="145">
      <t>ゲンコウ</t>
    </rPh>
    <rPh sb="146" eb="148">
      <t>ウンエイ</t>
    </rPh>
    <rPh sb="148" eb="150">
      <t>ケイタイ</t>
    </rPh>
    <rPh sb="151" eb="153">
      <t>ケイゾク</t>
    </rPh>
    <rPh sb="155" eb="156">
      <t>サラ</t>
    </rPh>
    <rPh sb="158" eb="160">
      <t>ケイエイ</t>
    </rPh>
    <rPh sb="160" eb="163">
      <t>ケンゼンカ</t>
    </rPh>
    <rPh sb="164" eb="166">
      <t>メザ</t>
    </rPh>
    <phoneticPr fontId="5"/>
  </si>
  <si>
    <t>平成11年度に国から国立浜松病院の移譲を受け、浜松市リハビリテーション病院を開設したが、病院施設の老朽化は著しく耐震性も確保できないため、平成26年度に新病院の整備を行ったところである。また、医療機器については、耐用年数を経過している機器もあり、順次、更新が必要な状態となっている。</t>
    <rPh sb="0" eb="2">
      <t>ヘイセイ</t>
    </rPh>
    <rPh sb="4" eb="6">
      <t>ネンド</t>
    </rPh>
    <rPh sb="7" eb="8">
      <t>クニ</t>
    </rPh>
    <rPh sb="10" eb="12">
      <t>コクリツ</t>
    </rPh>
    <rPh sb="12" eb="14">
      <t>ハママツ</t>
    </rPh>
    <rPh sb="14" eb="16">
      <t>ビョウイン</t>
    </rPh>
    <rPh sb="17" eb="19">
      <t>イジョウ</t>
    </rPh>
    <rPh sb="20" eb="21">
      <t>ウ</t>
    </rPh>
    <rPh sb="23" eb="37">
      <t>ハマ</t>
    </rPh>
    <rPh sb="38" eb="40">
      <t>カイセツ</t>
    </rPh>
    <rPh sb="44" eb="46">
      <t>ビョウイン</t>
    </rPh>
    <rPh sb="46" eb="48">
      <t>シセツ</t>
    </rPh>
    <rPh sb="49" eb="52">
      <t>ロウキュウカ</t>
    </rPh>
    <rPh sb="69" eb="71">
      <t>ヘイセイ</t>
    </rPh>
    <rPh sb="73" eb="75">
      <t>ネンド</t>
    </rPh>
    <rPh sb="76" eb="79">
      <t>シンビョウイン</t>
    </rPh>
    <rPh sb="80" eb="82">
      <t>セイビ</t>
    </rPh>
    <rPh sb="83" eb="84">
      <t>オコナ</t>
    </rPh>
    <rPh sb="96" eb="98">
      <t>イリョウ</t>
    </rPh>
    <rPh sb="98" eb="100">
      <t>キキ</t>
    </rPh>
    <rPh sb="106" eb="108">
      <t>タイヨウ</t>
    </rPh>
    <rPh sb="108" eb="110">
      <t>ネンスウ</t>
    </rPh>
    <rPh sb="111" eb="113">
      <t>ケイカ</t>
    </rPh>
    <rPh sb="117" eb="119">
      <t>キキ</t>
    </rPh>
    <rPh sb="123" eb="125">
      <t>ジュンジ</t>
    </rPh>
    <rPh sb="126" eb="128">
      <t>コウシン</t>
    </rPh>
    <rPh sb="129" eb="131">
      <t>ヒツヨウ</t>
    </rPh>
    <rPh sb="132" eb="134">
      <t>ジョウタイ</t>
    </rPh>
    <phoneticPr fontId="5"/>
  </si>
  <si>
    <t>経常収支比率は、平成27、28年度決算において、100%を超えている。職員の確保に努めた結果、入院体制が整備され、リハビリ提供単位数が増加したことによって収益増加に繋がり、経営の健全化を図ることができた。また、病床利用率も94.9%で、ほぼ満床の状態となっている。入院判定会議によるベットコントロールによって、効率の良い病院運営が行えている。</t>
    <rPh sb="0" eb="2">
      <t>ケイジョウ</t>
    </rPh>
    <rPh sb="2" eb="4">
      <t>シュウシ</t>
    </rPh>
    <rPh sb="4" eb="6">
      <t>ヒリツ</t>
    </rPh>
    <rPh sb="29" eb="30">
      <t>コ</t>
    </rPh>
    <rPh sb="35" eb="37">
      <t>ショクイン</t>
    </rPh>
    <rPh sb="38" eb="40">
      <t>カクホ</t>
    </rPh>
    <rPh sb="41" eb="42">
      <t>ツト</t>
    </rPh>
    <rPh sb="44" eb="46">
      <t>ケッカ</t>
    </rPh>
    <rPh sb="47" eb="49">
      <t>ニュウイン</t>
    </rPh>
    <rPh sb="49" eb="51">
      <t>タイセイ</t>
    </rPh>
    <rPh sb="52" eb="54">
      <t>セイビ</t>
    </rPh>
    <rPh sb="61" eb="63">
      <t>テイキョウ</t>
    </rPh>
    <rPh sb="63" eb="65">
      <t>タンイ</t>
    </rPh>
    <rPh sb="65" eb="66">
      <t>スウ</t>
    </rPh>
    <rPh sb="67" eb="69">
      <t>ゾウカ</t>
    </rPh>
    <rPh sb="77" eb="79">
      <t>シュウエキ</t>
    </rPh>
    <rPh sb="80" eb="81">
      <t>カ</t>
    </rPh>
    <rPh sb="82" eb="83">
      <t>ツナ</t>
    </rPh>
    <rPh sb="86" eb="88">
      <t>ケイエイ</t>
    </rPh>
    <rPh sb="89" eb="92">
      <t>ケンゼンカ</t>
    </rPh>
    <rPh sb="93" eb="94">
      <t>ハカ</t>
    </rPh>
    <rPh sb="105" eb="107">
      <t>ビョウショウ</t>
    </rPh>
    <rPh sb="107" eb="110">
      <t>リヨウリツ</t>
    </rPh>
    <rPh sb="120" eb="122">
      <t>マンショウ</t>
    </rPh>
    <rPh sb="123" eb="125">
      <t>ジョウタイ</t>
    </rPh>
    <rPh sb="132" eb="134">
      <t>ニュウイン</t>
    </rPh>
    <rPh sb="134" eb="136">
      <t>ハンテイ</t>
    </rPh>
    <rPh sb="136" eb="138">
      <t>カイギ</t>
    </rPh>
    <rPh sb="155" eb="157">
      <t>コウリツ</t>
    </rPh>
    <rPh sb="158" eb="159">
      <t>ヨ</t>
    </rPh>
    <rPh sb="160" eb="162">
      <t>ビョウイン</t>
    </rPh>
    <rPh sb="162" eb="164">
      <t>ウンエイ</t>
    </rPh>
    <rPh sb="165" eb="166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</si>
</sst>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88.6</c:v>
                </c:pt>
                <c:pt idx="1">
                  <c:v>90.6</c:v>
                </c:pt>
                <c:pt idx="2">
                  <c:v>77.900000000000006</c:v>
                </c:pt>
                <c:pt idx="3">
                  <c:v>90.1</c:v>
                </c:pt>
                <c:pt idx="4">
                  <c:v>94.9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281592"/>
        <c:axId val="468282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68.5</c:v>
                </c:pt>
                <c:pt idx="2">
                  <c:v>69.099999999999994</c:v>
                </c:pt>
                <c:pt idx="3">
                  <c:v>69.8</c:v>
                </c:pt>
                <c:pt idx="4">
                  <c:v>71.2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281592"/>
        <c:axId val="468282376"/>
      </c:lineChart>
      <c:dateAx>
        <c:axId val="468281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8282376"/>
        <c:crosses val="autoZero"/>
        <c:auto val="1"/>
        <c:lblOffset val="100"/>
        <c:baseTimeUnit val="years"/>
      </c:dateAx>
      <c:valAx>
        <c:axId val="468282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8281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7735</c:v>
                </c:pt>
                <c:pt idx="1">
                  <c:v>7268</c:v>
                </c:pt>
                <c:pt idx="2">
                  <c:v>7561</c:v>
                </c:pt>
                <c:pt idx="3">
                  <c:v>7225</c:v>
                </c:pt>
                <c:pt idx="4">
                  <c:v>7168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71440"/>
        <c:axId val="331271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9205</c:v>
                </c:pt>
                <c:pt idx="1">
                  <c:v>9437</c:v>
                </c:pt>
                <c:pt idx="2">
                  <c:v>11173</c:v>
                </c:pt>
                <c:pt idx="3">
                  <c:v>11881</c:v>
                </c:pt>
                <c:pt idx="4">
                  <c:v>12023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71440"/>
        <c:axId val="331271048"/>
      </c:lineChart>
      <c:dateAx>
        <c:axId val="33127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271048"/>
        <c:crosses val="autoZero"/>
        <c:auto val="1"/>
        <c:lblOffset val="100"/>
        <c:baseTimeUnit val="years"/>
      </c:dateAx>
      <c:valAx>
        <c:axId val="331271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127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29851</c:v>
                </c:pt>
                <c:pt idx="1">
                  <c:v>30897</c:v>
                </c:pt>
                <c:pt idx="2">
                  <c:v>32652</c:v>
                </c:pt>
                <c:pt idx="3">
                  <c:v>31476</c:v>
                </c:pt>
                <c:pt idx="4">
                  <c:v>33755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02712"/>
        <c:axId val="47130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31111</c:v>
                </c:pt>
                <c:pt idx="1">
                  <c:v>31585</c:v>
                </c:pt>
                <c:pt idx="2">
                  <c:v>45099</c:v>
                </c:pt>
                <c:pt idx="3">
                  <c:v>45085</c:v>
                </c:pt>
                <c:pt idx="4">
                  <c:v>44825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302712"/>
        <c:axId val="471303104"/>
      </c:lineChart>
      <c:dateAx>
        <c:axId val="471302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303104"/>
        <c:crosses val="autoZero"/>
        <c:auto val="1"/>
        <c:lblOffset val="100"/>
        <c:baseTimeUnit val="years"/>
      </c:dateAx>
      <c:valAx>
        <c:axId val="47130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1302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7.1</c:v>
                </c:pt>
                <c:pt idx="2">
                  <c:v>22.9</c:v>
                </c:pt>
                <c:pt idx="3">
                  <c:v>0</c:v>
                </c:pt>
                <c:pt idx="4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66712"/>
        <c:axId val="194467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117.7</c:v>
                </c:pt>
                <c:pt idx="1">
                  <c:v>121</c:v>
                </c:pt>
                <c:pt idx="2">
                  <c:v>87.1</c:v>
                </c:pt>
                <c:pt idx="3">
                  <c:v>81.599999999999994</c:v>
                </c:pt>
                <c:pt idx="4">
                  <c:v>84.7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66712"/>
        <c:axId val="194467496"/>
      </c:lineChart>
      <c:dateAx>
        <c:axId val="194466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467496"/>
        <c:crosses val="autoZero"/>
        <c:auto val="1"/>
        <c:lblOffset val="100"/>
        <c:baseTimeUnit val="years"/>
      </c:dateAx>
      <c:valAx>
        <c:axId val="194467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466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86.1</c:v>
                </c:pt>
                <c:pt idx="2">
                  <c:v>77.2</c:v>
                </c:pt>
                <c:pt idx="3">
                  <c:v>89.6</c:v>
                </c:pt>
                <c:pt idx="4">
                  <c:v>91.7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67104"/>
        <c:axId val="19425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86.6</c:v>
                </c:pt>
                <c:pt idx="2">
                  <c:v>88</c:v>
                </c:pt>
                <c:pt idx="3">
                  <c:v>86.2</c:v>
                </c:pt>
                <c:pt idx="4">
                  <c:v>85.7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67104"/>
        <c:axId val="194255280"/>
      </c:lineChart>
      <c:dateAx>
        <c:axId val="19446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255280"/>
        <c:crosses val="autoZero"/>
        <c:auto val="1"/>
        <c:lblOffset val="100"/>
        <c:baseTimeUnit val="years"/>
      </c:dateAx>
      <c:valAx>
        <c:axId val="19425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467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96</c:v>
                </c:pt>
                <c:pt idx="2">
                  <c:v>88.7</c:v>
                </c:pt>
                <c:pt idx="3">
                  <c:v>100.1</c:v>
                </c:pt>
                <c:pt idx="4">
                  <c:v>100.7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72616"/>
        <c:axId val="479553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96.3</c:v>
                </c:pt>
                <c:pt idx="2">
                  <c:v>97.9</c:v>
                </c:pt>
                <c:pt idx="3">
                  <c:v>96.6</c:v>
                </c:pt>
                <c:pt idx="4">
                  <c:v>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72616"/>
        <c:axId val="479553576"/>
      </c:lineChart>
      <c:dateAx>
        <c:axId val="331272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9553576"/>
        <c:crosses val="autoZero"/>
        <c:auto val="1"/>
        <c:lblOffset val="100"/>
        <c:baseTimeUnit val="years"/>
      </c:dateAx>
      <c:valAx>
        <c:axId val="479553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31272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19.600000000000001</c:v>
                </c:pt>
                <c:pt idx="2">
                  <c:v>13.9</c:v>
                </c:pt>
                <c:pt idx="3">
                  <c:v>18.5</c:v>
                </c:pt>
                <c:pt idx="4">
                  <c:v>23.5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554752"/>
        <c:axId val="479555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</c:v>
                </c:pt>
                <c:pt idx="2">
                  <c:v>49.7</c:v>
                </c:pt>
                <c:pt idx="3">
                  <c:v>48.1</c:v>
                </c:pt>
                <c:pt idx="4">
                  <c:v>44.7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554752"/>
        <c:axId val="479555144"/>
      </c:lineChart>
      <c:dateAx>
        <c:axId val="47955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9555144"/>
        <c:crosses val="autoZero"/>
        <c:auto val="1"/>
        <c:lblOffset val="100"/>
        <c:baseTimeUnit val="years"/>
      </c:dateAx>
      <c:valAx>
        <c:axId val="479555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9554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70.8</c:v>
                </c:pt>
                <c:pt idx="1">
                  <c:v>29.3</c:v>
                </c:pt>
                <c:pt idx="2">
                  <c:v>41.5</c:v>
                </c:pt>
                <c:pt idx="3">
                  <c:v>53</c:v>
                </c:pt>
                <c:pt idx="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75536"/>
        <c:axId val="33127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63.3</c:v>
                </c:pt>
                <c:pt idx="2">
                  <c:v>66.900000000000006</c:v>
                </c:pt>
                <c:pt idx="3">
                  <c:v>66.5</c:v>
                </c:pt>
                <c:pt idx="4">
                  <c:v>64.2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75536"/>
        <c:axId val="331275928"/>
      </c:lineChart>
      <c:dateAx>
        <c:axId val="33127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275928"/>
        <c:crosses val="autoZero"/>
        <c:auto val="1"/>
        <c:lblOffset val="100"/>
        <c:baseTimeUnit val="years"/>
      </c:dateAx>
      <c:valAx>
        <c:axId val="331275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1275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10537461</c:v>
                </c:pt>
                <c:pt idx="1">
                  <c:v>34430967</c:v>
                </c:pt>
                <c:pt idx="2">
                  <c:v>24493720</c:v>
                </c:pt>
                <c:pt idx="3">
                  <c:v>25799387</c:v>
                </c:pt>
                <c:pt idx="4">
                  <c:v>25934009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276712"/>
        <c:axId val="303036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33366030</c:v>
                </c:pt>
                <c:pt idx="1">
                  <c:v>34139294</c:v>
                </c:pt>
                <c:pt idx="2">
                  <c:v>37367806</c:v>
                </c:pt>
                <c:pt idx="3">
                  <c:v>39301664</c:v>
                </c:pt>
                <c:pt idx="4">
                  <c:v>41260555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76712"/>
        <c:axId val="303036904"/>
      </c:lineChart>
      <c:dateAx>
        <c:axId val="331276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036904"/>
        <c:crosses val="autoZero"/>
        <c:auto val="1"/>
        <c:lblOffset val="100"/>
        <c:baseTimeUnit val="years"/>
      </c:dateAx>
      <c:valAx>
        <c:axId val="303036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1276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8.1</c:v>
                </c:pt>
                <c:pt idx="2">
                  <c:v>9.1999999999999993</c:v>
                </c:pt>
                <c:pt idx="3">
                  <c:v>8.5</c:v>
                </c:pt>
                <c:pt idx="4">
                  <c:v>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037688"/>
        <c:axId val="30303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19.3</c:v>
                </c:pt>
                <c:pt idx="2">
                  <c:v>21.3</c:v>
                </c:pt>
                <c:pt idx="3">
                  <c:v>22</c:v>
                </c:pt>
                <c:pt idx="4">
                  <c:v>20.9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037688"/>
        <c:axId val="303038080"/>
      </c:lineChart>
      <c:dateAx>
        <c:axId val="303037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038080"/>
        <c:crosses val="autoZero"/>
        <c:auto val="1"/>
        <c:lblOffset val="100"/>
        <c:baseTimeUnit val="years"/>
      </c:dateAx>
      <c:valAx>
        <c:axId val="30303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3037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79.8</c:v>
                </c:pt>
                <c:pt idx="1">
                  <c:v>79.8</c:v>
                </c:pt>
                <c:pt idx="2">
                  <c:v>76.7</c:v>
                </c:pt>
                <c:pt idx="3">
                  <c:v>74.5</c:v>
                </c:pt>
                <c:pt idx="4">
                  <c:v>74.2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554360"/>
        <c:axId val="33127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61.2</c:v>
                </c:pt>
                <c:pt idx="2">
                  <c:v>57.6</c:v>
                </c:pt>
                <c:pt idx="3">
                  <c:v>58.3</c:v>
                </c:pt>
                <c:pt idx="4">
                  <c:v>59.7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554360"/>
        <c:axId val="331272224"/>
      </c:lineChart>
      <c:dateAx>
        <c:axId val="479554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272224"/>
        <c:crosses val="autoZero"/>
        <c:auto val="1"/>
        <c:lblOffset val="100"/>
        <c:baseTimeUnit val="years"/>
      </c:dateAx>
      <c:valAx>
        <c:axId val="33127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9554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L13" sqref="NL13"/>
    </sheetView>
  </sheetViews>
  <sheetFormatPr defaultColWidth="2.6640625" defaultRowHeight="13.2"/>
  <cols>
    <col min="1" max="1" width="2" style="3" customWidth="1"/>
    <col min="2" max="2" width="0.88671875" style="3" customWidth="1"/>
    <col min="3" max="372" width="0.6640625" style="3" customWidth="1"/>
    <col min="373" max="373" width="2.21875" style="3" customWidth="1"/>
    <col min="374" max="388" width="3" style="3" customWidth="1"/>
    <col min="389" max="16384" width="2.6640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静岡県浜松市　浜松市リハビリテーション病院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200床以上～300床未満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143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180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>
        <f>データ!Z6</f>
        <v>45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指定管理者(代行制)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-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225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>
        <f>データ!U6</f>
        <v>807893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17397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１５：１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180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>
        <f>データ!AF6</f>
        <v>45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225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144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147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>
        <f>データ!AH7</f>
        <v>97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>
        <f>データ!AI7</f>
        <v>96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88.7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100.1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100.7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>
        <f>データ!AS7</f>
        <v>86.6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>
        <f>データ!AT7</f>
        <v>86.1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77.2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89.6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91.7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>
        <f>データ!BD7</f>
        <v>2.1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>
        <f>データ!BE7</f>
        <v>7.1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>
        <f>データ!BF7</f>
        <v>22.9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 t="str">
        <f>データ!BG7</f>
        <v>該当数値なし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>
        <f>データ!BH7</f>
        <v>0.4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>
        <f>データ!BO7</f>
        <v>88.6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>
        <f>データ!BP7</f>
        <v>90.6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77.900000000000006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90.1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94.9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>
        <f>データ!AM7</f>
        <v>97.1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>
        <f>データ!AN7</f>
        <v>96.3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97.9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96.6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96.2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>
        <f>データ!AX7</f>
        <v>87.7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>
        <f>データ!AY7</f>
        <v>86.6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88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86.2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85.7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>
        <f>データ!BI7</f>
        <v>117.7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>
        <f>データ!BJ7</f>
        <v>121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87.1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81.599999999999994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84.7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>
        <f>データ!BT7</f>
        <v>69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>
        <f>データ!BU7</f>
        <v>68.5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69.099999999999994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69.8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71.2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>
      <c r="A36" s="2"/>
      <c r="B36" s="26"/>
      <c r="C36" s="27"/>
      <c r="D36" s="6"/>
      <c r="E36" s="126" t="s">
        <v>39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6"/>
      <c r="CQ36" s="6"/>
      <c r="CR36" s="6"/>
      <c r="CS36" s="126" t="s">
        <v>40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27"/>
      <c r="GE36" s="27"/>
      <c r="GF36" s="27"/>
      <c r="GG36" s="126" t="s">
        <v>41</v>
      </c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126"/>
      <c r="JA36" s="126"/>
      <c r="JB36" s="126"/>
      <c r="JC36" s="126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126"/>
      <c r="JO36" s="126"/>
      <c r="JP36" s="126"/>
      <c r="JQ36" s="126"/>
      <c r="JR36" s="6"/>
      <c r="JS36" s="6"/>
      <c r="JT36" s="6"/>
      <c r="JU36" s="126" t="s">
        <v>42</v>
      </c>
      <c r="JV36" s="126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>
      <c r="A37" s="2"/>
      <c r="B37" s="26"/>
      <c r="C37" s="27"/>
      <c r="D37" s="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6"/>
      <c r="CQ37" s="6"/>
      <c r="CR37" s="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27"/>
      <c r="GE37" s="27"/>
      <c r="GF37" s="27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  <c r="IW37" s="126"/>
      <c r="IX37" s="126"/>
      <c r="IY37" s="126"/>
      <c r="IZ37" s="126"/>
      <c r="JA37" s="126"/>
      <c r="JB37" s="126"/>
      <c r="JC37" s="126"/>
      <c r="JD37" s="126"/>
      <c r="JE37" s="126"/>
      <c r="JF37" s="126"/>
      <c r="JG37" s="126"/>
      <c r="JH37" s="126"/>
      <c r="JI37" s="126"/>
      <c r="JJ37" s="126"/>
      <c r="JK37" s="126"/>
      <c r="JL37" s="126"/>
      <c r="JM37" s="126"/>
      <c r="JN37" s="126"/>
      <c r="JO37" s="126"/>
      <c r="JP37" s="126"/>
      <c r="JQ37" s="126"/>
      <c r="JR37" s="6"/>
      <c r="JS37" s="6"/>
      <c r="JT37" s="6"/>
      <c r="JU37" s="126"/>
      <c r="JV37" s="126"/>
      <c r="JW37" s="126"/>
      <c r="JX37" s="126"/>
      <c r="JY37" s="126"/>
      <c r="JZ37" s="126"/>
      <c r="KA37" s="126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  <c r="LX37" s="126"/>
      <c r="LY37" s="126"/>
      <c r="LZ37" s="126"/>
      <c r="MA37" s="126"/>
      <c r="MB37" s="126"/>
      <c r="MC37" s="126"/>
      <c r="MD37" s="126"/>
      <c r="ME37" s="126"/>
      <c r="MF37" s="126"/>
      <c r="MG37" s="126"/>
      <c r="MH37" s="126"/>
      <c r="MI37" s="126"/>
      <c r="MJ37" s="126"/>
      <c r="MK37" s="126"/>
      <c r="ML37" s="126"/>
      <c r="MM37" s="126"/>
      <c r="MN37" s="126"/>
      <c r="MO37" s="126"/>
      <c r="MP37" s="126"/>
      <c r="MQ37" s="126"/>
      <c r="MR37" s="126"/>
      <c r="MS37" s="126"/>
      <c r="MT37" s="126"/>
      <c r="MU37" s="126"/>
      <c r="MV37" s="126"/>
      <c r="MW37" s="126"/>
      <c r="MX37" s="126"/>
      <c r="MY37" s="126"/>
      <c r="MZ37" s="126"/>
      <c r="NA37" s="126"/>
      <c r="NB37" s="126"/>
      <c r="NC37" s="126"/>
      <c r="ND37" s="126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146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7">
        <f>データ!BZ7</f>
        <v>29851</v>
      </c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E55" s="127">
        <f>データ!CA7</f>
        <v>30897</v>
      </c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9"/>
      <c r="AT55" s="127">
        <f>データ!CB7</f>
        <v>32652</v>
      </c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9"/>
      <c r="BI55" s="127">
        <f>データ!CC7</f>
        <v>31476</v>
      </c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9"/>
      <c r="BX55" s="127">
        <f>データ!CD7</f>
        <v>33755</v>
      </c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9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7">
        <f>データ!CK7</f>
        <v>7735</v>
      </c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9"/>
      <c r="DS55" s="127">
        <f>データ!CL7</f>
        <v>7268</v>
      </c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9"/>
      <c r="EH55" s="127">
        <f>データ!CM7</f>
        <v>7561</v>
      </c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9"/>
      <c r="EW55" s="127">
        <f>データ!CN7</f>
        <v>7225</v>
      </c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データ!CO7</f>
        <v>7168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9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>
        <f>データ!CV7</f>
        <v>79.8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>
        <f>データ!CW7</f>
        <v>79.8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76.7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74.5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74.2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>
        <f>データ!DG7</f>
        <v>8.1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>
        <f>データ!DH7</f>
        <v>8.1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9.1999999999999993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8.5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8.4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7">
        <f>データ!CE7</f>
        <v>31111</v>
      </c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9"/>
      <c r="AE56" s="127">
        <f>データ!CF7</f>
        <v>31585</v>
      </c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9"/>
      <c r="AT56" s="127">
        <f>データ!CG7</f>
        <v>45099</v>
      </c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9"/>
      <c r="BI56" s="127">
        <f>データ!CH7</f>
        <v>45085</v>
      </c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9"/>
      <c r="BX56" s="127">
        <f>データ!CI7</f>
        <v>44825</v>
      </c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9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7">
        <f>データ!CP7</f>
        <v>9205</v>
      </c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9"/>
      <c r="DS56" s="127">
        <f>データ!CQ7</f>
        <v>9437</v>
      </c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9"/>
      <c r="EH56" s="127">
        <f>データ!CR7</f>
        <v>11173</v>
      </c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9"/>
      <c r="EW56" s="127">
        <f>データ!CS7</f>
        <v>11881</v>
      </c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データ!CT7</f>
        <v>12023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9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>
        <f>データ!DA7</f>
        <v>60.6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>
        <f>データ!DB7</f>
        <v>61.2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57.6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58.3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59.7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>
        <f>データ!DL7</f>
        <v>19.2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>
        <f>データ!DM7</f>
        <v>19.3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21.3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22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20.9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>
      <c r="A58" s="2"/>
      <c r="B58" s="26"/>
      <c r="C58" s="27"/>
      <c r="D58" s="6"/>
      <c r="E58" s="126" t="s">
        <v>44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6"/>
      <c r="CQ58" s="6"/>
      <c r="CR58" s="6"/>
      <c r="CS58" s="126" t="s">
        <v>45</v>
      </c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27"/>
      <c r="GE58" s="27"/>
      <c r="GF58" s="27"/>
      <c r="GG58" s="126" t="s">
        <v>46</v>
      </c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  <c r="IV58" s="126"/>
      <c r="IW58" s="126"/>
      <c r="IX58" s="126"/>
      <c r="IY58" s="126"/>
      <c r="IZ58" s="126"/>
      <c r="JA58" s="126"/>
      <c r="JB58" s="126"/>
      <c r="JC58" s="126"/>
      <c r="JD58" s="126"/>
      <c r="JE58" s="126"/>
      <c r="JF58" s="126"/>
      <c r="JG58" s="126"/>
      <c r="JH58" s="126"/>
      <c r="JI58" s="126"/>
      <c r="JJ58" s="126"/>
      <c r="JK58" s="126"/>
      <c r="JL58" s="126"/>
      <c r="JM58" s="126"/>
      <c r="JN58" s="126"/>
      <c r="JO58" s="126"/>
      <c r="JP58" s="126"/>
      <c r="JQ58" s="126"/>
      <c r="JR58" s="6"/>
      <c r="JS58" s="6"/>
      <c r="JT58" s="6"/>
      <c r="JU58" s="126" t="s">
        <v>47</v>
      </c>
      <c r="JV58" s="126"/>
      <c r="JW58" s="126"/>
      <c r="JX58" s="126"/>
      <c r="JY58" s="126"/>
      <c r="JZ58" s="126"/>
      <c r="KA58" s="126"/>
      <c r="KB58" s="126"/>
      <c r="KC58" s="126"/>
      <c r="KD58" s="126"/>
      <c r="KE58" s="126"/>
      <c r="KF58" s="126"/>
      <c r="KG58" s="126"/>
      <c r="KH58" s="126"/>
      <c r="KI58" s="126"/>
      <c r="KJ58" s="126"/>
      <c r="KK58" s="126"/>
      <c r="KL58" s="126"/>
      <c r="KM58" s="126"/>
      <c r="KN58" s="126"/>
      <c r="KO58" s="126"/>
      <c r="KP58" s="126"/>
      <c r="KQ58" s="126"/>
      <c r="KR58" s="126"/>
      <c r="KS58" s="126"/>
      <c r="KT58" s="126"/>
      <c r="KU58" s="126"/>
      <c r="KV58" s="126"/>
      <c r="KW58" s="126"/>
      <c r="KX58" s="126"/>
      <c r="KY58" s="126"/>
      <c r="KZ58" s="126"/>
      <c r="LA58" s="126"/>
      <c r="LB58" s="126"/>
      <c r="LC58" s="126"/>
      <c r="LD58" s="126"/>
      <c r="LE58" s="126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126"/>
      <c r="ME58" s="126"/>
      <c r="MF58" s="126"/>
      <c r="MG58" s="126"/>
      <c r="MH58" s="126"/>
      <c r="MI58" s="126"/>
      <c r="MJ58" s="126"/>
      <c r="MK58" s="126"/>
      <c r="ML58" s="126"/>
      <c r="MM58" s="126"/>
      <c r="MN58" s="126"/>
      <c r="MO58" s="126"/>
      <c r="MP58" s="126"/>
      <c r="MQ58" s="126"/>
      <c r="MR58" s="126"/>
      <c r="MS58" s="126"/>
      <c r="MT58" s="126"/>
      <c r="MU58" s="126"/>
      <c r="MV58" s="126"/>
      <c r="MW58" s="126"/>
      <c r="MX58" s="126"/>
      <c r="MY58" s="126"/>
      <c r="MZ58" s="126"/>
      <c r="NA58" s="126"/>
      <c r="NB58" s="126"/>
      <c r="NC58" s="126"/>
      <c r="ND58" s="126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>
      <c r="A59" s="2"/>
      <c r="B59" s="26"/>
      <c r="C59" s="27"/>
      <c r="D59" s="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6"/>
      <c r="CQ59" s="6"/>
      <c r="CR59" s="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27"/>
      <c r="GE59" s="27"/>
      <c r="GF59" s="27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6"/>
      <c r="JS59" s="6"/>
      <c r="JT59" s="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145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>
        <f>データ!DR7</f>
        <v>69.099999999999994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>
        <f>データ!DS7</f>
        <v>19.600000000000001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13.9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18.5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23.5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>
        <f>データ!EC7</f>
        <v>70.8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>
        <f>データ!ED7</f>
        <v>29.3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41.5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53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62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>
        <f>データ!EN7</f>
        <v>10537461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>
        <f>データ!EO7</f>
        <v>34430967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24493720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25799387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25934009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>
        <f>データ!DW7</f>
        <v>48.3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>
        <f>データ!DX7</f>
        <v>48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49.7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48.1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44.7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>
        <f>データ!EH7</f>
        <v>64.2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>
        <f>データ!EI7</f>
        <v>63.3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66.900000000000006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66.5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64.2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>
        <f>データ!ES7</f>
        <v>33366030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>
        <f>データ!ET7</f>
        <v>34139294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37367806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39301664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41260555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>
      <c r="A82" s="2"/>
      <c r="B82" s="26"/>
      <c r="C82" s="27"/>
      <c r="D82" s="6"/>
      <c r="E82" s="6"/>
      <c r="F82" s="126" t="s">
        <v>50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6" t="s">
        <v>52</v>
      </c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>
      <c r="A83" s="2"/>
      <c r="B83" s="26"/>
      <c r="C83" s="27"/>
      <c r="D83" s="6"/>
      <c r="E83" s="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ColWidth="9" defaultRowHeight="13.2"/>
  <cols>
    <col min="1" max="1" width="14.6640625" style="3" customWidth="1"/>
    <col min="2" max="7" width="11.88671875" style="3" customWidth="1"/>
    <col min="8" max="10" width="15.88671875" style="3" bestFit="1" customWidth="1"/>
    <col min="11" max="153" width="11.88671875" style="3" customWidth="1"/>
    <col min="154" max="154" width="10.88671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221309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39" t="str">
        <f>IF(H8&lt;&gt;I8,H8,"")&amp;IF(I8&lt;&gt;J8,I8,"")&amp;"　"&amp;J8</f>
        <v>静岡県浜松市　浜松市リハビリテーション病院</v>
      </c>
      <c r="I6" s="140"/>
      <c r="J6" s="141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200床以上～300床未満</v>
      </c>
      <c r="O6" s="63"/>
      <c r="P6" s="63" t="str">
        <f>P8</f>
        <v>指定管理者(代行制)</v>
      </c>
      <c r="Q6" s="64">
        <f t="shared" ref="Q6:AG6" si="3">Q8</f>
        <v>4</v>
      </c>
      <c r="R6" s="63" t="str">
        <f t="shared" si="3"/>
        <v>対象</v>
      </c>
      <c r="S6" s="63" t="str">
        <f t="shared" si="3"/>
        <v>訓</v>
      </c>
      <c r="T6" s="63" t="str">
        <f t="shared" si="3"/>
        <v>-</v>
      </c>
      <c r="U6" s="64">
        <f>U8</f>
        <v>807893</v>
      </c>
      <c r="V6" s="64">
        <f>V8</f>
        <v>17397</v>
      </c>
      <c r="W6" s="63" t="str">
        <f>W8</f>
        <v>非該当</v>
      </c>
      <c r="X6" s="63" t="str">
        <f t="shared" si="3"/>
        <v>１５：１</v>
      </c>
      <c r="Y6" s="64">
        <f t="shared" si="3"/>
        <v>180</v>
      </c>
      <c r="Z6" s="64">
        <f t="shared" si="3"/>
        <v>45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225</v>
      </c>
      <c r="AE6" s="64">
        <f t="shared" si="3"/>
        <v>180</v>
      </c>
      <c r="AF6" s="64">
        <f t="shared" si="3"/>
        <v>45</v>
      </c>
      <c r="AG6" s="64">
        <f t="shared" si="3"/>
        <v>225</v>
      </c>
      <c r="AH6" s="65">
        <f>IF(AH8="-",NA(),AH8)</f>
        <v>97</v>
      </c>
      <c r="AI6" s="65">
        <f t="shared" ref="AI6:AQ6" si="4">IF(AI8="-",NA(),AI8)</f>
        <v>96</v>
      </c>
      <c r="AJ6" s="65">
        <f t="shared" si="4"/>
        <v>88.7</v>
      </c>
      <c r="AK6" s="65">
        <f t="shared" si="4"/>
        <v>100.1</v>
      </c>
      <c r="AL6" s="65">
        <f t="shared" si="4"/>
        <v>100.7</v>
      </c>
      <c r="AM6" s="65">
        <f t="shared" si="4"/>
        <v>97.1</v>
      </c>
      <c r="AN6" s="65">
        <f t="shared" si="4"/>
        <v>96.3</v>
      </c>
      <c r="AO6" s="65">
        <f t="shared" si="4"/>
        <v>97.9</v>
      </c>
      <c r="AP6" s="65">
        <f t="shared" si="4"/>
        <v>96.6</v>
      </c>
      <c r="AQ6" s="65">
        <f t="shared" si="4"/>
        <v>96.2</v>
      </c>
      <c r="AR6" s="65" t="str">
        <f>IF(AR8="-","【-】","【"&amp;SUBSTITUTE(TEXT(AR8,"#,##0.0"),"-","△")&amp;"】")</f>
        <v>【98.4】</v>
      </c>
      <c r="AS6" s="65">
        <f>IF(AS8="-",NA(),AS8)</f>
        <v>86.6</v>
      </c>
      <c r="AT6" s="65">
        <f t="shared" ref="AT6:BB6" si="5">IF(AT8="-",NA(),AT8)</f>
        <v>86.1</v>
      </c>
      <c r="AU6" s="65">
        <f t="shared" si="5"/>
        <v>77.2</v>
      </c>
      <c r="AV6" s="65">
        <f t="shared" si="5"/>
        <v>89.6</v>
      </c>
      <c r="AW6" s="65">
        <f t="shared" si="5"/>
        <v>91.7</v>
      </c>
      <c r="AX6" s="65">
        <f t="shared" si="5"/>
        <v>87.7</v>
      </c>
      <c r="AY6" s="65">
        <f t="shared" si="5"/>
        <v>86.6</v>
      </c>
      <c r="AZ6" s="65">
        <f t="shared" si="5"/>
        <v>88</v>
      </c>
      <c r="BA6" s="65">
        <f t="shared" si="5"/>
        <v>86.2</v>
      </c>
      <c r="BB6" s="65">
        <f t="shared" si="5"/>
        <v>85.7</v>
      </c>
      <c r="BC6" s="65" t="str">
        <f>IF(BC8="-","【-】","【"&amp;SUBSTITUTE(TEXT(BC8,"#,##0.0"),"-","△")&amp;"】")</f>
        <v>【89.5】</v>
      </c>
      <c r="BD6" s="65">
        <f>IF(BD8="-",NA(),BD8)</f>
        <v>2.1</v>
      </c>
      <c r="BE6" s="65">
        <f t="shared" ref="BE6:BM6" si="6">IF(BE8="-",NA(),BE8)</f>
        <v>7.1</v>
      </c>
      <c r="BF6" s="65">
        <f t="shared" si="6"/>
        <v>22.9</v>
      </c>
      <c r="BG6" s="65" t="str">
        <f t="shared" si="6"/>
        <v>該当数値なし</v>
      </c>
      <c r="BH6" s="65">
        <f t="shared" si="6"/>
        <v>0.4</v>
      </c>
      <c r="BI6" s="65">
        <f t="shared" si="6"/>
        <v>117.7</v>
      </c>
      <c r="BJ6" s="65">
        <f t="shared" si="6"/>
        <v>121</v>
      </c>
      <c r="BK6" s="65">
        <f t="shared" si="6"/>
        <v>87.1</v>
      </c>
      <c r="BL6" s="65">
        <f t="shared" si="6"/>
        <v>81.599999999999994</v>
      </c>
      <c r="BM6" s="65">
        <f t="shared" si="6"/>
        <v>84.7</v>
      </c>
      <c r="BN6" s="65" t="str">
        <f>IF(BN8="-","【-】","【"&amp;SUBSTITUTE(TEXT(BN8,"#,##0.0"),"-","△")&amp;"】")</f>
        <v>【63.6】</v>
      </c>
      <c r="BO6" s="65">
        <f>IF(BO8="-",NA(),BO8)</f>
        <v>88.6</v>
      </c>
      <c r="BP6" s="65">
        <f t="shared" ref="BP6:BX6" si="7">IF(BP8="-",NA(),BP8)</f>
        <v>90.6</v>
      </c>
      <c r="BQ6" s="65">
        <f t="shared" si="7"/>
        <v>77.900000000000006</v>
      </c>
      <c r="BR6" s="65">
        <f t="shared" si="7"/>
        <v>90.1</v>
      </c>
      <c r="BS6" s="65">
        <f t="shared" si="7"/>
        <v>94.9</v>
      </c>
      <c r="BT6" s="65">
        <f t="shared" si="7"/>
        <v>69</v>
      </c>
      <c r="BU6" s="65">
        <f t="shared" si="7"/>
        <v>68.5</v>
      </c>
      <c r="BV6" s="65">
        <f t="shared" si="7"/>
        <v>69.099999999999994</v>
      </c>
      <c r="BW6" s="65">
        <f t="shared" si="7"/>
        <v>69.8</v>
      </c>
      <c r="BX6" s="65">
        <f t="shared" si="7"/>
        <v>71.2</v>
      </c>
      <c r="BY6" s="65" t="str">
        <f>IF(BY8="-","【-】","【"&amp;SUBSTITUTE(TEXT(BY8,"#,##0.0"),"-","△")&amp;"】")</f>
        <v>【74.2】</v>
      </c>
      <c r="BZ6" s="66">
        <f>IF(BZ8="-",NA(),BZ8)</f>
        <v>29851</v>
      </c>
      <c r="CA6" s="66">
        <f t="shared" ref="CA6:CI6" si="8">IF(CA8="-",NA(),CA8)</f>
        <v>30897</v>
      </c>
      <c r="CB6" s="66">
        <f t="shared" si="8"/>
        <v>32652</v>
      </c>
      <c r="CC6" s="66">
        <f t="shared" si="8"/>
        <v>31476</v>
      </c>
      <c r="CD6" s="66">
        <f t="shared" si="8"/>
        <v>33755</v>
      </c>
      <c r="CE6" s="66">
        <f t="shared" si="8"/>
        <v>31111</v>
      </c>
      <c r="CF6" s="66">
        <f t="shared" si="8"/>
        <v>31585</v>
      </c>
      <c r="CG6" s="66">
        <f t="shared" si="8"/>
        <v>45099</v>
      </c>
      <c r="CH6" s="66">
        <f t="shared" si="8"/>
        <v>45085</v>
      </c>
      <c r="CI6" s="66">
        <f t="shared" si="8"/>
        <v>44825</v>
      </c>
      <c r="CJ6" s="65" t="str">
        <f>IF(CJ8="-","【-】","【"&amp;SUBSTITUTE(TEXT(CJ8,"#,##0"),"-","△")&amp;"】")</f>
        <v>【49,667】</v>
      </c>
      <c r="CK6" s="66">
        <f>IF(CK8="-",NA(),CK8)</f>
        <v>7735</v>
      </c>
      <c r="CL6" s="66">
        <f t="shared" ref="CL6:CT6" si="9">IF(CL8="-",NA(),CL8)</f>
        <v>7268</v>
      </c>
      <c r="CM6" s="66">
        <f t="shared" si="9"/>
        <v>7561</v>
      </c>
      <c r="CN6" s="66">
        <f t="shared" si="9"/>
        <v>7225</v>
      </c>
      <c r="CO6" s="66">
        <f t="shared" si="9"/>
        <v>7168</v>
      </c>
      <c r="CP6" s="66">
        <f t="shared" si="9"/>
        <v>9205</v>
      </c>
      <c r="CQ6" s="66">
        <f t="shared" si="9"/>
        <v>9437</v>
      </c>
      <c r="CR6" s="66">
        <f t="shared" si="9"/>
        <v>11173</v>
      </c>
      <c r="CS6" s="66">
        <f t="shared" si="9"/>
        <v>11881</v>
      </c>
      <c r="CT6" s="66">
        <f t="shared" si="9"/>
        <v>12023</v>
      </c>
      <c r="CU6" s="65" t="str">
        <f>IF(CU8="-","【-】","【"&amp;SUBSTITUTE(TEXT(CU8,"#,##0"),"-","△")&amp;"】")</f>
        <v>【13,758】</v>
      </c>
      <c r="CV6" s="65">
        <f>IF(CV8="-",NA(),CV8)</f>
        <v>79.8</v>
      </c>
      <c r="CW6" s="65">
        <f t="shared" ref="CW6:DE6" si="10">IF(CW8="-",NA(),CW8)</f>
        <v>79.8</v>
      </c>
      <c r="CX6" s="65">
        <f t="shared" si="10"/>
        <v>76.7</v>
      </c>
      <c r="CY6" s="65">
        <f t="shared" si="10"/>
        <v>74.5</v>
      </c>
      <c r="CZ6" s="65">
        <f t="shared" si="10"/>
        <v>74.2</v>
      </c>
      <c r="DA6" s="65">
        <f t="shared" si="10"/>
        <v>60.6</v>
      </c>
      <c r="DB6" s="65">
        <f t="shared" si="10"/>
        <v>61.2</v>
      </c>
      <c r="DC6" s="65">
        <f t="shared" si="10"/>
        <v>57.6</v>
      </c>
      <c r="DD6" s="65">
        <f t="shared" si="10"/>
        <v>58.3</v>
      </c>
      <c r="DE6" s="65">
        <f t="shared" si="10"/>
        <v>59.7</v>
      </c>
      <c r="DF6" s="65" t="str">
        <f>IF(DF8="-","【-】","【"&amp;SUBSTITUTE(TEXT(DF8,"#,##0.0"),"-","△")&amp;"】")</f>
        <v>【55.2】</v>
      </c>
      <c r="DG6" s="65">
        <f>IF(DG8="-",NA(),DG8)</f>
        <v>8.1</v>
      </c>
      <c r="DH6" s="65">
        <f t="shared" ref="DH6:DP6" si="11">IF(DH8="-",NA(),DH8)</f>
        <v>8.1</v>
      </c>
      <c r="DI6" s="65">
        <f t="shared" si="11"/>
        <v>9.1999999999999993</v>
      </c>
      <c r="DJ6" s="65">
        <f t="shared" si="11"/>
        <v>8.5</v>
      </c>
      <c r="DK6" s="65">
        <f t="shared" si="11"/>
        <v>8.4</v>
      </c>
      <c r="DL6" s="65">
        <f t="shared" si="11"/>
        <v>19.2</v>
      </c>
      <c r="DM6" s="65">
        <f t="shared" si="11"/>
        <v>19.3</v>
      </c>
      <c r="DN6" s="65">
        <f t="shared" si="11"/>
        <v>21.3</v>
      </c>
      <c r="DO6" s="65">
        <f t="shared" si="11"/>
        <v>22</v>
      </c>
      <c r="DP6" s="65">
        <f t="shared" si="11"/>
        <v>20.9</v>
      </c>
      <c r="DQ6" s="65" t="str">
        <f>IF(DQ8="-","【-】","【"&amp;SUBSTITUTE(TEXT(DQ8,"#,##0.0"),"-","△")&amp;"】")</f>
        <v>【24.1】</v>
      </c>
      <c r="DR6" s="65">
        <f>IF(DR8="-",NA(),DR8)</f>
        <v>69.099999999999994</v>
      </c>
      <c r="DS6" s="65">
        <f t="shared" ref="DS6:EA6" si="12">IF(DS8="-",NA(),DS8)</f>
        <v>19.600000000000001</v>
      </c>
      <c r="DT6" s="65">
        <f t="shared" si="12"/>
        <v>13.9</v>
      </c>
      <c r="DU6" s="65">
        <f t="shared" si="12"/>
        <v>18.5</v>
      </c>
      <c r="DV6" s="65">
        <f t="shared" si="12"/>
        <v>23.5</v>
      </c>
      <c r="DW6" s="65">
        <f t="shared" si="12"/>
        <v>48.3</v>
      </c>
      <c r="DX6" s="65">
        <f t="shared" si="12"/>
        <v>48</v>
      </c>
      <c r="DY6" s="65">
        <f t="shared" si="12"/>
        <v>49.7</v>
      </c>
      <c r="DZ6" s="65">
        <f t="shared" si="12"/>
        <v>48.1</v>
      </c>
      <c r="EA6" s="65">
        <f t="shared" si="12"/>
        <v>44.7</v>
      </c>
      <c r="EB6" s="65" t="str">
        <f>IF(EB8="-","【-】","【"&amp;SUBSTITUTE(TEXT(EB8,"#,##0.0"),"-","△")&amp;"】")</f>
        <v>【50.7】</v>
      </c>
      <c r="EC6" s="65">
        <f>IF(EC8="-",NA(),EC8)</f>
        <v>70.8</v>
      </c>
      <c r="ED6" s="65">
        <f t="shared" ref="ED6:EL6" si="13">IF(ED8="-",NA(),ED8)</f>
        <v>29.3</v>
      </c>
      <c r="EE6" s="65">
        <f t="shared" si="13"/>
        <v>41.5</v>
      </c>
      <c r="EF6" s="65">
        <f t="shared" si="13"/>
        <v>53</v>
      </c>
      <c r="EG6" s="65">
        <f t="shared" si="13"/>
        <v>62</v>
      </c>
      <c r="EH6" s="65">
        <f t="shared" si="13"/>
        <v>64.2</v>
      </c>
      <c r="EI6" s="65">
        <f t="shared" si="13"/>
        <v>63.3</v>
      </c>
      <c r="EJ6" s="65">
        <f t="shared" si="13"/>
        <v>66.900000000000006</v>
      </c>
      <c r="EK6" s="65">
        <f t="shared" si="13"/>
        <v>66.5</v>
      </c>
      <c r="EL6" s="65">
        <f t="shared" si="13"/>
        <v>64.2</v>
      </c>
      <c r="EM6" s="65" t="str">
        <f>IF(EM8="-","【-】","【"&amp;SUBSTITUTE(TEXT(EM8,"#,##0.0"),"-","△")&amp;"】")</f>
        <v>【65.7】</v>
      </c>
      <c r="EN6" s="66">
        <f>IF(EN8="-",NA(),EN8)</f>
        <v>10537461</v>
      </c>
      <c r="EO6" s="66">
        <f t="shared" ref="EO6:EW6" si="14">IF(EO8="-",NA(),EO8)</f>
        <v>34430967</v>
      </c>
      <c r="EP6" s="66">
        <f t="shared" si="14"/>
        <v>24493720</v>
      </c>
      <c r="EQ6" s="66">
        <f t="shared" si="14"/>
        <v>25799387</v>
      </c>
      <c r="ER6" s="66">
        <f t="shared" si="14"/>
        <v>25934009</v>
      </c>
      <c r="ES6" s="66">
        <f t="shared" si="14"/>
        <v>33366030</v>
      </c>
      <c r="ET6" s="66">
        <f t="shared" si="14"/>
        <v>34139294</v>
      </c>
      <c r="EU6" s="66">
        <f t="shared" si="14"/>
        <v>37367806</v>
      </c>
      <c r="EV6" s="66">
        <f t="shared" si="14"/>
        <v>39301664</v>
      </c>
      <c r="EW6" s="66">
        <f t="shared" si="14"/>
        <v>41260555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221309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2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200床以上～300床未満</v>
      </c>
      <c r="O7" s="63"/>
      <c r="P7" s="63" t="str">
        <f>P8</f>
        <v>指定管理者(代行制)</v>
      </c>
      <c r="Q7" s="64">
        <f t="shared" si="15"/>
        <v>4</v>
      </c>
      <c r="R7" s="63" t="str">
        <f t="shared" si="15"/>
        <v>対象</v>
      </c>
      <c r="S7" s="63" t="str">
        <f t="shared" si="15"/>
        <v>訓</v>
      </c>
      <c r="T7" s="63" t="str">
        <f t="shared" si="15"/>
        <v>-</v>
      </c>
      <c r="U7" s="64">
        <f>U8</f>
        <v>807893</v>
      </c>
      <c r="V7" s="64">
        <f>V8</f>
        <v>17397</v>
      </c>
      <c r="W7" s="63" t="str">
        <f>W8</f>
        <v>非該当</v>
      </c>
      <c r="X7" s="63" t="str">
        <f t="shared" si="15"/>
        <v>１５：１</v>
      </c>
      <c r="Y7" s="64">
        <f t="shared" si="15"/>
        <v>180</v>
      </c>
      <c r="Z7" s="64">
        <f t="shared" si="15"/>
        <v>45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225</v>
      </c>
      <c r="AE7" s="64">
        <f t="shared" si="15"/>
        <v>180</v>
      </c>
      <c r="AF7" s="64">
        <f t="shared" si="15"/>
        <v>45</v>
      </c>
      <c r="AG7" s="64">
        <f t="shared" si="15"/>
        <v>225</v>
      </c>
      <c r="AH7" s="65">
        <f>AH8</f>
        <v>97</v>
      </c>
      <c r="AI7" s="65">
        <f t="shared" ref="AI7:AQ7" si="16">AI8</f>
        <v>96</v>
      </c>
      <c r="AJ7" s="65">
        <f t="shared" si="16"/>
        <v>88.7</v>
      </c>
      <c r="AK7" s="65">
        <f t="shared" si="16"/>
        <v>100.1</v>
      </c>
      <c r="AL7" s="65">
        <f t="shared" si="16"/>
        <v>100.7</v>
      </c>
      <c r="AM7" s="65">
        <f t="shared" si="16"/>
        <v>97.1</v>
      </c>
      <c r="AN7" s="65">
        <f t="shared" si="16"/>
        <v>96.3</v>
      </c>
      <c r="AO7" s="65">
        <f t="shared" si="16"/>
        <v>97.9</v>
      </c>
      <c r="AP7" s="65">
        <f t="shared" si="16"/>
        <v>96.6</v>
      </c>
      <c r="AQ7" s="65">
        <f t="shared" si="16"/>
        <v>96.2</v>
      </c>
      <c r="AR7" s="65"/>
      <c r="AS7" s="65">
        <f>AS8</f>
        <v>86.6</v>
      </c>
      <c r="AT7" s="65">
        <f t="shared" ref="AT7:BB7" si="17">AT8</f>
        <v>86.1</v>
      </c>
      <c r="AU7" s="65">
        <f t="shared" si="17"/>
        <v>77.2</v>
      </c>
      <c r="AV7" s="65">
        <f t="shared" si="17"/>
        <v>89.6</v>
      </c>
      <c r="AW7" s="65">
        <f t="shared" si="17"/>
        <v>91.7</v>
      </c>
      <c r="AX7" s="65">
        <f t="shared" si="17"/>
        <v>87.7</v>
      </c>
      <c r="AY7" s="65">
        <f t="shared" si="17"/>
        <v>86.6</v>
      </c>
      <c r="AZ7" s="65">
        <f t="shared" si="17"/>
        <v>88</v>
      </c>
      <c r="BA7" s="65">
        <f t="shared" si="17"/>
        <v>86.2</v>
      </c>
      <c r="BB7" s="65">
        <f t="shared" si="17"/>
        <v>85.7</v>
      </c>
      <c r="BC7" s="65"/>
      <c r="BD7" s="65">
        <f>BD8</f>
        <v>2.1</v>
      </c>
      <c r="BE7" s="65">
        <f t="shared" ref="BE7:BM7" si="18">BE8</f>
        <v>7.1</v>
      </c>
      <c r="BF7" s="65">
        <f t="shared" si="18"/>
        <v>22.9</v>
      </c>
      <c r="BG7" s="65" t="str">
        <f t="shared" si="18"/>
        <v>該当数値なし</v>
      </c>
      <c r="BH7" s="65">
        <f t="shared" si="18"/>
        <v>0.4</v>
      </c>
      <c r="BI7" s="65">
        <f t="shared" si="18"/>
        <v>117.7</v>
      </c>
      <c r="BJ7" s="65">
        <f t="shared" si="18"/>
        <v>121</v>
      </c>
      <c r="BK7" s="65">
        <f t="shared" si="18"/>
        <v>87.1</v>
      </c>
      <c r="BL7" s="65">
        <f t="shared" si="18"/>
        <v>81.599999999999994</v>
      </c>
      <c r="BM7" s="65">
        <f t="shared" si="18"/>
        <v>84.7</v>
      </c>
      <c r="BN7" s="65"/>
      <c r="BO7" s="65">
        <f>BO8</f>
        <v>88.6</v>
      </c>
      <c r="BP7" s="65">
        <f t="shared" ref="BP7:BX7" si="19">BP8</f>
        <v>90.6</v>
      </c>
      <c r="BQ7" s="65">
        <f t="shared" si="19"/>
        <v>77.900000000000006</v>
      </c>
      <c r="BR7" s="65">
        <f t="shared" si="19"/>
        <v>90.1</v>
      </c>
      <c r="BS7" s="65">
        <f t="shared" si="19"/>
        <v>94.9</v>
      </c>
      <c r="BT7" s="65">
        <f t="shared" si="19"/>
        <v>69</v>
      </c>
      <c r="BU7" s="65">
        <f t="shared" si="19"/>
        <v>68.5</v>
      </c>
      <c r="BV7" s="65">
        <f t="shared" si="19"/>
        <v>69.099999999999994</v>
      </c>
      <c r="BW7" s="65">
        <f t="shared" si="19"/>
        <v>69.8</v>
      </c>
      <c r="BX7" s="65">
        <f t="shared" si="19"/>
        <v>71.2</v>
      </c>
      <c r="BY7" s="65"/>
      <c r="BZ7" s="66">
        <f>BZ8</f>
        <v>29851</v>
      </c>
      <c r="CA7" s="66">
        <f t="shared" ref="CA7:CI7" si="20">CA8</f>
        <v>30897</v>
      </c>
      <c r="CB7" s="66">
        <f t="shared" si="20"/>
        <v>32652</v>
      </c>
      <c r="CC7" s="66">
        <f t="shared" si="20"/>
        <v>31476</v>
      </c>
      <c r="CD7" s="66">
        <f t="shared" si="20"/>
        <v>33755</v>
      </c>
      <c r="CE7" s="66">
        <f t="shared" si="20"/>
        <v>31111</v>
      </c>
      <c r="CF7" s="66">
        <f t="shared" si="20"/>
        <v>31585</v>
      </c>
      <c r="CG7" s="66">
        <f t="shared" si="20"/>
        <v>45099</v>
      </c>
      <c r="CH7" s="66">
        <f t="shared" si="20"/>
        <v>45085</v>
      </c>
      <c r="CI7" s="66">
        <f t="shared" si="20"/>
        <v>44825</v>
      </c>
      <c r="CJ7" s="65"/>
      <c r="CK7" s="66">
        <f>CK8</f>
        <v>7735</v>
      </c>
      <c r="CL7" s="66">
        <f t="shared" ref="CL7:CT7" si="21">CL8</f>
        <v>7268</v>
      </c>
      <c r="CM7" s="66">
        <f t="shared" si="21"/>
        <v>7561</v>
      </c>
      <c r="CN7" s="66">
        <f t="shared" si="21"/>
        <v>7225</v>
      </c>
      <c r="CO7" s="66">
        <f t="shared" si="21"/>
        <v>7168</v>
      </c>
      <c r="CP7" s="66">
        <f t="shared" si="21"/>
        <v>9205</v>
      </c>
      <c r="CQ7" s="66">
        <f t="shared" si="21"/>
        <v>9437</v>
      </c>
      <c r="CR7" s="66">
        <f t="shared" si="21"/>
        <v>11173</v>
      </c>
      <c r="CS7" s="66">
        <f t="shared" si="21"/>
        <v>11881</v>
      </c>
      <c r="CT7" s="66">
        <f t="shared" si="21"/>
        <v>12023</v>
      </c>
      <c r="CU7" s="65"/>
      <c r="CV7" s="65">
        <f>CV8</f>
        <v>79.8</v>
      </c>
      <c r="CW7" s="65">
        <f t="shared" ref="CW7:DE7" si="22">CW8</f>
        <v>79.8</v>
      </c>
      <c r="CX7" s="65">
        <f t="shared" si="22"/>
        <v>76.7</v>
      </c>
      <c r="CY7" s="65">
        <f t="shared" si="22"/>
        <v>74.5</v>
      </c>
      <c r="CZ7" s="65">
        <f t="shared" si="22"/>
        <v>74.2</v>
      </c>
      <c r="DA7" s="65">
        <f t="shared" si="22"/>
        <v>60.6</v>
      </c>
      <c r="DB7" s="65">
        <f t="shared" si="22"/>
        <v>61.2</v>
      </c>
      <c r="DC7" s="65">
        <f t="shared" si="22"/>
        <v>57.6</v>
      </c>
      <c r="DD7" s="65">
        <f t="shared" si="22"/>
        <v>58.3</v>
      </c>
      <c r="DE7" s="65">
        <f t="shared" si="22"/>
        <v>59.7</v>
      </c>
      <c r="DF7" s="65"/>
      <c r="DG7" s="65">
        <f>DG8</f>
        <v>8.1</v>
      </c>
      <c r="DH7" s="65">
        <f t="shared" ref="DH7:DP7" si="23">DH8</f>
        <v>8.1</v>
      </c>
      <c r="DI7" s="65">
        <f t="shared" si="23"/>
        <v>9.1999999999999993</v>
      </c>
      <c r="DJ7" s="65">
        <f t="shared" si="23"/>
        <v>8.5</v>
      </c>
      <c r="DK7" s="65">
        <f t="shared" si="23"/>
        <v>8.4</v>
      </c>
      <c r="DL7" s="65">
        <f t="shared" si="23"/>
        <v>19.2</v>
      </c>
      <c r="DM7" s="65">
        <f t="shared" si="23"/>
        <v>19.3</v>
      </c>
      <c r="DN7" s="65">
        <f t="shared" si="23"/>
        <v>21.3</v>
      </c>
      <c r="DO7" s="65">
        <f t="shared" si="23"/>
        <v>22</v>
      </c>
      <c r="DP7" s="65">
        <f t="shared" si="23"/>
        <v>20.9</v>
      </c>
      <c r="DQ7" s="65"/>
      <c r="DR7" s="65">
        <f>DR8</f>
        <v>69.099999999999994</v>
      </c>
      <c r="DS7" s="65">
        <f t="shared" ref="DS7:EA7" si="24">DS8</f>
        <v>19.600000000000001</v>
      </c>
      <c r="DT7" s="65">
        <f t="shared" si="24"/>
        <v>13.9</v>
      </c>
      <c r="DU7" s="65">
        <f t="shared" si="24"/>
        <v>18.5</v>
      </c>
      <c r="DV7" s="65">
        <f t="shared" si="24"/>
        <v>23.5</v>
      </c>
      <c r="DW7" s="65">
        <f t="shared" si="24"/>
        <v>48.3</v>
      </c>
      <c r="DX7" s="65">
        <f t="shared" si="24"/>
        <v>48</v>
      </c>
      <c r="DY7" s="65">
        <f t="shared" si="24"/>
        <v>49.7</v>
      </c>
      <c r="DZ7" s="65">
        <f t="shared" si="24"/>
        <v>48.1</v>
      </c>
      <c r="EA7" s="65">
        <f t="shared" si="24"/>
        <v>44.7</v>
      </c>
      <c r="EB7" s="65"/>
      <c r="EC7" s="65">
        <f>EC8</f>
        <v>70.8</v>
      </c>
      <c r="ED7" s="65">
        <f t="shared" ref="ED7:EL7" si="25">ED8</f>
        <v>29.3</v>
      </c>
      <c r="EE7" s="65">
        <f t="shared" si="25"/>
        <v>41.5</v>
      </c>
      <c r="EF7" s="65">
        <f t="shared" si="25"/>
        <v>53</v>
      </c>
      <c r="EG7" s="65">
        <f t="shared" si="25"/>
        <v>62</v>
      </c>
      <c r="EH7" s="65">
        <f t="shared" si="25"/>
        <v>64.2</v>
      </c>
      <c r="EI7" s="65">
        <f t="shared" si="25"/>
        <v>63.3</v>
      </c>
      <c r="EJ7" s="65">
        <f t="shared" si="25"/>
        <v>66.900000000000006</v>
      </c>
      <c r="EK7" s="65">
        <f t="shared" si="25"/>
        <v>66.5</v>
      </c>
      <c r="EL7" s="65">
        <f t="shared" si="25"/>
        <v>64.2</v>
      </c>
      <c r="EM7" s="65"/>
      <c r="EN7" s="66">
        <f>EN8</f>
        <v>10537461</v>
      </c>
      <c r="EO7" s="66">
        <f t="shared" ref="EO7:EW7" si="26">EO8</f>
        <v>34430967</v>
      </c>
      <c r="EP7" s="66">
        <f t="shared" si="26"/>
        <v>24493720</v>
      </c>
      <c r="EQ7" s="66">
        <f t="shared" si="26"/>
        <v>25799387</v>
      </c>
      <c r="ER7" s="66">
        <f t="shared" si="26"/>
        <v>25934009</v>
      </c>
      <c r="ES7" s="66">
        <f t="shared" si="26"/>
        <v>33366030</v>
      </c>
      <c r="ET7" s="66">
        <f t="shared" si="26"/>
        <v>34139294</v>
      </c>
      <c r="EU7" s="66">
        <f t="shared" si="26"/>
        <v>37367806</v>
      </c>
      <c r="EV7" s="66">
        <f t="shared" si="26"/>
        <v>39301664</v>
      </c>
      <c r="EW7" s="66">
        <f t="shared" si="26"/>
        <v>41260555</v>
      </c>
      <c r="EX7" s="66"/>
    </row>
    <row r="8" spans="1:154" s="67" customFormat="1">
      <c r="A8" s="48"/>
      <c r="B8" s="68">
        <v>2016</v>
      </c>
      <c r="C8" s="68">
        <v>221309</v>
      </c>
      <c r="D8" s="68">
        <v>46</v>
      </c>
      <c r="E8" s="68">
        <v>6</v>
      </c>
      <c r="F8" s="68">
        <v>0</v>
      </c>
      <c r="G8" s="68">
        <v>2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4</v>
      </c>
      <c r="R8" s="68" t="s">
        <v>131</v>
      </c>
      <c r="S8" s="68" t="s">
        <v>132</v>
      </c>
      <c r="T8" s="68" t="s">
        <v>133</v>
      </c>
      <c r="U8" s="69">
        <v>807893</v>
      </c>
      <c r="V8" s="69">
        <v>17397</v>
      </c>
      <c r="W8" s="68" t="s">
        <v>134</v>
      </c>
      <c r="X8" s="70" t="s">
        <v>135</v>
      </c>
      <c r="Y8" s="69">
        <v>180</v>
      </c>
      <c r="Z8" s="69">
        <v>45</v>
      </c>
      <c r="AA8" s="69" t="s">
        <v>133</v>
      </c>
      <c r="AB8" s="69" t="s">
        <v>133</v>
      </c>
      <c r="AC8" s="69" t="s">
        <v>133</v>
      </c>
      <c r="AD8" s="69">
        <v>225</v>
      </c>
      <c r="AE8" s="69">
        <v>180</v>
      </c>
      <c r="AF8" s="69">
        <v>45</v>
      </c>
      <c r="AG8" s="69">
        <v>225</v>
      </c>
      <c r="AH8" s="71">
        <v>97</v>
      </c>
      <c r="AI8" s="71">
        <v>96</v>
      </c>
      <c r="AJ8" s="71">
        <v>88.7</v>
      </c>
      <c r="AK8" s="71">
        <v>100.1</v>
      </c>
      <c r="AL8" s="71">
        <v>100.7</v>
      </c>
      <c r="AM8" s="71">
        <v>97.1</v>
      </c>
      <c r="AN8" s="71">
        <v>96.3</v>
      </c>
      <c r="AO8" s="71">
        <v>97.9</v>
      </c>
      <c r="AP8" s="71">
        <v>96.6</v>
      </c>
      <c r="AQ8" s="71">
        <v>96.2</v>
      </c>
      <c r="AR8" s="71">
        <v>98.4</v>
      </c>
      <c r="AS8" s="71">
        <v>86.6</v>
      </c>
      <c r="AT8" s="71">
        <v>86.1</v>
      </c>
      <c r="AU8" s="71">
        <v>77.2</v>
      </c>
      <c r="AV8" s="71">
        <v>89.6</v>
      </c>
      <c r="AW8" s="71">
        <v>91.7</v>
      </c>
      <c r="AX8" s="71">
        <v>87.7</v>
      </c>
      <c r="AY8" s="71">
        <v>86.6</v>
      </c>
      <c r="AZ8" s="71">
        <v>88</v>
      </c>
      <c r="BA8" s="71">
        <v>86.2</v>
      </c>
      <c r="BB8" s="71">
        <v>85.7</v>
      </c>
      <c r="BC8" s="71">
        <v>89.5</v>
      </c>
      <c r="BD8" s="72">
        <v>2.1</v>
      </c>
      <c r="BE8" s="72">
        <v>7.1</v>
      </c>
      <c r="BF8" s="72">
        <v>22.9</v>
      </c>
      <c r="BG8" s="72" t="s">
        <v>136</v>
      </c>
      <c r="BH8" s="72">
        <v>0.4</v>
      </c>
      <c r="BI8" s="72">
        <v>117.7</v>
      </c>
      <c r="BJ8" s="72">
        <v>121</v>
      </c>
      <c r="BK8" s="72">
        <v>87.1</v>
      </c>
      <c r="BL8" s="72">
        <v>81.599999999999994</v>
      </c>
      <c r="BM8" s="72">
        <v>84.7</v>
      </c>
      <c r="BN8" s="72">
        <v>63.6</v>
      </c>
      <c r="BO8" s="71">
        <v>88.6</v>
      </c>
      <c r="BP8" s="71">
        <v>90.6</v>
      </c>
      <c r="BQ8" s="71">
        <v>77.900000000000006</v>
      </c>
      <c r="BR8" s="71">
        <v>90.1</v>
      </c>
      <c r="BS8" s="71">
        <v>94.9</v>
      </c>
      <c r="BT8" s="71">
        <v>69</v>
      </c>
      <c r="BU8" s="71">
        <v>68.5</v>
      </c>
      <c r="BV8" s="71">
        <v>69.099999999999994</v>
      </c>
      <c r="BW8" s="71">
        <v>69.8</v>
      </c>
      <c r="BX8" s="71">
        <v>71.2</v>
      </c>
      <c r="BY8" s="71">
        <v>74.2</v>
      </c>
      <c r="BZ8" s="72">
        <v>29851</v>
      </c>
      <c r="CA8" s="72">
        <v>30897</v>
      </c>
      <c r="CB8" s="72">
        <v>32652</v>
      </c>
      <c r="CC8" s="72">
        <v>31476</v>
      </c>
      <c r="CD8" s="72">
        <v>33755</v>
      </c>
      <c r="CE8" s="72">
        <v>31111</v>
      </c>
      <c r="CF8" s="72">
        <v>31585</v>
      </c>
      <c r="CG8" s="72">
        <v>45099</v>
      </c>
      <c r="CH8" s="72">
        <v>45085</v>
      </c>
      <c r="CI8" s="72">
        <v>44825</v>
      </c>
      <c r="CJ8" s="71">
        <v>49667</v>
      </c>
      <c r="CK8" s="72">
        <v>7735</v>
      </c>
      <c r="CL8" s="72">
        <v>7268</v>
      </c>
      <c r="CM8" s="72">
        <v>7561</v>
      </c>
      <c r="CN8" s="72">
        <v>7225</v>
      </c>
      <c r="CO8" s="72">
        <v>7168</v>
      </c>
      <c r="CP8" s="72">
        <v>9205</v>
      </c>
      <c r="CQ8" s="72">
        <v>9437</v>
      </c>
      <c r="CR8" s="72">
        <v>11173</v>
      </c>
      <c r="CS8" s="72">
        <v>11881</v>
      </c>
      <c r="CT8" s="72">
        <v>12023</v>
      </c>
      <c r="CU8" s="71">
        <v>13758</v>
      </c>
      <c r="CV8" s="72">
        <v>79.8</v>
      </c>
      <c r="CW8" s="72">
        <v>79.8</v>
      </c>
      <c r="CX8" s="72">
        <v>76.7</v>
      </c>
      <c r="CY8" s="72">
        <v>74.5</v>
      </c>
      <c r="CZ8" s="72">
        <v>74.2</v>
      </c>
      <c r="DA8" s="72">
        <v>60.6</v>
      </c>
      <c r="DB8" s="72">
        <v>61.2</v>
      </c>
      <c r="DC8" s="72">
        <v>57.6</v>
      </c>
      <c r="DD8" s="72">
        <v>58.3</v>
      </c>
      <c r="DE8" s="72">
        <v>59.7</v>
      </c>
      <c r="DF8" s="72">
        <v>55.2</v>
      </c>
      <c r="DG8" s="72">
        <v>8.1</v>
      </c>
      <c r="DH8" s="72">
        <v>8.1</v>
      </c>
      <c r="DI8" s="72">
        <v>9.1999999999999993</v>
      </c>
      <c r="DJ8" s="72">
        <v>8.5</v>
      </c>
      <c r="DK8" s="72">
        <v>8.4</v>
      </c>
      <c r="DL8" s="72">
        <v>19.2</v>
      </c>
      <c r="DM8" s="72">
        <v>19.3</v>
      </c>
      <c r="DN8" s="72">
        <v>21.3</v>
      </c>
      <c r="DO8" s="72">
        <v>22</v>
      </c>
      <c r="DP8" s="72">
        <v>20.9</v>
      </c>
      <c r="DQ8" s="72">
        <v>24.1</v>
      </c>
      <c r="DR8" s="71">
        <v>69.099999999999994</v>
      </c>
      <c r="DS8" s="71">
        <v>19.600000000000001</v>
      </c>
      <c r="DT8" s="71">
        <v>13.9</v>
      </c>
      <c r="DU8" s="71">
        <v>18.5</v>
      </c>
      <c r="DV8" s="71">
        <v>23.5</v>
      </c>
      <c r="DW8" s="71">
        <v>48.3</v>
      </c>
      <c r="DX8" s="71">
        <v>48</v>
      </c>
      <c r="DY8" s="71">
        <v>49.7</v>
      </c>
      <c r="DZ8" s="71">
        <v>48.1</v>
      </c>
      <c r="EA8" s="71">
        <v>44.7</v>
      </c>
      <c r="EB8" s="71">
        <v>50.7</v>
      </c>
      <c r="EC8" s="71">
        <v>70.8</v>
      </c>
      <c r="ED8" s="71">
        <v>29.3</v>
      </c>
      <c r="EE8" s="71">
        <v>41.5</v>
      </c>
      <c r="EF8" s="71">
        <v>53</v>
      </c>
      <c r="EG8" s="71">
        <v>62</v>
      </c>
      <c r="EH8" s="71">
        <v>64.2</v>
      </c>
      <c r="EI8" s="71">
        <v>63.3</v>
      </c>
      <c r="EJ8" s="71">
        <v>66.900000000000006</v>
      </c>
      <c r="EK8" s="71">
        <v>66.5</v>
      </c>
      <c r="EL8" s="71">
        <v>64.2</v>
      </c>
      <c r="EM8" s="71">
        <v>65.7</v>
      </c>
      <c r="EN8" s="72">
        <v>10537461</v>
      </c>
      <c r="EO8" s="72">
        <v>34430967</v>
      </c>
      <c r="EP8" s="72">
        <v>24493720</v>
      </c>
      <c r="EQ8" s="72">
        <v>25799387</v>
      </c>
      <c r="ER8" s="72">
        <v>25934009</v>
      </c>
      <c r="ES8" s="72">
        <v>33366030</v>
      </c>
      <c r="ET8" s="72">
        <v>34139294</v>
      </c>
      <c r="EU8" s="72">
        <v>37367806</v>
      </c>
      <c r="EV8" s="72">
        <v>39301664</v>
      </c>
      <c r="EW8" s="72">
        <v>41260555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cp:lastPrinted>2018-10-12T08:56:35Z</cp:lastPrinted>
  <dcterms:created xsi:type="dcterms:W3CDTF">2018-06-14T04:22:39Z</dcterms:created>
  <dcterms:modified xsi:type="dcterms:W3CDTF">2018-10-12T08:56:37Z</dcterms:modified>
</cp:coreProperties>
</file>