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準公営企業室\01 病院事業係\研修生\研修生ﾌｫﾙﾀﾞ\H30前田（静岡市）\30_経営比較分析表の導入\300615　分析依頼、正式通知\分析依頼\06団体回答\02政令市\15神戸○\"/>
    </mc:Choice>
  </mc:AlternateContent>
  <workbookProtection workbookPassword="B319" lockStructure="1"/>
  <bookViews>
    <workbookView xWindow="0" yWindow="0" windowWidth="23040" windowHeight="9408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8" i="4"/>
  <c r="B6" i="4"/>
  <c r="HM78" i="4" l="1"/>
  <c r="FL54" i="4"/>
  <c r="FL32" i="4"/>
  <c r="MN32" i="4"/>
  <c r="CS78" i="4"/>
  <c r="BX54" i="4"/>
  <c r="MN54" i="4"/>
  <c r="MH78" i="4"/>
  <c r="IZ54" i="4"/>
  <c r="IZ32" i="4"/>
  <c r="BX32" i="4"/>
  <c r="C11" i="5"/>
  <c r="D11" i="5"/>
  <c r="E11" i="5"/>
  <c r="B11" i="5"/>
  <c r="AN78" i="4" l="1"/>
  <c r="AE54" i="4"/>
  <c r="AE32" i="4"/>
  <c r="KU54" i="4"/>
  <c r="KC78" i="4"/>
  <c r="HG54" i="4"/>
  <c r="FH78" i="4"/>
  <c r="DS54" i="4"/>
  <c r="DS32" i="4"/>
  <c r="KU32" i="4"/>
  <c r="HG32" i="4"/>
  <c r="EO78" i="4"/>
  <c r="DD54" i="4"/>
  <c r="DD32" i="4"/>
  <c r="P32" i="4"/>
  <c r="U78" i="4"/>
  <c r="P54" i="4"/>
  <c r="KF32" i="4"/>
  <c r="KF54" i="4"/>
  <c r="JJ78" i="4"/>
  <c r="GR54" i="4"/>
  <c r="GR32" i="4"/>
  <c r="LO78" i="4"/>
  <c r="IK54" i="4"/>
  <c r="IK32" i="4"/>
  <c r="GT78" i="4"/>
  <c r="EW54" i="4"/>
  <c r="EW32" i="4"/>
  <c r="BZ78" i="4"/>
  <c r="BI54" i="4"/>
  <c r="BI32" i="4"/>
  <c r="LY54" i="4"/>
  <c r="LY32" i="4"/>
  <c r="LJ54" i="4"/>
  <c r="LJ32" i="4"/>
  <c r="HV32" i="4"/>
  <c r="EH32" i="4"/>
  <c r="KV78" i="4"/>
  <c r="HV54" i="4"/>
  <c r="GA78" i="4"/>
  <c r="EH54" i="4"/>
  <c r="BG78" i="4"/>
  <c r="AT54" i="4"/>
  <c r="AT32" i="4"/>
</calcChain>
</file>

<file path=xl/sharedStrings.xml><?xml version="1.0" encoding="utf-8"?>
<sst xmlns="http://schemas.openxmlformats.org/spreadsheetml/2006/main" count="292" uniqueCount="149">
  <si>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</si>
  <si>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</si>
  <si>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</si>
  <si>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</si>
  <si>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</si>
  <si>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</si>
  <si>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</si>
  <si>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</si>
  <si>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</si>
  <si>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</si>
  <si>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</si>
  <si>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</si>
  <si>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</si>
  <si>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</si>
  <si>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</si>
  <si>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</si>
  <si>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</si>
  <si>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</si>
  <si>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</si>
  <si>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</si>
  <si>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</si>
  <si>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</si>
  <si>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</si>
  <si>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</si>
  <si>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</si>
  <si>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</si>
  <si>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</si>
  <si>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</si>
  <si>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</si>
  <si>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</si>
  <si>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</si>
  <si>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</si>
  <si>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</si>
  <si>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</si>
  <si>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</si>
  <si>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</si>
  <si>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</si>
  <si>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</si>
  <si>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</si>
  <si>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</si>
  <si>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</si>
  <si>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</si>
  <si>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</si>
  <si>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</si>
  <si>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</si>
  <si>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</si>
  <si>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</si>
  <si>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</si>
  <si>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</si>
  <si>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</si>
  <si>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</si>
  <si>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</si>
  <si>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</si>
  <si>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</si>
  <si>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</si>
  <si>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</si>
  <si>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</si>
  <si>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</si>
  <si>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</si>
  <si>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</si>
  <si>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</si>
  <si>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</si>
  <si>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</si>
  <si>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</si>
  <si>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</si>
  <si>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</si>
  <si>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</si>
  <si>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</si>
  <si>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</si>
  <si>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</si>
  <si>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</si>
  <si>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</si>
  <si>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</si>
  <si>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</si>
  <si>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</si>
  <si>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</si>
  <si>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</si>
  <si>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</si>
  <si>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</si>
  <si>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</si>
  <si>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</si>
  <si>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</si>
  <si>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</si>
  <si>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</si>
  <si>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</si>
  <si>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</si>
  <si>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</si>
  <si>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</si>
  <si>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</si>
  <si>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</si>
  <si>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</si>
  <si>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</si>
  <si>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</si>
  <si>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</si>
  <si>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</si>
  <si>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</si>
  <si>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</si>
  <si>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</si>
  <si>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</si>
  <si>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</si>
  <si>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</si>
  <si>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</si>
  <si>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</si>
  <si>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</si>
  <si>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</si>
  <si>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</si>
  <si>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</si>
  <si>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</si>
  <si>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</si>
  <si>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</si>
  <si>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</si>
  <si>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</si>
  <si>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</si>
  <si>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</si>
  <si>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</si>
  <si>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</si>
  <si>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</si>
  <si>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</si>
  <si>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</si>
  <si>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</si>
  <si>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</si>
  <si>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</si>
  <si>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</si>
  <si>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兵庫県</t>
  </si>
  <si>
    <t>地方独立行政法人神戸市民病院機構</t>
  </si>
  <si>
    <t>西市民病院</t>
  </si>
  <si>
    <t>地方独立行政法人</t>
  </si>
  <si>
    <t>病院事業</t>
  </si>
  <si>
    <t>一般病院</t>
  </si>
  <si>
    <t>300床以上～400床未満</t>
  </si>
  <si>
    <t>直営</t>
  </si>
  <si>
    <t>対象</t>
  </si>
  <si>
    <t>透 I 訓</t>
  </si>
  <si>
    <t>救 臨 地 輪</t>
  </si>
  <si>
    <t>-</t>
  </si>
  <si>
    <t>非該当</t>
  </si>
  <si>
    <t>７：１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</si>
  <si>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</si>
  <si>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</si>
  <si>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</si>
  <si>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</si>
  <si>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</si>
  <si>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</si>
  <si>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</si>
  <si>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市街地西部の中核病院として、救急医療・急性期医療を担い、24時間365日市民の生命と健康を守っている。また、在宅医療支援を含めた地域社会との連携も積極的に図るなど、地域医療支援病院としての役割も担っている。</t>
    <rPh sb="0" eb="3">
      <t>シガイチ</t>
    </rPh>
    <rPh sb="3" eb="5">
      <t>セイブ</t>
    </rPh>
    <rPh sb="6" eb="10">
      <t>チュウカクビョウイン</t>
    </rPh>
    <rPh sb="14" eb="18">
      <t>キュウキュウイリョウ</t>
    </rPh>
    <rPh sb="19" eb="22">
      <t>キュウセイキ</t>
    </rPh>
    <rPh sb="22" eb="24">
      <t>イリョウ</t>
    </rPh>
    <rPh sb="25" eb="26">
      <t>ニナ</t>
    </rPh>
    <rPh sb="30" eb="32">
      <t>ジカン</t>
    </rPh>
    <rPh sb="35" eb="36">
      <t>ニチ</t>
    </rPh>
    <rPh sb="36" eb="38">
      <t>シミン</t>
    </rPh>
    <rPh sb="39" eb="41">
      <t>セイメイ</t>
    </rPh>
    <rPh sb="42" eb="44">
      <t>ケンコウ</t>
    </rPh>
    <rPh sb="45" eb="46">
      <t>マモ</t>
    </rPh>
    <rPh sb="54" eb="56">
      <t>ザイタク</t>
    </rPh>
    <rPh sb="56" eb="60">
      <t>イリョウシエン</t>
    </rPh>
    <rPh sb="61" eb="62">
      <t>フク</t>
    </rPh>
    <rPh sb="64" eb="68">
      <t>チイキシャカイ</t>
    </rPh>
    <rPh sb="70" eb="72">
      <t>レンケイ</t>
    </rPh>
    <rPh sb="73" eb="76">
      <t>セッキョクテキ</t>
    </rPh>
    <rPh sb="77" eb="78">
      <t>ハカ</t>
    </rPh>
    <rPh sb="82" eb="86">
      <t>チイキイリョウ</t>
    </rPh>
    <rPh sb="86" eb="90">
      <t>シエンビョウイン</t>
    </rPh>
    <rPh sb="94" eb="96">
      <t>ヤクワリ</t>
    </rPh>
    <rPh sb="97" eb="98">
      <t>ニナ</t>
    </rPh>
    <phoneticPr fontId="5"/>
  </si>
  <si>
    <t>消費税や診療報酬改定等、病院を取り巻く環境は厳しさを増しており、病院経営の健全性・効率性を高めていく必要がある。　　　　　　　　　　　　地域包括ケア病棟の導入、在院日数の適正化、救急受入れ促進による新規患者数の増加等、診療機能の強化による収益改善に取り組んでいるところであるが、引き続き収益の増加、費用の削減等に取り組み、より一層の経営改善を図っていく。</t>
    <phoneticPr fontId="5"/>
  </si>
  <si>
    <t>非設置</t>
    <rPh sb="0" eb="3">
      <t>ヒセッチ</t>
    </rPh>
    <phoneticPr fontId="5"/>
  </si>
  <si>
    <t>①経常収支比率が悪化し、②医業収支比率も類似病院、全国平均と比べて上回っているものの悪化傾向が続いている。④病床利用率や⑤、⑥入院・外来患者1人1日あたりの収益は改善しているが、給与改定による給与費の増、Ｃ型肝炎治療薬等の医薬品費の増等により、⑦給与費率、⑧材料費比率が上昇していることが、①、②悪化の主要因となっている。　　　　　　　　　　　　　　　　　　　　経常収支比率等の改善に向け、診療機能の強化等による収益の増加、費用の削減に取り組んでいく。　　　　　　　　　　　　　　　　　　　　＊累積欠損金については、グラフ上は単年度赤字による数値が表記されているが、利益剰余金により解消するため、発生していない。</t>
    <rPh sb="1" eb="3">
      <t>ケイジョウ</t>
    </rPh>
    <rPh sb="3" eb="7">
      <t>シュウシヒリツ</t>
    </rPh>
    <rPh sb="8" eb="10">
      <t>アッカ</t>
    </rPh>
    <rPh sb="13" eb="15">
      <t>イギョウ</t>
    </rPh>
    <rPh sb="15" eb="17">
      <t>シュウシ</t>
    </rPh>
    <rPh sb="17" eb="19">
      <t>ヒリツ</t>
    </rPh>
    <rPh sb="20" eb="22">
      <t>ルイジ</t>
    </rPh>
    <rPh sb="22" eb="24">
      <t>ビョウイン</t>
    </rPh>
    <rPh sb="25" eb="27">
      <t>ゼンコク</t>
    </rPh>
    <rPh sb="27" eb="29">
      <t>ヘイキン</t>
    </rPh>
    <rPh sb="30" eb="31">
      <t>クラ</t>
    </rPh>
    <rPh sb="33" eb="35">
      <t>ウワマワ</t>
    </rPh>
    <rPh sb="42" eb="44">
      <t>アッカ</t>
    </rPh>
    <rPh sb="44" eb="46">
      <t>ケイコウ</t>
    </rPh>
    <rPh sb="47" eb="48">
      <t>ツヅ</t>
    </rPh>
    <rPh sb="54" eb="59">
      <t>ビョウショウリヨウリツ</t>
    </rPh>
    <rPh sb="63" eb="65">
      <t>ニュウイン</t>
    </rPh>
    <rPh sb="66" eb="68">
      <t>ガイライ</t>
    </rPh>
    <rPh sb="68" eb="70">
      <t>カンジャ</t>
    </rPh>
    <rPh sb="71" eb="72">
      <t>ヒト</t>
    </rPh>
    <rPh sb="73" eb="74">
      <t>ニチ</t>
    </rPh>
    <rPh sb="78" eb="80">
      <t>シュウエキ</t>
    </rPh>
    <rPh sb="81" eb="83">
      <t>カイゼン</t>
    </rPh>
    <rPh sb="89" eb="93">
      <t>キュウヨカイテイ</t>
    </rPh>
    <rPh sb="96" eb="98">
      <t>キュウヨ</t>
    </rPh>
    <rPh sb="98" eb="99">
      <t>ヒ</t>
    </rPh>
    <rPh sb="100" eb="101">
      <t>ゾウ</t>
    </rPh>
    <rPh sb="103" eb="104">
      <t>ガタ</t>
    </rPh>
    <rPh sb="104" eb="106">
      <t>カンエン</t>
    </rPh>
    <rPh sb="106" eb="109">
      <t>チリョウヤク</t>
    </rPh>
    <rPh sb="109" eb="110">
      <t>トウ</t>
    </rPh>
    <rPh sb="111" eb="114">
      <t>イヤクヒン</t>
    </rPh>
    <rPh sb="114" eb="115">
      <t>ヒ</t>
    </rPh>
    <rPh sb="116" eb="117">
      <t>フ</t>
    </rPh>
    <rPh sb="117" eb="118">
      <t>トウ</t>
    </rPh>
    <rPh sb="123" eb="125">
      <t>キュウヨ</t>
    </rPh>
    <rPh sb="125" eb="126">
      <t>ヒ</t>
    </rPh>
    <rPh sb="126" eb="127">
      <t>リツ</t>
    </rPh>
    <rPh sb="129" eb="131">
      <t>ザイリョウ</t>
    </rPh>
    <rPh sb="131" eb="132">
      <t>ヒ</t>
    </rPh>
    <rPh sb="132" eb="134">
      <t>ヒリツ</t>
    </rPh>
    <rPh sb="135" eb="137">
      <t>ジョウショウ</t>
    </rPh>
    <rPh sb="148" eb="150">
      <t>アッカ</t>
    </rPh>
    <rPh sb="151" eb="152">
      <t>オモ</t>
    </rPh>
    <rPh sb="152" eb="154">
      <t>ヨウイン</t>
    </rPh>
    <rPh sb="181" eb="187">
      <t>ケイジョウシュウシヒリツ</t>
    </rPh>
    <rPh sb="187" eb="188">
      <t>トウ</t>
    </rPh>
    <rPh sb="189" eb="191">
      <t>カイゼン</t>
    </rPh>
    <rPh sb="192" eb="193">
      <t>ム</t>
    </rPh>
    <rPh sb="195" eb="197">
      <t>シンリョウ</t>
    </rPh>
    <rPh sb="197" eb="199">
      <t>キノウ</t>
    </rPh>
    <rPh sb="200" eb="202">
      <t>キョウカ</t>
    </rPh>
    <rPh sb="202" eb="203">
      <t>トウ</t>
    </rPh>
    <rPh sb="206" eb="208">
      <t>シュウエキ</t>
    </rPh>
    <rPh sb="209" eb="211">
      <t>ゾウカ</t>
    </rPh>
    <rPh sb="212" eb="214">
      <t>ヒヨウ</t>
    </rPh>
    <rPh sb="215" eb="217">
      <t>サクゲン</t>
    </rPh>
    <rPh sb="218" eb="219">
      <t>ト</t>
    </rPh>
    <rPh sb="220" eb="221">
      <t>ク</t>
    </rPh>
    <rPh sb="263" eb="266">
      <t>タンネンド</t>
    </rPh>
    <rPh sb="266" eb="268">
      <t>アカジ</t>
    </rPh>
    <rPh sb="271" eb="273">
      <t>スウチ</t>
    </rPh>
    <rPh sb="274" eb="276">
      <t>ヒョウキ</t>
    </rPh>
    <phoneticPr fontId="5"/>
  </si>
  <si>
    <t>①有形固定資産減価償却率については、類似病院、全国平均を下回っているが、病院建物は本館は19年、北館は27年が経過していることから、維持管理に努めており、今後も建物改修、設備更新を計画的に行っていく。　　　　　　　　　　　　　　　②機械備品減価償却率は平均と比べて若干高くなっているが、平成25、26年に電子カルテシステムや手術支援ロボット「da vinci」の導入等、機器類の更新等を行い、減価償却が進んだことによるものである。　　　　　　　　　　　　　　　今後も引き続き、標準医療の確実な実施や、高度医療へのニーズに対応するため、計画的に医療機器の更新を行っていく。</t>
    <rPh sb="18" eb="20">
      <t>ルイジ</t>
    </rPh>
    <rPh sb="20" eb="22">
      <t>ビョウイン</t>
    </rPh>
    <rPh sb="23" eb="25">
      <t>ゼンコク</t>
    </rPh>
    <rPh sb="25" eb="27">
      <t>ヘイキン</t>
    </rPh>
    <rPh sb="28" eb="30">
      <t>シタマワ</t>
    </rPh>
    <rPh sb="36" eb="38">
      <t>ビョウイン</t>
    </rPh>
    <rPh sb="38" eb="40">
      <t>タテモノ</t>
    </rPh>
    <rPh sb="41" eb="43">
      <t>ホンカン</t>
    </rPh>
    <rPh sb="46" eb="47">
      <t>ネン</t>
    </rPh>
    <rPh sb="48" eb="50">
      <t>キタカン</t>
    </rPh>
    <rPh sb="53" eb="54">
      <t>ネン</t>
    </rPh>
    <rPh sb="55" eb="57">
      <t>ケイカ</t>
    </rPh>
    <rPh sb="66" eb="70">
      <t>イジカンリ</t>
    </rPh>
    <rPh sb="71" eb="72">
      <t>ツト</t>
    </rPh>
    <rPh sb="77" eb="79">
      <t>コンゴ</t>
    </rPh>
    <rPh sb="80" eb="82">
      <t>タテモノ</t>
    </rPh>
    <rPh sb="82" eb="84">
      <t>カイシュウ</t>
    </rPh>
    <rPh sb="85" eb="87">
      <t>セツビ</t>
    </rPh>
    <rPh sb="87" eb="89">
      <t>コウシン</t>
    </rPh>
    <rPh sb="90" eb="93">
      <t>ケイカクテキ</t>
    </rPh>
    <rPh sb="94" eb="95">
      <t>オコナ</t>
    </rPh>
    <rPh sb="126" eb="128">
      <t>ヘイキン</t>
    </rPh>
    <rPh sb="143" eb="145">
      <t>ヘイセイ</t>
    </rPh>
    <rPh sb="150" eb="151">
      <t>ネン</t>
    </rPh>
    <rPh sb="181" eb="183">
      <t>ドウニュウ</t>
    </rPh>
    <rPh sb="183" eb="184">
      <t>トウ</t>
    </rPh>
    <rPh sb="185" eb="188">
      <t>キキルイ</t>
    </rPh>
    <rPh sb="189" eb="191">
      <t>コウシン</t>
    </rPh>
    <rPh sb="191" eb="192">
      <t>トウ</t>
    </rPh>
    <rPh sb="193" eb="194">
      <t>オコナ</t>
    </rPh>
    <rPh sb="196" eb="200">
      <t>ゲンカショウキャク</t>
    </rPh>
    <rPh sb="201" eb="202">
      <t>スス</t>
    </rPh>
    <rPh sb="230" eb="232">
      <t>コンゴ</t>
    </rPh>
    <rPh sb="233" eb="234">
      <t>ヒ</t>
    </rPh>
    <rPh sb="235" eb="236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</si>
</sst>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Fill="1" applyBorder="1" applyAlignment="1" applyProtection="1">
      <alignment horizontal="center" vertical="center" shrinkToFit="1"/>
      <protection locked="0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87.5</c:v>
                </c:pt>
                <c:pt idx="1">
                  <c:v>88.5</c:v>
                </c:pt>
                <c:pt idx="2">
                  <c:v>87.7</c:v>
                </c:pt>
                <c:pt idx="3">
                  <c:v>83.5</c:v>
                </c:pt>
                <c:pt idx="4">
                  <c:v>85.6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96552"/>
        <c:axId val="41985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70.5</c:v>
                </c:pt>
                <c:pt idx="2">
                  <c:v>70.599999999999994</c:v>
                </c:pt>
                <c:pt idx="3">
                  <c:v>71.3</c:v>
                </c:pt>
                <c:pt idx="4">
                  <c:v>72.599999999999994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96552"/>
        <c:axId val="419856064"/>
      </c:lineChart>
      <c:dateAx>
        <c:axId val="156996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56064"/>
        <c:crosses val="autoZero"/>
        <c:auto val="1"/>
        <c:lblOffset val="100"/>
        <c:baseTimeUnit val="years"/>
      </c:dateAx>
      <c:valAx>
        <c:axId val="419856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6996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11116</c:v>
                </c:pt>
                <c:pt idx="1">
                  <c:v>11699</c:v>
                </c:pt>
                <c:pt idx="2">
                  <c:v>12145</c:v>
                </c:pt>
                <c:pt idx="3">
                  <c:v>13628</c:v>
                </c:pt>
                <c:pt idx="4">
                  <c:v>14732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289192"/>
        <c:axId val="421629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11409</c:v>
                </c:pt>
                <c:pt idx="1">
                  <c:v>11941</c:v>
                </c:pt>
                <c:pt idx="2">
                  <c:v>12272</c:v>
                </c:pt>
                <c:pt idx="3">
                  <c:v>13096</c:v>
                </c:pt>
                <c:pt idx="4">
                  <c:v>13552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89192"/>
        <c:axId val="421629512"/>
      </c:lineChart>
      <c:dateAx>
        <c:axId val="421289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629512"/>
        <c:crosses val="autoZero"/>
        <c:auto val="1"/>
        <c:lblOffset val="100"/>
        <c:baseTimeUnit val="years"/>
      </c:dateAx>
      <c:valAx>
        <c:axId val="421629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1289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51028</c:v>
                </c:pt>
                <c:pt idx="1">
                  <c:v>52083</c:v>
                </c:pt>
                <c:pt idx="2">
                  <c:v>53169</c:v>
                </c:pt>
                <c:pt idx="3">
                  <c:v>53385</c:v>
                </c:pt>
                <c:pt idx="4">
                  <c:v>53698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630296"/>
        <c:axId val="42163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45929</c:v>
                </c:pt>
                <c:pt idx="1">
                  <c:v>48203</c:v>
                </c:pt>
                <c:pt idx="2">
                  <c:v>48921</c:v>
                </c:pt>
                <c:pt idx="3">
                  <c:v>50413</c:v>
                </c:pt>
                <c:pt idx="4">
                  <c:v>50510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30296"/>
        <c:axId val="421630688"/>
      </c:lineChart>
      <c:dateAx>
        <c:axId val="421630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630688"/>
        <c:crosses val="autoZero"/>
        <c:auto val="1"/>
        <c:lblOffset val="100"/>
        <c:baseTimeUnit val="years"/>
      </c:dateAx>
      <c:valAx>
        <c:axId val="42163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1630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</c:v>
                </c:pt>
                <c:pt idx="4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873712"/>
        <c:axId val="420549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89.1</c:v>
                </c:pt>
                <c:pt idx="1">
                  <c:v>85.3</c:v>
                </c:pt>
                <c:pt idx="2">
                  <c:v>80.7</c:v>
                </c:pt>
                <c:pt idx="3">
                  <c:v>73.099999999999994</c:v>
                </c:pt>
                <c:pt idx="4">
                  <c:v>76.3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873712"/>
        <c:axId val="420549784"/>
      </c:lineChart>
      <c:dateAx>
        <c:axId val="42087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549784"/>
        <c:crosses val="autoZero"/>
        <c:auto val="1"/>
        <c:lblOffset val="100"/>
        <c:baseTimeUnit val="years"/>
      </c:dateAx>
      <c:valAx>
        <c:axId val="420549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0873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98.4</c:v>
                </c:pt>
                <c:pt idx="2">
                  <c:v>95</c:v>
                </c:pt>
                <c:pt idx="3">
                  <c:v>92.4</c:v>
                </c:pt>
                <c:pt idx="4">
                  <c:v>91.1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9888"/>
        <c:axId val="42099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92.6</c:v>
                </c:pt>
                <c:pt idx="1">
                  <c:v>92.2</c:v>
                </c:pt>
                <c:pt idx="2">
                  <c:v>90.2</c:v>
                </c:pt>
                <c:pt idx="3">
                  <c:v>91.1</c:v>
                </c:pt>
                <c:pt idx="4">
                  <c:v>90.1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89888"/>
        <c:axId val="420990272"/>
      </c:lineChart>
      <c:dateAx>
        <c:axId val="42098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990272"/>
        <c:crosses val="autoZero"/>
        <c:auto val="1"/>
        <c:lblOffset val="100"/>
        <c:baseTimeUnit val="years"/>
      </c:dateAx>
      <c:valAx>
        <c:axId val="42099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0989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105.9</c:v>
                </c:pt>
                <c:pt idx="1">
                  <c:v>104.3</c:v>
                </c:pt>
                <c:pt idx="2">
                  <c:v>100.3</c:v>
                </c:pt>
                <c:pt idx="3">
                  <c:v>98.1</c:v>
                </c:pt>
                <c:pt idx="4">
                  <c:v>96.5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006816"/>
        <c:axId val="42107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99.4</c:v>
                </c:pt>
                <c:pt idx="1">
                  <c:v>99</c:v>
                </c:pt>
                <c:pt idx="2">
                  <c:v>97.7</c:v>
                </c:pt>
                <c:pt idx="3">
                  <c:v>98</c:v>
                </c:pt>
                <c:pt idx="4">
                  <c:v>97.2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006816"/>
        <c:axId val="421071424"/>
      </c:lineChart>
      <c:dateAx>
        <c:axId val="42100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071424"/>
        <c:crosses val="autoZero"/>
        <c:auto val="1"/>
        <c:lblOffset val="100"/>
        <c:baseTimeUnit val="years"/>
      </c:dateAx>
      <c:valAx>
        <c:axId val="42107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21006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34.5</c:v>
                </c:pt>
                <c:pt idx="1">
                  <c:v>30.7</c:v>
                </c:pt>
                <c:pt idx="2">
                  <c:v>36.5</c:v>
                </c:pt>
                <c:pt idx="3">
                  <c:v>41.9</c:v>
                </c:pt>
                <c:pt idx="4">
                  <c:v>44.4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23760"/>
        <c:axId val="10079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45.5</c:v>
                </c:pt>
                <c:pt idx="1">
                  <c:v>45.8</c:v>
                </c:pt>
                <c:pt idx="2">
                  <c:v>48.9</c:v>
                </c:pt>
                <c:pt idx="3">
                  <c:v>50.3</c:v>
                </c:pt>
                <c:pt idx="4">
                  <c:v>49.8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23760"/>
        <c:axId val="100798792"/>
      </c:lineChart>
      <c:dateAx>
        <c:axId val="22102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98792"/>
        <c:crosses val="autoZero"/>
        <c:auto val="1"/>
        <c:lblOffset val="100"/>
        <c:baseTimeUnit val="years"/>
      </c:dateAx>
      <c:valAx>
        <c:axId val="100798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02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82</c:v>
                </c:pt>
                <c:pt idx="1">
                  <c:v>53.5</c:v>
                </c:pt>
                <c:pt idx="2">
                  <c:v>59.2</c:v>
                </c:pt>
                <c:pt idx="3">
                  <c:v>62</c:v>
                </c:pt>
                <c:pt idx="4">
                  <c:v>66.400000000000006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22976"/>
        <c:axId val="221022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59.9</c:v>
                </c:pt>
                <c:pt idx="2">
                  <c:v>65.400000000000006</c:v>
                </c:pt>
                <c:pt idx="3">
                  <c:v>65.7</c:v>
                </c:pt>
                <c:pt idx="4">
                  <c:v>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22976"/>
        <c:axId val="221022584"/>
      </c:lineChart>
      <c:dateAx>
        <c:axId val="22102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022584"/>
        <c:crosses val="autoZero"/>
        <c:auto val="1"/>
        <c:lblOffset val="100"/>
        <c:baseTimeUnit val="years"/>
      </c:dateAx>
      <c:valAx>
        <c:axId val="221022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022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17918751</c:v>
                </c:pt>
                <c:pt idx="1">
                  <c:v>25826142</c:v>
                </c:pt>
                <c:pt idx="2">
                  <c:v>26557939</c:v>
                </c:pt>
                <c:pt idx="3">
                  <c:v>27620053</c:v>
                </c:pt>
                <c:pt idx="4">
                  <c:v>30053553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21800"/>
        <c:axId val="421286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39169586</c:v>
                </c:pt>
                <c:pt idx="1">
                  <c:v>40264615</c:v>
                </c:pt>
                <c:pt idx="2">
                  <c:v>41593368</c:v>
                </c:pt>
                <c:pt idx="3">
                  <c:v>42578034</c:v>
                </c:pt>
                <c:pt idx="4">
                  <c:v>45645830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21800"/>
        <c:axId val="421286056"/>
      </c:lineChart>
      <c:dateAx>
        <c:axId val="221021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286056"/>
        <c:crosses val="autoZero"/>
        <c:auto val="1"/>
        <c:lblOffset val="100"/>
        <c:baseTimeUnit val="years"/>
      </c:dateAx>
      <c:valAx>
        <c:axId val="421286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1021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20.6</c:v>
                </c:pt>
                <c:pt idx="1">
                  <c:v>20.6</c:v>
                </c:pt>
                <c:pt idx="2">
                  <c:v>20.8</c:v>
                </c:pt>
                <c:pt idx="3">
                  <c:v>22.3</c:v>
                </c:pt>
                <c:pt idx="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286840"/>
        <c:axId val="42128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22.7</c:v>
                </c:pt>
                <c:pt idx="1">
                  <c:v>23.2</c:v>
                </c:pt>
                <c:pt idx="2">
                  <c:v>23.2</c:v>
                </c:pt>
                <c:pt idx="3">
                  <c:v>23.9</c:v>
                </c:pt>
                <c:pt idx="4">
                  <c:v>23.8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86840"/>
        <c:axId val="421287232"/>
      </c:lineChart>
      <c:dateAx>
        <c:axId val="421286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287232"/>
        <c:crosses val="autoZero"/>
        <c:auto val="1"/>
        <c:lblOffset val="100"/>
        <c:baseTimeUnit val="years"/>
      </c:dateAx>
      <c:valAx>
        <c:axId val="42128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1286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47.7</c:v>
                </c:pt>
                <c:pt idx="1">
                  <c:v>47.6</c:v>
                </c:pt>
                <c:pt idx="2">
                  <c:v>49.3</c:v>
                </c:pt>
                <c:pt idx="3">
                  <c:v>50.1</c:v>
                </c:pt>
                <c:pt idx="4">
                  <c:v>55.9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288016"/>
        <c:axId val="421288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54</c:v>
                </c:pt>
                <c:pt idx="2">
                  <c:v>55.6</c:v>
                </c:pt>
                <c:pt idx="3">
                  <c:v>54.8</c:v>
                </c:pt>
                <c:pt idx="4">
                  <c:v>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88016"/>
        <c:axId val="421288408"/>
      </c:lineChart>
      <c:dateAx>
        <c:axId val="42128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288408"/>
        <c:crosses val="autoZero"/>
        <c:auto val="1"/>
        <c:lblOffset val="100"/>
        <c:baseTimeUnit val="years"/>
      </c:dateAx>
      <c:valAx>
        <c:axId val="421288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1288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FZ8" sqref="FZ8:HR8"/>
    </sheetView>
  </sheetViews>
  <sheetFormatPr defaultColWidth="2.6640625" defaultRowHeight="13.2"/>
  <cols>
    <col min="1" max="1" width="2" style="3" customWidth="1"/>
    <col min="2" max="2" width="0.88671875" style="3" customWidth="1"/>
    <col min="3" max="372" width="0.6640625" style="3" customWidth="1"/>
    <col min="373" max="373" width="2.21875" style="3" customWidth="1"/>
    <col min="374" max="388" width="3" style="3" customWidth="1"/>
    <col min="389" max="16384" width="2.6640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  <c r="NS2" s="132"/>
      <c r="NT2" s="132"/>
      <c r="NU2" s="132"/>
      <c r="NV2" s="132"/>
      <c r="NW2" s="132"/>
      <c r="NX2" s="132"/>
    </row>
    <row r="3" spans="1:388" ht="9.75" customHeight="1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  <c r="NS3" s="132"/>
      <c r="NT3" s="132"/>
      <c r="NU3" s="132"/>
      <c r="NV3" s="132"/>
      <c r="NW3" s="132"/>
      <c r="NX3" s="132"/>
    </row>
    <row r="4" spans="1:388" ht="9.75" customHeight="1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  <c r="NS4" s="132"/>
      <c r="NT4" s="132"/>
      <c r="NU4" s="132"/>
      <c r="NV4" s="132"/>
      <c r="NW4" s="132"/>
      <c r="NX4" s="132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3" t="str">
        <f>データ!H6</f>
        <v>兵庫県地方独立行政法人神戸市民病院機構　西市民病院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地方独立行政法人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300床以上～400床未満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42" t="s">
        <v>146</v>
      </c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4"/>
      <c r="ID8" s="113">
        <f>データ!Y6</f>
        <v>358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24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対象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透 I 訓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 臨 地 輪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358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 t="str">
        <f>データ!U6</f>
        <v>-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27852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７：１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358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358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144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147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105.9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104.3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100.3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98.1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96.5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101.1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98.4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95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92.4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91.1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 t="str">
        <f>データ!BD7</f>
        <v>該当数値なし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 t="str">
        <f>データ!BE7</f>
        <v>該当数値なし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 t="str">
        <f>データ!BF7</f>
        <v>該当数値なし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1.4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3.1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87.5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88.5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87.7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83.5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85.6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99.4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99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97.7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97.2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92.6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92.2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90.2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91.1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90.1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89.1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85.3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80.7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73.099999999999994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76.3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70.599999999999994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70.5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70.599999999999994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71.3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72.599999999999994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148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51028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52083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53169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53385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53698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11116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11699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12145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13628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14732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47.7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47.6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49.3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50.1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55.9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20.6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20.6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20.8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22.3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23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45929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48203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48921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50413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50510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11409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11941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12272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13096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13552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54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54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55.6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54.8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55.8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22.7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23.2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23.2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23.9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23.8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145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34.5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30.7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36.5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41.9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44.4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82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53.5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59.2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62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66.400000000000006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17918751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25826142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26557939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27620053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30053553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45.5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45.8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48.9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50.3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49.8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62.5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59.9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65.400000000000006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65.7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65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39169586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40264615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41593368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42578034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45645830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2"/>
  <cols>
    <col min="1" max="1" width="14.6640625" style="3" customWidth="1"/>
    <col min="2" max="7" width="11.88671875" style="3" customWidth="1"/>
    <col min="8" max="10" width="15.88671875" style="3" bestFit="1" customWidth="1"/>
    <col min="11" max="153" width="11.88671875" style="3" customWidth="1"/>
    <col min="154" max="154" width="10.88671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5" t="s">
        <v>75</v>
      </c>
      <c r="AI4" s="136"/>
      <c r="AJ4" s="136"/>
      <c r="AK4" s="136"/>
      <c r="AL4" s="136"/>
      <c r="AM4" s="136"/>
      <c r="AN4" s="136"/>
      <c r="AO4" s="136"/>
      <c r="AP4" s="136"/>
      <c r="AQ4" s="136"/>
      <c r="AR4" s="137"/>
      <c r="AS4" s="138" t="s">
        <v>76</v>
      </c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8" t="s">
        <v>77</v>
      </c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5" t="s">
        <v>78</v>
      </c>
      <c r="BP4" s="136"/>
      <c r="BQ4" s="136"/>
      <c r="BR4" s="136"/>
      <c r="BS4" s="136"/>
      <c r="BT4" s="136"/>
      <c r="BU4" s="136"/>
      <c r="BV4" s="136"/>
      <c r="BW4" s="136"/>
      <c r="BX4" s="136"/>
      <c r="BY4" s="137"/>
      <c r="BZ4" s="134" t="s">
        <v>79</v>
      </c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8" t="s">
        <v>80</v>
      </c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 t="s">
        <v>81</v>
      </c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 t="s">
        <v>82</v>
      </c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5" t="s">
        <v>83</v>
      </c>
      <c r="DS4" s="136"/>
      <c r="DT4" s="136"/>
      <c r="DU4" s="136"/>
      <c r="DV4" s="136"/>
      <c r="DW4" s="136"/>
      <c r="DX4" s="136"/>
      <c r="DY4" s="136"/>
      <c r="DZ4" s="136"/>
      <c r="EA4" s="136"/>
      <c r="EB4" s="137"/>
      <c r="EC4" s="134" t="s">
        <v>84</v>
      </c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 t="s">
        <v>85</v>
      </c>
      <c r="EO4" s="134"/>
      <c r="EP4" s="134"/>
      <c r="EQ4" s="134"/>
      <c r="ER4" s="134"/>
      <c r="ES4" s="134"/>
      <c r="ET4" s="134"/>
      <c r="EU4" s="134"/>
      <c r="EV4" s="134"/>
      <c r="EW4" s="134"/>
      <c r="EX4" s="134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287500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39" t="str">
        <f>IF(H8&lt;&gt;I8,H8,"")&amp;IF(I8&lt;&gt;J8,I8,"")&amp;"　"&amp;J8</f>
        <v>兵庫県地方独立行政法人神戸市民病院機構　西市民病院</v>
      </c>
      <c r="I6" s="140"/>
      <c r="J6" s="141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/>
      <c r="P6" s="63" t="str">
        <f>P8</f>
        <v>直営</v>
      </c>
      <c r="Q6" s="64">
        <f t="shared" ref="Q6:AG6" si="3">Q8</f>
        <v>24</v>
      </c>
      <c r="R6" s="63" t="str">
        <f t="shared" si="3"/>
        <v>対象</v>
      </c>
      <c r="S6" s="63" t="str">
        <f t="shared" si="3"/>
        <v>透 I 訓</v>
      </c>
      <c r="T6" s="63" t="str">
        <f t="shared" si="3"/>
        <v>救 臨 地 輪</v>
      </c>
      <c r="U6" s="64" t="str">
        <f>U8</f>
        <v>-</v>
      </c>
      <c r="V6" s="64">
        <f>V8</f>
        <v>27852</v>
      </c>
      <c r="W6" s="63" t="str">
        <f>W8</f>
        <v>非該当</v>
      </c>
      <c r="X6" s="63" t="str">
        <f t="shared" si="3"/>
        <v>７：１</v>
      </c>
      <c r="Y6" s="64">
        <f t="shared" si="3"/>
        <v>358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358</v>
      </c>
      <c r="AE6" s="64">
        <f t="shared" si="3"/>
        <v>358</v>
      </c>
      <c r="AF6" s="64" t="str">
        <f t="shared" si="3"/>
        <v>-</v>
      </c>
      <c r="AG6" s="64">
        <f t="shared" si="3"/>
        <v>358</v>
      </c>
      <c r="AH6" s="65">
        <f>IF(AH8="-",NA(),AH8)</f>
        <v>105.9</v>
      </c>
      <c r="AI6" s="65">
        <f t="shared" ref="AI6:AQ6" si="4">IF(AI8="-",NA(),AI8)</f>
        <v>104.3</v>
      </c>
      <c r="AJ6" s="65">
        <f t="shared" si="4"/>
        <v>100.3</v>
      </c>
      <c r="AK6" s="65">
        <f t="shared" si="4"/>
        <v>98.1</v>
      </c>
      <c r="AL6" s="65">
        <f t="shared" si="4"/>
        <v>96.5</v>
      </c>
      <c r="AM6" s="65">
        <f t="shared" si="4"/>
        <v>99.4</v>
      </c>
      <c r="AN6" s="65">
        <f t="shared" si="4"/>
        <v>99</v>
      </c>
      <c r="AO6" s="65">
        <f t="shared" si="4"/>
        <v>97.7</v>
      </c>
      <c r="AP6" s="65">
        <f t="shared" si="4"/>
        <v>98</v>
      </c>
      <c r="AQ6" s="65">
        <f t="shared" si="4"/>
        <v>97.2</v>
      </c>
      <c r="AR6" s="65" t="str">
        <f>IF(AR8="-","【-】","【"&amp;SUBSTITUTE(TEXT(AR8,"#,##0.0"),"-","△")&amp;"】")</f>
        <v>【98.4】</v>
      </c>
      <c r="AS6" s="65">
        <f>IF(AS8="-",NA(),AS8)</f>
        <v>101.1</v>
      </c>
      <c r="AT6" s="65">
        <f t="shared" ref="AT6:BB6" si="5">IF(AT8="-",NA(),AT8)</f>
        <v>98.4</v>
      </c>
      <c r="AU6" s="65">
        <f t="shared" si="5"/>
        <v>95</v>
      </c>
      <c r="AV6" s="65">
        <f t="shared" si="5"/>
        <v>92.4</v>
      </c>
      <c r="AW6" s="65">
        <f t="shared" si="5"/>
        <v>91.1</v>
      </c>
      <c r="AX6" s="65">
        <f t="shared" si="5"/>
        <v>92.6</v>
      </c>
      <c r="AY6" s="65">
        <f t="shared" si="5"/>
        <v>92.2</v>
      </c>
      <c r="AZ6" s="65">
        <f t="shared" si="5"/>
        <v>90.2</v>
      </c>
      <c r="BA6" s="65">
        <f t="shared" si="5"/>
        <v>91.1</v>
      </c>
      <c r="BB6" s="65">
        <f t="shared" si="5"/>
        <v>90.1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>
        <f t="shared" si="6"/>
        <v>1.4</v>
      </c>
      <c r="BH6" s="65">
        <f t="shared" si="6"/>
        <v>3.1</v>
      </c>
      <c r="BI6" s="65">
        <f t="shared" si="6"/>
        <v>89.1</v>
      </c>
      <c r="BJ6" s="65">
        <f t="shared" si="6"/>
        <v>85.3</v>
      </c>
      <c r="BK6" s="65">
        <f t="shared" si="6"/>
        <v>80.7</v>
      </c>
      <c r="BL6" s="65">
        <f t="shared" si="6"/>
        <v>73.099999999999994</v>
      </c>
      <c r="BM6" s="65">
        <f t="shared" si="6"/>
        <v>76.3</v>
      </c>
      <c r="BN6" s="65" t="str">
        <f>IF(BN8="-","【-】","【"&amp;SUBSTITUTE(TEXT(BN8,"#,##0.0"),"-","△")&amp;"】")</f>
        <v>【63.6】</v>
      </c>
      <c r="BO6" s="65">
        <f>IF(BO8="-",NA(),BO8)</f>
        <v>87.5</v>
      </c>
      <c r="BP6" s="65">
        <f t="shared" ref="BP6:BX6" si="7">IF(BP8="-",NA(),BP8)</f>
        <v>88.5</v>
      </c>
      <c r="BQ6" s="65">
        <f t="shared" si="7"/>
        <v>87.7</v>
      </c>
      <c r="BR6" s="65">
        <f t="shared" si="7"/>
        <v>83.5</v>
      </c>
      <c r="BS6" s="65">
        <f t="shared" si="7"/>
        <v>85.6</v>
      </c>
      <c r="BT6" s="65">
        <f t="shared" si="7"/>
        <v>70.599999999999994</v>
      </c>
      <c r="BU6" s="65">
        <f t="shared" si="7"/>
        <v>70.5</v>
      </c>
      <c r="BV6" s="65">
        <f t="shared" si="7"/>
        <v>70.599999999999994</v>
      </c>
      <c r="BW6" s="65">
        <f t="shared" si="7"/>
        <v>71.3</v>
      </c>
      <c r="BX6" s="65">
        <f t="shared" si="7"/>
        <v>72.599999999999994</v>
      </c>
      <c r="BY6" s="65" t="str">
        <f>IF(BY8="-","【-】","【"&amp;SUBSTITUTE(TEXT(BY8,"#,##0.0"),"-","△")&amp;"】")</f>
        <v>【74.2】</v>
      </c>
      <c r="BZ6" s="66">
        <f>IF(BZ8="-",NA(),BZ8)</f>
        <v>51028</v>
      </c>
      <c r="CA6" s="66">
        <f t="shared" ref="CA6:CI6" si="8">IF(CA8="-",NA(),CA8)</f>
        <v>52083</v>
      </c>
      <c r="CB6" s="66">
        <f t="shared" si="8"/>
        <v>53169</v>
      </c>
      <c r="CC6" s="66">
        <f t="shared" si="8"/>
        <v>53385</v>
      </c>
      <c r="CD6" s="66">
        <f t="shared" si="8"/>
        <v>53698</v>
      </c>
      <c r="CE6" s="66">
        <f t="shared" si="8"/>
        <v>45929</v>
      </c>
      <c r="CF6" s="66">
        <f t="shared" si="8"/>
        <v>48203</v>
      </c>
      <c r="CG6" s="66">
        <f t="shared" si="8"/>
        <v>48921</v>
      </c>
      <c r="CH6" s="66">
        <f t="shared" si="8"/>
        <v>50413</v>
      </c>
      <c r="CI6" s="66">
        <f t="shared" si="8"/>
        <v>50510</v>
      </c>
      <c r="CJ6" s="65" t="str">
        <f>IF(CJ8="-","【-】","【"&amp;SUBSTITUTE(TEXT(CJ8,"#,##0"),"-","△")&amp;"】")</f>
        <v>【49,667】</v>
      </c>
      <c r="CK6" s="66">
        <f>IF(CK8="-",NA(),CK8)</f>
        <v>11116</v>
      </c>
      <c r="CL6" s="66">
        <f t="shared" ref="CL6:CT6" si="9">IF(CL8="-",NA(),CL8)</f>
        <v>11699</v>
      </c>
      <c r="CM6" s="66">
        <f t="shared" si="9"/>
        <v>12145</v>
      </c>
      <c r="CN6" s="66">
        <f t="shared" si="9"/>
        <v>13628</v>
      </c>
      <c r="CO6" s="66">
        <f t="shared" si="9"/>
        <v>14732</v>
      </c>
      <c r="CP6" s="66">
        <f t="shared" si="9"/>
        <v>11409</v>
      </c>
      <c r="CQ6" s="66">
        <f t="shared" si="9"/>
        <v>11941</v>
      </c>
      <c r="CR6" s="66">
        <f t="shared" si="9"/>
        <v>12272</v>
      </c>
      <c r="CS6" s="66">
        <f t="shared" si="9"/>
        <v>13096</v>
      </c>
      <c r="CT6" s="66">
        <f t="shared" si="9"/>
        <v>13552</v>
      </c>
      <c r="CU6" s="65" t="str">
        <f>IF(CU8="-","【-】","【"&amp;SUBSTITUTE(TEXT(CU8,"#,##0"),"-","△")&amp;"】")</f>
        <v>【13,758】</v>
      </c>
      <c r="CV6" s="65">
        <f>IF(CV8="-",NA(),CV8)</f>
        <v>47.7</v>
      </c>
      <c r="CW6" s="65">
        <f t="shared" ref="CW6:DE6" si="10">IF(CW8="-",NA(),CW8)</f>
        <v>47.6</v>
      </c>
      <c r="CX6" s="65">
        <f t="shared" si="10"/>
        <v>49.3</v>
      </c>
      <c r="CY6" s="65">
        <f t="shared" si="10"/>
        <v>50.1</v>
      </c>
      <c r="CZ6" s="65">
        <f t="shared" si="10"/>
        <v>55.9</v>
      </c>
      <c r="DA6" s="65">
        <f t="shared" si="10"/>
        <v>54</v>
      </c>
      <c r="DB6" s="65">
        <f t="shared" si="10"/>
        <v>54</v>
      </c>
      <c r="DC6" s="65">
        <f t="shared" si="10"/>
        <v>55.6</v>
      </c>
      <c r="DD6" s="65">
        <f t="shared" si="10"/>
        <v>54.8</v>
      </c>
      <c r="DE6" s="65">
        <f t="shared" si="10"/>
        <v>55.8</v>
      </c>
      <c r="DF6" s="65" t="str">
        <f>IF(DF8="-","【-】","【"&amp;SUBSTITUTE(TEXT(DF8,"#,##0.0"),"-","△")&amp;"】")</f>
        <v>【55.2】</v>
      </c>
      <c r="DG6" s="65">
        <f>IF(DG8="-",NA(),DG8)</f>
        <v>20.6</v>
      </c>
      <c r="DH6" s="65">
        <f t="shared" ref="DH6:DP6" si="11">IF(DH8="-",NA(),DH8)</f>
        <v>20.6</v>
      </c>
      <c r="DI6" s="65">
        <f t="shared" si="11"/>
        <v>20.8</v>
      </c>
      <c r="DJ6" s="65">
        <f t="shared" si="11"/>
        <v>22.3</v>
      </c>
      <c r="DK6" s="65">
        <f t="shared" si="11"/>
        <v>23</v>
      </c>
      <c r="DL6" s="65">
        <f t="shared" si="11"/>
        <v>22.7</v>
      </c>
      <c r="DM6" s="65">
        <f t="shared" si="11"/>
        <v>23.2</v>
      </c>
      <c r="DN6" s="65">
        <f t="shared" si="11"/>
        <v>23.2</v>
      </c>
      <c r="DO6" s="65">
        <f t="shared" si="11"/>
        <v>23.9</v>
      </c>
      <c r="DP6" s="65">
        <f t="shared" si="11"/>
        <v>23.8</v>
      </c>
      <c r="DQ6" s="65" t="str">
        <f>IF(DQ8="-","【-】","【"&amp;SUBSTITUTE(TEXT(DQ8,"#,##0.0"),"-","△")&amp;"】")</f>
        <v>【24.1】</v>
      </c>
      <c r="DR6" s="65">
        <f>IF(DR8="-",NA(),DR8)</f>
        <v>34.5</v>
      </c>
      <c r="DS6" s="65">
        <f t="shared" ref="DS6:EA6" si="12">IF(DS8="-",NA(),DS8)</f>
        <v>30.7</v>
      </c>
      <c r="DT6" s="65">
        <f t="shared" si="12"/>
        <v>36.5</v>
      </c>
      <c r="DU6" s="65">
        <f t="shared" si="12"/>
        <v>41.9</v>
      </c>
      <c r="DV6" s="65">
        <f t="shared" si="12"/>
        <v>44.4</v>
      </c>
      <c r="DW6" s="65">
        <f t="shared" si="12"/>
        <v>45.5</v>
      </c>
      <c r="DX6" s="65">
        <f t="shared" si="12"/>
        <v>45.8</v>
      </c>
      <c r="DY6" s="65">
        <f t="shared" si="12"/>
        <v>48.9</v>
      </c>
      <c r="DZ6" s="65">
        <f t="shared" si="12"/>
        <v>50.3</v>
      </c>
      <c r="EA6" s="65">
        <f t="shared" si="12"/>
        <v>49.8</v>
      </c>
      <c r="EB6" s="65" t="str">
        <f>IF(EB8="-","【-】","【"&amp;SUBSTITUTE(TEXT(EB8,"#,##0.0"),"-","△")&amp;"】")</f>
        <v>【50.7】</v>
      </c>
      <c r="EC6" s="65">
        <f>IF(EC8="-",NA(),EC8)</f>
        <v>82</v>
      </c>
      <c r="ED6" s="65">
        <f t="shared" ref="ED6:EL6" si="13">IF(ED8="-",NA(),ED8)</f>
        <v>53.5</v>
      </c>
      <c r="EE6" s="65">
        <f t="shared" si="13"/>
        <v>59.2</v>
      </c>
      <c r="EF6" s="65">
        <f t="shared" si="13"/>
        <v>62</v>
      </c>
      <c r="EG6" s="65">
        <f t="shared" si="13"/>
        <v>66.400000000000006</v>
      </c>
      <c r="EH6" s="65">
        <f t="shared" si="13"/>
        <v>62.5</v>
      </c>
      <c r="EI6" s="65">
        <f t="shared" si="13"/>
        <v>59.9</v>
      </c>
      <c r="EJ6" s="65">
        <f t="shared" si="13"/>
        <v>65.400000000000006</v>
      </c>
      <c r="EK6" s="65">
        <f t="shared" si="13"/>
        <v>65.7</v>
      </c>
      <c r="EL6" s="65">
        <f t="shared" si="13"/>
        <v>65</v>
      </c>
      <c r="EM6" s="65" t="str">
        <f>IF(EM8="-","【-】","【"&amp;SUBSTITUTE(TEXT(EM8,"#,##0.0"),"-","△")&amp;"】")</f>
        <v>【65.7】</v>
      </c>
      <c r="EN6" s="66">
        <f>IF(EN8="-",NA(),EN8)</f>
        <v>17918751</v>
      </c>
      <c r="EO6" s="66">
        <f t="shared" ref="EO6:EW6" si="14">IF(EO8="-",NA(),EO8)</f>
        <v>25826142</v>
      </c>
      <c r="EP6" s="66">
        <f t="shared" si="14"/>
        <v>26557939</v>
      </c>
      <c r="EQ6" s="66">
        <f t="shared" si="14"/>
        <v>27620053</v>
      </c>
      <c r="ER6" s="66">
        <f t="shared" si="14"/>
        <v>30053553</v>
      </c>
      <c r="ES6" s="66">
        <f t="shared" si="14"/>
        <v>39169586</v>
      </c>
      <c r="ET6" s="66">
        <f t="shared" si="14"/>
        <v>40264615</v>
      </c>
      <c r="EU6" s="66">
        <f t="shared" si="14"/>
        <v>41593368</v>
      </c>
      <c r="EV6" s="66">
        <f t="shared" si="14"/>
        <v>42578034</v>
      </c>
      <c r="EW6" s="66">
        <f t="shared" si="14"/>
        <v>45645830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287500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300床以上～400床未満</v>
      </c>
      <c r="O7" s="63"/>
      <c r="P7" s="63" t="str">
        <f>P8</f>
        <v>直営</v>
      </c>
      <c r="Q7" s="64">
        <f t="shared" si="15"/>
        <v>24</v>
      </c>
      <c r="R7" s="63" t="str">
        <f t="shared" si="15"/>
        <v>対象</v>
      </c>
      <c r="S7" s="63" t="str">
        <f t="shared" si="15"/>
        <v>透 I 訓</v>
      </c>
      <c r="T7" s="63" t="str">
        <f t="shared" si="15"/>
        <v>救 臨 地 輪</v>
      </c>
      <c r="U7" s="64" t="str">
        <f>U8</f>
        <v>-</v>
      </c>
      <c r="V7" s="64">
        <f>V8</f>
        <v>27852</v>
      </c>
      <c r="W7" s="63" t="str">
        <f>W8</f>
        <v>非該当</v>
      </c>
      <c r="X7" s="63" t="str">
        <f t="shared" si="15"/>
        <v>７：１</v>
      </c>
      <c r="Y7" s="64">
        <f t="shared" si="15"/>
        <v>358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358</v>
      </c>
      <c r="AE7" s="64">
        <f t="shared" si="15"/>
        <v>358</v>
      </c>
      <c r="AF7" s="64" t="str">
        <f t="shared" si="15"/>
        <v>-</v>
      </c>
      <c r="AG7" s="64">
        <f t="shared" si="15"/>
        <v>358</v>
      </c>
      <c r="AH7" s="65">
        <f>AH8</f>
        <v>105.9</v>
      </c>
      <c r="AI7" s="65">
        <f t="shared" ref="AI7:AQ7" si="16">AI8</f>
        <v>104.3</v>
      </c>
      <c r="AJ7" s="65">
        <f t="shared" si="16"/>
        <v>100.3</v>
      </c>
      <c r="AK7" s="65">
        <f t="shared" si="16"/>
        <v>98.1</v>
      </c>
      <c r="AL7" s="65">
        <f t="shared" si="16"/>
        <v>96.5</v>
      </c>
      <c r="AM7" s="65">
        <f t="shared" si="16"/>
        <v>99.4</v>
      </c>
      <c r="AN7" s="65">
        <f t="shared" si="16"/>
        <v>99</v>
      </c>
      <c r="AO7" s="65">
        <f t="shared" si="16"/>
        <v>97.7</v>
      </c>
      <c r="AP7" s="65">
        <f t="shared" si="16"/>
        <v>98</v>
      </c>
      <c r="AQ7" s="65">
        <f t="shared" si="16"/>
        <v>97.2</v>
      </c>
      <c r="AR7" s="65"/>
      <c r="AS7" s="65">
        <f>AS8</f>
        <v>101.1</v>
      </c>
      <c r="AT7" s="65">
        <f t="shared" ref="AT7:BB7" si="17">AT8</f>
        <v>98.4</v>
      </c>
      <c r="AU7" s="65">
        <f t="shared" si="17"/>
        <v>95</v>
      </c>
      <c r="AV7" s="65">
        <f t="shared" si="17"/>
        <v>92.4</v>
      </c>
      <c r="AW7" s="65">
        <f t="shared" si="17"/>
        <v>91.1</v>
      </c>
      <c r="AX7" s="65">
        <f t="shared" si="17"/>
        <v>92.6</v>
      </c>
      <c r="AY7" s="65">
        <f t="shared" si="17"/>
        <v>92.2</v>
      </c>
      <c r="AZ7" s="65">
        <f t="shared" si="17"/>
        <v>90.2</v>
      </c>
      <c r="BA7" s="65">
        <f t="shared" si="17"/>
        <v>91.1</v>
      </c>
      <c r="BB7" s="65">
        <f t="shared" si="17"/>
        <v>90.1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>
        <f t="shared" si="18"/>
        <v>1.4</v>
      </c>
      <c r="BH7" s="65">
        <f t="shared" si="18"/>
        <v>3.1</v>
      </c>
      <c r="BI7" s="65">
        <f t="shared" si="18"/>
        <v>89.1</v>
      </c>
      <c r="BJ7" s="65">
        <f t="shared" si="18"/>
        <v>85.3</v>
      </c>
      <c r="BK7" s="65">
        <f t="shared" si="18"/>
        <v>80.7</v>
      </c>
      <c r="BL7" s="65">
        <f t="shared" si="18"/>
        <v>73.099999999999994</v>
      </c>
      <c r="BM7" s="65">
        <f t="shared" si="18"/>
        <v>76.3</v>
      </c>
      <c r="BN7" s="65"/>
      <c r="BO7" s="65">
        <f>BO8</f>
        <v>87.5</v>
      </c>
      <c r="BP7" s="65">
        <f t="shared" ref="BP7:BX7" si="19">BP8</f>
        <v>88.5</v>
      </c>
      <c r="BQ7" s="65">
        <f t="shared" si="19"/>
        <v>87.7</v>
      </c>
      <c r="BR7" s="65">
        <f t="shared" si="19"/>
        <v>83.5</v>
      </c>
      <c r="BS7" s="65">
        <f t="shared" si="19"/>
        <v>85.6</v>
      </c>
      <c r="BT7" s="65">
        <f t="shared" si="19"/>
        <v>70.599999999999994</v>
      </c>
      <c r="BU7" s="65">
        <f t="shared" si="19"/>
        <v>70.5</v>
      </c>
      <c r="BV7" s="65">
        <f t="shared" si="19"/>
        <v>70.599999999999994</v>
      </c>
      <c r="BW7" s="65">
        <f t="shared" si="19"/>
        <v>71.3</v>
      </c>
      <c r="BX7" s="65">
        <f t="shared" si="19"/>
        <v>72.599999999999994</v>
      </c>
      <c r="BY7" s="65"/>
      <c r="BZ7" s="66">
        <f>BZ8</f>
        <v>51028</v>
      </c>
      <c r="CA7" s="66">
        <f t="shared" ref="CA7:CI7" si="20">CA8</f>
        <v>52083</v>
      </c>
      <c r="CB7" s="66">
        <f t="shared" si="20"/>
        <v>53169</v>
      </c>
      <c r="CC7" s="66">
        <f t="shared" si="20"/>
        <v>53385</v>
      </c>
      <c r="CD7" s="66">
        <f t="shared" si="20"/>
        <v>53698</v>
      </c>
      <c r="CE7" s="66">
        <f t="shared" si="20"/>
        <v>45929</v>
      </c>
      <c r="CF7" s="66">
        <f t="shared" si="20"/>
        <v>48203</v>
      </c>
      <c r="CG7" s="66">
        <f t="shared" si="20"/>
        <v>48921</v>
      </c>
      <c r="CH7" s="66">
        <f t="shared" si="20"/>
        <v>50413</v>
      </c>
      <c r="CI7" s="66">
        <f t="shared" si="20"/>
        <v>50510</v>
      </c>
      <c r="CJ7" s="65"/>
      <c r="CK7" s="66">
        <f>CK8</f>
        <v>11116</v>
      </c>
      <c r="CL7" s="66">
        <f t="shared" ref="CL7:CT7" si="21">CL8</f>
        <v>11699</v>
      </c>
      <c r="CM7" s="66">
        <f t="shared" si="21"/>
        <v>12145</v>
      </c>
      <c r="CN7" s="66">
        <f t="shared" si="21"/>
        <v>13628</v>
      </c>
      <c r="CO7" s="66">
        <f t="shared" si="21"/>
        <v>14732</v>
      </c>
      <c r="CP7" s="66">
        <f t="shared" si="21"/>
        <v>11409</v>
      </c>
      <c r="CQ7" s="66">
        <f t="shared" si="21"/>
        <v>11941</v>
      </c>
      <c r="CR7" s="66">
        <f t="shared" si="21"/>
        <v>12272</v>
      </c>
      <c r="CS7" s="66">
        <f t="shared" si="21"/>
        <v>13096</v>
      </c>
      <c r="CT7" s="66">
        <f t="shared" si="21"/>
        <v>13552</v>
      </c>
      <c r="CU7" s="65"/>
      <c r="CV7" s="65">
        <f>CV8</f>
        <v>47.7</v>
      </c>
      <c r="CW7" s="65">
        <f t="shared" ref="CW7:DE7" si="22">CW8</f>
        <v>47.6</v>
      </c>
      <c r="CX7" s="65">
        <f t="shared" si="22"/>
        <v>49.3</v>
      </c>
      <c r="CY7" s="65">
        <f t="shared" si="22"/>
        <v>50.1</v>
      </c>
      <c r="CZ7" s="65">
        <f t="shared" si="22"/>
        <v>55.9</v>
      </c>
      <c r="DA7" s="65">
        <f t="shared" si="22"/>
        <v>54</v>
      </c>
      <c r="DB7" s="65">
        <f t="shared" si="22"/>
        <v>54</v>
      </c>
      <c r="DC7" s="65">
        <f t="shared" si="22"/>
        <v>55.6</v>
      </c>
      <c r="DD7" s="65">
        <f t="shared" si="22"/>
        <v>54.8</v>
      </c>
      <c r="DE7" s="65">
        <f t="shared" si="22"/>
        <v>55.8</v>
      </c>
      <c r="DF7" s="65"/>
      <c r="DG7" s="65">
        <f>DG8</f>
        <v>20.6</v>
      </c>
      <c r="DH7" s="65">
        <f t="shared" ref="DH7:DP7" si="23">DH8</f>
        <v>20.6</v>
      </c>
      <c r="DI7" s="65">
        <f t="shared" si="23"/>
        <v>20.8</v>
      </c>
      <c r="DJ7" s="65">
        <f t="shared" si="23"/>
        <v>22.3</v>
      </c>
      <c r="DK7" s="65">
        <f t="shared" si="23"/>
        <v>23</v>
      </c>
      <c r="DL7" s="65">
        <f t="shared" si="23"/>
        <v>22.7</v>
      </c>
      <c r="DM7" s="65">
        <f t="shared" si="23"/>
        <v>23.2</v>
      </c>
      <c r="DN7" s="65">
        <f t="shared" si="23"/>
        <v>23.2</v>
      </c>
      <c r="DO7" s="65">
        <f t="shared" si="23"/>
        <v>23.9</v>
      </c>
      <c r="DP7" s="65">
        <f t="shared" si="23"/>
        <v>23.8</v>
      </c>
      <c r="DQ7" s="65"/>
      <c r="DR7" s="65">
        <f>DR8</f>
        <v>34.5</v>
      </c>
      <c r="DS7" s="65">
        <f t="shared" ref="DS7:EA7" si="24">DS8</f>
        <v>30.7</v>
      </c>
      <c r="DT7" s="65">
        <f t="shared" si="24"/>
        <v>36.5</v>
      </c>
      <c r="DU7" s="65">
        <f t="shared" si="24"/>
        <v>41.9</v>
      </c>
      <c r="DV7" s="65">
        <f t="shared" si="24"/>
        <v>44.4</v>
      </c>
      <c r="DW7" s="65">
        <f t="shared" si="24"/>
        <v>45.5</v>
      </c>
      <c r="DX7" s="65">
        <f t="shared" si="24"/>
        <v>45.8</v>
      </c>
      <c r="DY7" s="65">
        <f t="shared" si="24"/>
        <v>48.9</v>
      </c>
      <c r="DZ7" s="65">
        <f t="shared" si="24"/>
        <v>50.3</v>
      </c>
      <c r="EA7" s="65">
        <f t="shared" si="24"/>
        <v>49.8</v>
      </c>
      <c r="EB7" s="65"/>
      <c r="EC7" s="65">
        <f>EC8</f>
        <v>82</v>
      </c>
      <c r="ED7" s="65">
        <f t="shared" ref="ED7:EL7" si="25">ED8</f>
        <v>53.5</v>
      </c>
      <c r="EE7" s="65">
        <f t="shared" si="25"/>
        <v>59.2</v>
      </c>
      <c r="EF7" s="65">
        <f t="shared" si="25"/>
        <v>62</v>
      </c>
      <c r="EG7" s="65">
        <f t="shared" si="25"/>
        <v>66.400000000000006</v>
      </c>
      <c r="EH7" s="65">
        <f t="shared" si="25"/>
        <v>62.5</v>
      </c>
      <c r="EI7" s="65">
        <f t="shared" si="25"/>
        <v>59.9</v>
      </c>
      <c r="EJ7" s="65">
        <f t="shared" si="25"/>
        <v>65.400000000000006</v>
      </c>
      <c r="EK7" s="65">
        <f t="shared" si="25"/>
        <v>65.7</v>
      </c>
      <c r="EL7" s="65">
        <f t="shared" si="25"/>
        <v>65</v>
      </c>
      <c r="EM7" s="65"/>
      <c r="EN7" s="66">
        <f>EN8</f>
        <v>17918751</v>
      </c>
      <c r="EO7" s="66">
        <f t="shared" ref="EO7:EW7" si="26">EO8</f>
        <v>25826142</v>
      </c>
      <c r="EP7" s="66">
        <f t="shared" si="26"/>
        <v>26557939</v>
      </c>
      <c r="EQ7" s="66">
        <f t="shared" si="26"/>
        <v>27620053</v>
      </c>
      <c r="ER7" s="66">
        <f t="shared" si="26"/>
        <v>30053553</v>
      </c>
      <c r="ES7" s="66">
        <f t="shared" si="26"/>
        <v>39169586</v>
      </c>
      <c r="ET7" s="66">
        <f t="shared" si="26"/>
        <v>40264615</v>
      </c>
      <c r="EU7" s="66">
        <f t="shared" si="26"/>
        <v>41593368</v>
      </c>
      <c r="EV7" s="66">
        <f t="shared" si="26"/>
        <v>42578034</v>
      </c>
      <c r="EW7" s="66">
        <f t="shared" si="26"/>
        <v>45645830</v>
      </c>
      <c r="EX7" s="66"/>
    </row>
    <row r="8" spans="1:154" s="67" customFormat="1">
      <c r="A8" s="48"/>
      <c r="B8" s="68">
        <v>2016</v>
      </c>
      <c r="C8" s="68">
        <v>287500</v>
      </c>
      <c r="D8" s="68">
        <v>46</v>
      </c>
      <c r="E8" s="68">
        <v>6</v>
      </c>
      <c r="F8" s="68">
        <v>0</v>
      </c>
      <c r="G8" s="68">
        <v>2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24</v>
      </c>
      <c r="R8" s="68" t="s">
        <v>131</v>
      </c>
      <c r="S8" s="68" t="s">
        <v>132</v>
      </c>
      <c r="T8" s="68" t="s">
        <v>133</v>
      </c>
      <c r="U8" s="69" t="s">
        <v>134</v>
      </c>
      <c r="V8" s="69">
        <v>27852</v>
      </c>
      <c r="W8" s="68" t="s">
        <v>135</v>
      </c>
      <c r="X8" s="70" t="s">
        <v>136</v>
      </c>
      <c r="Y8" s="69">
        <v>358</v>
      </c>
      <c r="Z8" s="69" t="s">
        <v>134</v>
      </c>
      <c r="AA8" s="69" t="s">
        <v>134</v>
      </c>
      <c r="AB8" s="69" t="s">
        <v>134</v>
      </c>
      <c r="AC8" s="69" t="s">
        <v>134</v>
      </c>
      <c r="AD8" s="69">
        <v>358</v>
      </c>
      <c r="AE8" s="69">
        <v>358</v>
      </c>
      <c r="AF8" s="69" t="s">
        <v>134</v>
      </c>
      <c r="AG8" s="69">
        <v>358</v>
      </c>
      <c r="AH8" s="71">
        <v>105.9</v>
      </c>
      <c r="AI8" s="71">
        <v>104.3</v>
      </c>
      <c r="AJ8" s="71">
        <v>100.3</v>
      </c>
      <c r="AK8" s="71">
        <v>98.1</v>
      </c>
      <c r="AL8" s="71">
        <v>96.5</v>
      </c>
      <c r="AM8" s="71">
        <v>99.4</v>
      </c>
      <c r="AN8" s="71">
        <v>99</v>
      </c>
      <c r="AO8" s="71">
        <v>97.7</v>
      </c>
      <c r="AP8" s="71">
        <v>98</v>
      </c>
      <c r="AQ8" s="71">
        <v>97.2</v>
      </c>
      <c r="AR8" s="71">
        <v>98.4</v>
      </c>
      <c r="AS8" s="71">
        <v>101.1</v>
      </c>
      <c r="AT8" s="71">
        <v>98.4</v>
      </c>
      <c r="AU8" s="71">
        <v>95</v>
      </c>
      <c r="AV8" s="71">
        <v>92.4</v>
      </c>
      <c r="AW8" s="71">
        <v>91.1</v>
      </c>
      <c r="AX8" s="71">
        <v>92.6</v>
      </c>
      <c r="AY8" s="71">
        <v>92.2</v>
      </c>
      <c r="AZ8" s="71">
        <v>90.2</v>
      </c>
      <c r="BA8" s="71">
        <v>91.1</v>
      </c>
      <c r="BB8" s="71">
        <v>90.1</v>
      </c>
      <c r="BC8" s="71">
        <v>89.5</v>
      </c>
      <c r="BD8" s="72" t="s">
        <v>137</v>
      </c>
      <c r="BE8" s="72" t="s">
        <v>137</v>
      </c>
      <c r="BF8" s="72" t="s">
        <v>137</v>
      </c>
      <c r="BG8" s="72">
        <v>1.4</v>
      </c>
      <c r="BH8" s="72">
        <v>3.1</v>
      </c>
      <c r="BI8" s="72">
        <v>89.1</v>
      </c>
      <c r="BJ8" s="72">
        <v>85.3</v>
      </c>
      <c r="BK8" s="72">
        <v>80.7</v>
      </c>
      <c r="BL8" s="72">
        <v>73.099999999999994</v>
      </c>
      <c r="BM8" s="72">
        <v>76.3</v>
      </c>
      <c r="BN8" s="72">
        <v>63.6</v>
      </c>
      <c r="BO8" s="71">
        <v>87.5</v>
      </c>
      <c r="BP8" s="71">
        <v>88.5</v>
      </c>
      <c r="BQ8" s="71">
        <v>87.7</v>
      </c>
      <c r="BR8" s="71">
        <v>83.5</v>
      </c>
      <c r="BS8" s="71">
        <v>85.6</v>
      </c>
      <c r="BT8" s="71">
        <v>70.599999999999994</v>
      </c>
      <c r="BU8" s="71">
        <v>70.5</v>
      </c>
      <c r="BV8" s="71">
        <v>70.599999999999994</v>
      </c>
      <c r="BW8" s="71">
        <v>71.3</v>
      </c>
      <c r="BX8" s="71">
        <v>72.599999999999994</v>
      </c>
      <c r="BY8" s="71">
        <v>74.2</v>
      </c>
      <c r="BZ8" s="72">
        <v>51028</v>
      </c>
      <c r="CA8" s="72">
        <v>52083</v>
      </c>
      <c r="CB8" s="72">
        <v>53169</v>
      </c>
      <c r="CC8" s="72">
        <v>53385</v>
      </c>
      <c r="CD8" s="72">
        <v>53698</v>
      </c>
      <c r="CE8" s="72">
        <v>45929</v>
      </c>
      <c r="CF8" s="72">
        <v>48203</v>
      </c>
      <c r="CG8" s="72">
        <v>48921</v>
      </c>
      <c r="CH8" s="72">
        <v>50413</v>
      </c>
      <c r="CI8" s="72">
        <v>50510</v>
      </c>
      <c r="CJ8" s="71">
        <v>49667</v>
      </c>
      <c r="CK8" s="72">
        <v>11116</v>
      </c>
      <c r="CL8" s="72">
        <v>11699</v>
      </c>
      <c r="CM8" s="72">
        <v>12145</v>
      </c>
      <c r="CN8" s="72">
        <v>13628</v>
      </c>
      <c r="CO8" s="72">
        <v>14732</v>
      </c>
      <c r="CP8" s="72">
        <v>11409</v>
      </c>
      <c r="CQ8" s="72">
        <v>11941</v>
      </c>
      <c r="CR8" s="72">
        <v>12272</v>
      </c>
      <c r="CS8" s="72">
        <v>13096</v>
      </c>
      <c r="CT8" s="72">
        <v>13552</v>
      </c>
      <c r="CU8" s="71">
        <v>13758</v>
      </c>
      <c r="CV8" s="72">
        <v>47.7</v>
      </c>
      <c r="CW8" s="72">
        <v>47.6</v>
      </c>
      <c r="CX8" s="72">
        <v>49.3</v>
      </c>
      <c r="CY8" s="72">
        <v>50.1</v>
      </c>
      <c r="CZ8" s="72">
        <v>55.9</v>
      </c>
      <c r="DA8" s="72">
        <v>54</v>
      </c>
      <c r="DB8" s="72">
        <v>54</v>
      </c>
      <c r="DC8" s="72">
        <v>55.6</v>
      </c>
      <c r="DD8" s="72">
        <v>54.8</v>
      </c>
      <c r="DE8" s="72">
        <v>55.8</v>
      </c>
      <c r="DF8" s="72">
        <v>55.2</v>
      </c>
      <c r="DG8" s="72">
        <v>20.6</v>
      </c>
      <c r="DH8" s="72">
        <v>20.6</v>
      </c>
      <c r="DI8" s="72">
        <v>20.8</v>
      </c>
      <c r="DJ8" s="72">
        <v>22.3</v>
      </c>
      <c r="DK8" s="72">
        <v>23</v>
      </c>
      <c r="DL8" s="72">
        <v>22.7</v>
      </c>
      <c r="DM8" s="72">
        <v>23.2</v>
      </c>
      <c r="DN8" s="72">
        <v>23.2</v>
      </c>
      <c r="DO8" s="72">
        <v>23.9</v>
      </c>
      <c r="DP8" s="72">
        <v>23.8</v>
      </c>
      <c r="DQ8" s="72">
        <v>24.1</v>
      </c>
      <c r="DR8" s="71">
        <v>34.5</v>
      </c>
      <c r="DS8" s="71">
        <v>30.7</v>
      </c>
      <c r="DT8" s="71">
        <v>36.5</v>
      </c>
      <c r="DU8" s="71">
        <v>41.9</v>
      </c>
      <c r="DV8" s="71">
        <v>44.4</v>
      </c>
      <c r="DW8" s="71">
        <v>45.5</v>
      </c>
      <c r="DX8" s="71">
        <v>45.8</v>
      </c>
      <c r="DY8" s="71">
        <v>48.9</v>
      </c>
      <c r="DZ8" s="71">
        <v>50.3</v>
      </c>
      <c r="EA8" s="71">
        <v>49.8</v>
      </c>
      <c r="EB8" s="71">
        <v>50.7</v>
      </c>
      <c r="EC8" s="71">
        <v>82</v>
      </c>
      <c r="ED8" s="71">
        <v>53.5</v>
      </c>
      <c r="EE8" s="71">
        <v>59.2</v>
      </c>
      <c r="EF8" s="71">
        <v>62</v>
      </c>
      <c r="EG8" s="71">
        <v>66.400000000000006</v>
      </c>
      <c r="EH8" s="71">
        <v>62.5</v>
      </c>
      <c r="EI8" s="71">
        <v>59.9</v>
      </c>
      <c r="EJ8" s="71">
        <v>65.400000000000006</v>
      </c>
      <c r="EK8" s="71">
        <v>65.7</v>
      </c>
      <c r="EL8" s="71">
        <v>65</v>
      </c>
      <c r="EM8" s="71">
        <v>65.7</v>
      </c>
      <c r="EN8" s="72">
        <v>17918751</v>
      </c>
      <c r="EO8" s="72">
        <v>25826142</v>
      </c>
      <c r="EP8" s="72">
        <v>26557939</v>
      </c>
      <c r="EQ8" s="72">
        <v>27620053</v>
      </c>
      <c r="ER8" s="72">
        <v>30053553</v>
      </c>
      <c r="ES8" s="72">
        <v>39169586</v>
      </c>
      <c r="ET8" s="72">
        <v>40264615</v>
      </c>
      <c r="EU8" s="72">
        <v>41593368</v>
      </c>
      <c r="EV8" s="72">
        <v>42578034</v>
      </c>
      <c r="EW8" s="72">
        <v>45645830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138</v>
      </c>
      <c r="C10" s="77" t="s">
        <v>139</v>
      </c>
      <c r="D10" s="77" t="s">
        <v>140</v>
      </c>
      <c r="E10" s="77" t="s">
        <v>141</v>
      </c>
      <c r="F10" s="77" t="s">
        <v>142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143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2018-10-10T11:04:47Z</cp:lastPrinted>
  <dcterms:created xsi:type="dcterms:W3CDTF">2018-06-14T04:24:27Z</dcterms:created>
  <dcterms:modified xsi:type="dcterms:W3CDTF">2018-10-10T11:04:50Z</dcterms:modified>
  <cp:category/>
</cp:coreProperties>
</file>