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市立病院機構担当】\30：財政関係\■決算関係\平成29年度決算\181010  病院事業に係る「経営比較分析表」の公表について\07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32" i="4"/>
  <c r="CS78" i="4"/>
  <c r="BX54" i="4"/>
  <c r="MN54" i="4"/>
  <c r="MH78" i="4"/>
  <c r="IZ54" i="4"/>
  <c r="IZ32" i="4"/>
  <c r="MN32" i="4"/>
  <c r="C11" i="5"/>
  <c r="D11" i="5"/>
  <c r="E11" i="5"/>
  <c r="B11" i="5"/>
  <c r="AN78" i="4" l="1"/>
  <c r="AE54" i="4"/>
  <c r="AE32" i="4"/>
  <c r="KU32" i="4"/>
  <c r="HG32" i="4"/>
  <c r="KU54" i="4"/>
  <c r="KC78" i="4"/>
  <c r="FH78" i="4"/>
  <c r="DS54" i="4"/>
  <c r="DS32" i="4"/>
  <c r="HG54" i="4"/>
  <c r="EO78" i="4"/>
  <c r="DD54" i="4"/>
  <c r="DD32" i="4"/>
  <c r="U78" i="4"/>
  <c r="P54" i="4"/>
  <c r="P32" i="4"/>
  <c r="KF32" i="4"/>
  <c r="KF54" i="4"/>
  <c r="JJ78" i="4"/>
  <c r="GR54" i="4"/>
  <c r="GR32" i="4"/>
  <c r="LO78" i="4"/>
  <c r="IK54" i="4"/>
  <c r="IK32" i="4"/>
  <c r="EW54" i="4"/>
  <c r="EW32" i="4"/>
  <c r="BI54" i="4"/>
  <c r="GT78" i="4"/>
  <c r="BZ78" i="4"/>
  <c r="LY54" i="4"/>
  <c r="LY32" i="4"/>
  <c r="BI32" i="4"/>
  <c r="LJ54" i="4"/>
  <c r="LJ32" i="4"/>
  <c r="HV32" i="4"/>
  <c r="KV78" i="4"/>
  <c r="HV54" i="4"/>
  <c r="EH32" i="4"/>
  <c r="GA78" i="4"/>
  <c r="EH54" i="4"/>
  <c r="BG78" i="4"/>
  <c r="AT54" i="4"/>
  <c r="AT32" i="4"/>
</calcChain>
</file>

<file path=xl/sharedStrings.xml><?xml version="1.0" encoding="utf-8"?>
<sst xmlns="http://schemas.openxmlformats.org/spreadsheetml/2006/main" count="335" uniqueCount="148">
  <si>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</si>
  <si>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</si>
  <si>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</si>
  <si>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</si>
  <si>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</si>
  <si>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</si>
  <si>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</si>
  <si>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</si>
  <si>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</si>
  <si>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</si>
  <si>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</si>
  <si>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</si>
  <si>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</si>
  <si>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</si>
  <si>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</si>
  <si>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</si>
  <si>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</si>
  <si>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</si>
  <si>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</si>
  <si>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</si>
  <si>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</si>
  <si>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</si>
  <si>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</si>
  <si>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</si>
  <si>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</si>
  <si>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</si>
  <si>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</si>
  <si>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</si>
  <si>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</si>
  <si>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</si>
  <si>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</si>
  <si>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</si>
  <si>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</si>
  <si>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</si>
  <si>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</si>
  <si>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</si>
  <si>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</si>
  <si>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</si>
  <si>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</si>
  <si>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</si>
  <si>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</si>
  <si>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</si>
  <si>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</si>
  <si>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</si>
  <si>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</si>
  <si>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</si>
  <si>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</si>
  <si>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</si>
  <si>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</si>
  <si>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</si>
  <si>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</si>
  <si>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</si>
  <si>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</si>
  <si>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</si>
  <si>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</si>
  <si>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</si>
  <si>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</si>
  <si>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</si>
  <si>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</si>
  <si>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</si>
  <si>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</si>
  <si>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</si>
  <si>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</si>
  <si>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</si>
  <si>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</si>
  <si>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</si>
  <si>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</si>
  <si>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</si>
  <si>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</si>
  <si>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</si>
  <si>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</si>
  <si>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</si>
  <si>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</si>
  <si>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</si>
  <si>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</si>
  <si>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</si>
  <si>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</si>
  <si>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</si>
  <si>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</si>
  <si>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</si>
  <si>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</si>
  <si>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</si>
  <si>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</si>
  <si>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</si>
  <si>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</si>
  <si>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</si>
  <si>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</si>
  <si>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</si>
  <si>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</si>
  <si>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</si>
  <si>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</si>
  <si>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</si>
  <si>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</si>
  <si>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</si>
  <si>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</si>
  <si>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</si>
  <si>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</si>
  <si>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</si>
  <si>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</si>
  <si>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</si>
  <si>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</si>
  <si>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</si>
  <si>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</si>
  <si>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</si>
  <si>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</si>
  <si>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</si>
  <si>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</si>
  <si>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</si>
  <si>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</si>
  <si>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</si>
  <si>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</si>
  <si>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</si>
  <si>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</si>
  <si>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</si>
  <si>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</si>
  <si>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</si>
  <si>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</si>
  <si>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</si>
  <si>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</si>
  <si>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</si>
  <si>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</si>
  <si>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</si>
  <si>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</si>
  <si>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</si>
  <si>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地方独立行政法人広島市立病院機構</t>
  </si>
  <si>
    <t>安佐市民病院</t>
  </si>
  <si>
    <t>地方独立行政法人</t>
  </si>
  <si>
    <t>病院事業</t>
  </si>
  <si>
    <t>一般病院</t>
  </si>
  <si>
    <t>500床以上</t>
  </si>
  <si>
    <t>直営</t>
  </si>
  <si>
    <t>-</t>
  </si>
  <si>
    <t>ド I 訓 ガ</t>
  </si>
  <si>
    <t>救 臨 が へ 災 地 輪</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</si>
  <si>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</si>
  <si>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</si>
  <si>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</si>
  <si>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</si>
  <si>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</si>
  <si>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</si>
  <si>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</si>
  <si>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</si>
  <si>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</si>
  <si>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</si>
  <si>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
</t>
    <phoneticPr fontId="5"/>
  </si>
  <si>
    <t xml:space="preserve">【① 経常収支比率、②医業収支比率、③累積欠損比率】
　質の高い医療を提供するため、医師・看護師などの医療スタッフの増員による体制の強化や必要な医療機器の整備を進めており、給与費や減価償却費が増加した。
　こうした支出増をふまえ、収入については病床利用率の向上や救急搬送要請に対する救急患者の受け入れの増などに取り組んだものの、支出増を賄うまでの増収に至らず平成28年度は赤字決算となった。
【④病床利用率、⑤入院患者１人１日当たり収益、⑥外来患者１人１日当たり収益】
　各指標とも、平均値に対し、良好な数値で推移しているが、赤字を解消するには、更なる向上を図っていく必要がある。
【⑦職員給与費対医業収益比率、⑧材料費対医業収益比率】
　広島県の北西部地域等を支える拠点病院として、高度で先進的な医療を提供していることから、抗がん剤やカテーテルなど高額な医療材料の使用が多く平均値より高くなっている。
</t>
    <phoneticPr fontId="5"/>
  </si>
  <si>
    <t xml:space="preserve">　昭和55年度に開院した当時の建物が老朽化しており、現在、平成34年の開院を目指し、建替え整備を進めている。
　このため、既存施設の設備等については、毎年、点検等により、最低限必要な箇所の補修を行っている。
</t>
    <phoneticPr fontId="5"/>
  </si>
  <si>
    <t xml:space="preserve">　28年度決算は、赤字決算となったが、一定の資金は保有しており、深刻な経営状況ではない。
　29年度は、赤字決算を踏まえ、病床利用率の向上、診療報酬の各種加算の上位取得などを重点項目とし、取り組むことで収支改善を図ることとしている。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</si>
</sst>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87.4</c:v>
                </c:pt>
                <c:pt idx="3">
                  <c:v>84</c:v>
                </c:pt>
                <c:pt idx="4">
                  <c:v>85.7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3716552"/>
        <c:axId val="2125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3716552"/>
        <c:axId val="212521920"/>
      </c:lineChart>
      <c:dateAx>
        <c:axId val="213716552"/>
        <c:scaling>
          <c:orientation val="minMax"/>
        </c:scaling>
        <c:delete val="1"/>
        <c:axPos val="b"/>
        <c:numFmt formatCode="ge" sourceLinked="1"/>
        <c:majorTickMark val="none"/>
        <c:minorTickMark val="none"/>
        <c:tickLblPos val="none"/>
        <c:crossAx val="212521920"/>
        <c:crosses val="autoZero"/>
        <c:auto val="1"/>
        <c:lblOffset val="100"/>
        <c:baseTimeUnit val="years"/>
      </c:dateAx>
      <c:valAx>
        <c:axId val="2125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71655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0</c:v>
                </c:pt>
                <c:pt idx="3">
                  <c:v>0</c:v>
                </c:pt>
                <c:pt idx="4">
                  <c:v>2.2000000000000002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9960232"/>
        <c:axId val="2124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9960232"/>
        <c:axId val="212435744"/>
      </c:lineChart>
      <c:dateAx>
        <c:axId val="129960232"/>
        <c:scaling>
          <c:orientation val="minMax"/>
        </c:scaling>
        <c:delete val="1"/>
        <c:axPos val="b"/>
        <c:numFmt formatCode="ge" sourceLinked="1"/>
        <c:majorTickMark val="none"/>
        <c:minorTickMark val="none"/>
        <c:tickLblPos val="none"/>
        <c:crossAx val="212435744"/>
        <c:crosses val="autoZero"/>
        <c:auto val="1"/>
        <c:lblOffset val="100"/>
        <c:baseTimeUnit val="years"/>
      </c:dateAx>
      <c:valAx>
        <c:axId val="21243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96023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99.8</c:v>
                </c:pt>
                <c:pt idx="3">
                  <c:v>95.6</c:v>
                </c:pt>
                <c:pt idx="4">
                  <c:v>93.8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3524416"/>
        <c:axId val="2117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3524416"/>
        <c:axId val="211790368"/>
      </c:lineChart>
      <c:dateAx>
        <c:axId val="213524416"/>
        <c:scaling>
          <c:orientation val="minMax"/>
        </c:scaling>
        <c:delete val="1"/>
        <c:axPos val="b"/>
        <c:numFmt formatCode="ge" sourceLinked="1"/>
        <c:majorTickMark val="none"/>
        <c:minorTickMark val="none"/>
        <c:tickLblPos val="none"/>
        <c:crossAx val="211790368"/>
        <c:crosses val="autoZero"/>
        <c:auto val="1"/>
        <c:lblOffset val="100"/>
        <c:baseTimeUnit val="years"/>
      </c:dateAx>
      <c:valAx>
        <c:axId val="21179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52441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104</c:v>
                </c:pt>
                <c:pt idx="3">
                  <c:v>100</c:v>
                </c:pt>
                <c:pt idx="4">
                  <c:v>97.8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2431688"/>
        <c:axId val="2139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2431688"/>
        <c:axId val="213991520"/>
      </c:lineChart>
      <c:dateAx>
        <c:axId val="212431688"/>
        <c:scaling>
          <c:orientation val="minMax"/>
        </c:scaling>
        <c:delete val="1"/>
        <c:axPos val="b"/>
        <c:numFmt formatCode="ge" sourceLinked="1"/>
        <c:majorTickMark val="none"/>
        <c:minorTickMark val="none"/>
        <c:tickLblPos val="none"/>
        <c:crossAx val="213991520"/>
        <c:crosses val="autoZero"/>
        <c:auto val="1"/>
        <c:lblOffset val="100"/>
        <c:baseTimeUnit val="years"/>
      </c:dateAx>
      <c:valAx>
        <c:axId val="2139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43168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11.4</c:v>
                </c:pt>
                <c:pt idx="3">
                  <c:v>21</c:v>
                </c:pt>
                <c:pt idx="4">
                  <c:v>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3677728"/>
        <c:axId val="21429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3677728"/>
        <c:axId val="214298040"/>
      </c:lineChart>
      <c:dateAx>
        <c:axId val="213677728"/>
        <c:scaling>
          <c:orientation val="minMax"/>
        </c:scaling>
        <c:delete val="1"/>
        <c:axPos val="b"/>
        <c:numFmt formatCode="ge" sourceLinked="1"/>
        <c:majorTickMark val="none"/>
        <c:minorTickMark val="none"/>
        <c:tickLblPos val="none"/>
        <c:crossAx val="214298040"/>
        <c:crosses val="autoZero"/>
        <c:auto val="1"/>
        <c:lblOffset val="100"/>
        <c:baseTimeUnit val="years"/>
      </c:dateAx>
      <c:valAx>
        <c:axId val="21429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7772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15.9</c:v>
                </c:pt>
                <c:pt idx="3">
                  <c:v>24.6</c:v>
                </c:pt>
                <c:pt idx="4">
                  <c:v>39.6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4384504"/>
        <c:axId val="2143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4384504"/>
        <c:axId val="214384896"/>
      </c:lineChart>
      <c:dateAx>
        <c:axId val="214384504"/>
        <c:scaling>
          <c:orientation val="minMax"/>
        </c:scaling>
        <c:delete val="1"/>
        <c:axPos val="b"/>
        <c:numFmt formatCode="ge" sourceLinked="1"/>
        <c:majorTickMark val="none"/>
        <c:minorTickMark val="none"/>
        <c:tickLblPos val="none"/>
        <c:crossAx val="214384896"/>
        <c:crosses val="autoZero"/>
        <c:auto val="1"/>
        <c:lblOffset val="100"/>
        <c:baseTimeUnit val="years"/>
      </c:dateAx>
      <c:valAx>
        <c:axId val="2143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38450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14032378</c:v>
                </c:pt>
                <c:pt idx="3">
                  <c:v>17122235</c:v>
                </c:pt>
                <c:pt idx="4">
                  <c:v>17551455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4385680"/>
        <c:axId val="21438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4385680"/>
        <c:axId val="214386072"/>
      </c:lineChart>
      <c:dateAx>
        <c:axId val="214385680"/>
        <c:scaling>
          <c:orientation val="minMax"/>
        </c:scaling>
        <c:delete val="1"/>
        <c:axPos val="b"/>
        <c:numFmt formatCode="ge" sourceLinked="1"/>
        <c:majorTickMark val="none"/>
        <c:minorTickMark val="none"/>
        <c:tickLblPos val="none"/>
        <c:crossAx val="214386072"/>
        <c:crosses val="autoZero"/>
        <c:auto val="1"/>
        <c:lblOffset val="100"/>
        <c:baseTimeUnit val="years"/>
      </c:dateAx>
      <c:valAx>
        <c:axId val="214386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38568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26.8</c:v>
                </c:pt>
                <c:pt idx="3">
                  <c:v>29.7</c:v>
                </c:pt>
                <c:pt idx="4">
                  <c:v>29.3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2073032"/>
        <c:axId val="21438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2073032"/>
        <c:axId val="214386856"/>
      </c:lineChart>
      <c:dateAx>
        <c:axId val="212073032"/>
        <c:scaling>
          <c:orientation val="minMax"/>
        </c:scaling>
        <c:delete val="1"/>
        <c:axPos val="b"/>
        <c:numFmt formatCode="ge" sourceLinked="1"/>
        <c:majorTickMark val="none"/>
        <c:minorTickMark val="none"/>
        <c:tickLblPos val="none"/>
        <c:crossAx val="214386856"/>
        <c:crosses val="autoZero"/>
        <c:auto val="1"/>
        <c:lblOffset val="100"/>
        <c:baseTimeUnit val="years"/>
      </c:dateAx>
      <c:valAx>
        <c:axId val="21438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7303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45.3</c:v>
                </c:pt>
                <c:pt idx="3">
                  <c:v>45.7</c:v>
                </c:pt>
                <c:pt idx="4">
                  <c:v>47.4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2072640"/>
        <c:axId val="2120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2072640"/>
        <c:axId val="212072248"/>
      </c:lineChart>
      <c:dateAx>
        <c:axId val="212072640"/>
        <c:scaling>
          <c:orientation val="minMax"/>
        </c:scaling>
        <c:delete val="1"/>
        <c:axPos val="b"/>
        <c:numFmt formatCode="ge" sourceLinked="1"/>
        <c:majorTickMark val="none"/>
        <c:minorTickMark val="none"/>
        <c:tickLblPos val="none"/>
        <c:crossAx val="212072248"/>
        <c:crosses val="autoZero"/>
        <c:auto val="1"/>
        <c:lblOffset val="100"/>
        <c:baseTimeUnit val="years"/>
      </c:dateAx>
      <c:valAx>
        <c:axId val="21207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7264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19124</c:v>
                </c:pt>
                <c:pt idx="3">
                  <c:v>21089</c:v>
                </c:pt>
                <c:pt idx="4">
                  <c:v>21862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2071464"/>
        <c:axId val="21438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2071464"/>
        <c:axId val="214387640"/>
      </c:lineChart>
      <c:dateAx>
        <c:axId val="212071464"/>
        <c:scaling>
          <c:orientation val="minMax"/>
        </c:scaling>
        <c:delete val="1"/>
        <c:axPos val="b"/>
        <c:numFmt formatCode="ge" sourceLinked="1"/>
        <c:majorTickMark val="none"/>
        <c:minorTickMark val="none"/>
        <c:tickLblPos val="none"/>
        <c:crossAx val="214387640"/>
        <c:crosses val="autoZero"/>
        <c:auto val="1"/>
        <c:lblOffset val="100"/>
        <c:baseTimeUnit val="years"/>
      </c:dateAx>
      <c:valAx>
        <c:axId val="214387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07146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65181</c:v>
                </c:pt>
                <c:pt idx="3">
                  <c:v>67243</c:v>
                </c:pt>
                <c:pt idx="4">
                  <c:v>68209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708592"/>
        <c:axId val="21470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708592"/>
        <c:axId val="214708984"/>
      </c:lineChart>
      <c:dateAx>
        <c:axId val="214708592"/>
        <c:scaling>
          <c:orientation val="minMax"/>
        </c:scaling>
        <c:delete val="1"/>
        <c:axPos val="b"/>
        <c:numFmt formatCode="ge" sourceLinked="1"/>
        <c:majorTickMark val="none"/>
        <c:minorTickMark val="none"/>
        <c:tickLblPos val="none"/>
        <c:crossAx val="214708984"/>
        <c:crosses val="autoZero"/>
        <c:auto val="1"/>
        <c:lblOffset val="100"/>
        <c:baseTimeUnit val="years"/>
      </c:dateAx>
      <c:valAx>
        <c:axId val="21470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70859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56" zoomScaleSheetLayoutView="70" workbookViewId="0">
      <selection activeCell="NG77" sqref="NG7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広島県地方独立行政法人広島市立病院機構　安佐市民病院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527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へ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527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31518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527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527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f>データ!AJ7</f>
        <v>104</v>
      </c>
      <c r="AU33" s="101"/>
      <c r="AV33" s="101"/>
      <c r="AW33" s="101"/>
      <c r="AX33" s="101"/>
      <c r="AY33" s="101"/>
      <c r="AZ33" s="101"/>
      <c r="BA33" s="101"/>
      <c r="BB33" s="101"/>
      <c r="BC33" s="101"/>
      <c r="BD33" s="101"/>
      <c r="BE33" s="101"/>
      <c r="BF33" s="101"/>
      <c r="BG33" s="101"/>
      <c r="BH33" s="102"/>
      <c r="BI33" s="100">
        <f>データ!AK7</f>
        <v>100</v>
      </c>
      <c r="BJ33" s="101"/>
      <c r="BK33" s="101"/>
      <c r="BL33" s="101"/>
      <c r="BM33" s="101"/>
      <c r="BN33" s="101"/>
      <c r="BO33" s="101"/>
      <c r="BP33" s="101"/>
      <c r="BQ33" s="101"/>
      <c r="BR33" s="101"/>
      <c r="BS33" s="101"/>
      <c r="BT33" s="101"/>
      <c r="BU33" s="101"/>
      <c r="BV33" s="101"/>
      <c r="BW33" s="102"/>
      <c r="BX33" s="100">
        <f>データ!AL7</f>
        <v>97.8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f>データ!AU7</f>
        <v>99.8</v>
      </c>
      <c r="EI33" s="101"/>
      <c r="EJ33" s="101"/>
      <c r="EK33" s="101"/>
      <c r="EL33" s="101"/>
      <c r="EM33" s="101"/>
      <c r="EN33" s="101"/>
      <c r="EO33" s="101"/>
      <c r="EP33" s="101"/>
      <c r="EQ33" s="101"/>
      <c r="ER33" s="101"/>
      <c r="ES33" s="101"/>
      <c r="ET33" s="101"/>
      <c r="EU33" s="101"/>
      <c r="EV33" s="102"/>
      <c r="EW33" s="100">
        <f>データ!AV7</f>
        <v>95.6</v>
      </c>
      <c r="EX33" s="101"/>
      <c r="EY33" s="101"/>
      <c r="EZ33" s="101"/>
      <c r="FA33" s="101"/>
      <c r="FB33" s="101"/>
      <c r="FC33" s="101"/>
      <c r="FD33" s="101"/>
      <c r="FE33" s="101"/>
      <c r="FF33" s="101"/>
      <c r="FG33" s="101"/>
      <c r="FH33" s="101"/>
      <c r="FI33" s="101"/>
      <c r="FJ33" s="101"/>
      <c r="FK33" s="102"/>
      <c r="FL33" s="100">
        <f>データ!AW7</f>
        <v>93.8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2.2000000000000002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f>データ!BQ7</f>
        <v>87.4</v>
      </c>
      <c r="LK33" s="101"/>
      <c r="LL33" s="101"/>
      <c r="LM33" s="101"/>
      <c r="LN33" s="101"/>
      <c r="LO33" s="101"/>
      <c r="LP33" s="101"/>
      <c r="LQ33" s="101"/>
      <c r="LR33" s="101"/>
      <c r="LS33" s="101"/>
      <c r="LT33" s="101"/>
      <c r="LU33" s="101"/>
      <c r="LV33" s="101"/>
      <c r="LW33" s="101"/>
      <c r="LX33" s="102"/>
      <c r="LY33" s="100">
        <f>データ!BR7</f>
        <v>84</v>
      </c>
      <c r="LZ33" s="101"/>
      <c r="MA33" s="101"/>
      <c r="MB33" s="101"/>
      <c r="MC33" s="101"/>
      <c r="MD33" s="101"/>
      <c r="ME33" s="101"/>
      <c r="MF33" s="101"/>
      <c r="MG33" s="101"/>
      <c r="MH33" s="101"/>
      <c r="MI33" s="101"/>
      <c r="MJ33" s="101"/>
      <c r="MK33" s="101"/>
      <c r="ML33" s="101"/>
      <c r="MM33" s="102"/>
      <c r="MN33" s="100">
        <f>データ!BS7</f>
        <v>85.7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06.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65181</v>
      </c>
      <c r="AU55" s="104"/>
      <c r="AV55" s="104"/>
      <c r="AW55" s="104"/>
      <c r="AX55" s="104"/>
      <c r="AY55" s="104"/>
      <c r="AZ55" s="104"/>
      <c r="BA55" s="104"/>
      <c r="BB55" s="104"/>
      <c r="BC55" s="104"/>
      <c r="BD55" s="104"/>
      <c r="BE55" s="104"/>
      <c r="BF55" s="104"/>
      <c r="BG55" s="104"/>
      <c r="BH55" s="105"/>
      <c r="BI55" s="103">
        <f>データ!CC7</f>
        <v>67243</v>
      </c>
      <c r="BJ55" s="104"/>
      <c r="BK55" s="104"/>
      <c r="BL55" s="104"/>
      <c r="BM55" s="104"/>
      <c r="BN55" s="104"/>
      <c r="BO55" s="104"/>
      <c r="BP55" s="104"/>
      <c r="BQ55" s="104"/>
      <c r="BR55" s="104"/>
      <c r="BS55" s="104"/>
      <c r="BT55" s="104"/>
      <c r="BU55" s="104"/>
      <c r="BV55" s="104"/>
      <c r="BW55" s="105"/>
      <c r="BX55" s="103">
        <f>データ!CD7</f>
        <v>68209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19124</v>
      </c>
      <c r="EI55" s="104"/>
      <c r="EJ55" s="104"/>
      <c r="EK55" s="104"/>
      <c r="EL55" s="104"/>
      <c r="EM55" s="104"/>
      <c r="EN55" s="104"/>
      <c r="EO55" s="104"/>
      <c r="EP55" s="104"/>
      <c r="EQ55" s="104"/>
      <c r="ER55" s="104"/>
      <c r="ES55" s="104"/>
      <c r="ET55" s="104"/>
      <c r="EU55" s="104"/>
      <c r="EV55" s="105"/>
      <c r="EW55" s="103">
        <f>データ!CN7</f>
        <v>21089</v>
      </c>
      <c r="EX55" s="104"/>
      <c r="EY55" s="104"/>
      <c r="EZ55" s="104"/>
      <c r="FA55" s="104"/>
      <c r="FB55" s="104"/>
      <c r="FC55" s="104"/>
      <c r="FD55" s="104"/>
      <c r="FE55" s="104"/>
      <c r="FF55" s="104"/>
      <c r="FG55" s="104"/>
      <c r="FH55" s="104"/>
      <c r="FI55" s="104"/>
      <c r="FJ55" s="104"/>
      <c r="FK55" s="105"/>
      <c r="FL55" s="103">
        <f>データ!CO7</f>
        <v>21862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f>データ!CX7</f>
        <v>45.3</v>
      </c>
      <c r="HW55" s="101"/>
      <c r="HX55" s="101"/>
      <c r="HY55" s="101"/>
      <c r="HZ55" s="101"/>
      <c r="IA55" s="101"/>
      <c r="IB55" s="101"/>
      <c r="IC55" s="101"/>
      <c r="ID55" s="101"/>
      <c r="IE55" s="101"/>
      <c r="IF55" s="101"/>
      <c r="IG55" s="101"/>
      <c r="IH55" s="101"/>
      <c r="II55" s="101"/>
      <c r="IJ55" s="102"/>
      <c r="IK55" s="100">
        <f>データ!CY7</f>
        <v>45.7</v>
      </c>
      <c r="IL55" s="101"/>
      <c r="IM55" s="101"/>
      <c r="IN55" s="101"/>
      <c r="IO55" s="101"/>
      <c r="IP55" s="101"/>
      <c r="IQ55" s="101"/>
      <c r="IR55" s="101"/>
      <c r="IS55" s="101"/>
      <c r="IT55" s="101"/>
      <c r="IU55" s="101"/>
      <c r="IV55" s="101"/>
      <c r="IW55" s="101"/>
      <c r="IX55" s="101"/>
      <c r="IY55" s="102"/>
      <c r="IZ55" s="100">
        <f>データ!CZ7</f>
        <v>47.4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f>データ!DI7</f>
        <v>26.8</v>
      </c>
      <c r="LK55" s="101"/>
      <c r="LL55" s="101"/>
      <c r="LM55" s="101"/>
      <c r="LN55" s="101"/>
      <c r="LO55" s="101"/>
      <c r="LP55" s="101"/>
      <c r="LQ55" s="101"/>
      <c r="LR55" s="101"/>
      <c r="LS55" s="101"/>
      <c r="LT55" s="101"/>
      <c r="LU55" s="101"/>
      <c r="LV55" s="101"/>
      <c r="LW55" s="101"/>
      <c r="LX55" s="102"/>
      <c r="LY55" s="100">
        <f>データ!DJ7</f>
        <v>29.7</v>
      </c>
      <c r="LZ55" s="101"/>
      <c r="MA55" s="101"/>
      <c r="MB55" s="101"/>
      <c r="MC55" s="101"/>
      <c r="MD55" s="101"/>
      <c r="ME55" s="101"/>
      <c r="MF55" s="101"/>
      <c r="MG55" s="101"/>
      <c r="MH55" s="101"/>
      <c r="MI55" s="101"/>
      <c r="MJ55" s="101"/>
      <c r="MK55" s="101"/>
      <c r="ML55" s="101"/>
      <c r="MM55" s="102"/>
      <c r="MN55" s="100">
        <f>データ!DK7</f>
        <v>29.3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11.4</v>
      </c>
      <c r="BH79" s="83"/>
      <c r="BI79" s="83"/>
      <c r="BJ79" s="83"/>
      <c r="BK79" s="83"/>
      <c r="BL79" s="83"/>
      <c r="BM79" s="83"/>
      <c r="BN79" s="83"/>
      <c r="BO79" s="83"/>
      <c r="BP79" s="83"/>
      <c r="BQ79" s="83"/>
      <c r="BR79" s="83"/>
      <c r="BS79" s="83"/>
      <c r="BT79" s="83"/>
      <c r="BU79" s="83"/>
      <c r="BV79" s="83"/>
      <c r="BW79" s="83"/>
      <c r="BX79" s="83"/>
      <c r="BY79" s="83"/>
      <c r="BZ79" s="83">
        <f>データ!DU7</f>
        <v>21</v>
      </c>
      <c r="CA79" s="83"/>
      <c r="CB79" s="83"/>
      <c r="CC79" s="83"/>
      <c r="CD79" s="83"/>
      <c r="CE79" s="83"/>
      <c r="CF79" s="83"/>
      <c r="CG79" s="83"/>
      <c r="CH79" s="83"/>
      <c r="CI79" s="83"/>
      <c r="CJ79" s="83"/>
      <c r="CK79" s="83"/>
      <c r="CL79" s="83"/>
      <c r="CM79" s="83"/>
      <c r="CN79" s="83"/>
      <c r="CO79" s="83"/>
      <c r="CP79" s="83"/>
      <c r="CQ79" s="83"/>
      <c r="CR79" s="83"/>
      <c r="CS79" s="83">
        <f>データ!DV7</f>
        <v>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15.9</v>
      </c>
      <c r="GB79" s="83"/>
      <c r="GC79" s="83"/>
      <c r="GD79" s="83"/>
      <c r="GE79" s="83"/>
      <c r="GF79" s="83"/>
      <c r="GG79" s="83"/>
      <c r="GH79" s="83"/>
      <c r="GI79" s="83"/>
      <c r="GJ79" s="83"/>
      <c r="GK79" s="83"/>
      <c r="GL79" s="83"/>
      <c r="GM79" s="83"/>
      <c r="GN79" s="83"/>
      <c r="GO79" s="83"/>
      <c r="GP79" s="83"/>
      <c r="GQ79" s="83"/>
      <c r="GR79" s="83"/>
      <c r="GS79" s="83"/>
      <c r="GT79" s="83">
        <f>データ!EF7</f>
        <v>24.6</v>
      </c>
      <c r="GU79" s="83"/>
      <c r="GV79" s="83"/>
      <c r="GW79" s="83"/>
      <c r="GX79" s="83"/>
      <c r="GY79" s="83"/>
      <c r="GZ79" s="83"/>
      <c r="HA79" s="83"/>
      <c r="HB79" s="83"/>
      <c r="HC79" s="83"/>
      <c r="HD79" s="83"/>
      <c r="HE79" s="83"/>
      <c r="HF79" s="83"/>
      <c r="HG79" s="83"/>
      <c r="HH79" s="83"/>
      <c r="HI79" s="83"/>
      <c r="HJ79" s="83"/>
      <c r="HK79" s="83"/>
      <c r="HL79" s="83"/>
      <c r="HM79" s="83">
        <f>データ!EG7</f>
        <v>39.6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14032378</v>
      </c>
      <c r="KW79" s="79"/>
      <c r="KX79" s="79"/>
      <c r="KY79" s="79"/>
      <c r="KZ79" s="79"/>
      <c r="LA79" s="79"/>
      <c r="LB79" s="79"/>
      <c r="LC79" s="79"/>
      <c r="LD79" s="79"/>
      <c r="LE79" s="79"/>
      <c r="LF79" s="79"/>
      <c r="LG79" s="79"/>
      <c r="LH79" s="79"/>
      <c r="LI79" s="79"/>
      <c r="LJ79" s="79"/>
      <c r="LK79" s="79"/>
      <c r="LL79" s="79"/>
      <c r="LM79" s="79"/>
      <c r="LN79" s="79"/>
      <c r="LO79" s="79">
        <f>データ!EQ7</f>
        <v>17122235</v>
      </c>
      <c r="LP79" s="79"/>
      <c r="LQ79" s="79"/>
      <c r="LR79" s="79"/>
      <c r="LS79" s="79"/>
      <c r="LT79" s="79"/>
      <c r="LU79" s="79"/>
      <c r="LV79" s="79"/>
      <c r="LW79" s="79"/>
      <c r="LX79" s="79"/>
      <c r="LY79" s="79"/>
      <c r="LZ79" s="79"/>
      <c r="MA79" s="79"/>
      <c r="MB79" s="79"/>
      <c r="MC79" s="79"/>
      <c r="MD79" s="79"/>
      <c r="ME79" s="79"/>
      <c r="MF79" s="79"/>
      <c r="MG79" s="79"/>
      <c r="MH79" s="79">
        <f>データ!ER7</f>
        <v>17551455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347510</v>
      </c>
      <c r="D6" s="63">
        <f t="shared" si="2"/>
        <v>46</v>
      </c>
      <c r="E6" s="63">
        <f t="shared" si="2"/>
        <v>6</v>
      </c>
      <c r="F6" s="63">
        <f t="shared" si="2"/>
        <v>0</v>
      </c>
      <c r="G6" s="63">
        <f t="shared" si="2"/>
        <v>2</v>
      </c>
      <c r="H6" s="142" t="str">
        <f>IF(H8&lt;&gt;I8,H8,"")&amp;IF(I8&lt;&gt;J8,I8,"")&amp;"　"&amp;J8</f>
        <v>広島県地方独立行政法人広島市立病院機構　安佐市民病院</v>
      </c>
      <c r="I6" s="143"/>
      <c r="J6" s="144"/>
      <c r="K6" s="63" t="str">
        <f t="shared" si="2"/>
        <v>地方独立行政法人</v>
      </c>
      <c r="L6" s="63" t="str">
        <f t="shared" si="2"/>
        <v>病院事業</v>
      </c>
      <c r="M6" s="63" t="str">
        <f t="shared" si="2"/>
        <v>一般病院</v>
      </c>
      <c r="N6" s="63" t="str">
        <f>N8</f>
        <v>500床以上</v>
      </c>
      <c r="O6" s="63"/>
      <c r="P6" s="63" t="str">
        <f>P8</f>
        <v>直営</v>
      </c>
      <c r="Q6" s="64">
        <f t="shared" ref="Q6:AG6" si="3">Q8</f>
        <v>31</v>
      </c>
      <c r="R6" s="63" t="str">
        <f t="shared" si="3"/>
        <v>-</v>
      </c>
      <c r="S6" s="63" t="str">
        <f t="shared" si="3"/>
        <v>ド I 訓 ガ</v>
      </c>
      <c r="T6" s="63" t="str">
        <f t="shared" si="3"/>
        <v>救 臨 が へ 災 地 輪</v>
      </c>
      <c r="U6" s="64" t="str">
        <f>U8</f>
        <v>-</v>
      </c>
      <c r="V6" s="64">
        <f>V8</f>
        <v>31518</v>
      </c>
      <c r="W6" s="63" t="str">
        <f>W8</f>
        <v>非該当</v>
      </c>
      <c r="X6" s="63" t="str">
        <f t="shared" si="3"/>
        <v>７：１</v>
      </c>
      <c r="Y6" s="64">
        <f t="shared" si="3"/>
        <v>527</v>
      </c>
      <c r="Z6" s="64" t="str">
        <f t="shared" si="3"/>
        <v>-</v>
      </c>
      <c r="AA6" s="64" t="str">
        <f t="shared" si="3"/>
        <v>-</v>
      </c>
      <c r="AB6" s="64" t="str">
        <f t="shared" si="3"/>
        <v>-</v>
      </c>
      <c r="AC6" s="64" t="str">
        <f t="shared" si="3"/>
        <v>-</v>
      </c>
      <c r="AD6" s="64">
        <f t="shared" si="3"/>
        <v>527</v>
      </c>
      <c r="AE6" s="64">
        <f t="shared" si="3"/>
        <v>527</v>
      </c>
      <c r="AF6" s="64" t="str">
        <f t="shared" si="3"/>
        <v>-</v>
      </c>
      <c r="AG6" s="64">
        <f t="shared" si="3"/>
        <v>527</v>
      </c>
      <c r="AH6" s="65" t="e">
        <f>IF(AH8="-",NA(),AH8)</f>
        <v>#N/A</v>
      </c>
      <c r="AI6" s="65" t="e">
        <f t="shared" ref="AI6:AQ6" si="4">IF(AI8="-",NA(),AI8)</f>
        <v>#N/A</v>
      </c>
      <c r="AJ6" s="65">
        <f t="shared" si="4"/>
        <v>104</v>
      </c>
      <c r="AK6" s="65">
        <f t="shared" si="4"/>
        <v>100</v>
      </c>
      <c r="AL6" s="65">
        <f t="shared" si="4"/>
        <v>97.8</v>
      </c>
      <c r="AM6" s="65" t="e">
        <f t="shared" si="4"/>
        <v>#N/A</v>
      </c>
      <c r="AN6" s="65" t="e">
        <f t="shared" si="4"/>
        <v>#N/A</v>
      </c>
      <c r="AO6" s="65">
        <f t="shared" si="4"/>
        <v>101.1</v>
      </c>
      <c r="AP6" s="65">
        <f t="shared" si="4"/>
        <v>100.3</v>
      </c>
      <c r="AQ6" s="65">
        <f t="shared" si="4"/>
        <v>99.8</v>
      </c>
      <c r="AR6" s="65" t="str">
        <f>IF(AR8="-","【-】","【"&amp;SUBSTITUTE(TEXT(AR8,"#,##0.0"),"-","△")&amp;"】")</f>
        <v>【98.4】</v>
      </c>
      <c r="AS6" s="65" t="e">
        <f>IF(AS8="-",NA(),AS8)</f>
        <v>#N/A</v>
      </c>
      <c r="AT6" s="65" t="e">
        <f t="shared" ref="AT6:BB6" si="5">IF(AT8="-",NA(),AT8)</f>
        <v>#N/A</v>
      </c>
      <c r="AU6" s="65">
        <f t="shared" si="5"/>
        <v>99.8</v>
      </c>
      <c r="AV6" s="65">
        <f t="shared" si="5"/>
        <v>95.6</v>
      </c>
      <c r="AW6" s="65">
        <f t="shared" si="5"/>
        <v>93.8</v>
      </c>
      <c r="AX6" s="65" t="e">
        <f t="shared" si="5"/>
        <v>#N/A</v>
      </c>
      <c r="AY6" s="65" t="e">
        <f t="shared" si="5"/>
        <v>#N/A</v>
      </c>
      <c r="AZ6" s="65">
        <f t="shared" si="5"/>
        <v>94.6</v>
      </c>
      <c r="BA6" s="65">
        <f t="shared" si="5"/>
        <v>94.4</v>
      </c>
      <c r="BB6" s="65">
        <f t="shared" si="5"/>
        <v>93.6</v>
      </c>
      <c r="BC6" s="65" t="str">
        <f>IF(BC8="-","【-】","【"&amp;SUBSTITUTE(TEXT(BC8,"#,##0.0"),"-","△")&amp;"】")</f>
        <v>【89.5】</v>
      </c>
      <c r="BD6" s="65" t="e">
        <f>IF(BD8="-",NA(),BD8)</f>
        <v>#N/A</v>
      </c>
      <c r="BE6" s="65" t="e">
        <f t="shared" ref="BE6:BM6" si="6">IF(BE8="-",NA(),BE8)</f>
        <v>#N/A</v>
      </c>
      <c r="BF6" s="65" t="str">
        <f t="shared" si="6"/>
        <v>該当数値なし</v>
      </c>
      <c r="BG6" s="65" t="str">
        <f t="shared" si="6"/>
        <v>該当数値なし</v>
      </c>
      <c r="BH6" s="65">
        <f t="shared" si="6"/>
        <v>2.2000000000000002</v>
      </c>
      <c r="BI6" s="65" t="e">
        <f t="shared" si="6"/>
        <v>#N/A</v>
      </c>
      <c r="BJ6" s="65" t="e">
        <f t="shared" si="6"/>
        <v>#N/A</v>
      </c>
      <c r="BK6" s="65">
        <f t="shared" si="6"/>
        <v>37.700000000000003</v>
      </c>
      <c r="BL6" s="65">
        <f t="shared" si="6"/>
        <v>36.799999999999997</v>
      </c>
      <c r="BM6" s="65">
        <f t="shared" si="6"/>
        <v>33.9</v>
      </c>
      <c r="BN6" s="65" t="str">
        <f>IF(BN8="-","【-】","【"&amp;SUBSTITUTE(TEXT(BN8,"#,##0.0"),"-","△")&amp;"】")</f>
        <v>【63.6】</v>
      </c>
      <c r="BO6" s="65" t="e">
        <f>IF(BO8="-",NA(),BO8)</f>
        <v>#N/A</v>
      </c>
      <c r="BP6" s="65" t="e">
        <f t="shared" ref="BP6:BX6" si="7">IF(BP8="-",NA(),BP8)</f>
        <v>#N/A</v>
      </c>
      <c r="BQ6" s="65">
        <f t="shared" si="7"/>
        <v>87.4</v>
      </c>
      <c r="BR6" s="65">
        <f t="shared" si="7"/>
        <v>84</v>
      </c>
      <c r="BS6" s="65">
        <f t="shared" si="7"/>
        <v>85.7</v>
      </c>
      <c r="BT6" s="65" t="e">
        <f t="shared" si="7"/>
        <v>#N/A</v>
      </c>
      <c r="BU6" s="65" t="e">
        <f t="shared" si="7"/>
        <v>#N/A</v>
      </c>
      <c r="BV6" s="65">
        <f t="shared" si="7"/>
        <v>80.7</v>
      </c>
      <c r="BW6" s="65">
        <f t="shared" si="7"/>
        <v>80.7</v>
      </c>
      <c r="BX6" s="65">
        <f t="shared" si="7"/>
        <v>79.5</v>
      </c>
      <c r="BY6" s="65" t="str">
        <f>IF(BY8="-","【-】","【"&amp;SUBSTITUTE(TEXT(BY8,"#,##0.0"),"-","△")&amp;"】")</f>
        <v>【74.2】</v>
      </c>
      <c r="BZ6" s="66" t="e">
        <f>IF(BZ8="-",NA(),BZ8)</f>
        <v>#N/A</v>
      </c>
      <c r="CA6" s="66" t="e">
        <f t="shared" ref="CA6:CI6" si="8">IF(CA8="-",NA(),CA8)</f>
        <v>#N/A</v>
      </c>
      <c r="CB6" s="66">
        <f t="shared" si="8"/>
        <v>65181</v>
      </c>
      <c r="CC6" s="66">
        <f t="shared" si="8"/>
        <v>67243</v>
      </c>
      <c r="CD6" s="66">
        <f t="shared" si="8"/>
        <v>68209</v>
      </c>
      <c r="CE6" s="66" t="e">
        <f t="shared" si="8"/>
        <v>#N/A</v>
      </c>
      <c r="CF6" s="66" t="e">
        <f t="shared" si="8"/>
        <v>#N/A</v>
      </c>
      <c r="CG6" s="66">
        <f t="shared" si="8"/>
        <v>60787</v>
      </c>
      <c r="CH6" s="66">
        <f t="shared" si="8"/>
        <v>62913</v>
      </c>
      <c r="CI6" s="66">
        <f t="shared" si="8"/>
        <v>64765</v>
      </c>
      <c r="CJ6" s="65" t="str">
        <f>IF(CJ8="-","【-】","【"&amp;SUBSTITUTE(TEXT(CJ8,"#,##0"),"-","△")&amp;"】")</f>
        <v>【49,667】</v>
      </c>
      <c r="CK6" s="66" t="e">
        <f>IF(CK8="-",NA(),CK8)</f>
        <v>#N/A</v>
      </c>
      <c r="CL6" s="66" t="e">
        <f t="shared" ref="CL6:CT6" si="9">IF(CL8="-",NA(),CL8)</f>
        <v>#N/A</v>
      </c>
      <c r="CM6" s="66">
        <f t="shared" si="9"/>
        <v>19124</v>
      </c>
      <c r="CN6" s="66">
        <f t="shared" si="9"/>
        <v>21089</v>
      </c>
      <c r="CO6" s="66">
        <f t="shared" si="9"/>
        <v>21862</v>
      </c>
      <c r="CP6" s="66" t="e">
        <f t="shared" si="9"/>
        <v>#N/A</v>
      </c>
      <c r="CQ6" s="66" t="e">
        <f t="shared" si="9"/>
        <v>#N/A</v>
      </c>
      <c r="CR6" s="66">
        <f t="shared" si="9"/>
        <v>15610</v>
      </c>
      <c r="CS6" s="66">
        <f t="shared" si="9"/>
        <v>16993</v>
      </c>
      <c r="CT6" s="66">
        <f t="shared" si="9"/>
        <v>17680</v>
      </c>
      <c r="CU6" s="65" t="str">
        <f>IF(CU8="-","【-】","【"&amp;SUBSTITUTE(TEXT(CU8,"#,##0"),"-","△")&amp;"】")</f>
        <v>【13,758】</v>
      </c>
      <c r="CV6" s="65" t="e">
        <f>IF(CV8="-",NA(),CV8)</f>
        <v>#N/A</v>
      </c>
      <c r="CW6" s="65" t="e">
        <f t="shared" ref="CW6:DE6" si="10">IF(CW8="-",NA(),CW8)</f>
        <v>#N/A</v>
      </c>
      <c r="CX6" s="65">
        <f t="shared" si="10"/>
        <v>45.3</v>
      </c>
      <c r="CY6" s="65">
        <f t="shared" si="10"/>
        <v>45.7</v>
      </c>
      <c r="CZ6" s="65">
        <f t="shared" si="10"/>
        <v>47.4</v>
      </c>
      <c r="DA6" s="65" t="e">
        <f t="shared" si="10"/>
        <v>#N/A</v>
      </c>
      <c r="DB6" s="65" t="e">
        <f t="shared" si="10"/>
        <v>#N/A</v>
      </c>
      <c r="DC6" s="65">
        <f t="shared" si="10"/>
        <v>48.7</v>
      </c>
      <c r="DD6" s="65">
        <f t="shared" si="10"/>
        <v>48.5</v>
      </c>
      <c r="DE6" s="65">
        <f t="shared" si="10"/>
        <v>49.2</v>
      </c>
      <c r="DF6" s="65" t="str">
        <f>IF(DF8="-","【-】","【"&amp;SUBSTITUTE(TEXT(DF8,"#,##0.0"),"-","△")&amp;"】")</f>
        <v>【55.2】</v>
      </c>
      <c r="DG6" s="65" t="e">
        <f>IF(DG8="-",NA(),DG8)</f>
        <v>#N/A</v>
      </c>
      <c r="DH6" s="65" t="e">
        <f t="shared" ref="DH6:DP6" si="11">IF(DH8="-",NA(),DH8)</f>
        <v>#N/A</v>
      </c>
      <c r="DI6" s="65">
        <f t="shared" si="11"/>
        <v>26.8</v>
      </c>
      <c r="DJ6" s="65">
        <f t="shared" si="11"/>
        <v>29.7</v>
      </c>
      <c r="DK6" s="65">
        <f t="shared" si="11"/>
        <v>29.3</v>
      </c>
      <c r="DL6" s="65" t="e">
        <f t="shared" si="11"/>
        <v>#N/A</v>
      </c>
      <c r="DM6" s="65" t="e">
        <f t="shared" si="11"/>
        <v>#N/A</v>
      </c>
      <c r="DN6" s="65">
        <f t="shared" si="11"/>
        <v>26.3</v>
      </c>
      <c r="DO6" s="65">
        <f t="shared" si="11"/>
        <v>27.5</v>
      </c>
      <c r="DP6" s="65">
        <f t="shared" si="11"/>
        <v>27.4</v>
      </c>
      <c r="DQ6" s="65" t="str">
        <f>IF(DQ8="-","【-】","【"&amp;SUBSTITUTE(TEXT(DQ8,"#,##0.0"),"-","△")&amp;"】")</f>
        <v>【24.1】</v>
      </c>
      <c r="DR6" s="65" t="e">
        <f>IF(DR8="-",NA(),DR8)</f>
        <v>#N/A</v>
      </c>
      <c r="DS6" s="65" t="e">
        <f t="shared" ref="DS6:EA6" si="12">IF(DS8="-",NA(),DS8)</f>
        <v>#N/A</v>
      </c>
      <c r="DT6" s="65">
        <f t="shared" si="12"/>
        <v>11.4</v>
      </c>
      <c r="DU6" s="65">
        <f t="shared" si="12"/>
        <v>21</v>
      </c>
      <c r="DV6" s="65">
        <f t="shared" si="12"/>
        <v>33</v>
      </c>
      <c r="DW6" s="65" t="e">
        <f t="shared" si="12"/>
        <v>#N/A</v>
      </c>
      <c r="DX6" s="65" t="e">
        <f t="shared" si="12"/>
        <v>#N/A</v>
      </c>
      <c r="DY6" s="65">
        <f t="shared" si="12"/>
        <v>50.7</v>
      </c>
      <c r="DZ6" s="65">
        <f t="shared" si="12"/>
        <v>51.3</v>
      </c>
      <c r="EA6" s="65">
        <f t="shared" si="12"/>
        <v>51.2</v>
      </c>
      <c r="EB6" s="65" t="str">
        <f>IF(EB8="-","【-】","【"&amp;SUBSTITUTE(TEXT(EB8,"#,##0.0"),"-","△")&amp;"】")</f>
        <v>【50.7】</v>
      </c>
      <c r="EC6" s="65" t="e">
        <f>IF(EC8="-",NA(),EC8)</f>
        <v>#N/A</v>
      </c>
      <c r="ED6" s="65" t="e">
        <f t="shared" ref="ED6:EL6" si="13">IF(ED8="-",NA(),ED8)</f>
        <v>#N/A</v>
      </c>
      <c r="EE6" s="65">
        <f t="shared" si="13"/>
        <v>15.9</v>
      </c>
      <c r="EF6" s="65">
        <f t="shared" si="13"/>
        <v>24.6</v>
      </c>
      <c r="EG6" s="65">
        <f t="shared" si="13"/>
        <v>39.6</v>
      </c>
      <c r="EH6" s="65" t="e">
        <f t="shared" si="13"/>
        <v>#N/A</v>
      </c>
      <c r="EI6" s="65" t="e">
        <f t="shared" si="13"/>
        <v>#N/A</v>
      </c>
      <c r="EJ6" s="65">
        <f t="shared" si="13"/>
        <v>62.6</v>
      </c>
      <c r="EK6" s="65">
        <f t="shared" si="13"/>
        <v>64.099999999999994</v>
      </c>
      <c r="EL6" s="65">
        <f t="shared" si="13"/>
        <v>64.3</v>
      </c>
      <c r="EM6" s="65" t="str">
        <f>IF(EM8="-","【-】","【"&amp;SUBSTITUTE(TEXT(EM8,"#,##0.0"),"-","△")&amp;"】")</f>
        <v>【65.7】</v>
      </c>
      <c r="EN6" s="66" t="e">
        <f>IF(EN8="-",NA(),EN8)</f>
        <v>#N/A</v>
      </c>
      <c r="EO6" s="66" t="e">
        <f t="shared" ref="EO6:EW6" si="14">IF(EO8="-",NA(),EO8)</f>
        <v>#N/A</v>
      </c>
      <c r="EP6" s="66">
        <f t="shared" si="14"/>
        <v>14032378</v>
      </c>
      <c r="EQ6" s="66">
        <f t="shared" si="14"/>
        <v>17122235</v>
      </c>
      <c r="ER6" s="66">
        <f t="shared" si="14"/>
        <v>17551455</v>
      </c>
      <c r="ES6" s="66" t="e">
        <f t="shared" si="14"/>
        <v>#N/A</v>
      </c>
      <c r="ET6" s="66" t="e">
        <f t="shared" si="14"/>
        <v>#N/A</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347510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31</v>
      </c>
      <c r="R7" s="63" t="str">
        <f t="shared" si="15"/>
        <v>-</v>
      </c>
      <c r="S7" s="63" t="str">
        <f t="shared" si="15"/>
        <v>ド I 訓 ガ</v>
      </c>
      <c r="T7" s="63" t="str">
        <f t="shared" si="15"/>
        <v>救 臨 が へ 災 地 輪</v>
      </c>
      <c r="U7" s="64" t="str">
        <f>U8</f>
        <v>-</v>
      </c>
      <c r="V7" s="64">
        <f>V8</f>
        <v>31518</v>
      </c>
      <c r="W7" s="63" t="str">
        <f>W8</f>
        <v>非該当</v>
      </c>
      <c r="X7" s="63" t="str">
        <f t="shared" si="15"/>
        <v>７：１</v>
      </c>
      <c r="Y7" s="64">
        <f t="shared" si="15"/>
        <v>527</v>
      </c>
      <c r="Z7" s="64" t="str">
        <f t="shared" si="15"/>
        <v>-</v>
      </c>
      <c r="AA7" s="64" t="str">
        <f t="shared" si="15"/>
        <v>-</v>
      </c>
      <c r="AB7" s="64" t="str">
        <f t="shared" si="15"/>
        <v>-</v>
      </c>
      <c r="AC7" s="64" t="str">
        <f t="shared" si="15"/>
        <v>-</v>
      </c>
      <c r="AD7" s="64">
        <f t="shared" si="15"/>
        <v>527</v>
      </c>
      <c r="AE7" s="64">
        <f t="shared" si="15"/>
        <v>527</v>
      </c>
      <c r="AF7" s="64" t="str">
        <f t="shared" si="15"/>
        <v>-</v>
      </c>
      <c r="AG7" s="64">
        <f t="shared" si="15"/>
        <v>527</v>
      </c>
      <c r="AH7" s="65" t="str">
        <f>AH8</f>
        <v>-</v>
      </c>
      <c r="AI7" s="65" t="str">
        <f t="shared" ref="AI7:AQ7" si="16">AI8</f>
        <v>-</v>
      </c>
      <c r="AJ7" s="65">
        <f t="shared" si="16"/>
        <v>104</v>
      </c>
      <c r="AK7" s="65">
        <f t="shared" si="16"/>
        <v>100</v>
      </c>
      <c r="AL7" s="65">
        <f t="shared" si="16"/>
        <v>97.8</v>
      </c>
      <c r="AM7" s="65" t="str">
        <f t="shared" si="16"/>
        <v>-</v>
      </c>
      <c r="AN7" s="65" t="str">
        <f t="shared" si="16"/>
        <v>-</v>
      </c>
      <c r="AO7" s="65">
        <f t="shared" si="16"/>
        <v>101.1</v>
      </c>
      <c r="AP7" s="65">
        <f t="shared" si="16"/>
        <v>100.3</v>
      </c>
      <c r="AQ7" s="65">
        <f t="shared" si="16"/>
        <v>99.8</v>
      </c>
      <c r="AR7" s="65"/>
      <c r="AS7" s="65" t="str">
        <f>AS8</f>
        <v>-</v>
      </c>
      <c r="AT7" s="65" t="str">
        <f t="shared" ref="AT7:BB7" si="17">AT8</f>
        <v>-</v>
      </c>
      <c r="AU7" s="65">
        <f t="shared" si="17"/>
        <v>99.8</v>
      </c>
      <c r="AV7" s="65">
        <f t="shared" si="17"/>
        <v>95.6</v>
      </c>
      <c r="AW7" s="65">
        <f t="shared" si="17"/>
        <v>93.8</v>
      </c>
      <c r="AX7" s="65" t="str">
        <f t="shared" si="17"/>
        <v>-</v>
      </c>
      <c r="AY7" s="65" t="str">
        <f t="shared" si="17"/>
        <v>-</v>
      </c>
      <c r="AZ7" s="65">
        <f t="shared" si="17"/>
        <v>94.6</v>
      </c>
      <c r="BA7" s="65">
        <f t="shared" si="17"/>
        <v>94.4</v>
      </c>
      <c r="BB7" s="65">
        <f t="shared" si="17"/>
        <v>93.6</v>
      </c>
      <c r="BC7" s="65"/>
      <c r="BD7" s="65" t="str">
        <f>BD8</f>
        <v>-</v>
      </c>
      <c r="BE7" s="65" t="str">
        <f t="shared" ref="BE7:BM7" si="18">BE8</f>
        <v>-</v>
      </c>
      <c r="BF7" s="65" t="str">
        <f t="shared" si="18"/>
        <v>該当数値なし</v>
      </c>
      <c r="BG7" s="65" t="str">
        <f t="shared" si="18"/>
        <v>該当数値なし</v>
      </c>
      <c r="BH7" s="65">
        <f t="shared" si="18"/>
        <v>2.2000000000000002</v>
      </c>
      <c r="BI7" s="65" t="str">
        <f t="shared" si="18"/>
        <v>-</v>
      </c>
      <c r="BJ7" s="65" t="str">
        <f t="shared" si="18"/>
        <v>-</v>
      </c>
      <c r="BK7" s="65">
        <f t="shared" si="18"/>
        <v>37.700000000000003</v>
      </c>
      <c r="BL7" s="65">
        <f t="shared" si="18"/>
        <v>36.799999999999997</v>
      </c>
      <c r="BM7" s="65">
        <f t="shared" si="18"/>
        <v>33.9</v>
      </c>
      <c r="BN7" s="65"/>
      <c r="BO7" s="65" t="str">
        <f>BO8</f>
        <v>-</v>
      </c>
      <c r="BP7" s="65" t="str">
        <f t="shared" ref="BP7:BX7" si="19">BP8</f>
        <v>-</v>
      </c>
      <c r="BQ7" s="65">
        <f t="shared" si="19"/>
        <v>87.4</v>
      </c>
      <c r="BR7" s="65">
        <f t="shared" si="19"/>
        <v>84</v>
      </c>
      <c r="BS7" s="65">
        <f t="shared" si="19"/>
        <v>85.7</v>
      </c>
      <c r="BT7" s="65" t="str">
        <f t="shared" si="19"/>
        <v>-</v>
      </c>
      <c r="BU7" s="65" t="str">
        <f t="shared" si="19"/>
        <v>-</v>
      </c>
      <c r="BV7" s="65">
        <f t="shared" si="19"/>
        <v>80.7</v>
      </c>
      <c r="BW7" s="65">
        <f t="shared" si="19"/>
        <v>80.7</v>
      </c>
      <c r="BX7" s="65">
        <f t="shared" si="19"/>
        <v>79.5</v>
      </c>
      <c r="BY7" s="65"/>
      <c r="BZ7" s="66" t="str">
        <f>BZ8</f>
        <v>-</v>
      </c>
      <c r="CA7" s="66" t="str">
        <f t="shared" ref="CA7:CI7" si="20">CA8</f>
        <v>-</v>
      </c>
      <c r="CB7" s="66">
        <f t="shared" si="20"/>
        <v>65181</v>
      </c>
      <c r="CC7" s="66">
        <f t="shared" si="20"/>
        <v>67243</v>
      </c>
      <c r="CD7" s="66">
        <f t="shared" si="20"/>
        <v>68209</v>
      </c>
      <c r="CE7" s="66" t="str">
        <f t="shared" si="20"/>
        <v>-</v>
      </c>
      <c r="CF7" s="66" t="str">
        <f t="shared" si="20"/>
        <v>-</v>
      </c>
      <c r="CG7" s="66">
        <f t="shared" si="20"/>
        <v>60787</v>
      </c>
      <c r="CH7" s="66">
        <f t="shared" si="20"/>
        <v>62913</v>
      </c>
      <c r="CI7" s="66">
        <f t="shared" si="20"/>
        <v>64765</v>
      </c>
      <c r="CJ7" s="65"/>
      <c r="CK7" s="66" t="str">
        <f>CK8</f>
        <v>-</v>
      </c>
      <c r="CL7" s="66" t="str">
        <f t="shared" ref="CL7:CT7" si="21">CL8</f>
        <v>-</v>
      </c>
      <c r="CM7" s="66">
        <f t="shared" si="21"/>
        <v>19124</v>
      </c>
      <c r="CN7" s="66">
        <f t="shared" si="21"/>
        <v>21089</v>
      </c>
      <c r="CO7" s="66">
        <f t="shared" si="21"/>
        <v>21862</v>
      </c>
      <c r="CP7" s="66" t="str">
        <f t="shared" si="21"/>
        <v>-</v>
      </c>
      <c r="CQ7" s="66" t="str">
        <f t="shared" si="21"/>
        <v>-</v>
      </c>
      <c r="CR7" s="66">
        <f t="shared" si="21"/>
        <v>15610</v>
      </c>
      <c r="CS7" s="66">
        <f t="shared" si="21"/>
        <v>16993</v>
      </c>
      <c r="CT7" s="66">
        <f t="shared" si="21"/>
        <v>17680</v>
      </c>
      <c r="CU7" s="65"/>
      <c r="CV7" s="65" t="str">
        <f>CV8</f>
        <v>-</v>
      </c>
      <c r="CW7" s="65" t="str">
        <f t="shared" ref="CW7:DE7" si="22">CW8</f>
        <v>-</v>
      </c>
      <c r="CX7" s="65">
        <f t="shared" si="22"/>
        <v>45.3</v>
      </c>
      <c r="CY7" s="65">
        <f t="shared" si="22"/>
        <v>45.7</v>
      </c>
      <c r="CZ7" s="65">
        <f t="shared" si="22"/>
        <v>47.4</v>
      </c>
      <c r="DA7" s="65" t="str">
        <f t="shared" si="22"/>
        <v>-</v>
      </c>
      <c r="DB7" s="65" t="str">
        <f t="shared" si="22"/>
        <v>-</v>
      </c>
      <c r="DC7" s="65">
        <f t="shared" si="22"/>
        <v>48.7</v>
      </c>
      <c r="DD7" s="65">
        <f t="shared" si="22"/>
        <v>48.5</v>
      </c>
      <c r="DE7" s="65">
        <f t="shared" si="22"/>
        <v>49.2</v>
      </c>
      <c r="DF7" s="65"/>
      <c r="DG7" s="65" t="str">
        <f>DG8</f>
        <v>-</v>
      </c>
      <c r="DH7" s="65" t="str">
        <f t="shared" ref="DH7:DP7" si="23">DH8</f>
        <v>-</v>
      </c>
      <c r="DI7" s="65">
        <f t="shared" si="23"/>
        <v>26.8</v>
      </c>
      <c r="DJ7" s="65">
        <f t="shared" si="23"/>
        <v>29.7</v>
      </c>
      <c r="DK7" s="65">
        <f t="shared" si="23"/>
        <v>29.3</v>
      </c>
      <c r="DL7" s="65" t="str">
        <f t="shared" si="23"/>
        <v>-</v>
      </c>
      <c r="DM7" s="65" t="str">
        <f t="shared" si="23"/>
        <v>-</v>
      </c>
      <c r="DN7" s="65">
        <f t="shared" si="23"/>
        <v>26.3</v>
      </c>
      <c r="DO7" s="65">
        <f t="shared" si="23"/>
        <v>27.5</v>
      </c>
      <c r="DP7" s="65">
        <f t="shared" si="23"/>
        <v>27.4</v>
      </c>
      <c r="DQ7" s="65"/>
      <c r="DR7" s="65" t="str">
        <f>DR8</f>
        <v>-</v>
      </c>
      <c r="DS7" s="65" t="str">
        <f t="shared" ref="DS7:EA7" si="24">DS8</f>
        <v>-</v>
      </c>
      <c r="DT7" s="65">
        <f t="shared" si="24"/>
        <v>11.4</v>
      </c>
      <c r="DU7" s="65">
        <f t="shared" si="24"/>
        <v>21</v>
      </c>
      <c r="DV7" s="65">
        <f t="shared" si="24"/>
        <v>33</v>
      </c>
      <c r="DW7" s="65" t="str">
        <f t="shared" si="24"/>
        <v>-</v>
      </c>
      <c r="DX7" s="65" t="str">
        <f t="shared" si="24"/>
        <v>-</v>
      </c>
      <c r="DY7" s="65">
        <f t="shared" si="24"/>
        <v>50.7</v>
      </c>
      <c r="DZ7" s="65">
        <f t="shared" si="24"/>
        <v>51.3</v>
      </c>
      <c r="EA7" s="65">
        <f t="shared" si="24"/>
        <v>51.2</v>
      </c>
      <c r="EB7" s="65"/>
      <c r="EC7" s="65" t="str">
        <f>EC8</f>
        <v>-</v>
      </c>
      <c r="ED7" s="65" t="str">
        <f t="shared" ref="ED7:EL7" si="25">ED8</f>
        <v>-</v>
      </c>
      <c r="EE7" s="65">
        <f t="shared" si="25"/>
        <v>15.9</v>
      </c>
      <c r="EF7" s="65">
        <f t="shared" si="25"/>
        <v>24.6</v>
      </c>
      <c r="EG7" s="65">
        <f t="shared" si="25"/>
        <v>39.6</v>
      </c>
      <c r="EH7" s="65" t="str">
        <f t="shared" si="25"/>
        <v>-</v>
      </c>
      <c r="EI7" s="65" t="str">
        <f t="shared" si="25"/>
        <v>-</v>
      </c>
      <c r="EJ7" s="65">
        <f t="shared" si="25"/>
        <v>62.6</v>
      </c>
      <c r="EK7" s="65">
        <f t="shared" si="25"/>
        <v>64.099999999999994</v>
      </c>
      <c r="EL7" s="65">
        <f t="shared" si="25"/>
        <v>64.3</v>
      </c>
      <c r="EM7" s="65"/>
      <c r="EN7" s="66" t="str">
        <f>EN8</f>
        <v>-</v>
      </c>
      <c r="EO7" s="66" t="str">
        <f t="shared" ref="EO7:EW7" si="26">EO8</f>
        <v>-</v>
      </c>
      <c r="EP7" s="66">
        <f t="shared" si="26"/>
        <v>14032378</v>
      </c>
      <c r="EQ7" s="66">
        <f t="shared" si="26"/>
        <v>17122235</v>
      </c>
      <c r="ER7" s="66">
        <f t="shared" si="26"/>
        <v>17551455</v>
      </c>
      <c r="ES7" s="66" t="str">
        <f t="shared" si="26"/>
        <v>-</v>
      </c>
      <c r="ET7" s="66" t="str">
        <f t="shared" si="26"/>
        <v>-</v>
      </c>
      <c r="EU7" s="66">
        <f t="shared" si="26"/>
        <v>50543381</v>
      </c>
      <c r="EV7" s="66">
        <f t="shared" si="26"/>
        <v>51238617</v>
      </c>
      <c r="EW7" s="66">
        <f t="shared" si="26"/>
        <v>51669762</v>
      </c>
      <c r="EX7" s="66"/>
    </row>
    <row r="8" spans="1:154" s="67" customFormat="1">
      <c r="A8" s="48"/>
      <c r="B8" s="68">
        <v>2016</v>
      </c>
      <c r="C8" s="68">
        <v>347510</v>
      </c>
      <c r="D8" s="68">
        <v>46</v>
      </c>
      <c r="E8" s="68">
        <v>6</v>
      </c>
      <c r="F8" s="68">
        <v>0</v>
      </c>
      <c r="G8" s="68">
        <v>2</v>
      </c>
      <c r="H8" s="68" t="s">
        <v>123</v>
      </c>
      <c r="I8" s="68" t="s">
        <v>124</v>
      </c>
      <c r="J8" s="68" t="s">
        <v>125</v>
      </c>
      <c r="K8" s="68" t="s">
        <v>126</v>
      </c>
      <c r="L8" s="68" t="s">
        <v>127</v>
      </c>
      <c r="M8" s="68" t="s">
        <v>128</v>
      </c>
      <c r="N8" s="68" t="s">
        <v>129</v>
      </c>
      <c r="O8" s="68"/>
      <c r="P8" s="68" t="s">
        <v>130</v>
      </c>
      <c r="Q8" s="69">
        <v>31</v>
      </c>
      <c r="R8" s="68" t="s">
        <v>131</v>
      </c>
      <c r="S8" s="68" t="s">
        <v>132</v>
      </c>
      <c r="T8" s="68" t="s">
        <v>133</v>
      </c>
      <c r="U8" s="69" t="s">
        <v>131</v>
      </c>
      <c r="V8" s="69">
        <v>31518</v>
      </c>
      <c r="W8" s="68" t="s">
        <v>134</v>
      </c>
      <c r="X8" s="70" t="s">
        <v>135</v>
      </c>
      <c r="Y8" s="69">
        <v>527</v>
      </c>
      <c r="Z8" s="69" t="s">
        <v>131</v>
      </c>
      <c r="AA8" s="69" t="s">
        <v>131</v>
      </c>
      <c r="AB8" s="69" t="s">
        <v>131</v>
      </c>
      <c r="AC8" s="69" t="s">
        <v>131</v>
      </c>
      <c r="AD8" s="69">
        <v>527</v>
      </c>
      <c r="AE8" s="69">
        <v>527</v>
      </c>
      <c r="AF8" s="69" t="s">
        <v>131</v>
      </c>
      <c r="AG8" s="69">
        <v>527</v>
      </c>
      <c r="AH8" s="71" t="s">
        <v>131</v>
      </c>
      <c r="AI8" s="71" t="s">
        <v>131</v>
      </c>
      <c r="AJ8" s="71">
        <v>104</v>
      </c>
      <c r="AK8" s="71">
        <v>100</v>
      </c>
      <c r="AL8" s="71">
        <v>97.8</v>
      </c>
      <c r="AM8" s="71" t="s">
        <v>131</v>
      </c>
      <c r="AN8" s="71" t="s">
        <v>131</v>
      </c>
      <c r="AO8" s="71">
        <v>101.1</v>
      </c>
      <c r="AP8" s="71">
        <v>100.3</v>
      </c>
      <c r="AQ8" s="71">
        <v>99.8</v>
      </c>
      <c r="AR8" s="71">
        <v>98.4</v>
      </c>
      <c r="AS8" s="71" t="s">
        <v>131</v>
      </c>
      <c r="AT8" s="71" t="s">
        <v>131</v>
      </c>
      <c r="AU8" s="71">
        <v>99.8</v>
      </c>
      <c r="AV8" s="71">
        <v>95.6</v>
      </c>
      <c r="AW8" s="71">
        <v>93.8</v>
      </c>
      <c r="AX8" s="71" t="s">
        <v>131</v>
      </c>
      <c r="AY8" s="71" t="s">
        <v>131</v>
      </c>
      <c r="AZ8" s="71">
        <v>94.6</v>
      </c>
      <c r="BA8" s="71">
        <v>94.4</v>
      </c>
      <c r="BB8" s="71">
        <v>93.6</v>
      </c>
      <c r="BC8" s="71">
        <v>89.5</v>
      </c>
      <c r="BD8" s="72" t="s">
        <v>131</v>
      </c>
      <c r="BE8" s="72" t="s">
        <v>131</v>
      </c>
      <c r="BF8" s="72" t="s">
        <v>136</v>
      </c>
      <c r="BG8" s="72" t="s">
        <v>136</v>
      </c>
      <c r="BH8" s="72">
        <v>2.2000000000000002</v>
      </c>
      <c r="BI8" s="72" t="s">
        <v>131</v>
      </c>
      <c r="BJ8" s="72" t="s">
        <v>131</v>
      </c>
      <c r="BK8" s="72">
        <v>37.700000000000003</v>
      </c>
      <c r="BL8" s="72">
        <v>36.799999999999997</v>
      </c>
      <c r="BM8" s="72">
        <v>33.9</v>
      </c>
      <c r="BN8" s="72">
        <v>63.6</v>
      </c>
      <c r="BO8" s="71" t="s">
        <v>131</v>
      </c>
      <c r="BP8" s="71" t="s">
        <v>131</v>
      </c>
      <c r="BQ8" s="71">
        <v>87.4</v>
      </c>
      <c r="BR8" s="71">
        <v>84</v>
      </c>
      <c r="BS8" s="71">
        <v>85.7</v>
      </c>
      <c r="BT8" s="71" t="s">
        <v>131</v>
      </c>
      <c r="BU8" s="71" t="s">
        <v>131</v>
      </c>
      <c r="BV8" s="71">
        <v>80.7</v>
      </c>
      <c r="BW8" s="71">
        <v>80.7</v>
      </c>
      <c r="BX8" s="71">
        <v>79.5</v>
      </c>
      <c r="BY8" s="71">
        <v>74.2</v>
      </c>
      <c r="BZ8" s="72" t="s">
        <v>131</v>
      </c>
      <c r="CA8" s="72" t="s">
        <v>131</v>
      </c>
      <c r="CB8" s="72">
        <v>65181</v>
      </c>
      <c r="CC8" s="72">
        <v>67243</v>
      </c>
      <c r="CD8" s="72">
        <v>68209</v>
      </c>
      <c r="CE8" s="72" t="s">
        <v>131</v>
      </c>
      <c r="CF8" s="72" t="s">
        <v>131</v>
      </c>
      <c r="CG8" s="72">
        <v>60787</v>
      </c>
      <c r="CH8" s="72">
        <v>62913</v>
      </c>
      <c r="CI8" s="72">
        <v>64765</v>
      </c>
      <c r="CJ8" s="71">
        <v>49667</v>
      </c>
      <c r="CK8" s="72" t="s">
        <v>131</v>
      </c>
      <c r="CL8" s="72" t="s">
        <v>131</v>
      </c>
      <c r="CM8" s="72">
        <v>19124</v>
      </c>
      <c r="CN8" s="72">
        <v>21089</v>
      </c>
      <c r="CO8" s="72">
        <v>21862</v>
      </c>
      <c r="CP8" s="72" t="s">
        <v>131</v>
      </c>
      <c r="CQ8" s="72" t="s">
        <v>131</v>
      </c>
      <c r="CR8" s="72">
        <v>15610</v>
      </c>
      <c r="CS8" s="72">
        <v>16993</v>
      </c>
      <c r="CT8" s="72">
        <v>17680</v>
      </c>
      <c r="CU8" s="71">
        <v>13758</v>
      </c>
      <c r="CV8" s="72" t="s">
        <v>131</v>
      </c>
      <c r="CW8" s="72" t="s">
        <v>131</v>
      </c>
      <c r="CX8" s="72">
        <v>45.3</v>
      </c>
      <c r="CY8" s="72">
        <v>45.7</v>
      </c>
      <c r="CZ8" s="72">
        <v>47.4</v>
      </c>
      <c r="DA8" s="72" t="s">
        <v>131</v>
      </c>
      <c r="DB8" s="72" t="s">
        <v>131</v>
      </c>
      <c r="DC8" s="72">
        <v>48.7</v>
      </c>
      <c r="DD8" s="72">
        <v>48.5</v>
      </c>
      <c r="DE8" s="72">
        <v>49.2</v>
      </c>
      <c r="DF8" s="72">
        <v>55.2</v>
      </c>
      <c r="DG8" s="72" t="s">
        <v>131</v>
      </c>
      <c r="DH8" s="72" t="s">
        <v>131</v>
      </c>
      <c r="DI8" s="72">
        <v>26.8</v>
      </c>
      <c r="DJ8" s="72">
        <v>29.7</v>
      </c>
      <c r="DK8" s="72">
        <v>29.3</v>
      </c>
      <c r="DL8" s="72" t="s">
        <v>131</v>
      </c>
      <c r="DM8" s="72" t="s">
        <v>131</v>
      </c>
      <c r="DN8" s="72">
        <v>26.3</v>
      </c>
      <c r="DO8" s="72">
        <v>27.5</v>
      </c>
      <c r="DP8" s="72">
        <v>27.4</v>
      </c>
      <c r="DQ8" s="72">
        <v>24.1</v>
      </c>
      <c r="DR8" s="71" t="s">
        <v>131</v>
      </c>
      <c r="DS8" s="71" t="s">
        <v>131</v>
      </c>
      <c r="DT8" s="71">
        <v>11.4</v>
      </c>
      <c r="DU8" s="71">
        <v>21</v>
      </c>
      <c r="DV8" s="71">
        <v>33</v>
      </c>
      <c r="DW8" s="71" t="s">
        <v>131</v>
      </c>
      <c r="DX8" s="71" t="s">
        <v>131</v>
      </c>
      <c r="DY8" s="71">
        <v>50.7</v>
      </c>
      <c r="DZ8" s="71">
        <v>51.3</v>
      </c>
      <c r="EA8" s="71">
        <v>51.2</v>
      </c>
      <c r="EB8" s="71">
        <v>50.7</v>
      </c>
      <c r="EC8" s="71" t="s">
        <v>131</v>
      </c>
      <c r="ED8" s="71" t="s">
        <v>131</v>
      </c>
      <c r="EE8" s="71">
        <v>15.9</v>
      </c>
      <c r="EF8" s="71">
        <v>24.6</v>
      </c>
      <c r="EG8" s="71">
        <v>39.6</v>
      </c>
      <c r="EH8" s="71" t="s">
        <v>131</v>
      </c>
      <c r="EI8" s="71" t="s">
        <v>131</v>
      </c>
      <c r="EJ8" s="71">
        <v>62.6</v>
      </c>
      <c r="EK8" s="71">
        <v>64.099999999999994</v>
      </c>
      <c r="EL8" s="71">
        <v>64.3</v>
      </c>
      <c r="EM8" s="71">
        <v>65.7</v>
      </c>
      <c r="EN8" s="72" t="s">
        <v>131</v>
      </c>
      <c r="EO8" s="72" t="s">
        <v>131</v>
      </c>
      <c r="EP8" s="72">
        <v>14032378</v>
      </c>
      <c r="EQ8" s="72">
        <v>17122235</v>
      </c>
      <c r="ER8" s="72">
        <v>17551455</v>
      </c>
      <c r="ES8" s="72" t="s">
        <v>131</v>
      </c>
      <c r="ET8" s="72" t="s">
        <v>131</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達啓</cp:lastModifiedBy>
  <cp:lastPrinted>2018-10-04T02:14:39Z</cp:lastPrinted>
  <dcterms:created xsi:type="dcterms:W3CDTF">2018-06-14T04:25:31Z</dcterms:created>
  <dcterms:modified xsi:type="dcterms:W3CDTF">2018-10-04T02:14:44Z</dcterms:modified>
  <cp:category/>
</cp:coreProperties>
</file>