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♡99【市立病院機構担当】\30：財政関係\■決算関係\平成29年度決算\181010  病院事業に係る「経営比較分析表」の公表について\07 回答\"/>
    </mc:Choice>
  </mc:AlternateContent>
  <workbookProtection workbookPassword="B319" lockStructure="1"/>
  <bookViews>
    <workbookView xWindow="240" yWindow="45" windowWidth="14940" windowHeight="7650"/>
  </bookViews>
  <sheets>
    <sheet name="法適用_病院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GT80" i="4" s="1"/>
  <c r="EJ7" i="5"/>
  <c r="EI7" i="5"/>
  <c r="FH80" i="4" s="1"/>
  <c r="EH7" i="5"/>
  <c r="EG7" i="5"/>
  <c r="HM79" i="4" s="1"/>
  <c r="EF7" i="5"/>
  <c r="EE7" i="5"/>
  <c r="GA79" i="4" s="1"/>
  <c r="ED7" i="5"/>
  <c r="EC7" i="5"/>
  <c r="EO79" i="4" s="1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LJ55" i="4" s="1"/>
  <c r="DH7" i="5"/>
  <c r="DG7" i="5"/>
  <c r="KF55" i="4" s="1"/>
  <c r="DE7" i="5"/>
  <c r="DD7" i="5"/>
  <c r="IK56" i="4" s="1"/>
  <c r="DC7" i="5"/>
  <c r="DB7" i="5"/>
  <c r="HG56" i="4" s="1"/>
  <c r="DA7" i="5"/>
  <c r="CZ7" i="5"/>
  <c r="CY7" i="5"/>
  <c r="CX7" i="5"/>
  <c r="CW7" i="5"/>
  <c r="CV7" i="5"/>
  <c r="CT7" i="5"/>
  <c r="CS7" i="5"/>
  <c r="CR7" i="5"/>
  <c r="CQ7" i="5"/>
  <c r="CP7" i="5"/>
  <c r="CO7" i="5"/>
  <c r="FL55" i="4" s="1"/>
  <c r="CN7" i="5"/>
  <c r="CM7" i="5"/>
  <c r="EH55" i="4" s="1"/>
  <c r="CL7" i="5"/>
  <c r="CK7" i="5"/>
  <c r="DD55" i="4" s="1"/>
  <c r="CI7" i="5"/>
  <c r="CH7" i="5"/>
  <c r="BI56" i="4" s="1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LJ33" i="4" s="1"/>
  <c r="BP7" i="5"/>
  <c r="BO7" i="5"/>
  <c r="KF33" i="4" s="1"/>
  <c r="BM7" i="5"/>
  <c r="BL7" i="5"/>
  <c r="IK34" i="4" s="1"/>
  <c r="BK7" i="5"/>
  <c r="BJ7" i="5"/>
  <c r="HG34" i="4" s="1"/>
  <c r="BI7" i="5"/>
  <c r="BH7" i="5"/>
  <c r="BG7" i="5"/>
  <c r="BF7" i="5"/>
  <c r="BE7" i="5"/>
  <c r="BD7" i="5"/>
  <c r="BB7" i="5"/>
  <c r="BA7" i="5"/>
  <c r="AZ7" i="5"/>
  <c r="AY7" i="5"/>
  <c r="AX7" i="5"/>
  <c r="AW7" i="5"/>
  <c r="FL33" i="4" s="1"/>
  <c r="AV7" i="5"/>
  <c r="AU7" i="5"/>
  <c r="EH33" i="4" s="1"/>
  <c r="AT7" i="5"/>
  <c r="AS7" i="5"/>
  <c r="DD33" i="4" s="1"/>
  <c r="AQ7" i="5"/>
  <c r="AP7" i="5"/>
  <c r="BI34" i="4" s="1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ID12" i="4" s="1"/>
  <c r="AD6" i="5"/>
  <c r="AC6" i="5"/>
  <c r="JW10" i="4" s="1"/>
  <c r="AB6" i="5"/>
  <c r="AA6" i="5"/>
  <c r="Z6" i="5"/>
  <c r="Y6" i="5"/>
  <c r="X6" i="5"/>
  <c r="W6" i="5"/>
  <c r="CN12" i="4" s="1"/>
  <c r="V6" i="5"/>
  <c r="U6" i="5"/>
  <c r="B12" i="4" s="1"/>
  <c r="T6" i="5"/>
  <c r="S6" i="5"/>
  <c r="R6" i="5"/>
  <c r="Q6" i="5"/>
  <c r="P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H90" i="4"/>
  <c r="F90" i="4"/>
  <c r="D90" i="4"/>
  <c r="B90" i="4"/>
  <c r="MH80" i="4"/>
  <c r="LO80" i="4"/>
  <c r="KV80" i="4"/>
  <c r="KC80" i="4"/>
  <c r="JJ80" i="4"/>
  <c r="HM80" i="4"/>
  <c r="GA80" i="4"/>
  <c r="EO80" i="4"/>
  <c r="CS80" i="4"/>
  <c r="BZ80" i="4"/>
  <c r="BG80" i="4"/>
  <c r="AN80" i="4"/>
  <c r="U80" i="4"/>
  <c r="MH79" i="4"/>
  <c r="LO79" i="4"/>
  <c r="KV79" i="4"/>
  <c r="KC79" i="4"/>
  <c r="JJ79" i="4"/>
  <c r="GT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HV56" i="4"/>
  <c r="GR56" i="4"/>
  <c r="FL56" i="4"/>
  <c r="EW56" i="4"/>
  <c r="EH56" i="4"/>
  <c r="DS56" i="4"/>
  <c r="DD56" i="4"/>
  <c r="BX56" i="4"/>
  <c r="AT56" i="4"/>
  <c r="P56" i="4"/>
  <c r="LY55" i="4"/>
  <c r="KU55" i="4"/>
  <c r="IZ55" i="4"/>
  <c r="IK55" i="4"/>
  <c r="HV55" i="4"/>
  <c r="HG55" i="4"/>
  <c r="GR55" i="4"/>
  <c r="EW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HV34" i="4"/>
  <c r="GR34" i="4"/>
  <c r="FL34" i="4"/>
  <c r="EW34" i="4"/>
  <c r="EH34" i="4"/>
  <c r="DS34" i="4"/>
  <c r="DD34" i="4"/>
  <c r="BX34" i="4"/>
  <c r="AT34" i="4"/>
  <c r="P34" i="4"/>
  <c r="LY33" i="4"/>
  <c r="KU33" i="4"/>
  <c r="IZ33" i="4"/>
  <c r="IK33" i="4"/>
  <c r="HV33" i="4"/>
  <c r="HG33" i="4"/>
  <c r="GR33" i="4"/>
  <c r="EW33" i="4"/>
  <c r="DS33" i="4"/>
  <c r="BX33" i="4"/>
  <c r="BI33" i="4"/>
  <c r="AT33" i="4"/>
  <c r="AE33" i="4"/>
  <c r="P33" i="4"/>
  <c r="JW12" i="4"/>
  <c r="EG12" i="4"/>
  <c r="AU12" i="4"/>
  <c r="LP10" i="4"/>
  <c r="ID10" i="4"/>
  <c r="FZ10" i="4"/>
  <c r="EG10" i="4"/>
  <c r="CN10" i="4"/>
  <c r="AU10" i="4"/>
  <c r="B10" i="4"/>
  <c r="LP8" i="4"/>
  <c r="JW8" i="4"/>
  <c r="ID8" i="4"/>
  <c r="CN8" i="4"/>
  <c r="B8" i="4"/>
  <c r="HM78" i="4" l="1"/>
  <c r="FL54" i="4"/>
  <c r="FL32" i="4"/>
  <c r="CS78" i="4"/>
  <c r="BX54" i="4"/>
  <c r="BX32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KC78" i="4"/>
  <c r="HG54" i="4"/>
  <c r="HG32" i="4"/>
  <c r="FH78" i="4"/>
  <c r="DS54" i="4"/>
  <c r="DS32" i="4"/>
  <c r="KU32" i="4"/>
  <c r="EO78" i="4"/>
  <c r="DD54" i="4"/>
  <c r="DD32" i="4"/>
  <c r="KF32" i="4"/>
  <c r="U78" i="4"/>
  <c r="KF54" i="4"/>
  <c r="JJ78" i="4"/>
  <c r="GR54" i="4"/>
  <c r="GR32" i="4"/>
  <c r="P54" i="4"/>
  <c r="P32" i="4"/>
  <c r="LO78" i="4"/>
  <c r="IK54" i="4"/>
  <c r="IK32" i="4"/>
  <c r="GT78" i="4"/>
  <c r="EW54" i="4"/>
  <c r="BI32" i="4"/>
  <c r="BZ78" i="4"/>
  <c r="BI54" i="4"/>
  <c r="LY54" i="4"/>
  <c r="LY32" i="4"/>
  <c r="EW32" i="4"/>
  <c r="LJ54" i="4"/>
  <c r="LJ32" i="4"/>
  <c r="KV78" i="4"/>
  <c r="EH32" i="4"/>
  <c r="HV32" i="4"/>
  <c r="GA78" i="4"/>
  <c r="EH54" i="4"/>
  <c r="BG78" i="4"/>
  <c r="AT54" i="4"/>
  <c r="AT32" i="4"/>
  <c r="HV54" i="4"/>
</calcChain>
</file>

<file path=xl/sharedStrings.xml><?xml version="1.0" encoding="utf-8"?>
<sst xmlns="http://schemas.openxmlformats.org/spreadsheetml/2006/main" count="335" uniqueCount="148">
  <si>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</si>
  <si>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</si>
  <si>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</si>
  <si>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</si>
  <si>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</si>
  <si>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</si>
  <si>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</si>
  <si>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</si>
  <si>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</si>
  <si>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</si>
  <si>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</si>
  <si>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</si>
  <si>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</si>
  <si>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</si>
  <si>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</si>
  <si>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</si>
  <si>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</si>
  <si>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</si>
  <si>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</si>
  <si>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</si>
  <si>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</si>
  <si>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</si>
  <si>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</si>
  <si>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</si>
  <si>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</si>
  <si>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</si>
  <si>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</si>
  <si>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</si>
  <si>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</si>
  <si>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</si>
  <si>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</si>
  <si>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</si>
  <si>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</si>
  <si>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</si>
  <si>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</si>
  <si>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</si>
  <si>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</si>
  <si>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</si>
  <si>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</si>
  <si>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</si>
  <si>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</si>
  <si>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</si>
  <si>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</si>
  <si>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</si>
  <si>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</si>
  <si>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</si>
  <si>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</si>
  <si>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</si>
  <si>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</si>
  <si>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</si>
  <si>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</si>
  <si>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</si>
  <si>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</si>
  <si>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</si>
  <si>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</si>
  <si>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</si>
  <si>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</si>
  <si>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</si>
  <si>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</si>
  <si>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</si>
  <si>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</si>
  <si>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</si>
  <si>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</si>
  <si>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</si>
  <si>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</si>
  <si>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</si>
  <si>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</si>
  <si>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</si>
  <si>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</si>
  <si>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</si>
  <si>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</si>
  <si>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</si>
  <si>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</si>
  <si>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</si>
  <si>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</si>
  <si>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</si>
  <si>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</si>
  <si>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</si>
  <si>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</si>
  <si>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</si>
  <si>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</si>
  <si>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</si>
  <si>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</si>
  <si>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</si>
  <si>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</si>
  <si>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</si>
  <si>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</si>
  <si>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</si>
  <si>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</si>
  <si>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</si>
  <si>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</si>
  <si>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</si>
  <si>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</si>
  <si>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</si>
  <si>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</si>
  <si>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</si>
  <si>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</si>
  <si>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</si>
  <si>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</si>
  <si>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</si>
  <si>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</si>
  <si>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</si>
  <si>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</si>
  <si>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</si>
  <si>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</si>
  <si>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</si>
  <si>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</si>
  <si>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</si>
  <si>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</si>
  <si>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</si>
  <si>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</si>
  <si>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</si>
  <si>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</si>
  <si>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</si>
  <si>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</si>
  <si>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</si>
  <si>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</si>
  <si>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</si>
  <si>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</si>
  <si>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</si>
  <si>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</si>
  <si>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</si>
  <si>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</si>
  <si>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広島県</t>
  </si>
  <si>
    <t>地方独立行政法人広島市立病院機構</t>
  </si>
  <si>
    <t>舟入市民病院</t>
  </si>
  <si>
    <t>地方独立行政法人</t>
  </si>
  <si>
    <t>病院事業</t>
  </si>
  <si>
    <t>一般病院</t>
  </si>
  <si>
    <t>100床以上～200床未満</t>
  </si>
  <si>
    <t>直営</t>
  </si>
  <si>
    <t>-</t>
  </si>
  <si>
    <t>ド 訓</t>
  </si>
  <si>
    <t>救 臨 感 輪</t>
  </si>
  <si>
    <t>非該当</t>
  </si>
  <si>
    <t>１０：１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</si>
  <si>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</si>
  <si>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</si>
  <si>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</si>
  <si>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</si>
  <si>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</si>
  <si>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</si>
  <si>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</si>
  <si>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非設置</t>
    <rPh sb="0" eb="1">
      <t>ヒ</t>
    </rPh>
    <rPh sb="1" eb="3">
      <t>セッチ</t>
    </rPh>
    <phoneticPr fontId="5"/>
  </si>
  <si>
    <t xml:space="preserve">　２４時間３６５日の小児救急患者を受け入れる小児救急医療拠点病院であり、第二種感染症指定医療機関
【主な機関指定】
　小児救急医療拠点病院、第二種感染症指定医療機関
</t>
    <phoneticPr fontId="5"/>
  </si>
  <si>
    <t xml:space="preserve">【① 経常収支比率、②医業収支比率、③累積欠損比率】
　26年度の地方独立法人設立以降、経常収支比率は100％を上回っており、経営は堅調に推移している。
【④病床利用率、⑤入院患者１人１日当たり収益、⑥外来患者１人１日当たり収益】
　患者１人１日当たり収益は平均値を上回っているが、病床利用率は平均値を下回っており、安定した経営を実現させるためには、病床利用率の向上を図っていく必要がある。
【⑦職員給与費対医業収益比率、⑧材料費対医業収益比率】
　各指標とも、平均値に対し、良好な数値で推移している。
</t>
    <phoneticPr fontId="5"/>
  </si>
  <si>
    <t xml:space="preserve">　舟入市民病院は、平成9年度に建て替えを行っており、当面、建替え等大規模な施設整備は生じない。
　設備については、更新計画を策定し、計画的な更新を進めるとともに、毎年、当該計画の見直しを行い、必要な箇所の補修を行っている。
</t>
    <phoneticPr fontId="5"/>
  </si>
  <si>
    <t xml:space="preserve">　「１　経営の健全性・効率性について」にも記載したが、経営は堅調に推移しているものの、安定した経営を実現させるためには、病床利用率の向上を図っていく必要があると考えている。
　このため、医療連携室を中心に、地域の医療機関との連携強化に取組み、紹介患者数の増を図っているところである。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</si>
</sst>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58"/>
          <c:w val="0.8500366756764906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64.099999999999994</c:v>
                </c:pt>
                <c:pt idx="3">
                  <c:v>63.8</c:v>
                </c:pt>
                <c:pt idx="4">
                  <c:v>66.099999999999994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341976"/>
        <c:axId val="12634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68.3</c:v>
                </c:pt>
                <c:pt idx="3">
                  <c:v>67.900000000000006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1976"/>
        <c:axId val="126342360"/>
      </c:lineChart>
      <c:dateAx>
        <c:axId val="126341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6342360"/>
        <c:crosses val="autoZero"/>
        <c:auto val="1"/>
        <c:lblOffset val="100"/>
        <c:baseTimeUnit val="years"/>
      </c:dateAx>
      <c:valAx>
        <c:axId val="12634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26341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59"/>
          <c:y val="0.15806945669028458"/>
          <c:w val="0.852730602093264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6992"/>
        <c:axId val="23036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112.9</c:v>
                </c:pt>
                <c:pt idx="3">
                  <c:v>118.9</c:v>
                </c:pt>
                <c:pt idx="4">
                  <c:v>119.5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66992"/>
        <c:axId val="230367376"/>
      </c:lineChart>
      <c:dateAx>
        <c:axId val="23036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367376"/>
        <c:crosses val="autoZero"/>
        <c:auto val="1"/>
        <c:lblOffset val="100"/>
        <c:baseTimeUnit val="years"/>
      </c:dateAx>
      <c:valAx>
        <c:axId val="23036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36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4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58"/>
          <c:w val="0.8527304963945150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84.5</c:v>
                </c:pt>
                <c:pt idx="3">
                  <c:v>83.3</c:v>
                </c:pt>
                <c:pt idx="4">
                  <c:v>82.8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28848"/>
        <c:axId val="23052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85.4</c:v>
                </c:pt>
                <c:pt idx="3">
                  <c:v>85.3</c:v>
                </c:pt>
                <c:pt idx="4">
                  <c:v>84.2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28848"/>
        <c:axId val="230529232"/>
      </c:lineChart>
      <c:dateAx>
        <c:axId val="23052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529232"/>
        <c:crosses val="autoZero"/>
        <c:auto val="1"/>
        <c:lblOffset val="100"/>
        <c:baseTimeUnit val="years"/>
      </c:dateAx>
      <c:valAx>
        <c:axId val="23052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52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2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1"/>
          <c:y val="0.15806945669028458"/>
          <c:w val="0.8530160777483983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101.1</c:v>
                </c:pt>
                <c:pt idx="3">
                  <c:v>100.1</c:v>
                </c:pt>
                <c:pt idx="4">
                  <c:v>103.5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536992"/>
        <c:axId val="2305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96.9</c:v>
                </c:pt>
                <c:pt idx="3">
                  <c:v>98.3</c:v>
                </c:pt>
                <c:pt idx="4">
                  <c:v>96.7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36992"/>
        <c:axId val="230537376"/>
      </c:lineChart>
      <c:dateAx>
        <c:axId val="23053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537376"/>
        <c:crosses val="autoZero"/>
        <c:auto val="1"/>
        <c:lblOffset val="100"/>
        <c:baseTimeUnit val="years"/>
      </c:dateAx>
      <c:valAx>
        <c:axId val="230537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30536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3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58"/>
          <c:w val="0.8343507205740796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7.4</c:v>
                </c:pt>
                <c:pt idx="3">
                  <c:v>14.3</c:v>
                </c:pt>
                <c:pt idx="4">
                  <c:v>22.4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66032"/>
        <c:axId val="23095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52.2</c:v>
                </c:pt>
                <c:pt idx="3">
                  <c:v>52.4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66032"/>
        <c:axId val="230958704"/>
      </c:lineChart>
      <c:dateAx>
        <c:axId val="23096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58704"/>
        <c:crosses val="autoZero"/>
        <c:auto val="1"/>
        <c:lblOffset val="100"/>
        <c:baseTimeUnit val="years"/>
      </c:dateAx>
      <c:valAx>
        <c:axId val="23095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96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4"/>
          <c:y val="0.15806945669028458"/>
          <c:w val="0.831754107981220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15.9</c:v>
                </c:pt>
                <c:pt idx="3">
                  <c:v>20.8</c:v>
                </c:pt>
                <c:pt idx="4">
                  <c:v>35.799999999999997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58312"/>
        <c:axId val="23095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69.599999999999994</c:v>
                </c:pt>
                <c:pt idx="3">
                  <c:v>69.2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58312"/>
        <c:axId val="230957920"/>
      </c:lineChart>
      <c:dateAx>
        <c:axId val="230958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57920"/>
        <c:crosses val="autoZero"/>
        <c:auto val="1"/>
        <c:lblOffset val="100"/>
        <c:baseTimeUnit val="years"/>
      </c:dateAx>
      <c:valAx>
        <c:axId val="23095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958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7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28"/>
          <c:y val="0.15806945669028458"/>
          <c:w val="0.8345498826291084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23005006</c:v>
                </c:pt>
                <c:pt idx="3">
                  <c:v>27513327</c:v>
                </c:pt>
                <c:pt idx="4">
                  <c:v>28180821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59880"/>
        <c:axId val="23096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35115689</c:v>
                </c:pt>
                <c:pt idx="3">
                  <c:v>35730958</c:v>
                </c:pt>
                <c:pt idx="4">
                  <c:v>37752628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59880"/>
        <c:axId val="230960272"/>
      </c:lineChart>
      <c:dateAx>
        <c:axId val="23095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60272"/>
        <c:crosses val="autoZero"/>
        <c:auto val="1"/>
        <c:lblOffset val="100"/>
        <c:baseTimeUnit val="years"/>
      </c:dateAx>
      <c:valAx>
        <c:axId val="23096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959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5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7"/>
          <c:y val="0.15806945669028458"/>
          <c:w val="0.8500366756764906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15.3</c:v>
                </c:pt>
                <c:pt idx="3">
                  <c:v>15.2</c:v>
                </c:pt>
                <c:pt idx="4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61056"/>
        <c:axId val="23096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18.899999999999999</c:v>
                </c:pt>
                <c:pt idx="3">
                  <c:v>19</c:v>
                </c:pt>
                <c:pt idx="4">
                  <c:v>18.7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61056"/>
        <c:axId val="230961448"/>
      </c:lineChart>
      <c:dateAx>
        <c:axId val="23096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61448"/>
        <c:crosses val="autoZero"/>
        <c:auto val="1"/>
        <c:lblOffset val="100"/>
        <c:baseTimeUnit val="years"/>
      </c:dateAx>
      <c:valAx>
        <c:axId val="23096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961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59"/>
          <c:y val="0.15806945669028458"/>
          <c:w val="0.852730602093264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50.2</c:v>
                </c:pt>
                <c:pt idx="3">
                  <c:v>49.8</c:v>
                </c:pt>
                <c:pt idx="4">
                  <c:v>49.4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35024"/>
        <c:axId val="229034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62.1</c:v>
                </c:pt>
                <c:pt idx="3">
                  <c:v>62.5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035024"/>
        <c:axId val="229034632"/>
      </c:lineChart>
      <c:dateAx>
        <c:axId val="22903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9034632"/>
        <c:crosses val="autoZero"/>
        <c:auto val="1"/>
        <c:lblOffset val="100"/>
        <c:baseTimeUnit val="years"/>
      </c:dateAx>
      <c:valAx>
        <c:axId val="229034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9035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6"/>
          <c:y val="0.15806945669028458"/>
          <c:w val="0.8527304963945150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12731</c:v>
                </c:pt>
                <c:pt idx="3">
                  <c:v>13064</c:v>
                </c:pt>
                <c:pt idx="4">
                  <c:v>13344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30632"/>
        <c:axId val="230731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9726</c:v>
                </c:pt>
                <c:pt idx="3">
                  <c:v>10037</c:v>
                </c:pt>
                <c:pt idx="4">
                  <c:v>9976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30632"/>
        <c:axId val="230731024"/>
      </c:lineChart>
      <c:dateAx>
        <c:axId val="230730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731024"/>
        <c:crosses val="autoZero"/>
        <c:auto val="1"/>
        <c:lblOffset val="100"/>
        <c:baseTimeUnit val="years"/>
      </c:dateAx>
      <c:valAx>
        <c:axId val="230731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730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51"/>
          <c:y val="0.15806945669028458"/>
          <c:w val="0.8530160777483983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41200</c:v>
                </c:pt>
                <c:pt idx="3">
                  <c:v>44130</c:v>
                </c:pt>
                <c:pt idx="4">
                  <c:v>44002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31808"/>
        <c:axId val="230732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32431</c:v>
                </c:pt>
                <c:pt idx="3">
                  <c:v>32532</c:v>
                </c:pt>
                <c:pt idx="4">
                  <c:v>33492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731808"/>
        <c:axId val="230732200"/>
      </c:lineChart>
      <c:dateAx>
        <c:axId val="23073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732200"/>
        <c:crosses val="autoZero"/>
        <c:auto val="1"/>
        <c:lblOffset val="100"/>
        <c:baseTimeUnit val="years"/>
      </c:dateAx>
      <c:valAx>
        <c:axId val="230732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0731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zero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D67" zoomScaleSheetLayoutView="70" workbookViewId="0">
      <selection activeCell="NI75" sqref="NI75"/>
    </sheetView>
  </sheetViews>
  <sheetFormatPr defaultColWidth="2.625" defaultRowHeight="13.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80" t="str">
        <f>データ!H6</f>
        <v>広島県地方独立行政法人広島市立病院機構　舟入市民病院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89" t="str">
        <f>データ!K6</f>
        <v>地方独立行政法人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100床以上～200床未満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143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140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17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感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16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156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84" t="str">
        <f>データ!U6</f>
        <v>-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12667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１０：１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140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140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144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145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 t="str">
        <f>データ!AH7</f>
        <v>-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 t="str">
        <f>データ!AI7</f>
        <v>-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101.1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100.1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103.5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 t="str">
        <f>データ!AS7</f>
        <v>-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 t="str">
        <f>データ!AT7</f>
        <v>-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84.5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83.3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82.8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 t="str">
        <f>データ!BD7</f>
        <v>-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 t="str">
        <f>データ!BE7</f>
        <v>-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 t="str">
        <f>データ!BF7</f>
        <v>該当数値なし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 t="str">
        <f>データ!BG7</f>
        <v>該当数値なし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 t="str">
        <f>データ!BH7</f>
        <v>該当数値なし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 t="str">
        <f>データ!BO7</f>
        <v>-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 t="str">
        <f>データ!BP7</f>
        <v>-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64.099999999999994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63.8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66.099999999999994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 t="str">
        <f>データ!AM7</f>
        <v>-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 t="str">
        <f>データ!AN7</f>
        <v>-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96.9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98.3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96.7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 t="str">
        <f>データ!AX7</f>
        <v>-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 t="str">
        <f>データ!AY7</f>
        <v>-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85.4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85.3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84.2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 t="str">
        <f>データ!BI7</f>
        <v>-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 t="str">
        <f>データ!BJ7</f>
        <v>-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112.9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118.9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119.5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 t="str">
        <f>データ!BT7</f>
        <v>-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 t="str">
        <f>データ!BU7</f>
        <v>-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68.3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67.900000000000006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69.8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>
      <c r="A36" s="2"/>
      <c r="B36" s="26"/>
      <c r="C36" s="27"/>
      <c r="D36" s="6"/>
      <c r="E36" s="126" t="s">
        <v>39</v>
      </c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6"/>
      <c r="CQ36" s="6"/>
      <c r="CR36" s="6"/>
      <c r="CS36" s="126" t="s">
        <v>40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27"/>
      <c r="GE36" s="27"/>
      <c r="GF36" s="27"/>
      <c r="GG36" s="126" t="s">
        <v>41</v>
      </c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  <c r="HT36" s="126"/>
      <c r="HU36" s="126"/>
      <c r="HV36" s="126"/>
      <c r="HW36" s="126"/>
      <c r="HX36" s="126"/>
      <c r="HY36" s="126"/>
      <c r="HZ36" s="126"/>
      <c r="IA36" s="126"/>
      <c r="IB36" s="126"/>
      <c r="IC36" s="126"/>
      <c r="ID36" s="126"/>
      <c r="IE36" s="126"/>
      <c r="IF36" s="126"/>
      <c r="IG36" s="126"/>
      <c r="IH36" s="126"/>
      <c r="II36" s="126"/>
      <c r="IJ36" s="126"/>
      <c r="IK36" s="126"/>
      <c r="IL36" s="126"/>
      <c r="IM36" s="126"/>
      <c r="IN36" s="126"/>
      <c r="IO36" s="126"/>
      <c r="IP36" s="126"/>
      <c r="IQ36" s="126"/>
      <c r="IR36" s="126"/>
      <c r="IS36" s="126"/>
      <c r="IT36" s="126"/>
      <c r="IU36" s="126"/>
      <c r="IV36" s="126"/>
      <c r="IW36" s="126"/>
      <c r="IX36" s="126"/>
      <c r="IY36" s="126"/>
      <c r="IZ36" s="126"/>
      <c r="JA36" s="126"/>
      <c r="JB36" s="126"/>
      <c r="JC36" s="126"/>
      <c r="JD36" s="126"/>
      <c r="JE36" s="126"/>
      <c r="JF36" s="126"/>
      <c r="JG36" s="126"/>
      <c r="JH36" s="126"/>
      <c r="JI36" s="126"/>
      <c r="JJ36" s="126"/>
      <c r="JK36" s="126"/>
      <c r="JL36" s="126"/>
      <c r="JM36" s="126"/>
      <c r="JN36" s="126"/>
      <c r="JO36" s="126"/>
      <c r="JP36" s="126"/>
      <c r="JQ36" s="126"/>
      <c r="JR36" s="6"/>
      <c r="JS36" s="6"/>
      <c r="JT36" s="6"/>
      <c r="JU36" s="126" t="s">
        <v>42</v>
      </c>
      <c r="JV36" s="126"/>
      <c r="JW36" s="126"/>
      <c r="JX36" s="126"/>
      <c r="JY36" s="126"/>
      <c r="JZ36" s="126"/>
      <c r="KA36" s="126"/>
      <c r="KB36" s="126"/>
      <c r="KC36" s="126"/>
      <c r="KD36" s="126"/>
      <c r="KE36" s="126"/>
      <c r="KF36" s="126"/>
      <c r="KG36" s="126"/>
      <c r="KH36" s="126"/>
      <c r="KI36" s="126"/>
      <c r="KJ36" s="126"/>
      <c r="KK36" s="126"/>
      <c r="KL36" s="126"/>
      <c r="KM36" s="126"/>
      <c r="KN36" s="126"/>
      <c r="KO36" s="126"/>
      <c r="KP36" s="126"/>
      <c r="KQ36" s="126"/>
      <c r="KR36" s="126"/>
      <c r="KS36" s="126"/>
      <c r="KT36" s="126"/>
      <c r="KU36" s="126"/>
      <c r="KV36" s="126"/>
      <c r="KW36" s="126"/>
      <c r="KX36" s="126"/>
      <c r="KY36" s="126"/>
      <c r="KZ36" s="126"/>
      <c r="LA36" s="126"/>
      <c r="LB36" s="126"/>
      <c r="LC36" s="126"/>
      <c r="LD36" s="126"/>
      <c r="LE36" s="126"/>
      <c r="LF36" s="126"/>
      <c r="LG36" s="126"/>
      <c r="LH36" s="126"/>
      <c r="LI36" s="126"/>
      <c r="LJ36" s="126"/>
      <c r="LK36" s="126"/>
      <c r="LL36" s="126"/>
      <c r="LM36" s="126"/>
      <c r="LN36" s="126"/>
      <c r="LO36" s="126"/>
      <c r="LP36" s="126"/>
      <c r="LQ36" s="126"/>
      <c r="LR36" s="126"/>
      <c r="LS36" s="126"/>
      <c r="LT36" s="126"/>
      <c r="LU36" s="126"/>
      <c r="LV36" s="126"/>
      <c r="LW36" s="126"/>
      <c r="LX36" s="126"/>
      <c r="LY36" s="126"/>
      <c r="LZ36" s="126"/>
      <c r="MA36" s="126"/>
      <c r="MB36" s="126"/>
      <c r="MC36" s="126"/>
      <c r="MD36" s="126"/>
      <c r="ME36" s="126"/>
      <c r="MF36" s="126"/>
      <c r="MG36" s="126"/>
      <c r="MH36" s="126"/>
      <c r="MI36" s="126"/>
      <c r="MJ36" s="126"/>
      <c r="MK36" s="126"/>
      <c r="ML36" s="126"/>
      <c r="MM36" s="126"/>
      <c r="MN36" s="126"/>
      <c r="MO36" s="126"/>
      <c r="MP36" s="126"/>
      <c r="MQ36" s="126"/>
      <c r="MR36" s="126"/>
      <c r="MS36" s="126"/>
      <c r="MT36" s="126"/>
      <c r="MU36" s="126"/>
      <c r="MV36" s="126"/>
      <c r="MW36" s="126"/>
      <c r="MX36" s="126"/>
      <c r="MY36" s="126"/>
      <c r="MZ36" s="126"/>
      <c r="NA36" s="126"/>
      <c r="NB36" s="126"/>
      <c r="NC36" s="126"/>
      <c r="ND36" s="126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>
      <c r="A37" s="2"/>
      <c r="B37" s="26"/>
      <c r="C37" s="27"/>
      <c r="D37" s="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6"/>
      <c r="CQ37" s="6"/>
      <c r="CR37" s="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27"/>
      <c r="GE37" s="27"/>
      <c r="GF37" s="27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  <c r="HT37" s="126"/>
      <c r="HU37" s="126"/>
      <c r="HV37" s="126"/>
      <c r="HW37" s="126"/>
      <c r="HX37" s="126"/>
      <c r="HY37" s="126"/>
      <c r="HZ37" s="126"/>
      <c r="IA37" s="126"/>
      <c r="IB37" s="126"/>
      <c r="IC37" s="126"/>
      <c r="ID37" s="126"/>
      <c r="IE37" s="126"/>
      <c r="IF37" s="126"/>
      <c r="IG37" s="126"/>
      <c r="IH37" s="126"/>
      <c r="II37" s="126"/>
      <c r="IJ37" s="126"/>
      <c r="IK37" s="126"/>
      <c r="IL37" s="126"/>
      <c r="IM37" s="126"/>
      <c r="IN37" s="126"/>
      <c r="IO37" s="126"/>
      <c r="IP37" s="126"/>
      <c r="IQ37" s="126"/>
      <c r="IR37" s="126"/>
      <c r="IS37" s="126"/>
      <c r="IT37" s="126"/>
      <c r="IU37" s="126"/>
      <c r="IV37" s="126"/>
      <c r="IW37" s="126"/>
      <c r="IX37" s="126"/>
      <c r="IY37" s="126"/>
      <c r="IZ37" s="126"/>
      <c r="JA37" s="126"/>
      <c r="JB37" s="126"/>
      <c r="JC37" s="126"/>
      <c r="JD37" s="126"/>
      <c r="JE37" s="126"/>
      <c r="JF37" s="126"/>
      <c r="JG37" s="126"/>
      <c r="JH37" s="126"/>
      <c r="JI37" s="126"/>
      <c r="JJ37" s="126"/>
      <c r="JK37" s="126"/>
      <c r="JL37" s="126"/>
      <c r="JM37" s="126"/>
      <c r="JN37" s="126"/>
      <c r="JO37" s="126"/>
      <c r="JP37" s="126"/>
      <c r="JQ37" s="126"/>
      <c r="JR37" s="6"/>
      <c r="JS37" s="6"/>
      <c r="JT37" s="6"/>
      <c r="JU37" s="126"/>
      <c r="JV37" s="126"/>
      <c r="JW37" s="126"/>
      <c r="JX37" s="126"/>
      <c r="JY37" s="126"/>
      <c r="JZ37" s="126"/>
      <c r="KA37" s="126"/>
      <c r="KB37" s="126"/>
      <c r="KC37" s="126"/>
      <c r="KD37" s="126"/>
      <c r="KE37" s="126"/>
      <c r="KF37" s="126"/>
      <c r="KG37" s="126"/>
      <c r="KH37" s="126"/>
      <c r="KI37" s="126"/>
      <c r="KJ37" s="126"/>
      <c r="KK37" s="126"/>
      <c r="KL37" s="126"/>
      <c r="KM37" s="126"/>
      <c r="KN37" s="126"/>
      <c r="KO37" s="126"/>
      <c r="KP37" s="126"/>
      <c r="KQ37" s="126"/>
      <c r="KR37" s="126"/>
      <c r="KS37" s="126"/>
      <c r="KT37" s="126"/>
      <c r="KU37" s="126"/>
      <c r="KV37" s="126"/>
      <c r="KW37" s="126"/>
      <c r="KX37" s="126"/>
      <c r="KY37" s="126"/>
      <c r="KZ37" s="126"/>
      <c r="LA37" s="126"/>
      <c r="LB37" s="126"/>
      <c r="LC37" s="126"/>
      <c r="LD37" s="126"/>
      <c r="LE37" s="126"/>
      <c r="LF37" s="126"/>
      <c r="LG37" s="126"/>
      <c r="LH37" s="126"/>
      <c r="LI37" s="126"/>
      <c r="LJ37" s="126"/>
      <c r="LK37" s="126"/>
      <c r="LL37" s="126"/>
      <c r="LM37" s="126"/>
      <c r="LN37" s="126"/>
      <c r="LO37" s="126"/>
      <c r="LP37" s="126"/>
      <c r="LQ37" s="126"/>
      <c r="LR37" s="126"/>
      <c r="LS37" s="126"/>
      <c r="LT37" s="126"/>
      <c r="LU37" s="126"/>
      <c r="LV37" s="126"/>
      <c r="LW37" s="126"/>
      <c r="LX37" s="126"/>
      <c r="LY37" s="126"/>
      <c r="LZ37" s="126"/>
      <c r="MA37" s="126"/>
      <c r="MB37" s="126"/>
      <c r="MC37" s="126"/>
      <c r="MD37" s="126"/>
      <c r="ME37" s="126"/>
      <c r="MF37" s="126"/>
      <c r="MG37" s="126"/>
      <c r="MH37" s="126"/>
      <c r="MI37" s="126"/>
      <c r="MJ37" s="126"/>
      <c r="MK37" s="126"/>
      <c r="ML37" s="126"/>
      <c r="MM37" s="126"/>
      <c r="MN37" s="126"/>
      <c r="MO37" s="126"/>
      <c r="MP37" s="126"/>
      <c r="MQ37" s="126"/>
      <c r="MR37" s="126"/>
      <c r="MS37" s="126"/>
      <c r="MT37" s="126"/>
      <c r="MU37" s="126"/>
      <c r="MV37" s="126"/>
      <c r="MW37" s="126"/>
      <c r="MX37" s="126"/>
      <c r="MY37" s="126"/>
      <c r="MZ37" s="126"/>
      <c r="NA37" s="126"/>
      <c r="NB37" s="126"/>
      <c r="NC37" s="126"/>
      <c r="ND37" s="126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146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7" t="str">
        <f>データ!BZ7</f>
        <v>-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127" t="str">
        <f>データ!CA7</f>
        <v>-</v>
      </c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9"/>
      <c r="AT55" s="127">
        <f>データ!CB7</f>
        <v>41200</v>
      </c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9"/>
      <c r="BI55" s="127">
        <f>データ!CC7</f>
        <v>44130</v>
      </c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9"/>
      <c r="BX55" s="127">
        <f>データ!CD7</f>
        <v>44002</v>
      </c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9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7" t="str">
        <f>データ!CK7</f>
        <v>-</v>
      </c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9"/>
      <c r="DS55" s="127" t="str">
        <f>データ!CL7</f>
        <v>-</v>
      </c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9"/>
      <c r="EH55" s="127">
        <f>データ!CM7</f>
        <v>12731</v>
      </c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9"/>
      <c r="EW55" s="127">
        <f>データ!CN7</f>
        <v>13064</v>
      </c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データ!CO7</f>
        <v>13344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9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 t="str">
        <f>データ!CV7</f>
        <v>-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 t="str">
        <f>データ!CW7</f>
        <v>-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50.2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49.8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49.4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 t="str">
        <f>データ!DG7</f>
        <v>-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 t="str">
        <f>データ!DH7</f>
        <v>-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15.3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15.2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13.9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7" t="str">
        <f>データ!CE7</f>
        <v>-</v>
      </c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127" t="str">
        <f>データ!CF7</f>
        <v>-</v>
      </c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27">
        <f>データ!CG7</f>
        <v>32431</v>
      </c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9"/>
      <c r="BI56" s="127">
        <f>データ!CH7</f>
        <v>32532</v>
      </c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9"/>
      <c r="BX56" s="127">
        <f>データ!CI7</f>
        <v>33492</v>
      </c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9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7" t="str">
        <f>データ!CP7</f>
        <v>-</v>
      </c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9"/>
      <c r="DS56" s="127" t="str">
        <f>データ!CQ7</f>
        <v>-</v>
      </c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9"/>
      <c r="EH56" s="127">
        <f>データ!CR7</f>
        <v>9726</v>
      </c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9"/>
      <c r="EW56" s="127">
        <f>データ!CS7</f>
        <v>10037</v>
      </c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データ!CT7</f>
        <v>9976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9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 t="str">
        <f>データ!DA7</f>
        <v>-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 t="str">
        <f>データ!DB7</f>
        <v>-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62.1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62.5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63.4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 t="str">
        <f>データ!DL7</f>
        <v>-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 t="str">
        <f>データ!DM7</f>
        <v>-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18.899999999999999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19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18.7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>
      <c r="A58" s="2"/>
      <c r="B58" s="26"/>
      <c r="C58" s="27"/>
      <c r="D58" s="6"/>
      <c r="E58" s="126" t="s">
        <v>44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6"/>
      <c r="CQ58" s="6"/>
      <c r="CR58" s="6"/>
      <c r="CS58" s="126" t="s">
        <v>45</v>
      </c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27"/>
      <c r="GE58" s="27"/>
      <c r="GF58" s="27"/>
      <c r="GG58" s="126" t="s">
        <v>46</v>
      </c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  <c r="HT58" s="126"/>
      <c r="HU58" s="126"/>
      <c r="HV58" s="126"/>
      <c r="HW58" s="126"/>
      <c r="HX58" s="126"/>
      <c r="HY58" s="126"/>
      <c r="HZ58" s="126"/>
      <c r="IA58" s="126"/>
      <c r="IB58" s="126"/>
      <c r="IC58" s="126"/>
      <c r="ID58" s="126"/>
      <c r="IE58" s="126"/>
      <c r="IF58" s="126"/>
      <c r="IG58" s="126"/>
      <c r="IH58" s="126"/>
      <c r="II58" s="126"/>
      <c r="IJ58" s="126"/>
      <c r="IK58" s="126"/>
      <c r="IL58" s="126"/>
      <c r="IM58" s="126"/>
      <c r="IN58" s="126"/>
      <c r="IO58" s="126"/>
      <c r="IP58" s="126"/>
      <c r="IQ58" s="126"/>
      <c r="IR58" s="126"/>
      <c r="IS58" s="126"/>
      <c r="IT58" s="126"/>
      <c r="IU58" s="126"/>
      <c r="IV58" s="126"/>
      <c r="IW58" s="126"/>
      <c r="IX58" s="126"/>
      <c r="IY58" s="126"/>
      <c r="IZ58" s="126"/>
      <c r="JA58" s="126"/>
      <c r="JB58" s="126"/>
      <c r="JC58" s="126"/>
      <c r="JD58" s="126"/>
      <c r="JE58" s="126"/>
      <c r="JF58" s="126"/>
      <c r="JG58" s="126"/>
      <c r="JH58" s="126"/>
      <c r="JI58" s="126"/>
      <c r="JJ58" s="126"/>
      <c r="JK58" s="126"/>
      <c r="JL58" s="126"/>
      <c r="JM58" s="126"/>
      <c r="JN58" s="126"/>
      <c r="JO58" s="126"/>
      <c r="JP58" s="126"/>
      <c r="JQ58" s="126"/>
      <c r="JR58" s="6"/>
      <c r="JS58" s="6"/>
      <c r="JT58" s="6"/>
      <c r="JU58" s="126" t="s">
        <v>47</v>
      </c>
      <c r="JV58" s="126"/>
      <c r="JW58" s="126"/>
      <c r="JX58" s="126"/>
      <c r="JY58" s="126"/>
      <c r="JZ58" s="126"/>
      <c r="KA58" s="126"/>
      <c r="KB58" s="126"/>
      <c r="KC58" s="126"/>
      <c r="KD58" s="126"/>
      <c r="KE58" s="126"/>
      <c r="KF58" s="126"/>
      <c r="KG58" s="126"/>
      <c r="KH58" s="126"/>
      <c r="KI58" s="126"/>
      <c r="KJ58" s="126"/>
      <c r="KK58" s="126"/>
      <c r="KL58" s="126"/>
      <c r="KM58" s="126"/>
      <c r="KN58" s="126"/>
      <c r="KO58" s="126"/>
      <c r="KP58" s="126"/>
      <c r="KQ58" s="126"/>
      <c r="KR58" s="126"/>
      <c r="KS58" s="126"/>
      <c r="KT58" s="126"/>
      <c r="KU58" s="126"/>
      <c r="KV58" s="126"/>
      <c r="KW58" s="126"/>
      <c r="KX58" s="126"/>
      <c r="KY58" s="126"/>
      <c r="KZ58" s="126"/>
      <c r="LA58" s="126"/>
      <c r="LB58" s="126"/>
      <c r="LC58" s="126"/>
      <c r="LD58" s="126"/>
      <c r="LE58" s="126"/>
      <c r="LF58" s="126"/>
      <c r="LG58" s="126"/>
      <c r="LH58" s="126"/>
      <c r="LI58" s="126"/>
      <c r="LJ58" s="126"/>
      <c r="LK58" s="126"/>
      <c r="LL58" s="126"/>
      <c r="LM58" s="126"/>
      <c r="LN58" s="126"/>
      <c r="LO58" s="126"/>
      <c r="LP58" s="126"/>
      <c r="LQ58" s="126"/>
      <c r="LR58" s="126"/>
      <c r="LS58" s="126"/>
      <c r="LT58" s="126"/>
      <c r="LU58" s="126"/>
      <c r="LV58" s="126"/>
      <c r="LW58" s="126"/>
      <c r="LX58" s="126"/>
      <c r="LY58" s="126"/>
      <c r="LZ58" s="126"/>
      <c r="MA58" s="126"/>
      <c r="MB58" s="126"/>
      <c r="MC58" s="126"/>
      <c r="MD58" s="126"/>
      <c r="ME58" s="126"/>
      <c r="MF58" s="126"/>
      <c r="MG58" s="126"/>
      <c r="MH58" s="126"/>
      <c r="MI58" s="126"/>
      <c r="MJ58" s="126"/>
      <c r="MK58" s="126"/>
      <c r="ML58" s="126"/>
      <c r="MM58" s="126"/>
      <c r="MN58" s="126"/>
      <c r="MO58" s="126"/>
      <c r="MP58" s="126"/>
      <c r="MQ58" s="126"/>
      <c r="MR58" s="126"/>
      <c r="MS58" s="126"/>
      <c r="MT58" s="126"/>
      <c r="MU58" s="126"/>
      <c r="MV58" s="126"/>
      <c r="MW58" s="126"/>
      <c r="MX58" s="126"/>
      <c r="MY58" s="126"/>
      <c r="MZ58" s="126"/>
      <c r="NA58" s="126"/>
      <c r="NB58" s="126"/>
      <c r="NC58" s="126"/>
      <c r="ND58" s="126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>
      <c r="A59" s="2"/>
      <c r="B59" s="26"/>
      <c r="C59" s="27"/>
      <c r="D59" s="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6"/>
      <c r="CQ59" s="6"/>
      <c r="CR59" s="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27"/>
      <c r="GE59" s="27"/>
      <c r="GF59" s="27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6"/>
      <c r="JS59" s="6"/>
      <c r="JT59" s="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147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 t="str">
        <f>データ!DR7</f>
        <v>-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 t="str">
        <f>データ!DS7</f>
        <v>-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7.4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14.3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22.4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 t="str">
        <f>データ!EC7</f>
        <v>-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 t="str">
        <f>データ!ED7</f>
        <v>-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15.9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20.8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35.799999999999997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 t="str">
        <f>データ!EN7</f>
        <v>-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 t="str">
        <f>データ!EO7</f>
        <v>-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23005006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27513327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28180821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 t="str">
        <f>データ!DW7</f>
        <v>-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 t="str">
        <f>データ!DX7</f>
        <v>-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52.2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52.4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52.5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 t="str">
        <f>データ!EH7</f>
        <v>-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 t="str">
        <f>データ!EI7</f>
        <v>-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69.599999999999994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69.2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69.7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 t="str">
        <f>データ!ES7</f>
        <v>-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 t="str">
        <f>データ!ET7</f>
        <v>-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35115689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35730958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37752628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>
      <c r="A82" s="2"/>
      <c r="B82" s="26"/>
      <c r="C82" s="27"/>
      <c r="D82" s="6"/>
      <c r="E82" s="6"/>
      <c r="F82" s="126" t="s">
        <v>50</v>
      </c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6" t="s">
        <v>52</v>
      </c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>
      <c r="A83" s="2"/>
      <c r="B83" s="26"/>
      <c r="C83" s="27"/>
      <c r="D83" s="6"/>
      <c r="E83" s="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347510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39" t="str">
        <f>IF(H8&lt;&gt;I8,H8,"")&amp;IF(I8&lt;&gt;J8,I8,"")&amp;"　"&amp;J8</f>
        <v>広島県地方独立行政法人広島市立病院機構　舟入市民病院</v>
      </c>
      <c r="I6" s="140"/>
      <c r="J6" s="141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100床以上～200床未満</v>
      </c>
      <c r="O6" s="63"/>
      <c r="P6" s="63" t="str">
        <f>P8</f>
        <v>直営</v>
      </c>
      <c r="Q6" s="64">
        <f t="shared" ref="Q6:AG6" si="3">Q8</f>
        <v>17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臨 感 輪</v>
      </c>
      <c r="U6" s="64" t="str">
        <f>U8</f>
        <v>-</v>
      </c>
      <c r="V6" s="64">
        <f>V8</f>
        <v>12667</v>
      </c>
      <c r="W6" s="63" t="str">
        <f>W8</f>
        <v>非該当</v>
      </c>
      <c r="X6" s="63" t="str">
        <f t="shared" si="3"/>
        <v>１０：１</v>
      </c>
      <c r="Y6" s="64">
        <f t="shared" si="3"/>
        <v>140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16</v>
      </c>
      <c r="AD6" s="64">
        <f t="shared" si="3"/>
        <v>156</v>
      </c>
      <c r="AE6" s="64">
        <f t="shared" si="3"/>
        <v>140</v>
      </c>
      <c r="AF6" s="64" t="str">
        <f t="shared" si="3"/>
        <v>-</v>
      </c>
      <c r="AG6" s="64">
        <f t="shared" si="3"/>
        <v>140</v>
      </c>
      <c r="AH6" s="65" t="e">
        <f>IF(AH8="-",NA(),AH8)</f>
        <v>#N/A</v>
      </c>
      <c r="AI6" s="65" t="e">
        <f t="shared" ref="AI6:AQ6" si="4">IF(AI8="-",NA(),AI8)</f>
        <v>#N/A</v>
      </c>
      <c r="AJ6" s="65">
        <f t="shared" si="4"/>
        <v>101.1</v>
      </c>
      <c r="AK6" s="65">
        <f t="shared" si="4"/>
        <v>100.1</v>
      </c>
      <c r="AL6" s="65">
        <f t="shared" si="4"/>
        <v>103.5</v>
      </c>
      <c r="AM6" s="65" t="e">
        <f t="shared" si="4"/>
        <v>#N/A</v>
      </c>
      <c r="AN6" s="65" t="e">
        <f t="shared" si="4"/>
        <v>#N/A</v>
      </c>
      <c r="AO6" s="65">
        <f t="shared" si="4"/>
        <v>96.9</v>
      </c>
      <c r="AP6" s="65">
        <f t="shared" si="4"/>
        <v>98.3</v>
      </c>
      <c r="AQ6" s="65">
        <f t="shared" si="4"/>
        <v>96.7</v>
      </c>
      <c r="AR6" s="65" t="str">
        <f>IF(AR8="-","【-】","【"&amp;SUBSTITUTE(TEXT(AR8,"#,##0.0"),"-","△")&amp;"】")</f>
        <v>【98.4】</v>
      </c>
      <c r="AS6" s="65" t="e">
        <f>IF(AS8="-",NA(),AS8)</f>
        <v>#N/A</v>
      </c>
      <c r="AT6" s="65" t="e">
        <f t="shared" ref="AT6:BB6" si="5">IF(AT8="-",NA(),AT8)</f>
        <v>#N/A</v>
      </c>
      <c r="AU6" s="65">
        <f t="shared" si="5"/>
        <v>84.5</v>
      </c>
      <c r="AV6" s="65">
        <f t="shared" si="5"/>
        <v>83.3</v>
      </c>
      <c r="AW6" s="65">
        <f t="shared" si="5"/>
        <v>82.8</v>
      </c>
      <c r="AX6" s="65" t="e">
        <f t="shared" si="5"/>
        <v>#N/A</v>
      </c>
      <c r="AY6" s="65" t="e">
        <f t="shared" si="5"/>
        <v>#N/A</v>
      </c>
      <c r="AZ6" s="65">
        <f t="shared" si="5"/>
        <v>85.4</v>
      </c>
      <c r="BA6" s="65">
        <f t="shared" si="5"/>
        <v>85.3</v>
      </c>
      <c r="BB6" s="65">
        <f t="shared" si="5"/>
        <v>84.2</v>
      </c>
      <c r="BC6" s="65" t="str">
        <f>IF(BC8="-","【-】","【"&amp;SUBSTITUTE(TEXT(BC8,"#,##0.0"),"-","△")&amp;"】")</f>
        <v>【89.5】</v>
      </c>
      <c r="BD6" s="65" t="e">
        <f>IF(BD8="-",NA(),BD8)</f>
        <v>#N/A</v>
      </c>
      <c r="BE6" s="65" t="e">
        <f t="shared" ref="BE6:BM6" si="6">IF(BE8="-",NA(),BE8)</f>
        <v>#N/A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 t="e">
        <f t="shared" si="6"/>
        <v>#N/A</v>
      </c>
      <c r="BJ6" s="65" t="e">
        <f t="shared" si="6"/>
        <v>#N/A</v>
      </c>
      <c r="BK6" s="65">
        <f t="shared" si="6"/>
        <v>112.9</v>
      </c>
      <c r="BL6" s="65">
        <f t="shared" si="6"/>
        <v>118.9</v>
      </c>
      <c r="BM6" s="65">
        <f t="shared" si="6"/>
        <v>119.5</v>
      </c>
      <c r="BN6" s="65" t="str">
        <f>IF(BN8="-","【-】","【"&amp;SUBSTITUTE(TEXT(BN8,"#,##0.0"),"-","△")&amp;"】")</f>
        <v>【63.6】</v>
      </c>
      <c r="BO6" s="65" t="e">
        <f>IF(BO8="-",NA(),BO8)</f>
        <v>#N/A</v>
      </c>
      <c r="BP6" s="65" t="e">
        <f t="shared" ref="BP6:BX6" si="7">IF(BP8="-",NA(),BP8)</f>
        <v>#N/A</v>
      </c>
      <c r="BQ6" s="65">
        <f t="shared" si="7"/>
        <v>64.099999999999994</v>
      </c>
      <c r="BR6" s="65">
        <f t="shared" si="7"/>
        <v>63.8</v>
      </c>
      <c r="BS6" s="65">
        <f t="shared" si="7"/>
        <v>66.099999999999994</v>
      </c>
      <c r="BT6" s="65" t="e">
        <f t="shared" si="7"/>
        <v>#N/A</v>
      </c>
      <c r="BU6" s="65" t="e">
        <f t="shared" si="7"/>
        <v>#N/A</v>
      </c>
      <c r="BV6" s="65">
        <f t="shared" si="7"/>
        <v>68.3</v>
      </c>
      <c r="BW6" s="65">
        <f t="shared" si="7"/>
        <v>67.900000000000006</v>
      </c>
      <c r="BX6" s="65">
        <f t="shared" si="7"/>
        <v>69.8</v>
      </c>
      <c r="BY6" s="65" t="str">
        <f>IF(BY8="-","【-】","【"&amp;SUBSTITUTE(TEXT(BY8,"#,##0.0"),"-","△")&amp;"】")</f>
        <v>【74.2】</v>
      </c>
      <c r="BZ6" s="66" t="e">
        <f>IF(BZ8="-",NA(),BZ8)</f>
        <v>#N/A</v>
      </c>
      <c r="CA6" s="66" t="e">
        <f t="shared" ref="CA6:CI6" si="8">IF(CA8="-",NA(),CA8)</f>
        <v>#N/A</v>
      </c>
      <c r="CB6" s="66">
        <f t="shared" si="8"/>
        <v>41200</v>
      </c>
      <c r="CC6" s="66">
        <f t="shared" si="8"/>
        <v>44130</v>
      </c>
      <c r="CD6" s="66">
        <f t="shared" si="8"/>
        <v>44002</v>
      </c>
      <c r="CE6" s="66" t="e">
        <f t="shared" si="8"/>
        <v>#N/A</v>
      </c>
      <c r="CF6" s="66" t="e">
        <f t="shared" si="8"/>
        <v>#N/A</v>
      </c>
      <c r="CG6" s="66">
        <f t="shared" si="8"/>
        <v>32431</v>
      </c>
      <c r="CH6" s="66">
        <f t="shared" si="8"/>
        <v>32532</v>
      </c>
      <c r="CI6" s="66">
        <f t="shared" si="8"/>
        <v>33492</v>
      </c>
      <c r="CJ6" s="65" t="str">
        <f>IF(CJ8="-","【-】","【"&amp;SUBSTITUTE(TEXT(CJ8,"#,##0"),"-","△")&amp;"】")</f>
        <v>【49,667】</v>
      </c>
      <c r="CK6" s="66" t="e">
        <f>IF(CK8="-",NA(),CK8)</f>
        <v>#N/A</v>
      </c>
      <c r="CL6" s="66" t="e">
        <f t="shared" ref="CL6:CT6" si="9">IF(CL8="-",NA(),CL8)</f>
        <v>#N/A</v>
      </c>
      <c r="CM6" s="66">
        <f t="shared" si="9"/>
        <v>12731</v>
      </c>
      <c r="CN6" s="66">
        <f t="shared" si="9"/>
        <v>13064</v>
      </c>
      <c r="CO6" s="66">
        <f t="shared" si="9"/>
        <v>13344</v>
      </c>
      <c r="CP6" s="66" t="e">
        <f t="shared" si="9"/>
        <v>#N/A</v>
      </c>
      <c r="CQ6" s="66" t="e">
        <f t="shared" si="9"/>
        <v>#N/A</v>
      </c>
      <c r="CR6" s="66">
        <f t="shared" si="9"/>
        <v>9726</v>
      </c>
      <c r="CS6" s="66">
        <f t="shared" si="9"/>
        <v>10037</v>
      </c>
      <c r="CT6" s="66">
        <f t="shared" si="9"/>
        <v>9976</v>
      </c>
      <c r="CU6" s="65" t="str">
        <f>IF(CU8="-","【-】","【"&amp;SUBSTITUTE(TEXT(CU8,"#,##0"),"-","△")&amp;"】")</f>
        <v>【13,758】</v>
      </c>
      <c r="CV6" s="65" t="e">
        <f>IF(CV8="-",NA(),CV8)</f>
        <v>#N/A</v>
      </c>
      <c r="CW6" s="65" t="e">
        <f t="shared" ref="CW6:DE6" si="10">IF(CW8="-",NA(),CW8)</f>
        <v>#N/A</v>
      </c>
      <c r="CX6" s="65">
        <f t="shared" si="10"/>
        <v>50.2</v>
      </c>
      <c r="CY6" s="65">
        <f t="shared" si="10"/>
        <v>49.8</v>
      </c>
      <c r="CZ6" s="65">
        <f t="shared" si="10"/>
        <v>49.4</v>
      </c>
      <c r="DA6" s="65" t="e">
        <f t="shared" si="10"/>
        <v>#N/A</v>
      </c>
      <c r="DB6" s="65" t="e">
        <f t="shared" si="10"/>
        <v>#N/A</v>
      </c>
      <c r="DC6" s="65">
        <f t="shared" si="10"/>
        <v>62.1</v>
      </c>
      <c r="DD6" s="65">
        <f t="shared" si="10"/>
        <v>62.5</v>
      </c>
      <c r="DE6" s="65">
        <f t="shared" si="10"/>
        <v>63.4</v>
      </c>
      <c r="DF6" s="65" t="str">
        <f>IF(DF8="-","【-】","【"&amp;SUBSTITUTE(TEXT(DF8,"#,##0.0"),"-","△")&amp;"】")</f>
        <v>【55.2】</v>
      </c>
      <c r="DG6" s="65" t="e">
        <f>IF(DG8="-",NA(),DG8)</f>
        <v>#N/A</v>
      </c>
      <c r="DH6" s="65" t="e">
        <f t="shared" ref="DH6:DP6" si="11">IF(DH8="-",NA(),DH8)</f>
        <v>#N/A</v>
      </c>
      <c r="DI6" s="65">
        <f t="shared" si="11"/>
        <v>15.3</v>
      </c>
      <c r="DJ6" s="65">
        <f t="shared" si="11"/>
        <v>15.2</v>
      </c>
      <c r="DK6" s="65">
        <f t="shared" si="11"/>
        <v>13.9</v>
      </c>
      <c r="DL6" s="65" t="e">
        <f t="shared" si="11"/>
        <v>#N/A</v>
      </c>
      <c r="DM6" s="65" t="e">
        <f t="shared" si="11"/>
        <v>#N/A</v>
      </c>
      <c r="DN6" s="65">
        <f t="shared" si="11"/>
        <v>18.899999999999999</v>
      </c>
      <c r="DO6" s="65">
        <f t="shared" si="11"/>
        <v>19</v>
      </c>
      <c r="DP6" s="65">
        <f t="shared" si="11"/>
        <v>18.7</v>
      </c>
      <c r="DQ6" s="65" t="str">
        <f>IF(DQ8="-","【-】","【"&amp;SUBSTITUTE(TEXT(DQ8,"#,##0.0"),"-","△")&amp;"】")</f>
        <v>【24.1】</v>
      </c>
      <c r="DR6" s="65" t="e">
        <f>IF(DR8="-",NA(),DR8)</f>
        <v>#N/A</v>
      </c>
      <c r="DS6" s="65" t="e">
        <f t="shared" ref="DS6:EA6" si="12">IF(DS8="-",NA(),DS8)</f>
        <v>#N/A</v>
      </c>
      <c r="DT6" s="65">
        <f t="shared" si="12"/>
        <v>7.4</v>
      </c>
      <c r="DU6" s="65">
        <f t="shared" si="12"/>
        <v>14.3</v>
      </c>
      <c r="DV6" s="65">
        <f t="shared" si="12"/>
        <v>22.4</v>
      </c>
      <c r="DW6" s="65" t="e">
        <f t="shared" si="12"/>
        <v>#N/A</v>
      </c>
      <c r="DX6" s="65" t="e">
        <f t="shared" si="12"/>
        <v>#N/A</v>
      </c>
      <c r="DY6" s="65">
        <f t="shared" si="12"/>
        <v>52.2</v>
      </c>
      <c r="DZ6" s="65">
        <f t="shared" si="12"/>
        <v>52.4</v>
      </c>
      <c r="EA6" s="65">
        <f t="shared" si="12"/>
        <v>52.5</v>
      </c>
      <c r="EB6" s="65" t="str">
        <f>IF(EB8="-","【-】","【"&amp;SUBSTITUTE(TEXT(EB8,"#,##0.0"),"-","△")&amp;"】")</f>
        <v>【50.7】</v>
      </c>
      <c r="EC6" s="65" t="e">
        <f>IF(EC8="-",NA(),EC8)</f>
        <v>#N/A</v>
      </c>
      <c r="ED6" s="65" t="e">
        <f t="shared" ref="ED6:EL6" si="13">IF(ED8="-",NA(),ED8)</f>
        <v>#N/A</v>
      </c>
      <c r="EE6" s="65">
        <f t="shared" si="13"/>
        <v>15.9</v>
      </c>
      <c r="EF6" s="65">
        <f t="shared" si="13"/>
        <v>20.8</v>
      </c>
      <c r="EG6" s="65">
        <f t="shared" si="13"/>
        <v>35.799999999999997</v>
      </c>
      <c r="EH6" s="65" t="e">
        <f t="shared" si="13"/>
        <v>#N/A</v>
      </c>
      <c r="EI6" s="65" t="e">
        <f t="shared" si="13"/>
        <v>#N/A</v>
      </c>
      <c r="EJ6" s="65">
        <f t="shared" si="13"/>
        <v>69.599999999999994</v>
      </c>
      <c r="EK6" s="65">
        <f t="shared" si="13"/>
        <v>69.2</v>
      </c>
      <c r="EL6" s="65">
        <f t="shared" si="13"/>
        <v>69.7</v>
      </c>
      <c r="EM6" s="65" t="str">
        <f>IF(EM8="-","【-】","【"&amp;SUBSTITUTE(TEXT(EM8,"#,##0.0"),"-","△")&amp;"】")</f>
        <v>【65.7】</v>
      </c>
      <c r="EN6" s="66" t="e">
        <f>IF(EN8="-",NA(),EN8)</f>
        <v>#N/A</v>
      </c>
      <c r="EO6" s="66" t="e">
        <f t="shared" ref="EO6:EW6" si="14">IF(EO8="-",NA(),EO8)</f>
        <v>#N/A</v>
      </c>
      <c r="EP6" s="66">
        <f t="shared" si="14"/>
        <v>23005006</v>
      </c>
      <c r="EQ6" s="66">
        <f t="shared" si="14"/>
        <v>27513327</v>
      </c>
      <c r="ER6" s="66">
        <f t="shared" si="14"/>
        <v>28180821</v>
      </c>
      <c r="ES6" s="66" t="e">
        <f t="shared" si="14"/>
        <v>#N/A</v>
      </c>
      <c r="ET6" s="66" t="e">
        <f t="shared" si="14"/>
        <v>#N/A</v>
      </c>
      <c r="EU6" s="66">
        <f t="shared" si="14"/>
        <v>35115689</v>
      </c>
      <c r="EV6" s="66">
        <f t="shared" si="14"/>
        <v>35730958</v>
      </c>
      <c r="EW6" s="66">
        <f t="shared" si="14"/>
        <v>37752628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347510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3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100床以上～200床未満</v>
      </c>
      <c r="O7" s="63"/>
      <c r="P7" s="63" t="str">
        <f>P8</f>
        <v>直営</v>
      </c>
      <c r="Q7" s="64">
        <f t="shared" si="15"/>
        <v>17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救 臨 感 輪</v>
      </c>
      <c r="U7" s="64" t="str">
        <f>U8</f>
        <v>-</v>
      </c>
      <c r="V7" s="64">
        <f>V8</f>
        <v>12667</v>
      </c>
      <c r="W7" s="63" t="str">
        <f>W8</f>
        <v>非該当</v>
      </c>
      <c r="X7" s="63" t="str">
        <f t="shared" si="15"/>
        <v>１０：１</v>
      </c>
      <c r="Y7" s="64">
        <f t="shared" si="15"/>
        <v>140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16</v>
      </c>
      <c r="AD7" s="64">
        <f t="shared" si="15"/>
        <v>156</v>
      </c>
      <c r="AE7" s="64">
        <f t="shared" si="15"/>
        <v>140</v>
      </c>
      <c r="AF7" s="64" t="str">
        <f t="shared" si="15"/>
        <v>-</v>
      </c>
      <c r="AG7" s="64">
        <f t="shared" si="15"/>
        <v>140</v>
      </c>
      <c r="AH7" s="65" t="str">
        <f>AH8</f>
        <v>-</v>
      </c>
      <c r="AI7" s="65" t="str">
        <f t="shared" ref="AI7:AQ7" si="16">AI8</f>
        <v>-</v>
      </c>
      <c r="AJ7" s="65">
        <f t="shared" si="16"/>
        <v>101.1</v>
      </c>
      <c r="AK7" s="65">
        <f t="shared" si="16"/>
        <v>100.1</v>
      </c>
      <c r="AL7" s="65">
        <f t="shared" si="16"/>
        <v>103.5</v>
      </c>
      <c r="AM7" s="65" t="str">
        <f t="shared" si="16"/>
        <v>-</v>
      </c>
      <c r="AN7" s="65" t="str">
        <f t="shared" si="16"/>
        <v>-</v>
      </c>
      <c r="AO7" s="65">
        <f t="shared" si="16"/>
        <v>96.9</v>
      </c>
      <c r="AP7" s="65">
        <f t="shared" si="16"/>
        <v>98.3</v>
      </c>
      <c r="AQ7" s="65">
        <f t="shared" si="16"/>
        <v>96.7</v>
      </c>
      <c r="AR7" s="65"/>
      <c r="AS7" s="65" t="str">
        <f>AS8</f>
        <v>-</v>
      </c>
      <c r="AT7" s="65" t="str">
        <f t="shared" ref="AT7:BB7" si="17">AT8</f>
        <v>-</v>
      </c>
      <c r="AU7" s="65">
        <f t="shared" si="17"/>
        <v>84.5</v>
      </c>
      <c r="AV7" s="65">
        <f t="shared" si="17"/>
        <v>83.3</v>
      </c>
      <c r="AW7" s="65">
        <f t="shared" si="17"/>
        <v>82.8</v>
      </c>
      <c r="AX7" s="65" t="str">
        <f t="shared" si="17"/>
        <v>-</v>
      </c>
      <c r="AY7" s="65" t="str">
        <f t="shared" si="17"/>
        <v>-</v>
      </c>
      <c r="AZ7" s="65">
        <f t="shared" si="17"/>
        <v>85.4</v>
      </c>
      <c r="BA7" s="65">
        <f t="shared" si="17"/>
        <v>85.3</v>
      </c>
      <c r="BB7" s="65">
        <f t="shared" si="17"/>
        <v>84.2</v>
      </c>
      <c r="BC7" s="65"/>
      <c r="BD7" s="65" t="str">
        <f>BD8</f>
        <v>-</v>
      </c>
      <c r="BE7" s="65" t="str">
        <f t="shared" ref="BE7:BM7" si="18">BE8</f>
        <v>-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 t="str">
        <f t="shared" si="18"/>
        <v>-</v>
      </c>
      <c r="BJ7" s="65" t="str">
        <f t="shared" si="18"/>
        <v>-</v>
      </c>
      <c r="BK7" s="65">
        <f t="shared" si="18"/>
        <v>112.9</v>
      </c>
      <c r="BL7" s="65">
        <f t="shared" si="18"/>
        <v>118.9</v>
      </c>
      <c r="BM7" s="65">
        <f t="shared" si="18"/>
        <v>119.5</v>
      </c>
      <c r="BN7" s="65"/>
      <c r="BO7" s="65" t="str">
        <f>BO8</f>
        <v>-</v>
      </c>
      <c r="BP7" s="65" t="str">
        <f t="shared" ref="BP7:BX7" si="19">BP8</f>
        <v>-</v>
      </c>
      <c r="BQ7" s="65">
        <f t="shared" si="19"/>
        <v>64.099999999999994</v>
      </c>
      <c r="BR7" s="65">
        <f t="shared" si="19"/>
        <v>63.8</v>
      </c>
      <c r="BS7" s="65">
        <f t="shared" si="19"/>
        <v>66.099999999999994</v>
      </c>
      <c r="BT7" s="65" t="str">
        <f t="shared" si="19"/>
        <v>-</v>
      </c>
      <c r="BU7" s="65" t="str">
        <f t="shared" si="19"/>
        <v>-</v>
      </c>
      <c r="BV7" s="65">
        <f t="shared" si="19"/>
        <v>68.3</v>
      </c>
      <c r="BW7" s="65">
        <f t="shared" si="19"/>
        <v>67.900000000000006</v>
      </c>
      <c r="BX7" s="65">
        <f t="shared" si="19"/>
        <v>69.8</v>
      </c>
      <c r="BY7" s="65"/>
      <c r="BZ7" s="66" t="str">
        <f>BZ8</f>
        <v>-</v>
      </c>
      <c r="CA7" s="66" t="str">
        <f t="shared" ref="CA7:CI7" si="20">CA8</f>
        <v>-</v>
      </c>
      <c r="CB7" s="66">
        <f t="shared" si="20"/>
        <v>41200</v>
      </c>
      <c r="CC7" s="66">
        <f t="shared" si="20"/>
        <v>44130</v>
      </c>
      <c r="CD7" s="66">
        <f t="shared" si="20"/>
        <v>44002</v>
      </c>
      <c r="CE7" s="66" t="str">
        <f t="shared" si="20"/>
        <v>-</v>
      </c>
      <c r="CF7" s="66" t="str">
        <f t="shared" si="20"/>
        <v>-</v>
      </c>
      <c r="CG7" s="66">
        <f t="shared" si="20"/>
        <v>32431</v>
      </c>
      <c r="CH7" s="66">
        <f t="shared" si="20"/>
        <v>32532</v>
      </c>
      <c r="CI7" s="66">
        <f t="shared" si="20"/>
        <v>33492</v>
      </c>
      <c r="CJ7" s="65"/>
      <c r="CK7" s="66" t="str">
        <f>CK8</f>
        <v>-</v>
      </c>
      <c r="CL7" s="66" t="str">
        <f t="shared" ref="CL7:CT7" si="21">CL8</f>
        <v>-</v>
      </c>
      <c r="CM7" s="66">
        <f t="shared" si="21"/>
        <v>12731</v>
      </c>
      <c r="CN7" s="66">
        <f t="shared" si="21"/>
        <v>13064</v>
      </c>
      <c r="CO7" s="66">
        <f t="shared" si="21"/>
        <v>13344</v>
      </c>
      <c r="CP7" s="66" t="str">
        <f t="shared" si="21"/>
        <v>-</v>
      </c>
      <c r="CQ7" s="66" t="str">
        <f t="shared" si="21"/>
        <v>-</v>
      </c>
      <c r="CR7" s="66">
        <f t="shared" si="21"/>
        <v>9726</v>
      </c>
      <c r="CS7" s="66">
        <f t="shared" si="21"/>
        <v>10037</v>
      </c>
      <c r="CT7" s="66">
        <f t="shared" si="21"/>
        <v>9976</v>
      </c>
      <c r="CU7" s="65"/>
      <c r="CV7" s="65" t="str">
        <f>CV8</f>
        <v>-</v>
      </c>
      <c r="CW7" s="65" t="str">
        <f t="shared" ref="CW7:DE7" si="22">CW8</f>
        <v>-</v>
      </c>
      <c r="CX7" s="65">
        <f t="shared" si="22"/>
        <v>50.2</v>
      </c>
      <c r="CY7" s="65">
        <f t="shared" si="22"/>
        <v>49.8</v>
      </c>
      <c r="CZ7" s="65">
        <f t="shared" si="22"/>
        <v>49.4</v>
      </c>
      <c r="DA7" s="65" t="str">
        <f t="shared" si="22"/>
        <v>-</v>
      </c>
      <c r="DB7" s="65" t="str">
        <f t="shared" si="22"/>
        <v>-</v>
      </c>
      <c r="DC7" s="65">
        <f t="shared" si="22"/>
        <v>62.1</v>
      </c>
      <c r="DD7" s="65">
        <f t="shared" si="22"/>
        <v>62.5</v>
      </c>
      <c r="DE7" s="65">
        <f t="shared" si="22"/>
        <v>63.4</v>
      </c>
      <c r="DF7" s="65"/>
      <c r="DG7" s="65" t="str">
        <f>DG8</f>
        <v>-</v>
      </c>
      <c r="DH7" s="65" t="str">
        <f t="shared" ref="DH7:DP7" si="23">DH8</f>
        <v>-</v>
      </c>
      <c r="DI7" s="65">
        <f t="shared" si="23"/>
        <v>15.3</v>
      </c>
      <c r="DJ7" s="65">
        <f t="shared" si="23"/>
        <v>15.2</v>
      </c>
      <c r="DK7" s="65">
        <f t="shared" si="23"/>
        <v>13.9</v>
      </c>
      <c r="DL7" s="65" t="str">
        <f t="shared" si="23"/>
        <v>-</v>
      </c>
      <c r="DM7" s="65" t="str">
        <f t="shared" si="23"/>
        <v>-</v>
      </c>
      <c r="DN7" s="65">
        <f t="shared" si="23"/>
        <v>18.899999999999999</v>
      </c>
      <c r="DO7" s="65">
        <f t="shared" si="23"/>
        <v>19</v>
      </c>
      <c r="DP7" s="65">
        <f t="shared" si="23"/>
        <v>18.7</v>
      </c>
      <c r="DQ7" s="65"/>
      <c r="DR7" s="65" t="str">
        <f>DR8</f>
        <v>-</v>
      </c>
      <c r="DS7" s="65" t="str">
        <f t="shared" ref="DS7:EA7" si="24">DS8</f>
        <v>-</v>
      </c>
      <c r="DT7" s="65">
        <f t="shared" si="24"/>
        <v>7.4</v>
      </c>
      <c r="DU7" s="65">
        <f t="shared" si="24"/>
        <v>14.3</v>
      </c>
      <c r="DV7" s="65">
        <f t="shared" si="24"/>
        <v>22.4</v>
      </c>
      <c r="DW7" s="65" t="str">
        <f t="shared" si="24"/>
        <v>-</v>
      </c>
      <c r="DX7" s="65" t="str">
        <f t="shared" si="24"/>
        <v>-</v>
      </c>
      <c r="DY7" s="65">
        <f t="shared" si="24"/>
        <v>52.2</v>
      </c>
      <c r="DZ7" s="65">
        <f t="shared" si="24"/>
        <v>52.4</v>
      </c>
      <c r="EA7" s="65">
        <f t="shared" si="24"/>
        <v>52.5</v>
      </c>
      <c r="EB7" s="65"/>
      <c r="EC7" s="65" t="str">
        <f>EC8</f>
        <v>-</v>
      </c>
      <c r="ED7" s="65" t="str">
        <f t="shared" ref="ED7:EL7" si="25">ED8</f>
        <v>-</v>
      </c>
      <c r="EE7" s="65">
        <f t="shared" si="25"/>
        <v>15.9</v>
      </c>
      <c r="EF7" s="65">
        <f t="shared" si="25"/>
        <v>20.8</v>
      </c>
      <c r="EG7" s="65">
        <f t="shared" si="25"/>
        <v>35.799999999999997</v>
      </c>
      <c r="EH7" s="65" t="str">
        <f t="shared" si="25"/>
        <v>-</v>
      </c>
      <c r="EI7" s="65" t="str">
        <f t="shared" si="25"/>
        <v>-</v>
      </c>
      <c r="EJ7" s="65">
        <f t="shared" si="25"/>
        <v>69.599999999999994</v>
      </c>
      <c r="EK7" s="65">
        <f t="shared" si="25"/>
        <v>69.2</v>
      </c>
      <c r="EL7" s="65">
        <f t="shared" si="25"/>
        <v>69.7</v>
      </c>
      <c r="EM7" s="65"/>
      <c r="EN7" s="66" t="str">
        <f>EN8</f>
        <v>-</v>
      </c>
      <c r="EO7" s="66" t="str">
        <f t="shared" ref="EO7:EW7" si="26">EO8</f>
        <v>-</v>
      </c>
      <c r="EP7" s="66">
        <f t="shared" si="26"/>
        <v>23005006</v>
      </c>
      <c r="EQ7" s="66">
        <f t="shared" si="26"/>
        <v>27513327</v>
      </c>
      <c r="ER7" s="66">
        <f t="shared" si="26"/>
        <v>28180821</v>
      </c>
      <c r="ES7" s="66" t="str">
        <f t="shared" si="26"/>
        <v>-</v>
      </c>
      <c r="ET7" s="66" t="str">
        <f t="shared" si="26"/>
        <v>-</v>
      </c>
      <c r="EU7" s="66">
        <f t="shared" si="26"/>
        <v>35115689</v>
      </c>
      <c r="EV7" s="66">
        <f t="shared" si="26"/>
        <v>35730958</v>
      </c>
      <c r="EW7" s="66">
        <f t="shared" si="26"/>
        <v>37752628</v>
      </c>
      <c r="EX7" s="66"/>
    </row>
    <row r="8" spans="1:154" s="67" customFormat="1">
      <c r="A8" s="48"/>
      <c r="B8" s="68">
        <v>2016</v>
      </c>
      <c r="C8" s="68">
        <v>347510</v>
      </c>
      <c r="D8" s="68">
        <v>46</v>
      </c>
      <c r="E8" s="68">
        <v>6</v>
      </c>
      <c r="F8" s="68">
        <v>0</v>
      </c>
      <c r="G8" s="68">
        <v>3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17</v>
      </c>
      <c r="R8" s="68" t="s">
        <v>131</v>
      </c>
      <c r="S8" s="68" t="s">
        <v>132</v>
      </c>
      <c r="T8" s="68" t="s">
        <v>133</v>
      </c>
      <c r="U8" s="69" t="s">
        <v>131</v>
      </c>
      <c r="V8" s="69">
        <v>12667</v>
      </c>
      <c r="W8" s="68" t="s">
        <v>134</v>
      </c>
      <c r="X8" s="70" t="s">
        <v>135</v>
      </c>
      <c r="Y8" s="69">
        <v>140</v>
      </c>
      <c r="Z8" s="69" t="s">
        <v>131</v>
      </c>
      <c r="AA8" s="69" t="s">
        <v>131</v>
      </c>
      <c r="AB8" s="69" t="s">
        <v>131</v>
      </c>
      <c r="AC8" s="69">
        <v>16</v>
      </c>
      <c r="AD8" s="69">
        <v>156</v>
      </c>
      <c r="AE8" s="69">
        <v>140</v>
      </c>
      <c r="AF8" s="69" t="s">
        <v>131</v>
      </c>
      <c r="AG8" s="69">
        <v>140</v>
      </c>
      <c r="AH8" s="71" t="s">
        <v>131</v>
      </c>
      <c r="AI8" s="71" t="s">
        <v>131</v>
      </c>
      <c r="AJ8" s="71">
        <v>101.1</v>
      </c>
      <c r="AK8" s="71">
        <v>100.1</v>
      </c>
      <c r="AL8" s="71">
        <v>103.5</v>
      </c>
      <c r="AM8" s="71" t="s">
        <v>131</v>
      </c>
      <c r="AN8" s="71" t="s">
        <v>131</v>
      </c>
      <c r="AO8" s="71">
        <v>96.9</v>
      </c>
      <c r="AP8" s="71">
        <v>98.3</v>
      </c>
      <c r="AQ8" s="71">
        <v>96.7</v>
      </c>
      <c r="AR8" s="71">
        <v>98.4</v>
      </c>
      <c r="AS8" s="71" t="s">
        <v>131</v>
      </c>
      <c r="AT8" s="71" t="s">
        <v>131</v>
      </c>
      <c r="AU8" s="71">
        <v>84.5</v>
      </c>
      <c r="AV8" s="71">
        <v>83.3</v>
      </c>
      <c r="AW8" s="71">
        <v>82.8</v>
      </c>
      <c r="AX8" s="71" t="s">
        <v>131</v>
      </c>
      <c r="AY8" s="71" t="s">
        <v>131</v>
      </c>
      <c r="AZ8" s="71">
        <v>85.4</v>
      </c>
      <c r="BA8" s="71">
        <v>85.3</v>
      </c>
      <c r="BB8" s="71">
        <v>84.2</v>
      </c>
      <c r="BC8" s="71">
        <v>89.5</v>
      </c>
      <c r="BD8" s="72" t="s">
        <v>131</v>
      </c>
      <c r="BE8" s="72" t="s">
        <v>131</v>
      </c>
      <c r="BF8" s="72" t="s">
        <v>136</v>
      </c>
      <c r="BG8" s="72" t="s">
        <v>136</v>
      </c>
      <c r="BH8" s="72" t="s">
        <v>136</v>
      </c>
      <c r="BI8" s="72" t="s">
        <v>131</v>
      </c>
      <c r="BJ8" s="72" t="s">
        <v>131</v>
      </c>
      <c r="BK8" s="72">
        <v>112.9</v>
      </c>
      <c r="BL8" s="72">
        <v>118.9</v>
      </c>
      <c r="BM8" s="72">
        <v>119.5</v>
      </c>
      <c r="BN8" s="72">
        <v>63.6</v>
      </c>
      <c r="BO8" s="71" t="s">
        <v>131</v>
      </c>
      <c r="BP8" s="71" t="s">
        <v>131</v>
      </c>
      <c r="BQ8" s="71">
        <v>64.099999999999994</v>
      </c>
      <c r="BR8" s="71">
        <v>63.8</v>
      </c>
      <c r="BS8" s="71">
        <v>66.099999999999994</v>
      </c>
      <c r="BT8" s="71" t="s">
        <v>131</v>
      </c>
      <c r="BU8" s="71" t="s">
        <v>131</v>
      </c>
      <c r="BV8" s="71">
        <v>68.3</v>
      </c>
      <c r="BW8" s="71">
        <v>67.900000000000006</v>
      </c>
      <c r="BX8" s="71">
        <v>69.8</v>
      </c>
      <c r="BY8" s="71">
        <v>74.2</v>
      </c>
      <c r="BZ8" s="72" t="s">
        <v>131</v>
      </c>
      <c r="CA8" s="72" t="s">
        <v>131</v>
      </c>
      <c r="CB8" s="72">
        <v>41200</v>
      </c>
      <c r="CC8" s="72">
        <v>44130</v>
      </c>
      <c r="CD8" s="72">
        <v>44002</v>
      </c>
      <c r="CE8" s="72" t="s">
        <v>131</v>
      </c>
      <c r="CF8" s="72" t="s">
        <v>131</v>
      </c>
      <c r="CG8" s="72">
        <v>32431</v>
      </c>
      <c r="CH8" s="72">
        <v>32532</v>
      </c>
      <c r="CI8" s="72">
        <v>33492</v>
      </c>
      <c r="CJ8" s="71">
        <v>49667</v>
      </c>
      <c r="CK8" s="72" t="s">
        <v>131</v>
      </c>
      <c r="CL8" s="72" t="s">
        <v>131</v>
      </c>
      <c r="CM8" s="72">
        <v>12731</v>
      </c>
      <c r="CN8" s="72">
        <v>13064</v>
      </c>
      <c r="CO8" s="72">
        <v>13344</v>
      </c>
      <c r="CP8" s="72" t="s">
        <v>131</v>
      </c>
      <c r="CQ8" s="72" t="s">
        <v>131</v>
      </c>
      <c r="CR8" s="72">
        <v>9726</v>
      </c>
      <c r="CS8" s="72">
        <v>10037</v>
      </c>
      <c r="CT8" s="72">
        <v>9976</v>
      </c>
      <c r="CU8" s="71">
        <v>13758</v>
      </c>
      <c r="CV8" s="72" t="s">
        <v>131</v>
      </c>
      <c r="CW8" s="72" t="s">
        <v>131</v>
      </c>
      <c r="CX8" s="72">
        <v>50.2</v>
      </c>
      <c r="CY8" s="72">
        <v>49.8</v>
      </c>
      <c r="CZ8" s="72">
        <v>49.4</v>
      </c>
      <c r="DA8" s="72" t="s">
        <v>131</v>
      </c>
      <c r="DB8" s="72" t="s">
        <v>131</v>
      </c>
      <c r="DC8" s="72">
        <v>62.1</v>
      </c>
      <c r="DD8" s="72">
        <v>62.5</v>
      </c>
      <c r="DE8" s="72">
        <v>63.4</v>
      </c>
      <c r="DF8" s="72">
        <v>55.2</v>
      </c>
      <c r="DG8" s="72" t="s">
        <v>131</v>
      </c>
      <c r="DH8" s="72" t="s">
        <v>131</v>
      </c>
      <c r="DI8" s="72">
        <v>15.3</v>
      </c>
      <c r="DJ8" s="72">
        <v>15.2</v>
      </c>
      <c r="DK8" s="72">
        <v>13.9</v>
      </c>
      <c r="DL8" s="72" t="s">
        <v>131</v>
      </c>
      <c r="DM8" s="72" t="s">
        <v>131</v>
      </c>
      <c r="DN8" s="72">
        <v>18.899999999999999</v>
      </c>
      <c r="DO8" s="72">
        <v>19</v>
      </c>
      <c r="DP8" s="72">
        <v>18.7</v>
      </c>
      <c r="DQ8" s="72">
        <v>24.1</v>
      </c>
      <c r="DR8" s="71" t="s">
        <v>131</v>
      </c>
      <c r="DS8" s="71" t="s">
        <v>131</v>
      </c>
      <c r="DT8" s="71">
        <v>7.4</v>
      </c>
      <c r="DU8" s="71">
        <v>14.3</v>
      </c>
      <c r="DV8" s="71">
        <v>22.4</v>
      </c>
      <c r="DW8" s="71" t="s">
        <v>131</v>
      </c>
      <c r="DX8" s="71" t="s">
        <v>131</v>
      </c>
      <c r="DY8" s="71">
        <v>52.2</v>
      </c>
      <c r="DZ8" s="71">
        <v>52.4</v>
      </c>
      <c r="EA8" s="71">
        <v>52.5</v>
      </c>
      <c r="EB8" s="71">
        <v>50.7</v>
      </c>
      <c r="EC8" s="71" t="s">
        <v>131</v>
      </c>
      <c r="ED8" s="71" t="s">
        <v>131</v>
      </c>
      <c r="EE8" s="71">
        <v>15.9</v>
      </c>
      <c r="EF8" s="71">
        <v>20.8</v>
      </c>
      <c r="EG8" s="71">
        <v>35.799999999999997</v>
      </c>
      <c r="EH8" s="71" t="s">
        <v>131</v>
      </c>
      <c r="EI8" s="71" t="s">
        <v>131</v>
      </c>
      <c r="EJ8" s="71">
        <v>69.599999999999994</v>
      </c>
      <c r="EK8" s="71">
        <v>69.2</v>
      </c>
      <c r="EL8" s="71">
        <v>69.7</v>
      </c>
      <c r="EM8" s="71">
        <v>65.7</v>
      </c>
      <c r="EN8" s="72" t="s">
        <v>131</v>
      </c>
      <c r="EO8" s="72" t="s">
        <v>131</v>
      </c>
      <c r="EP8" s="72">
        <v>23005006</v>
      </c>
      <c r="EQ8" s="72">
        <v>27513327</v>
      </c>
      <c r="ER8" s="72">
        <v>28180821</v>
      </c>
      <c r="ES8" s="72" t="s">
        <v>131</v>
      </c>
      <c r="ET8" s="72" t="s">
        <v>131</v>
      </c>
      <c r="EU8" s="72">
        <v>35115689</v>
      </c>
      <c r="EV8" s="72">
        <v>35730958</v>
      </c>
      <c r="EW8" s="72">
        <v>37752628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平山 達啓</cp:lastModifiedBy>
  <cp:lastPrinted>2018-10-04T02:16:57Z</cp:lastPrinted>
  <dcterms:created xsi:type="dcterms:W3CDTF">2018-06-14T04:25:32Z</dcterms:created>
  <dcterms:modified xsi:type="dcterms:W3CDTF">2018-10-04T02:16:59Z</dcterms:modified>
  <cp:category/>
</cp:coreProperties>
</file>