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99【市立病院機構担当】\30：財政関係\■決算関係\平成29年度決算\181010  病院事業に係る「経営比較分析表」の公表について\07 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CS78" i="4"/>
  <c r="BX54" i="4"/>
  <c r="BX32" i="4"/>
  <c r="MN54" i="4"/>
  <c r="MN32" i="4"/>
  <c r="MH78" i="4"/>
  <c r="IZ54" i="4"/>
  <c r="IZ32" i="4"/>
  <c r="C11" i="5"/>
  <c r="D11" i="5"/>
  <c r="E11" i="5"/>
  <c r="B11" i="5"/>
  <c r="AN78" i="4" l="1"/>
  <c r="AE54" i="4"/>
  <c r="AE32" i="4"/>
  <c r="KU54" i="4"/>
  <c r="KU32" i="4"/>
  <c r="HG32" i="4"/>
  <c r="KC78" i="4"/>
  <c r="HG54" i="4"/>
  <c r="FH78" i="4"/>
  <c r="DS54" i="4"/>
  <c r="DS32" i="4"/>
  <c r="EO78" i="4"/>
  <c r="DD54" i="4"/>
  <c r="DD32" i="4"/>
  <c r="P54" i="4"/>
  <c r="P32" i="4"/>
  <c r="U78" i="4"/>
  <c r="JJ78" i="4"/>
  <c r="GR54" i="4"/>
  <c r="GR32" i="4"/>
  <c r="KF54" i="4"/>
  <c r="KF32" i="4"/>
  <c r="LO78" i="4"/>
  <c r="IK54" i="4"/>
  <c r="IK32" i="4"/>
  <c r="EW54" i="4"/>
  <c r="EW32" i="4"/>
  <c r="GT78" i="4"/>
  <c r="BZ78" i="4"/>
  <c r="BI32" i="4"/>
  <c r="LY54" i="4"/>
  <c r="LY32" i="4"/>
  <c r="BI54" i="4"/>
  <c r="LJ54" i="4"/>
  <c r="LJ32" i="4"/>
  <c r="EH32" i="4"/>
  <c r="KV78" i="4"/>
  <c r="HV54" i="4"/>
  <c r="HV32" i="4"/>
  <c r="EH54" i="4"/>
  <c r="GA78" i="4"/>
  <c r="BG78" i="4"/>
  <c r="AT54" i="4"/>
  <c r="AT32" i="4"/>
</calcChain>
</file>

<file path=xl/sharedStrings.xml><?xml version="1.0" encoding="utf-8"?>
<sst xmlns="http://schemas.openxmlformats.org/spreadsheetml/2006/main" count="333" uniqueCount="145">
  <si>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</si>
  <si>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</si>
  <si>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</si>
  <si>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</si>
  <si>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</si>
  <si>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</si>
  <si>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</si>
  <si>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</si>
  <si>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</si>
  <si>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</si>
  <si>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</si>
  <si>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</si>
  <si>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</si>
  <si>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</si>
  <si>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</si>
  <si>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</si>
  <si>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</si>
  <si>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</si>
  <si>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</si>
  <si>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</si>
  <si>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</si>
  <si>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</si>
  <si>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</si>
  <si>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</si>
  <si>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</si>
  <si>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</si>
  <si>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</si>
  <si>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</si>
  <si>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</si>
  <si>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</si>
  <si>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</si>
  <si>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</si>
  <si>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</si>
  <si>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</si>
  <si>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</si>
  <si>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</si>
  <si>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</si>
  <si>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</si>
  <si>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</si>
  <si>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</si>
  <si>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</si>
  <si>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</si>
  <si>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</si>
  <si>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</si>
  <si>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</si>
  <si>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</si>
  <si>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</si>
  <si>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</si>
  <si>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</si>
  <si>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</si>
  <si>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</si>
  <si>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</si>
  <si>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</si>
  <si>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</si>
  <si>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</si>
  <si>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</si>
  <si>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</si>
  <si>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</si>
  <si>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</si>
  <si>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</si>
  <si>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</si>
  <si>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</si>
  <si>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</si>
  <si>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</si>
  <si>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</si>
  <si>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</si>
  <si>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</si>
  <si>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</si>
  <si>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</si>
  <si>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</si>
  <si>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</si>
  <si>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</si>
  <si>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</si>
  <si>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</si>
  <si>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</si>
  <si>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</si>
  <si>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</si>
  <si>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</si>
  <si>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</si>
  <si>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</si>
  <si>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</si>
  <si>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</si>
  <si>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</si>
  <si>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</si>
  <si>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</si>
  <si>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</si>
  <si>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</si>
  <si>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</si>
  <si>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</si>
  <si>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</si>
  <si>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</si>
  <si>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</si>
  <si>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</si>
  <si>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</si>
  <si>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</si>
  <si>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</si>
  <si>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</si>
  <si>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</si>
  <si>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</si>
  <si>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</si>
  <si>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</si>
  <si>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</si>
  <si>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</si>
  <si>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</si>
  <si>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</si>
  <si>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</si>
  <si>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</si>
  <si>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</si>
  <si>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</si>
  <si>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</si>
  <si>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</si>
  <si>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</si>
  <si>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</si>
  <si>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</si>
  <si>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</si>
  <si>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</si>
  <si>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</si>
  <si>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</si>
  <si>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</si>
  <si>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</si>
  <si>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</si>
  <si>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</si>
  <si>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</si>
  <si>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</si>
  <si>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地方独立行政法人広島市立病院機構</t>
  </si>
  <si>
    <t>リハビリテーション病院</t>
  </si>
  <si>
    <t>地方独立行政法人</t>
  </si>
  <si>
    <t>病院事業</t>
  </si>
  <si>
    <t>一般病院</t>
  </si>
  <si>
    <t>100床以上～200床未満</t>
  </si>
  <si>
    <t>直営</t>
  </si>
  <si>
    <t>-</t>
  </si>
  <si>
    <t>非該当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</si>
  <si>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</si>
  <si>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</si>
  <si>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</si>
  <si>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</si>
  <si>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</si>
  <si>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</si>
  <si>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</si>
  <si>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</si>
  <si>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高度で専門的な回復期リハビリテーション医療を提供するとともに、自立のための訓練や相談など生活の再構築のための一貫したリハビリテーションサービスを提供</t>
    <phoneticPr fontId="5"/>
  </si>
  <si>
    <t xml:space="preserve">【① 経常収支比率、②医業収支比率、③累積欠損比率】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
　各指標とも、平均値に対し、良好な数値で推移している。特に病床利用率は、96%前後で推移しており、ほぼ上限に達している。
【⑦職員給与費対医業収益比率、⑧材料費対医業収益比率】
　各指標とも、平均値に対し、良好な数値で推移している。
</t>
    <phoneticPr fontId="5"/>
  </si>
  <si>
    <t xml:space="preserve">　リハビリテーション病院は、平成20年度に開院したもので、施設の老朽化は生じておらず、当面、大規模な施設整備は生じない。
　設備については、毎年、点検等により、必要な箇所の補修を行っている。
</t>
    <phoneticPr fontId="5"/>
  </si>
  <si>
    <t xml:space="preserve">　リハビリテーション病院は、採算をとることが困難な病院であることから、収支不足に伴う資金不足については、市から相当額の繰入が行われており、資金不足が生じることはない。
　一方で、市からの繰入金を減らす努力は必要であることから、療法士の土日・祝日のリハビリの増や外来リハビリテーションの拡充などに努めているところである。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</si>
</sst>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95.7</c:v>
                </c:pt>
                <c:pt idx="3">
                  <c:v>96.1</c:v>
                </c:pt>
                <c:pt idx="4">
                  <c:v>96.5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4501824"/>
        <c:axId val="1994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4501824"/>
        <c:axId val="199402016"/>
      </c:lineChart>
      <c:dateAx>
        <c:axId val="124501824"/>
        <c:scaling>
          <c:orientation val="minMax"/>
        </c:scaling>
        <c:delete val="1"/>
        <c:axPos val="b"/>
        <c:numFmt formatCode="ge" sourceLinked="1"/>
        <c:majorTickMark val="none"/>
        <c:minorTickMark val="none"/>
        <c:tickLblPos val="none"/>
        <c:crossAx val="199402016"/>
        <c:crosses val="autoZero"/>
        <c:auto val="1"/>
        <c:lblOffset val="100"/>
        <c:baseTimeUnit val="years"/>
      </c:dateAx>
      <c:valAx>
        <c:axId val="19940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50182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11507</c:v>
                </c:pt>
                <c:pt idx="3">
                  <c:v>12406</c:v>
                </c:pt>
                <c:pt idx="4">
                  <c:v>11847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1082520"/>
        <c:axId val="2010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1082520"/>
        <c:axId val="201082912"/>
      </c:lineChart>
      <c:dateAx>
        <c:axId val="201082520"/>
        <c:scaling>
          <c:orientation val="minMax"/>
        </c:scaling>
        <c:delete val="1"/>
        <c:axPos val="b"/>
        <c:numFmt formatCode="ge" sourceLinked="1"/>
        <c:majorTickMark val="none"/>
        <c:minorTickMark val="none"/>
        <c:tickLblPos val="none"/>
        <c:crossAx val="201082912"/>
        <c:crosses val="autoZero"/>
        <c:auto val="1"/>
        <c:lblOffset val="100"/>
        <c:baseTimeUnit val="years"/>
      </c:dateAx>
      <c:valAx>
        <c:axId val="20108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08252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43913</c:v>
                </c:pt>
                <c:pt idx="3">
                  <c:v>43426</c:v>
                </c:pt>
                <c:pt idx="4">
                  <c:v>43770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0740584"/>
        <c:axId val="20074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0740584"/>
        <c:axId val="200740976"/>
      </c:lineChart>
      <c:dateAx>
        <c:axId val="200740584"/>
        <c:scaling>
          <c:orientation val="minMax"/>
        </c:scaling>
        <c:delete val="1"/>
        <c:axPos val="b"/>
        <c:numFmt formatCode="ge" sourceLinked="1"/>
        <c:majorTickMark val="none"/>
        <c:minorTickMark val="none"/>
        <c:tickLblPos val="none"/>
        <c:crossAx val="200740976"/>
        <c:crosses val="autoZero"/>
        <c:auto val="1"/>
        <c:lblOffset val="100"/>
        <c:baseTimeUnit val="years"/>
      </c:dateAx>
      <c:valAx>
        <c:axId val="20074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74058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9</c:v>
                </c:pt>
                <c:pt idx="3">
                  <c:v>6.6</c:v>
                </c:pt>
                <c:pt idx="4">
                  <c:v>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0254400"/>
        <c:axId val="1998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0254400"/>
        <c:axId val="199851432"/>
      </c:lineChart>
      <c:dateAx>
        <c:axId val="200254400"/>
        <c:scaling>
          <c:orientation val="minMax"/>
        </c:scaling>
        <c:delete val="1"/>
        <c:axPos val="b"/>
        <c:numFmt formatCode="ge" sourceLinked="1"/>
        <c:majorTickMark val="none"/>
        <c:minorTickMark val="none"/>
        <c:tickLblPos val="none"/>
        <c:crossAx val="199851432"/>
        <c:crosses val="autoZero"/>
        <c:auto val="1"/>
        <c:lblOffset val="100"/>
        <c:baseTimeUnit val="years"/>
      </c:dateAx>
      <c:valAx>
        <c:axId val="19985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25440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78.099999999999994</c:v>
                </c:pt>
                <c:pt idx="3">
                  <c:v>74.3</c:v>
                </c:pt>
                <c:pt idx="4">
                  <c:v>75.400000000000006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0373016"/>
        <c:axId val="20040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0373016"/>
        <c:axId val="200408568"/>
      </c:lineChart>
      <c:dateAx>
        <c:axId val="200373016"/>
        <c:scaling>
          <c:orientation val="minMax"/>
        </c:scaling>
        <c:delete val="1"/>
        <c:axPos val="b"/>
        <c:numFmt formatCode="ge" sourceLinked="1"/>
        <c:majorTickMark val="none"/>
        <c:minorTickMark val="none"/>
        <c:tickLblPos val="none"/>
        <c:crossAx val="200408568"/>
        <c:crosses val="autoZero"/>
        <c:auto val="1"/>
        <c:lblOffset val="100"/>
        <c:baseTimeUnit val="years"/>
      </c:dateAx>
      <c:valAx>
        <c:axId val="20040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37301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92.1</c:v>
                </c:pt>
                <c:pt idx="3">
                  <c:v>94</c:v>
                </c:pt>
                <c:pt idx="4">
                  <c:v>93.4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0479768"/>
        <c:axId val="20048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0479768"/>
        <c:axId val="200480152"/>
      </c:lineChart>
      <c:dateAx>
        <c:axId val="200479768"/>
        <c:scaling>
          <c:orientation val="minMax"/>
        </c:scaling>
        <c:delete val="1"/>
        <c:axPos val="b"/>
        <c:numFmt formatCode="ge" sourceLinked="1"/>
        <c:majorTickMark val="none"/>
        <c:minorTickMark val="none"/>
        <c:tickLblPos val="none"/>
        <c:crossAx val="200480152"/>
        <c:crosses val="autoZero"/>
        <c:auto val="1"/>
        <c:lblOffset val="100"/>
        <c:baseTimeUnit val="years"/>
      </c:dateAx>
      <c:valAx>
        <c:axId val="20048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047976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6.4</c:v>
                </c:pt>
                <c:pt idx="3">
                  <c:v>12.4</c:v>
                </c:pt>
                <c:pt idx="4">
                  <c:v>18.600000000000001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0434144"/>
        <c:axId val="2005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0434144"/>
        <c:axId val="200581600"/>
      </c:lineChart>
      <c:dateAx>
        <c:axId val="200434144"/>
        <c:scaling>
          <c:orientation val="minMax"/>
        </c:scaling>
        <c:delete val="1"/>
        <c:axPos val="b"/>
        <c:numFmt formatCode="ge" sourceLinked="1"/>
        <c:majorTickMark val="none"/>
        <c:minorTickMark val="none"/>
        <c:tickLblPos val="none"/>
        <c:crossAx val="200581600"/>
        <c:crosses val="autoZero"/>
        <c:auto val="1"/>
        <c:lblOffset val="100"/>
        <c:baseTimeUnit val="years"/>
      </c:dateAx>
      <c:valAx>
        <c:axId val="20058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3414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19</c:v>
                </c:pt>
                <c:pt idx="3">
                  <c:v>24.2</c:v>
                </c:pt>
                <c:pt idx="4">
                  <c:v>39.6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8880256"/>
        <c:axId val="19888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8880256"/>
        <c:axId val="198883000"/>
      </c:lineChart>
      <c:dateAx>
        <c:axId val="198880256"/>
        <c:scaling>
          <c:orientation val="minMax"/>
        </c:scaling>
        <c:delete val="1"/>
        <c:axPos val="b"/>
        <c:numFmt formatCode="ge" sourceLinked="1"/>
        <c:majorTickMark val="none"/>
        <c:minorTickMark val="none"/>
        <c:tickLblPos val="none"/>
        <c:crossAx val="198883000"/>
        <c:crosses val="autoZero"/>
        <c:auto val="1"/>
        <c:lblOffset val="100"/>
        <c:baseTimeUnit val="years"/>
      </c:dateAx>
      <c:valAx>
        <c:axId val="19888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88025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38249210</c:v>
                </c:pt>
                <c:pt idx="3">
                  <c:v>39677980</c:v>
                </c:pt>
                <c:pt idx="4">
                  <c:v>39779960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8882216"/>
        <c:axId val="19888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8882216"/>
        <c:axId val="198883784"/>
      </c:lineChart>
      <c:dateAx>
        <c:axId val="198882216"/>
        <c:scaling>
          <c:orientation val="minMax"/>
        </c:scaling>
        <c:delete val="1"/>
        <c:axPos val="b"/>
        <c:numFmt formatCode="ge" sourceLinked="1"/>
        <c:majorTickMark val="none"/>
        <c:minorTickMark val="none"/>
        <c:tickLblPos val="none"/>
        <c:crossAx val="198883784"/>
        <c:crosses val="autoZero"/>
        <c:auto val="1"/>
        <c:lblOffset val="100"/>
        <c:baseTimeUnit val="years"/>
      </c:dateAx>
      <c:valAx>
        <c:axId val="198883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88221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2.4</c:v>
                </c:pt>
                <c:pt idx="3">
                  <c:v>2</c:v>
                </c:pt>
                <c:pt idx="4">
                  <c:v>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1080168"/>
        <c:axId val="20108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1080168"/>
        <c:axId val="201080560"/>
      </c:lineChart>
      <c:dateAx>
        <c:axId val="201080168"/>
        <c:scaling>
          <c:orientation val="minMax"/>
        </c:scaling>
        <c:delete val="1"/>
        <c:axPos val="b"/>
        <c:numFmt formatCode="ge" sourceLinked="1"/>
        <c:majorTickMark val="none"/>
        <c:minorTickMark val="none"/>
        <c:tickLblPos val="none"/>
        <c:crossAx val="201080560"/>
        <c:crosses val="autoZero"/>
        <c:auto val="1"/>
        <c:lblOffset val="100"/>
        <c:baseTimeUnit val="years"/>
      </c:dateAx>
      <c:valAx>
        <c:axId val="20108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08016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70.3</c:v>
                </c:pt>
                <c:pt idx="3">
                  <c:v>67.7</c:v>
                </c:pt>
                <c:pt idx="4">
                  <c:v>70.599999999999994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1081344"/>
        <c:axId val="20108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1081344"/>
        <c:axId val="201081736"/>
      </c:lineChart>
      <c:dateAx>
        <c:axId val="201081344"/>
        <c:scaling>
          <c:orientation val="minMax"/>
        </c:scaling>
        <c:delete val="1"/>
        <c:axPos val="b"/>
        <c:numFmt formatCode="ge" sourceLinked="1"/>
        <c:majorTickMark val="none"/>
        <c:minorTickMark val="none"/>
        <c:tickLblPos val="none"/>
        <c:crossAx val="201081736"/>
        <c:crosses val="autoZero"/>
        <c:auto val="1"/>
        <c:lblOffset val="100"/>
        <c:baseTimeUnit val="years"/>
      </c:dateAx>
      <c:valAx>
        <c:axId val="20108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08134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8" zoomScaleSheetLayoutView="70" workbookViewId="0">
      <selection activeCell="NM86" sqref="NM8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広島県地方独立行政法人広島市立病院機構　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140</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13364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141</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f>データ!AJ7</f>
        <v>92.1</v>
      </c>
      <c r="AU33" s="123"/>
      <c r="AV33" s="123"/>
      <c r="AW33" s="123"/>
      <c r="AX33" s="123"/>
      <c r="AY33" s="123"/>
      <c r="AZ33" s="123"/>
      <c r="BA33" s="123"/>
      <c r="BB33" s="123"/>
      <c r="BC33" s="123"/>
      <c r="BD33" s="123"/>
      <c r="BE33" s="123"/>
      <c r="BF33" s="123"/>
      <c r="BG33" s="123"/>
      <c r="BH33" s="124"/>
      <c r="BI33" s="122">
        <f>データ!AK7</f>
        <v>94</v>
      </c>
      <c r="BJ33" s="123"/>
      <c r="BK33" s="123"/>
      <c r="BL33" s="123"/>
      <c r="BM33" s="123"/>
      <c r="BN33" s="123"/>
      <c r="BO33" s="123"/>
      <c r="BP33" s="123"/>
      <c r="BQ33" s="123"/>
      <c r="BR33" s="123"/>
      <c r="BS33" s="123"/>
      <c r="BT33" s="123"/>
      <c r="BU33" s="123"/>
      <c r="BV33" s="123"/>
      <c r="BW33" s="124"/>
      <c r="BX33" s="122">
        <f>データ!AL7</f>
        <v>93.4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f>データ!AU7</f>
        <v>78.099999999999994</v>
      </c>
      <c r="EI33" s="123"/>
      <c r="EJ33" s="123"/>
      <c r="EK33" s="123"/>
      <c r="EL33" s="123"/>
      <c r="EM33" s="123"/>
      <c r="EN33" s="123"/>
      <c r="EO33" s="123"/>
      <c r="EP33" s="123"/>
      <c r="EQ33" s="123"/>
      <c r="ER33" s="123"/>
      <c r="ES33" s="123"/>
      <c r="ET33" s="123"/>
      <c r="EU33" s="123"/>
      <c r="EV33" s="124"/>
      <c r="EW33" s="122">
        <f>データ!AV7</f>
        <v>74.3</v>
      </c>
      <c r="EX33" s="123"/>
      <c r="EY33" s="123"/>
      <c r="EZ33" s="123"/>
      <c r="FA33" s="123"/>
      <c r="FB33" s="123"/>
      <c r="FC33" s="123"/>
      <c r="FD33" s="123"/>
      <c r="FE33" s="123"/>
      <c r="FF33" s="123"/>
      <c r="FG33" s="123"/>
      <c r="FH33" s="123"/>
      <c r="FI33" s="123"/>
      <c r="FJ33" s="123"/>
      <c r="FK33" s="124"/>
      <c r="FL33" s="122">
        <f>データ!AW7</f>
        <v>75.400000000000006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f>データ!BF7</f>
        <v>9</v>
      </c>
      <c r="HW33" s="123"/>
      <c r="HX33" s="123"/>
      <c r="HY33" s="123"/>
      <c r="HZ33" s="123"/>
      <c r="IA33" s="123"/>
      <c r="IB33" s="123"/>
      <c r="IC33" s="123"/>
      <c r="ID33" s="123"/>
      <c r="IE33" s="123"/>
      <c r="IF33" s="123"/>
      <c r="IG33" s="123"/>
      <c r="IH33" s="123"/>
      <c r="II33" s="123"/>
      <c r="IJ33" s="124"/>
      <c r="IK33" s="122">
        <f>データ!BG7</f>
        <v>6.6</v>
      </c>
      <c r="IL33" s="123"/>
      <c r="IM33" s="123"/>
      <c r="IN33" s="123"/>
      <c r="IO33" s="123"/>
      <c r="IP33" s="123"/>
      <c r="IQ33" s="123"/>
      <c r="IR33" s="123"/>
      <c r="IS33" s="123"/>
      <c r="IT33" s="123"/>
      <c r="IU33" s="123"/>
      <c r="IV33" s="123"/>
      <c r="IW33" s="123"/>
      <c r="IX33" s="123"/>
      <c r="IY33" s="124"/>
      <c r="IZ33" s="122">
        <f>データ!BH7</f>
        <v>7.2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f>データ!BQ7</f>
        <v>95.7</v>
      </c>
      <c r="LK33" s="123"/>
      <c r="LL33" s="123"/>
      <c r="LM33" s="123"/>
      <c r="LN33" s="123"/>
      <c r="LO33" s="123"/>
      <c r="LP33" s="123"/>
      <c r="LQ33" s="123"/>
      <c r="LR33" s="123"/>
      <c r="LS33" s="123"/>
      <c r="LT33" s="123"/>
      <c r="LU33" s="123"/>
      <c r="LV33" s="123"/>
      <c r="LW33" s="123"/>
      <c r="LX33" s="124"/>
      <c r="LY33" s="122">
        <f>データ!BR7</f>
        <v>96.1</v>
      </c>
      <c r="LZ33" s="123"/>
      <c r="MA33" s="123"/>
      <c r="MB33" s="123"/>
      <c r="MC33" s="123"/>
      <c r="MD33" s="123"/>
      <c r="ME33" s="123"/>
      <c r="MF33" s="123"/>
      <c r="MG33" s="123"/>
      <c r="MH33" s="123"/>
      <c r="MI33" s="123"/>
      <c r="MJ33" s="123"/>
      <c r="MK33" s="123"/>
      <c r="ML33" s="123"/>
      <c r="MM33" s="124"/>
      <c r="MN33" s="122">
        <f>データ!BS7</f>
        <v>96.5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69"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t="str">
        <f>データ!BZ7</f>
        <v>-</v>
      </c>
      <c r="Q55" s="128"/>
      <c r="R55" s="128"/>
      <c r="S55" s="128"/>
      <c r="T55" s="128"/>
      <c r="U55" s="128"/>
      <c r="V55" s="128"/>
      <c r="W55" s="128"/>
      <c r="X55" s="128"/>
      <c r="Y55" s="128"/>
      <c r="Z55" s="128"/>
      <c r="AA55" s="128"/>
      <c r="AB55" s="128"/>
      <c r="AC55" s="128"/>
      <c r="AD55" s="129"/>
      <c r="AE55" s="127" t="str">
        <f>データ!CA7</f>
        <v>-</v>
      </c>
      <c r="AF55" s="128"/>
      <c r="AG55" s="128"/>
      <c r="AH55" s="128"/>
      <c r="AI55" s="128"/>
      <c r="AJ55" s="128"/>
      <c r="AK55" s="128"/>
      <c r="AL55" s="128"/>
      <c r="AM55" s="128"/>
      <c r="AN55" s="128"/>
      <c r="AO55" s="128"/>
      <c r="AP55" s="128"/>
      <c r="AQ55" s="128"/>
      <c r="AR55" s="128"/>
      <c r="AS55" s="129"/>
      <c r="AT55" s="127">
        <f>データ!CB7</f>
        <v>43913</v>
      </c>
      <c r="AU55" s="128"/>
      <c r="AV55" s="128"/>
      <c r="AW55" s="128"/>
      <c r="AX55" s="128"/>
      <c r="AY55" s="128"/>
      <c r="AZ55" s="128"/>
      <c r="BA55" s="128"/>
      <c r="BB55" s="128"/>
      <c r="BC55" s="128"/>
      <c r="BD55" s="128"/>
      <c r="BE55" s="128"/>
      <c r="BF55" s="128"/>
      <c r="BG55" s="128"/>
      <c r="BH55" s="129"/>
      <c r="BI55" s="127">
        <f>データ!CC7</f>
        <v>43426</v>
      </c>
      <c r="BJ55" s="128"/>
      <c r="BK55" s="128"/>
      <c r="BL55" s="128"/>
      <c r="BM55" s="128"/>
      <c r="BN55" s="128"/>
      <c r="BO55" s="128"/>
      <c r="BP55" s="128"/>
      <c r="BQ55" s="128"/>
      <c r="BR55" s="128"/>
      <c r="BS55" s="128"/>
      <c r="BT55" s="128"/>
      <c r="BU55" s="128"/>
      <c r="BV55" s="128"/>
      <c r="BW55" s="129"/>
      <c r="BX55" s="127">
        <f>データ!CD7</f>
        <v>43770</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t="str">
        <f>データ!CK7</f>
        <v>-</v>
      </c>
      <c r="DE55" s="128"/>
      <c r="DF55" s="128"/>
      <c r="DG55" s="128"/>
      <c r="DH55" s="128"/>
      <c r="DI55" s="128"/>
      <c r="DJ55" s="128"/>
      <c r="DK55" s="128"/>
      <c r="DL55" s="128"/>
      <c r="DM55" s="128"/>
      <c r="DN55" s="128"/>
      <c r="DO55" s="128"/>
      <c r="DP55" s="128"/>
      <c r="DQ55" s="128"/>
      <c r="DR55" s="129"/>
      <c r="DS55" s="127" t="str">
        <f>データ!CL7</f>
        <v>-</v>
      </c>
      <c r="DT55" s="128"/>
      <c r="DU55" s="128"/>
      <c r="DV55" s="128"/>
      <c r="DW55" s="128"/>
      <c r="DX55" s="128"/>
      <c r="DY55" s="128"/>
      <c r="DZ55" s="128"/>
      <c r="EA55" s="128"/>
      <c r="EB55" s="128"/>
      <c r="EC55" s="128"/>
      <c r="ED55" s="128"/>
      <c r="EE55" s="128"/>
      <c r="EF55" s="128"/>
      <c r="EG55" s="129"/>
      <c r="EH55" s="127">
        <f>データ!CM7</f>
        <v>11507</v>
      </c>
      <c r="EI55" s="128"/>
      <c r="EJ55" s="128"/>
      <c r="EK55" s="128"/>
      <c r="EL55" s="128"/>
      <c r="EM55" s="128"/>
      <c r="EN55" s="128"/>
      <c r="EO55" s="128"/>
      <c r="EP55" s="128"/>
      <c r="EQ55" s="128"/>
      <c r="ER55" s="128"/>
      <c r="ES55" s="128"/>
      <c r="ET55" s="128"/>
      <c r="EU55" s="128"/>
      <c r="EV55" s="129"/>
      <c r="EW55" s="127">
        <f>データ!CN7</f>
        <v>12406</v>
      </c>
      <c r="EX55" s="128"/>
      <c r="EY55" s="128"/>
      <c r="EZ55" s="128"/>
      <c r="FA55" s="128"/>
      <c r="FB55" s="128"/>
      <c r="FC55" s="128"/>
      <c r="FD55" s="128"/>
      <c r="FE55" s="128"/>
      <c r="FF55" s="128"/>
      <c r="FG55" s="128"/>
      <c r="FH55" s="128"/>
      <c r="FI55" s="128"/>
      <c r="FJ55" s="128"/>
      <c r="FK55" s="129"/>
      <c r="FL55" s="127">
        <f>データ!CO7</f>
        <v>11847</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f>データ!CX7</f>
        <v>70.3</v>
      </c>
      <c r="HW55" s="123"/>
      <c r="HX55" s="123"/>
      <c r="HY55" s="123"/>
      <c r="HZ55" s="123"/>
      <c r="IA55" s="123"/>
      <c r="IB55" s="123"/>
      <c r="IC55" s="123"/>
      <c r="ID55" s="123"/>
      <c r="IE55" s="123"/>
      <c r="IF55" s="123"/>
      <c r="IG55" s="123"/>
      <c r="IH55" s="123"/>
      <c r="II55" s="123"/>
      <c r="IJ55" s="124"/>
      <c r="IK55" s="122">
        <f>データ!CY7</f>
        <v>67.7</v>
      </c>
      <c r="IL55" s="123"/>
      <c r="IM55" s="123"/>
      <c r="IN55" s="123"/>
      <c r="IO55" s="123"/>
      <c r="IP55" s="123"/>
      <c r="IQ55" s="123"/>
      <c r="IR55" s="123"/>
      <c r="IS55" s="123"/>
      <c r="IT55" s="123"/>
      <c r="IU55" s="123"/>
      <c r="IV55" s="123"/>
      <c r="IW55" s="123"/>
      <c r="IX55" s="123"/>
      <c r="IY55" s="124"/>
      <c r="IZ55" s="122">
        <f>データ!CZ7</f>
        <v>70.599999999999994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f>データ!DI7</f>
        <v>2.4</v>
      </c>
      <c r="LK55" s="123"/>
      <c r="LL55" s="123"/>
      <c r="LM55" s="123"/>
      <c r="LN55" s="123"/>
      <c r="LO55" s="123"/>
      <c r="LP55" s="123"/>
      <c r="LQ55" s="123"/>
      <c r="LR55" s="123"/>
      <c r="LS55" s="123"/>
      <c r="LT55" s="123"/>
      <c r="LU55" s="123"/>
      <c r="LV55" s="123"/>
      <c r="LW55" s="123"/>
      <c r="LX55" s="124"/>
      <c r="LY55" s="122">
        <f>データ!DJ7</f>
        <v>2</v>
      </c>
      <c r="LZ55" s="123"/>
      <c r="MA55" s="123"/>
      <c r="MB55" s="123"/>
      <c r="MC55" s="123"/>
      <c r="MD55" s="123"/>
      <c r="ME55" s="123"/>
      <c r="MF55" s="123"/>
      <c r="MG55" s="123"/>
      <c r="MH55" s="123"/>
      <c r="MI55" s="123"/>
      <c r="MJ55" s="123"/>
      <c r="MK55" s="123"/>
      <c r="ML55" s="123"/>
      <c r="MM55" s="124"/>
      <c r="MN55" s="122">
        <f>データ!DK7</f>
        <v>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t="str">
        <f>データ!CE7</f>
        <v>-</v>
      </c>
      <c r="Q56" s="128"/>
      <c r="R56" s="128"/>
      <c r="S56" s="128"/>
      <c r="T56" s="128"/>
      <c r="U56" s="128"/>
      <c r="V56" s="128"/>
      <c r="W56" s="128"/>
      <c r="X56" s="128"/>
      <c r="Y56" s="128"/>
      <c r="Z56" s="128"/>
      <c r="AA56" s="128"/>
      <c r="AB56" s="128"/>
      <c r="AC56" s="128"/>
      <c r="AD56" s="129"/>
      <c r="AE56" s="127" t="str">
        <f>データ!CF7</f>
        <v>-</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t="str">
        <f>データ!CP7</f>
        <v>-</v>
      </c>
      <c r="DE56" s="128"/>
      <c r="DF56" s="128"/>
      <c r="DG56" s="128"/>
      <c r="DH56" s="128"/>
      <c r="DI56" s="128"/>
      <c r="DJ56" s="128"/>
      <c r="DK56" s="128"/>
      <c r="DL56" s="128"/>
      <c r="DM56" s="128"/>
      <c r="DN56" s="128"/>
      <c r="DO56" s="128"/>
      <c r="DP56" s="128"/>
      <c r="DQ56" s="128"/>
      <c r="DR56" s="129"/>
      <c r="DS56" s="127" t="str">
        <f>データ!CQ7</f>
        <v>-</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f>データ!DT7</f>
        <v>6.4</v>
      </c>
      <c r="BH79" s="136"/>
      <c r="BI79" s="136"/>
      <c r="BJ79" s="136"/>
      <c r="BK79" s="136"/>
      <c r="BL79" s="136"/>
      <c r="BM79" s="136"/>
      <c r="BN79" s="136"/>
      <c r="BO79" s="136"/>
      <c r="BP79" s="136"/>
      <c r="BQ79" s="136"/>
      <c r="BR79" s="136"/>
      <c r="BS79" s="136"/>
      <c r="BT79" s="136"/>
      <c r="BU79" s="136"/>
      <c r="BV79" s="136"/>
      <c r="BW79" s="136"/>
      <c r="BX79" s="136"/>
      <c r="BY79" s="136"/>
      <c r="BZ79" s="136">
        <f>データ!DU7</f>
        <v>12.4</v>
      </c>
      <c r="CA79" s="136"/>
      <c r="CB79" s="136"/>
      <c r="CC79" s="136"/>
      <c r="CD79" s="136"/>
      <c r="CE79" s="136"/>
      <c r="CF79" s="136"/>
      <c r="CG79" s="136"/>
      <c r="CH79" s="136"/>
      <c r="CI79" s="136"/>
      <c r="CJ79" s="136"/>
      <c r="CK79" s="136"/>
      <c r="CL79" s="136"/>
      <c r="CM79" s="136"/>
      <c r="CN79" s="136"/>
      <c r="CO79" s="136"/>
      <c r="CP79" s="136"/>
      <c r="CQ79" s="136"/>
      <c r="CR79" s="136"/>
      <c r="CS79" s="136">
        <f>データ!DV7</f>
        <v>18.600000000000001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f>データ!EE7</f>
        <v>19</v>
      </c>
      <c r="GB79" s="136"/>
      <c r="GC79" s="136"/>
      <c r="GD79" s="136"/>
      <c r="GE79" s="136"/>
      <c r="GF79" s="136"/>
      <c r="GG79" s="136"/>
      <c r="GH79" s="136"/>
      <c r="GI79" s="136"/>
      <c r="GJ79" s="136"/>
      <c r="GK79" s="136"/>
      <c r="GL79" s="136"/>
      <c r="GM79" s="136"/>
      <c r="GN79" s="136"/>
      <c r="GO79" s="136"/>
      <c r="GP79" s="136"/>
      <c r="GQ79" s="136"/>
      <c r="GR79" s="136"/>
      <c r="GS79" s="136"/>
      <c r="GT79" s="136">
        <f>データ!EF7</f>
        <v>24.2</v>
      </c>
      <c r="GU79" s="136"/>
      <c r="GV79" s="136"/>
      <c r="GW79" s="136"/>
      <c r="GX79" s="136"/>
      <c r="GY79" s="136"/>
      <c r="GZ79" s="136"/>
      <c r="HA79" s="136"/>
      <c r="HB79" s="136"/>
      <c r="HC79" s="136"/>
      <c r="HD79" s="136"/>
      <c r="HE79" s="136"/>
      <c r="HF79" s="136"/>
      <c r="HG79" s="136"/>
      <c r="HH79" s="136"/>
      <c r="HI79" s="136"/>
      <c r="HJ79" s="136"/>
      <c r="HK79" s="136"/>
      <c r="HL79" s="136"/>
      <c r="HM79" s="136">
        <f>データ!EG7</f>
        <v>39.6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f>データ!EP7</f>
        <v>38249210</v>
      </c>
      <c r="KW79" s="131"/>
      <c r="KX79" s="131"/>
      <c r="KY79" s="131"/>
      <c r="KZ79" s="131"/>
      <c r="LA79" s="131"/>
      <c r="LB79" s="131"/>
      <c r="LC79" s="131"/>
      <c r="LD79" s="131"/>
      <c r="LE79" s="131"/>
      <c r="LF79" s="131"/>
      <c r="LG79" s="131"/>
      <c r="LH79" s="131"/>
      <c r="LI79" s="131"/>
      <c r="LJ79" s="131"/>
      <c r="LK79" s="131"/>
      <c r="LL79" s="131"/>
      <c r="LM79" s="131"/>
      <c r="LN79" s="131"/>
      <c r="LO79" s="131">
        <f>データ!EQ7</f>
        <v>39677980</v>
      </c>
      <c r="LP79" s="131"/>
      <c r="LQ79" s="131"/>
      <c r="LR79" s="131"/>
      <c r="LS79" s="131"/>
      <c r="LT79" s="131"/>
      <c r="LU79" s="131"/>
      <c r="LV79" s="131"/>
      <c r="LW79" s="131"/>
      <c r="LX79" s="131"/>
      <c r="LY79" s="131"/>
      <c r="LZ79" s="131"/>
      <c r="MA79" s="131"/>
      <c r="MB79" s="131"/>
      <c r="MC79" s="131"/>
      <c r="MD79" s="131"/>
      <c r="ME79" s="131"/>
      <c r="MF79" s="131"/>
      <c r="MG79" s="131"/>
      <c r="MH79" s="131">
        <f>データ!ER7</f>
        <v>39779960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347510</v>
      </c>
      <c r="D6" s="63">
        <f t="shared" si="2"/>
        <v>46</v>
      </c>
      <c r="E6" s="63">
        <f t="shared" si="2"/>
        <v>6</v>
      </c>
      <c r="F6" s="63">
        <f t="shared" si="2"/>
        <v>0</v>
      </c>
      <c r="G6" s="63">
        <f t="shared" si="2"/>
        <v>4</v>
      </c>
      <c r="H6" s="139" t="str">
        <f>IF(H8&lt;&gt;I8,H8,"")&amp;IF(I8&lt;&gt;J8,I8,"")&amp;"　"&amp;J8</f>
        <v>広島県地方独立行政法人広島市立病院機構　リハビリテーション病院</v>
      </c>
      <c r="I6" s="140"/>
      <c r="J6" s="141"/>
      <c r="K6" s="63" t="str">
        <f t="shared" si="2"/>
        <v>地方独立行政法人</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v>
      </c>
      <c r="T6" s="63" t="str">
        <f t="shared" si="3"/>
        <v>-</v>
      </c>
      <c r="U6" s="64" t="str">
        <f>U8</f>
        <v>-</v>
      </c>
      <c r="V6" s="64">
        <f>V8</f>
        <v>13364</v>
      </c>
      <c r="W6" s="63" t="str">
        <f>W8</f>
        <v>非該当</v>
      </c>
      <c r="X6" s="63" t="str">
        <f t="shared" si="3"/>
        <v>１３：１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t="e">
        <f>IF(AH8="-",NA(),AH8)</f>
        <v>#N/A</v>
      </c>
      <c r="AI6" s="65" t="e">
        <f t="shared" ref="AI6:AQ6" si="4">IF(AI8="-",NA(),AI8)</f>
        <v>#N/A</v>
      </c>
      <c r="AJ6" s="65">
        <f t="shared" si="4"/>
        <v>92.1</v>
      </c>
      <c r="AK6" s="65">
        <f t="shared" si="4"/>
        <v>94</v>
      </c>
      <c r="AL6" s="65">
        <f t="shared" si="4"/>
        <v>93.4</v>
      </c>
      <c r="AM6" s="65" t="e">
        <f t="shared" si="4"/>
        <v>#N/A</v>
      </c>
      <c r="AN6" s="65" t="e">
        <f t="shared" si="4"/>
        <v>#N/A</v>
      </c>
      <c r="AO6" s="65">
        <f t="shared" si="4"/>
        <v>96.9</v>
      </c>
      <c r="AP6" s="65">
        <f t="shared" si="4"/>
        <v>98.3</v>
      </c>
      <c r="AQ6" s="65">
        <f t="shared" si="4"/>
        <v>96.7</v>
      </c>
      <c r="AR6" s="65" t="str">
        <f>IF(AR8="-","【-】","【"&amp;SUBSTITUTE(TEXT(AR8,"#,##0.0"),"-","△")&amp;"】")</f>
        <v>【98.4】</v>
      </c>
      <c r="AS6" s="65" t="e">
        <f>IF(AS8="-",NA(),AS8)</f>
        <v>#N/A</v>
      </c>
      <c r="AT6" s="65" t="e">
        <f t="shared" ref="AT6:BB6" si="5">IF(AT8="-",NA(),AT8)</f>
        <v>#N/A</v>
      </c>
      <c r="AU6" s="65">
        <f t="shared" si="5"/>
        <v>78.099999999999994</v>
      </c>
      <c r="AV6" s="65">
        <f t="shared" si="5"/>
        <v>74.3</v>
      </c>
      <c r="AW6" s="65">
        <f t="shared" si="5"/>
        <v>75.400000000000006</v>
      </c>
      <c r="AX6" s="65" t="e">
        <f t="shared" si="5"/>
        <v>#N/A</v>
      </c>
      <c r="AY6" s="65" t="e">
        <f t="shared" si="5"/>
        <v>#N/A</v>
      </c>
      <c r="AZ6" s="65">
        <f t="shared" si="5"/>
        <v>85.4</v>
      </c>
      <c r="BA6" s="65">
        <f t="shared" si="5"/>
        <v>85.3</v>
      </c>
      <c r="BB6" s="65">
        <f t="shared" si="5"/>
        <v>84.2</v>
      </c>
      <c r="BC6" s="65" t="str">
        <f>IF(BC8="-","【-】","【"&amp;SUBSTITUTE(TEXT(BC8,"#,##0.0"),"-","△")&amp;"】")</f>
        <v>【89.5】</v>
      </c>
      <c r="BD6" s="65" t="e">
        <f>IF(BD8="-",NA(),BD8)</f>
        <v>#N/A</v>
      </c>
      <c r="BE6" s="65" t="e">
        <f t="shared" ref="BE6:BM6" si="6">IF(BE8="-",NA(),BE8)</f>
        <v>#N/A</v>
      </c>
      <c r="BF6" s="65">
        <f t="shared" si="6"/>
        <v>9</v>
      </c>
      <c r="BG6" s="65">
        <f t="shared" si="6"/>
        <v>6.6</v>
      </c>
      <c r="BH6" s="65">
        <f t="shared" si="6"/>
        <v>7.2</v>
      </c>
      <c r="BI6" s="65" t="e">
        <f t="shared" si="6"/>
        <v>#N/A</v>
      </c>
      <c r="BJ6" s="65" t="e">
        <f t="shared" si="6"/>
        <v>#N/A</v>
      </c>
      <c r="BK6" s="65">
        <f t="shared" si="6"/>
        <v>112.9</v>
      </c>
      <c r="BL6" s="65">
        <f t="shared" si="6"/>
        <v>118.9</v>
      </c>
      <c r="BM6" s="65">
        <f t="shared" si="6"/>
        <v>119.5</v>
      </c>
      <c r="BN6" s="65" t="str">
        <f>IF(BN8="-","【-】","【"&amp;SUBSTITUTE(TEXT(BN8,"#,##0.0"),"-","△")&amp;"】")</f>
        <v>【63.6】</v>
      </c>
      <c r="BO6" s="65" t="e">
        <f>IF(BO8="-",NA(),BO8)</f>
        <v>#N/A</v>
      </c>
      <c r="BP6" s="65" t="e">
        <f t="shared" ref="BP6:BX6" si="7">IF(BP8="-",NA(),BP8)</f>
        <v>#N/A</v>
      </c>
      <c r="BQ6" s="65">
        <f t="shared" si="7"/>
        <v>95.7</v>
      </c>
      <c r="BR6" s="65">
        <f t="shared" si="7"/>
        <v>96.1</v>
      </c>
      <c r="BS6" s="65">
        <f t="shared" si="7"/>
        <v>96.5</v>
      </c>
      <c r="BT6" s="65" t="e">
        <f t="shared" si="7"/>
        <v>#N/A</v>
      </c>
      <c r="BU6" s="65" t="e">
        <f t="shared" si="7"/>
        <v>#N/A</v>
      </c>
      <c r="BV6" s="65">
        <f t="shared" si="7"/>
        <v>68.3</v>
      </c>
      <c r="BW6" s="65">
        <f t="shared" si="7"/>
        <v>67.900000000000006</v>
      </c>
      <c r="BX6" s="65">
        <f t="shared" si="7"/>
        <v>69.8</v>
      </c>
      <c r="BY6" s="65" t="str">
        <f>IF(BY8="-","【-】","【"&amp;SUBSTITUTE(TEXT(BY8,"#,##0.0"),"-","△")&amp;"】")</f>
        <v>【74.2】</v>
      </c>
      <c r="BZ6" s="66" t="e">
        <f>IF(BZ8="-",NA(),BZ8)</f>
        <v>#N/A</v>
      </c>
      <c r="CA6" s="66" t="e">
        <f t="shared" ref="CA6:CI6" si="8">IF(CA8="-",NA(),CA8)</f>
        <v>#N/A</v>
      </c>
      <c r="CB6" s="66">
        <f t="shared" si="8"/>
        <v>43913</v>
      </c>
      <c r="CC6" s="66">
        <f t="shared" si="8"/>
        <v>43426</v>
      </c>
      <c r="CD6" s="66">
        <f t="shared" si="8"/>
        <v>43770</v>
      </c>
      <c r="CE6" s="66" t="e">
        <f t="shared" si="8"/>
        <v>#N/A</v>
      </c>
      <c r="CF6" s="66" t="e">
        <f t="shared" si="8"/>
        <v>#N/A</v>
      </c>
      <c r="CG6" s="66">
        <f t="shared" si="8"/>
        <v>32431</v>
      </c>
      <c r="CH6" s="66">
        <f t="shared" si="8"/>
        <v>32532</v>
      </c>
      <c r="CI6" s="66">
        <f t="shared" si="8"/>
        <v>33492</v>
      </c>
      <c r="CJ6" s="65" t="str">
        <f>IF(CJ8="-","【-】","【"&amp;SUBSTITUTE(TEXT(CJ8,"#,##0"),"-","△")&amp;"】")</f>
        <v>【49,667】</v>
      </c>
      <c r="CK6" s="66" t="e">
        <f>IF(CK8="-",NA(),CK8)</f>
        <v>#N/A</v>
      </c>
      <c r="CL6" s="66" t="e">
        <f t="shared" ref="CL6:CT6" si="9">IF(CL8="-",NA(),CL8)</f>
        <v>#N/A</v>
      </c>
      <c r="CM6" s="66">
        <f t="shared" si="9"/>
        <v>11507</v>
      </c>
      <c r="CN6" s="66">
        <f t="shared" si="9"/>
        <v>12406</v>
      </c>
      <c r="CO6" s="66">
        <f t="shared" si="9"/>
        <v>11847</v>
      </c>
      <c r="CP6" s="66" t="e">
        <f t="shared" si="9"/>
        <v>#N/A</v>
      </c>
      <c r="CQ6" s="66" t="e">
        <f t="shared" si="9"/>
        <v>#N/A</v>
      </c>
      <c r="CR6" s="66">
        <f t="shared" si="9"/>
        <v>9726</v>
      </c>
      <c r="CS6" s="66">
        <f t="shared" si="9"/>
        <v>10037</v>
      </c>
      <c r="CT6" s="66">
        <f t="shared" si="9"/>
        <v>9976</v>
      </c>
      <c r="CU6" s="65" t="str">
        <f>IF(CU8="-","【-】","【"&amp;SUBSTITUTE(TEXT(CU8,"#,##0"),"-","△")&amp;"】")</f>
        <v>【13,758】</v>
      </c>
      <c r="CV6" s="65" t="e">
        <f>IF(CV8="-",NA(),CV8)</f>
        <v>#N/A</v>
      </c>
      <c r="CW6" s="65" t="e">
        <f t="shared" ref="CW6:DE6" si="10">IF(CW8="-",NA(),CW8)</f>
        <v>#N/A</v>
      </c>
      <c r="CX6" s="65">
        <f t="shared" si="10"/>
        <v>70.3</v>
      </c>
      <c r="CY6" s="65">
        <f t="shared" si="10"/>
        <v>67.7</v>
      </c>
      <c r="CZ6" s="65">
        <f t="shared" si="10"/>
        <v>70.599999999999994</v>
      </c>
      <c r="DA6" s="65" t="e">
        <f t="shared" si="10"/>
        <v>#N/A</v>
      </c>
      <c r="DB6" s="65" t="e">
        <f t="shared" si="10"/>
        <v>#N/A</v>
      </c>
      <c r="DC6" s="65">
        <f t="shared" si="10"/>
        <v>62.1</v>
      </c>
      <c r="DD6" s="65">
        <f t="shared" si="10"/>
        <v>62.5</v>
      </c>
      <c r="DE6" s="65">
        <f t="shared" si="10"/>
        <v>63.4</v>
      </c>
      <c r="DF6" s="65" t="str">
        <f>IF(DF8="-","【-】","【"&amp;SUBSTITUTE(TEXT(DF8,"#,##0.0"),"-","△")&amp;"】")</f>
        <v>【55.2】</v>
      </c>
      <c r="DG6" s="65" t="e">
        <f>IF(DG8="-",NA(),DG8)</f>
        <v>#N/A</v>
      </c>
      <c r="DH6" s="65" t="e">
        <f t="shared" ref="DH6:DP6" si="11">IF(DH8="-",NA(),DH8)</f>
        <v>#N/A</v>
      </c>
      <c r="DI6" s="65">
        <f t="shared" si="11"/>
        <v>2.4</v>
      </c>
      <c r="DJ6" s="65">
        <f t="shared" si="11"/>
        <v>2</v>
      </c>
      <c r="DK6" s="65">
        <f t="shared" si="11"/>
        <v>2</v>
      </c>
      <c r="DL6" s="65" t="e">
        <f t="shared" si="11"/>
        <v>#N/A</v>
      </c>
      <c r="DM6" s="65" t="e">
        <f t="shared" si="11"/>
        <v>#N/A</v>
      </c>
      <c r="DN6" s="65">
        <f t="shared" si="11"/>
        <v>18.899999999999999</v>
      </c>
      <c r="DO6" s="65">
        <f t="shared" si="11"/>
        <v>19</v>
      </c>
      <c r="DP6" s="65">
        <f t="shared" si="11"/>
        <v>18.7</v>
      </c>
      <c r="DQ6" s="65" t="str">
        <f>IF(DQ8="-","【-】","【"&amp;SUBSTITUTE(TEXT(DQ8,"#,##0.0"),"-","△")&amp;"】")</f>
        <v>【24.1】</v>
      </c>
      <c r="DR6" s="65" t="e">
        <f>IF(DR8="-",NA(),DR8)</f>
        <v>#N/A</v>
      </c>
      <c r="DS6" s="65" t="e">
        <f t="shared" ref="DS6:EA6" si="12">IF(DS8="-",NA(),DS8)</f>
        <v>#N/A</v>
      </c>
      <c r="DT6" s="65">
        <f t="shared" si="12"/>
        <v>6.4</v>
      </c>
      <c r="DU6" s="65">
        <f t="shared" si="12"/>
        <v>12.4</v>
      </c>
      <c r="DV6" s="65">
        <f t="shared" si="12"/>
        <v>18.600000000000001</v>
      </c>
      <c r="DW6" s="65" t="e">
        <f t="shared" si="12"/>
        <v>#N/A</v>
      </c>
      <c r="DX6" s="65" t="e">
        <f t="shared" si="12"/>
        <v>#N/A</v>
      </c>
      <c r="DY6" s="65">
        <f t="shared" si="12"/>
        <v>52.2</v>
      </c>
      <c r="DZ6" s="65">
        <f t="shared" si="12"/>
        <v>52.4</v>
      </c>
      <c r="EA6" s="65">
        <f t="shared" si="12"/>
        <v>52.5</v>
      </c>
      <c r="EB6" s="65" t="str">
        <f>IF(EB8="-","【-】","【"&amp;SUBSTITUTE(TEXT(EB8,"#,##0.0"),"-","△")&amp;"】")</f>
        <v>【50.7】</v>
      </c>
      <c r="EC6" s="65" t="e">
        <f>IF(EC8="-",NA(),EC8)</f>
        <v>#N/A</v>
      </c>
      <c r="ED6" s="65" t="e">
        <f t="shared" ref="ED6:EL6" si="13">IF(ED8="-",NA(),ED8)</f>
        <v>#N/A</v>
      </c>
      <c r="EE6" s="65">
        <f t="shared" si="13"/>
        <v>19</v>
      </c>
      <c r="EF6" s="65">
        <f t="shared" si="13"/>
        <v>24.2</v>
      </c>
      <c r="EG6" s="65">
        <f t="shared" si="13"/>
        <v>39.6</v>
      </c>
      <c r="EH6" s="65" t="e">
        <f t="shared" si="13"/>
        <v>#N/A</v>
      </c>
      <c r="EI6" s="65" t="e">
        <f t="shared" si="13"/>
        <v>#N/A</v>
      </c>
      <c r="EJ6" s="65">
        <f t="shared" si="13"/>
        <v>69.599999999999994</v>
      </c>
      <c r="EK6" s="65">
        <f t="shared" si="13"/>
        <v>69.2</v>
      </c>
      <c r="EL6" s="65">
        <f t="shared" si="13"/>
        <v>69.7</v>
      </c>
      <c r="EM6" s="65" t="str">
        <f>IF(EM8="-","【-】","【"&amp;SUBSTITUTE(TEXT(EM8,"#,##0.0"),"-","△")&amp;"】")</f>
        <v>【65.7】</v>
      </c>
      <c r="EN6" s="66" t="e">
        <f>IF(EN8="-",NA(),EN8)</f>
        <v>#N/A</v>
      </c>
      <c r="EO6" s="66" t="e">
        <f t="shared" ref="EO6:EW6" si="14">IF(EO8="-",NA(),EO8)</f>
        <v>#N/A</v>
      </c>
      <c r="EP6" s="66">
        <f t="shared" si="14"/>
        <v>38249210</v>
      </c>
      <c r="EQ6" s="66">
        <f t="shared" si="14"/>
        <v>39677980</v>
      </c>
      <c r="ER6" s="66">
        <f t="shared" si="14"/>
        <v>39779960</v>
      </c>
      <c r="ES6" s="66" t="e">
        <f t="shared" si="14"/>
        <v>#N/A</v>
      </c>
      <c r="ET6" s="66" t="e">
        <f t="shared" si="14"/>
        <v>#N/A</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347510</v>
      </c>
      <c r="D7" s="63">
        <f t="shared" si="15"/>
        <v>46</v>
      </c>
      <c r="E7" s="63">
        <f t="shared" si="15"/>
        <v>6</v>
      </c>
      <c r="F7" s="63">
        <f t="shared" si="15"/>
        <v>0</v>
      </c>
      <c r="G7" s="63">
        <f t="shared" si="15"/>
        <v>4</v>
      </c>
      <c r="H7" s="63"/>
      <c r="I7" s="63"/>
      <c r="J7" s="63"/>
      <c r="K7" s="63" t="str">
        <f t="shared" si="15"/>
        <v>地方独立行政法人</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v>
      </c>
      <c r="T7" s="63" t="str">
        <f t="shared" si="15"/>
        <v>-</v>
      </c>
      <c r="U7" s="64" t="str">
        <f>U8</f>
        <v>-</v>
      </c>
      <c r="V7" s="64">
        <f>V8</f>
        <v>13364</v>
      </c>
      <c r="W7" s="63" t="str">
        <f>W8</f>
        <v>非該当</v>
      </c>
      <c r="X7" s="63" t="str">
        <f t="shared" si="15"/>
        <v>１３：１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t="str">
        <f>AH8</f>
        <v>-</v>
      </c>
      <c r="AI7" s="65" t="str">
        <f t="shared" ref="AI7:AQ7" si="16">AI8</f>
        <v>-</v>
      </c>
      <c r="AJ7" s="65">
        <f t="shared" si="16"/>
        <v>92.1</v>
      </c>
      <c r="AK7" s="65">
        <f t="shared" si="16"/>
        <v>94</v>
      </c>
      <c r="AL7" s="65">
        <f t="shared" si="16"/>
        <v>93.4</v>
      </c>
      <c r="AM7" s="65" t="str">
        <f t="shared" si="16"/>
        <v>-</v>
      </c>
      <c r="AN7" s="65" t="str">
        <f t="shared" si="16"/>
        <v>-</v>
      </c>
      <c r="AO7" s="65">
        <f t="shared" si="16"/>
        <v>96.9</v>
      </c>
      <c r="AP7" s="65">
        <f t="shared" si="16"/>
        <v>98.3</v>
      </c>
      <c r="AQ7" s="65">
        <f t="shared" si="16"/>
        <v>96.7</v>
      </c>
      <c r="AR7" s="65"/>
      <c r="AS7" s="65" t="str">
        <f>AS8</f>
        <v>-</v>
      </c>
      <c r="AT7" s="65" t="str">
        <f t="shared" ref="AT7:BB7" si="17">AT8</f>
        <v>-</v>
      </c>
      <c r="AU7" s="65">
        <f t="shared" si="17"/>
        <v>78.099999999999994</v>
      </c>
      <c r="AV7" s="65">
        <f t="shared" si="17"/>
        <v>74.3</v>
      </c>
      <c r="AW7" s="65">
        <f t="shared" si="17"/>
        <v>75.400000000000006</v>
      </c>
      <c r="AX7" s="65" t="str">
        <f t="shared" si="17"/>
        <v>-</v>
      </c>
      <c r="AY7" s="65" t="str">
        <f t="shared" si="17"/>
        <v>-</v>
      </c>
      <c r="AZ7" s="65">
        <f t="shared" si="17"/>
        <v>85.4</v>
      </c>
      <c r="BA7" s="65">
        <f t="shared" si="17"/>
        <v>85.3</v>
      </c>
      <c r="BB7" s="65">
        <f t="shared" si="17"/>
        <v>84.2</v>
      </c>
      <c r="BC7" s="65"/>
      <c r="BD7" s="65" t="str">
        <f>BD8</f>
        <v>-</v>
      </c>
      <c r="BE7" s="65" t="str">
        <f t="shared" ref="BE7:BM7" si="18">BE8</f>
        <v>-</v>
      </c>
      <c r="BF7" s="65">
        <f t="shared" si="18"/>
        <v>9</v>
      </c>
      <c r="BG7" s="65">
        <f t="shared" si="18"/>
        <v>6.6</v>
      </c>
      <c r="BH7" s="65">
        <f t="shared" si="18"/>
        <v>7.2</v>
      </c>
      <c r="BI7" s="65" t="str">
        <f t="shared" si="18"/>
        <v>-</v>
      </c>
      <c r="BJ7" s="65" t="str">
        <f t="shared" si="18"/>
        <v>-</v>
      </c>
      <c r="BK7" s="65">
        <f t="shared" si="18"/>
        <v>112.9</v>
      </c>
      <c r="BL7" s="65">
        <f t="shared" si="18"/>
        <v>118.9</v>
      </c>
      <c r="BM7" s="65">
        <f t="shared" si="18"/>
        <v>119.5</v>
      </c>
      <c r="BN7" s="65"/>
      <c r="BO7" s="65" t="str">
        <f>BO8</f>
        <v>-</v>
      </c>
      <c r="BP7" s="65" t="str">
        <f t="shared" ref="BP7:BX7" si="19">BP8</f>
        <v>-</v>
      </c>
      <c r="BQ7" s="65">
        <f t="shared" si="19"/>
        <v>95.7</v>
      </c>
      <c r="BR7" s="65">
        <f t="shared" si="19"/>
        <v>96.1</v>
      </c>
      <c r="BS7" s="65">
        <f t="shared" si="19"/>
        <v>96.5</v>
      </c>
      <c r="BT7" s="65" t="str">
        <f t="shared" si="19"/>
        <v>-</v>
      </c>
      <c r="BU7" s="65" t="str">
        <f t="shared" si="19"/>
        <v>-</v>
      </c>
      <c r="BV7" s="65">
        <f t="shared" si="19"/>
        <v>68.3</v>
      </c>
      <c r="BW7" s="65">
        <f t="shared" si="19"/>
        <v>67.900000000000006</v>
      </c>
      <c r="BX7" s="65">
        <f t="shared" si="19"/>
        <v>69.8</v>
      </c>
      <c r="BY7" s="65"/>
      <c r="BZ7" s="66" t="str">
        <f>BZ8</f>
        <v>-</v>
      </c>
      <c r="CA7" s="66" t="str">
        <f t="shared" ref="CA7:CI7" si="20">CA8</f>
        <v>-</v>
      </c>
      <c r="CB7" s="66">
        <f t="shared" si="20"/>
        <v>43913</v>
      </c>
      <c r="CC7" s="66">
        <f t="shared" si="20"/>
        <v>43426</v>
      </c>
      <c r="CD7" s="66">
        <f t="shared" si="20"/>
        <v>43770</v>
      </c>
      <c r="CE7" s="66" t="str">
        <f t="shared" si="20"/>
        <v>-</v>
      </c>
      <c r="CF7" s="66" t="str">
        <f t="shared" si="20"/>
        <v>-</v>
      </c>
      <c r="CG7" s="66">
        <f t="shared" si="20"/>
        <v>32431</v>
      </c>
      <c r="CH7" s="66">
        <f t="shared" si="20"/>
        <v>32532</v>
      </c>
      <c r="CI7" s="66">
        <f t="shared" si="20"/>
        <v>33492</v>
      </c>
      <c r="CJ7" s="65"/>
      <c r="CK7" s="66" t="str">
        <f>CK8</f>
        <v>-</v>
      </c>
      <c r="CL7" s="66" t="str">
        <f t="shared" ref="CL7:CT7" si="21">CL8</f>
        <v>-</v>
      </c>
      <c r="CM7" s="66">
        <f t="shared" si="21"/>
        <v>11507</v>
      </c>
      <c r="CN7" s="66">
        <f t="shared" si="21"/>
        <v>12406</v>
      </c>
      <c r="CO7" s="66">
        <f t="shared" si="21"/>
        <v>11847</v>
      </c>
      <c r="CP7" s="66" t="str">
        <f t="shared" si="21"/>
        <v>-</v>
      </c>
      <c r="CQ7" s="66" t="str">
        <f t="shared" si="21"/>
        <v>-</v>
      </c>
      <c r="CR7" s="66">
        <f t="shared" si="21"/>
        <v>9726</v>
      </c>
      <c r="CS7" s="66">
        <f t="shared" si="21"/>
        <v>10037</v>
      </c>
      <c r="CT7" s="66">
        <f t="shared" si="21"/>
        <v>9976</v>
      </c>
      <c r="CU7" s="65"/>
      <c r="CV7" s="65" t="str">
        <f>CV8</f>
        <v>-</v>
      </c>
      <c r="CW7" s="65" t="str">
        <f t="shared" ref="CW7:DE7" si="22">CW8</f>
        <v>-</v>
      </c>
      <c r="CX7" s="65">
        <f t="shared" si="22"/>
        <v>70.3</v>
      </c>
      <c r="CY7" s="65">
        <f t="shared" si="22"/>
        <v>67.7</v>
      </c>
      <c r="CZ7" s="65">
        <f t="shared" si="22"/>
        <v>70.599999999999994</v>
      </c>
      <c r="DA7" s="65" t="str">
        <f t="shared" si="22"/>
        <v>-</v>
      </c>
      <c r="DB7" s="65" t="str">
        <f t="shared" si="22"/>
        <v>-</v>
      </c>
      <c r="DC7" s="65">
        <f t="shared" si="22"/>
        <v>62.1</v>
      </c>
      <c r="DD7" s="65">
        <f t="shared" si="22"/>
        <v>62.5</v>
      </c>
      <c r="DE7" s="65">
        <f t="shared" si="22"/>
        <v>63.4</v>
      </c>
      <c r="DF7" s="65"/>
      <c r="DG7" s="65" t="str">
        <f>DG8</f>
        <v>-</v>
      </c>
      <c r="DH7" s="65" t="str">
        <f t="shared" ref="DH7:DP7" si="23">DH8</f>
        <v>-</v>
      </c>
      <c r="DI7" s="65">
        <f t="shared" si="23"/>
        <v>2.4</v>
      </c>
      <c r="DJ7" s="65">
        <f t="shared" si="23"/>
        <v>2</v>
      </c>
      <c r="DK7" s="65">
        <f t="shared" si="23"/>
        <v>2</v>
      </c>
      <c r="DL7" s="65" t="str">
        <f t="shared" si="23"/>
        <v>-</v>
      </c>
      <c r="DM7" s="65" t="str">
        <f t="shared" si="23"/>
        <v>-</v>
      </c>
      <c r="DN7" s="65">
        <f t="shared" si="23"/>
        <v>18.899999999999999</v>
      </c>
      <c r="DO7" s="65">
        <f t="shared" si="23"/>
        <v>19</v>
      </c>
      <c r="DP7" s="65">
        <f t="shared" si="23"/>
        <v>18.7</v>
      </c>
      <c r="DQ7" s="65"/>
      <c r="DR7" s="65" t="str">
        <f>DR8</f>
        <v>-</v>
      </c>
      <c r="DS7" s="65" t="str">
        <f t="shared" ref="DS7:EA7" si="24">DS8</f>
        <v>-</v>
      </c>
      <c r="DT7" s="65">
        <f t="shared" si="24"/>
        <v>6.4</v>
      </c>
      <c r="DU7" s="65">
        <f t="shared" si="24"/>
        <v>12.4</v>
      </c>
      <c r="DV7" s="65">
        <f t="shared" si="24"/>
        <v>18.600000000000001</v>
      </c>
      <c r="DW7" s="65" t="str">
        <f t="shared" si="24"/>
        <v>-</v>
      </c>
      <c r="DX7" s="65" t="str">
        <f t="shared" si="24"/>
        <v>-</v>
      </c>
      <c r="DY7" s="65">
        <f t="shared" si="24"/>
        <v>52.2</v>
      </c>
      <c r="DZ7" s="65">
        <f t="shared" si="24"/>
        <v>52.4</v>
      </c>
      <c r="EA7" s="65">
        <f t="shared" si="24"/>
        <v>52.5</v>
      </c>
      <c r="EB7" s="65"/>
      <c r="EC7" s="65" t="str">
        <f>EC8</f>
        <v>-</v>
      </c>
      <c r="ED7" s="65" t="str">
        <f t="shared" ref="ED7:EL7" si="25">ED8</f>
        <v>-</v>
      </c>
      <c r="EE7" s="65">
        <f t="shared" si="25"/>
        <v>19</v>
      </c>
      <c r="EF7" s="65">
        <f t="shared" si="25"/>
        <v>24.2</v>
      </c>
      <c r="EG7" s="65">
        <f t="shared" si="25"/>
        <v>39.6</v>
      </c>
      <c r="EH7" s="65" t="str">
        <f t="shared" si="25"/>
        <v>-</v>
      </c>
      <c r="EI7" s="65" t="str">
        <f t="shared" si="25"/>
        <v>-</v>
      </c>
      <c r="EJ7" s="65">
        <f t="shared" si="25"/>
        <v>69.599999999999994</v>
      </c>
      <c r="EK7" s="65">
        <f t="shared" si="25"/>
        <v>69.2</v>
      </c>
      <c r="EL7" s="65">
        <f t="shared" si="25"/>
        <v>69.7</v>
      </c>
      <c r="EM7" s="65"/>
      <c r="EN7" s="66" t="str">
        <f>EN8</f>
        <v>-</v>
      </c>
      <c r="EO7" s="66" t="str">
        <f t="shared" ref="EO7:EW7" si="26">EO8</f>
        <v>-</v>
      </c>
      <c r="EP7" s="66">
        <f t="shared" si="26"/>
        <v>38249210</v>
      </c>
      <c r="EQ7" s="66">
        <f t="shared" si="26"/>
        <v>39677980</v>
      </c>
      <c r="ER7" s="66">
        <f t="shared" si="26"/>
        <v>39779960</v>
      </c>
      <c r="ES7" s="66" t="str">
        <f t="shared" si="26"/>
        <v>-</v>
      </c>
      <c r="ET7" s="66" t="str">
        <f t="shared" si="26"/>
        <v>-</v>
      </c>
      <c r="EU7" s="66">
        <f t="shared" si="26"/>
        <v>35115689</v>
      </c>
      <c r="EV7" s="66">
        <f t="shared" si="26"/>
        <v>35730958</v>
      </c>
      <c r="EW7" s="66">
        <f t="shared" si="26"/>
        <v>37752628</v>
      </c>
      <c r="EX7" s="66"/>
    </row>
    <row r="8" spans="1:154" s="67" customFormat="1">
      <c r="A8" s="48"/>
      <c r="B8" s="68">
        <v>2016</v>
      </c>
      <c r="C8" s="68">
        <v>347510</v>
      </c>
      <c r="D8" s="68">
        <v>46</v>
      </c>
      <c r="E8" s="68">
        <v>6</v>
      </c>
      <c r="F8" s="68">
        <v>0</v>
      </c>
      <c r="G8" s="68">
        <v>4</v>
      </c>
      <c r="H8" s="68" t="s">
        <v>123</v>
      </c>
      <c r="I8" s="68" t="s">
        <v>124</v>
      </c>
      <c r="J8" s="68" t="s">
        <v>125</v>
      </c>
      <c r="K8" s="68" t="s">
        <v>126</v>
      </c>
      <c r="L8" s="68" t="s">
        <v>127</v>
      </c>
      <c r="M8" s="68" t="s">
        <v>128</v>
      </c>
      <c r="N8" s="68" t="s">
        <v>129</v>
      </c>
      <c r="O8" s="68"/>
      <c r="P8" s="68" t="s">
        <v>130</v>
      </c>
      <c r="Q8" s="69">
        <v>12</v>
      </c>
      <c r="R8" s="68" t="s">
        <v>131</v>
      </c>
      <c r="S8" s="68" t="s">
        <v>131</v>
      </c>
      <c r="T8" s="68" t="s">
        <v>131</v>
      </c>
      <c r="U8" s="69" t="s">
        <v>131</v>
      </c>
      <c r="V8" s="69">
        <v>13364</v>
      </c>
      <c r="W8" s="68" t="s">
        <v>132</v>
      </c>
      <c r="X8" s="70" t="s">
        <v>133</v>
      </c>
      <c r="Y8" s="69">
        <v>100</v>
      </c>
      <c r="Z8" s="69" t="s">
        <v>131</v>
      </c>
      <c r="AA8" s="69" t="s">
        <v>131</v>
      </c>
      <c r="AB8" s="69" t="s">
        <v>131</v>
      </c>
      <c r="AC8" s="69" t="s">
        <v>131</v>
      </c>
      <c r="AD8" s="69">
        <v>100</v>
      </c>
      <c r="AE8" s="69">
        <v>100</v>
      </c>
      <c r="AF8" s="69" t="s">
        <v>131</v>
      </c>
      <c r="AG8" s="69">
        <v>100</v>
      </c>
      <c r="AH8" s="71" t="s">
        <v>131</v>
      </c>
      <c r="AI8" s="71" t="s">
        <v>131</v>
      </c>
      <c r="AJ8" s="71">
        <v>92.1</v>
      </c>
      <c r="AK8" s="71">
        <v>94</v>
      </c>
      <c r="AL8" s="71">
        <v>93.4</v>
      </c>
      <c r="AM8" s="71" t="s">
        <v>131</v>
      </c>
      <c r="AN8" s="71" t="s">
        <v>131</v>
      </c>
      <c r="AO8" s="71">
        <v>96.9</v>
      </c>
      <c r="AP8" s="71">
        <v>98.3</v>
      </c>
      <c r="AQ8" s="71">
        <v>96.7</v>
      </c>
      <c r="AR8" s="71">
        <v>98.4</v>
      </c>
      <c r="AS8" s="71" t="s">
        <v>131</v>
      </c>
      <c r="AT8" s="71" t="s">
        <v>131</v>
      </c>
      <c r="AU8" s="71">
        <v>78.099999999999994</v>
      </c>
      <c r="AV8" s="71">
        <v>74.3</v>
      </c>
      <c r="AW8" s="71">
        <v>75.400000000000006</v>
      </c>
      <c r="AX8" s="71" t="s">
        <v>131</v>
      </c>
      <c r="AY8" s="71" t="s">
        <v>131</v>
      </c>
      <c r="AZ8" s="71">
        <v>85.4</v>
      </c>
      <c r="BA8" s="71">
        <v>85.3</v>
      </c>
      <c r="BB8" s="71">
        <v>84.2</v>
      </c>
      <c r="BC8" s="71">
        <v>89.5</v>
      </c>
      <c r="BD8" s="72" t="s">
        <v>131</v>
      </c>
      <c r="BE8" s="72" t="s">
        <v>131</v>
      </c>
      <c r="BF8" s="72">
        <v>9</v>
      </c>
      <c r="BG8" s="72">
        <v>6.6</v>
      </c>
      <c r="BH8" s="72">
        <v>7.2</v>
      </c>
      <c r="BI8" s="72" t="s">
        <v>131</v>
      </c>
      <c r="BJ8" s="72" t="s">
        <v>131</v>
      </c>
      <c r="BK8" s="72">
        <v>112.9</v>
      </c>
      <c r="BL8" s="72">
        <v>118.9</v>
      </c>
      <c r="BM8" s="72">
        <v>119.5</v>
      </c>
      <c r="BN8" s="72">
        <v>63.6</v>
      </c>
      <c r="BO8" s="71" t="s">
        <v>131</v>
      </c>
      <c r="BP8" s="71" t="s">
        <v>131</v>
      </c>
      <c r="BQ8" s="71">
        <v>95.7</v>
      </c>
      <c r="BR8" s="71">
        <v>96.1</v>
      </c>
      <c r="BS8" s="71">
        <v>96.5</v>
      </c>
      <c r="BT8" s="71" t="s">
        <v>131</v>
      </c>
      <c r="BU8" s="71" t="s">
        <v>131</v>
      </c>
      <c r="BV8" s="71">
        <v>68.3</v>
      </c>
      <c r="BW8" s="71">
        <v>67.900000000000006</v>
      </c>
      <c r="BX8" s="71">
        <v>69.8</v>
      </c>
      <c r="BY8" s="71">
        <v>74.2</v>
      </c>
      <c r="BZ8" s="72" t="s">
        <v>131</v>
      </c>
      <c r="CA8" s="72" t="s">
        <v>131</v>
      </c>
      <c r="CB8" s="72">
        <v>43913</v>
      </c>
      <c r="CC8" s="72">
        <v>43426</v>
      </c>
      <c r="CD8" s="72">
        <v>43770</v>
      </c>
      <c r="CE8" s="72" t="s">
        <v>131</v>
      </c>
      <c r="CF8" s="72" t="s">
        <v>131</v>
      </c>
      <c r="CG8" s="72">
        <v>32431</v>
      </c>
      <c r="CH8" s="72">
        <v>32532</v>
      </c>
      <c r="CI8" s="72">
        <v>33492</v>
      </c>
      <c r="CJ8" s="71">
        <v>49667</v>
      </c>
      <c r="CK8" s="72" t="s">
        <v>131</v>
      </c>
      <c r="CL8" s="72" t="s">
        <v>131</v>
      </c>
      <c r="CM8" s="72">
        <v>11507</v>
      </c>
      <c r="CN8" s="72">
        <v>12406</v>
      </c>
      <c r="CO8" s="72">
        <v>11847</v>
      </c>
      <c r="CP8" s="72" t="s">
        <v>131</v>
      </c>
      <c r="CQ8" s="72" t="s">
        <v>131</v>
      </c>
      <c r="CR8" s="72">
        <v>9726</v>
      </c>
      <c r="CS8" s="72">
        <v>10037</v>
      </c>
      <c r="CT8" s="72">
        <v>9976</v>
      </c>
      <c r="CU8" s="71">
        <v>13758</v>
      </c>
      <c r="CV8" s="72" t="s">
        <v>131</v>
      </c>
      <c r="CW8" s="72" t="s">
        <v>131</v>
      </c>
      <c r="CX8" s="72">
        <v>70.3</v>
      </c>
      <c r="CY8" s="72">
        <v>67.7</v>
      </c>
      <c r="CZ8" s="72">
        <v>70.599999999999994</v>
      </c>
      <c r="DA8" s="72" t="s">
        <v>131</v>
      </c>
      <c r="DB8" s="72" t="s">
        <v>131</v>
      </c>
      <c r="DC8" s="72">
        <v>62.1</v>
      </c>
      <c r="DD8" s="72">
        <v>62.5</v>
      </c>
      <c r="DE8" s="72">
        <v>63.4</v>
      </c>
      <c r="DF8" s="72">
        <v>55.2</v>
      </c>
      <c r="DG8" s="72" t="s">
        <v>131</v>
      </c>
      <c r="DH8" s="72" t="s">
        <v>131</v>
      </c>
      <c r="DI8" s="72">
        <v>2.4</v>
      </c>
      <c r="DJ8" s="72">
        <v>2</v>
      </c>
      <c r="DK8" s="72">
        <v>2</v>
      </c>
      <c r="DL8" s="72" t="s">
        <v>131</v>
      </c>
      <c r="DM8" s="72" t="s">
        <v>131</v>
      </c>
      <c r="DN8" s="72">
        <v>18.899999999999999</v>
      </c>
      <c r="DO8" s="72">
        <v>19</v>
      </c>
      <c r="DP8" s="72">
        <v>18.7</v>
      </c>
      <c r="DQ8" s="72">
        <v>24.1</v>
      </c>
      <c r="DR8" s="71" t="s">
        <v>131</v>
      </c>
      <c r="DS8" s="71" t="s">
        <v>131</v>
      </c>
      <c r="DT8" s="71">
        <v>6.4</v>
      </c>
      <c r="DU8" s="71">
        <v>12.4</v>
      </c>
      <c r="DV8" s="71">
        <v>18.600000000000001</v>
      </c>
      <c r="DW8" s="71" t="s">
        <v>131</v>
      </c>
      <c r="DX8" s="71" t="s">
        <v>131</v>
      </c>
      <c r="DY8" s="71">
        <v>52.2</v>
      </c>
      <c r="DZ8" s="71">
        <v>52.4</v>
      </c>
      <c r="EA8" s="71">
        <v>52.5</v>
      </c>
      <c r="EB8" s="71">
        <v>50.7</v>
      </c>
      <c r="EC8" s="71" t="s">
        <v>131</v>
      </c>
      <c r="ED8" s="71" t="s">
        <v>131</v>
      </c>
      <c r="EE8" s="71">
        <v>19</v>
      </c>
      <c r="EF8" s="71">
        <v>24.2</v>
      </c>
      <c r="EG8" s="71">
        <v>39.6</v>
      </c>
      <c r="EH8" s="71" t="s">
        <v>131</v>
      </c>
      <c r="EI8" s="71" t="s">
        <v>131</v>
      </c>
      <c r="EJ8" s="71">
        <v>69.599999999999994</v>
      </c>
      <c r="EK8" s="71">
        <v>69.2</v>
      </c>
      <c r="EL8" s="71">
        <v>69.7</v>
      </c>
      <c r="EM8" s="71">
        <v>65.7</v>
      </c>
      <c r="EN8" s="72" t="s">
        <v>131</v>
      </c>
      <c r="EO8" s="72" t="s">
        <v>131</v>
      </c>
      <c r="EP8" s="72">
        <v>38249210</v>
      </c>
      <c r="EQ8" s="72">
        <v>39677980</v>
      </c>
      <c r="ER8" s="72">
        <v>39779960</v>
      </c>
      <c r="ES8" s="72" t="s">
        <v>131</v>
      </c>
      <c r="ET8" s="72" t="s">
        <v>131</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平山 達啓</cp:lastModifiedBy>
  <cp:lastPrinted>2018-10-04T02:20:32Z</cp:lastPrinted>
  <dcterms:created xsi:type="dcterms:W3CDTF">2018-06-14T04:25:33Z</dcterms:created>
  <dcterms:modified xsi:type="dcterms:W3CDTF">2018-10-04T02:20:35Z</dcterms:modified>
  <cp:category/>
</cp:coreProperties>
</file>