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5" i="9" l="1"/>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BE33" i="9"/>
  <c r="U33" i="9"/>
  <c r="BE32" i="9"/>
  <c r="U32" i="9"/>
  <c r="BE31" i="9"/>
  <c r="C31" i="9"/>
  <c r="C32" i="9" s="1"/>
  <c r="C33" i="9" s="1"/>
  <c r="C34" i="9" s="1"/>
  <c r="C35" i="9" s="1"/>
  <c r="C36" i="9" s="1"/>
  <c r="C37" i="9" s="1"/>
  <c r="C38" i="9" s="1"/>
  <c r="C39" i="9" s="1"/>
  <c r="C40" i="9" s="1"/>
  <c r="U31" i="9" l="1"/>
  <c r="AM31" i="9" s="1"/>
  <c r="AM32" i="9" s="1"/>
  <c r="AM33" i="9" s="1"/>
  <c r="AM34" i="9" s="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1" i="9" l="1"/>
  <c r="BW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<sst xmlns="http://schemas.openxmlformats.org/spreadsheetml/2006/main" count="1501" uniqueCount="573">
  <si>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</si>
  <si>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</si>
  <si>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</si>
  <si>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</si>
  <si>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</si>
  <si>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</si>
  <si>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</si>
  <si>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</si>
  <si>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</si>
  <si>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</si>
  <si>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</si>
  <si>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</si>
  <si>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</si>
  <si>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</si>
  <si>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</si>
  <si>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</si>
  <si>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</si>
  <si>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</si>
  <si>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</si>
  <si>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</si>
  <si>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</si>
  <si>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</si>
  <si>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</si>
  <si>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</si>
  <si>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</si>
  <si>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</si>
  <si>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</si>
  <si>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</si>
  <si>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</si>
  <si>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</si>
  <si>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</si>
  <si>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</si>
  <si>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</si>
  <si>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</si>
  <si>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</si>
  <si>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</si>
  <si>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</si>
  <si>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</si>
  <si>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</si>
  <si>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</si>
  <si>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</si>
  <si>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</si>
  <si>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</si>
  <si>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</si>
  <si>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</si>
  <si>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</si>
  <si>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</si>
  <si>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</si>
  <si>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</si>
  <si>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</si>
  <si>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</si>
  <si>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</si>
  <si>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</si>
  <si>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</si>
  <si>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</si>
  <si>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</si>
  <si>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</si>
  <si>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</si>
  <si>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</si>
  <si>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</si>
  <si>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</si>
  <si>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</si>
  <si>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</si>
  <si>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</si>
  <si>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</si>
  <si>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</si>
  <si>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埼玉県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</si>
  <si>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</si>
  <si>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</si>
  <si>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</si>
  <si>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</si>
  <si>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</si>
  <si>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</si>
  <si>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</si>
  <si>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</si>
  <si>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</si>
  <si>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</si>
  <si>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</si>
  <si>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</si>
  <si>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</si>
  <si>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</si>
  <si>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</si>
  <si>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</si>
  <si>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</si>
  <si>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</si>
  <si>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</si>
  <si>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</si>
  <si>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</si>
  <si>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</si>
  <si>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</si>
  <si>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</si>
  <si>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</si>
  <si>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</si>
  <si>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</si>
  <si>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</si>
  <si>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</si>
  <si>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</si>
  <si>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</si>
  <si>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</si>
  <si>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</si>
  <si>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</si>
  <si>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</si>
  <si>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</si>
  <si>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</si>
  <si>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</si>
  <si>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</si>
  <si>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</si>
  <si>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</si>
  <si>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</si>
  <si>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</si>
  <si>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</si>
  <si>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</si>
  <si>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</si>
  <si>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</si>
  <si>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</si>
  <si>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</si>
  <si>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</si>
  <si>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</si>
  <si>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</si>
  <si>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</si>
  <si>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</si>
  <si>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</si>
  <si>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</si>
  <si>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</si>
  <si>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</si>
  <si>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</si>
  <si>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</si>
  <si>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</si>
  <si>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</si>
  <si>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</si>
  <si>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</si>
  <si>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</si>
  <si>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</si>
  <si>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</si>
  <si>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</si>
  <si>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</si>
  <si>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</si>
  <si>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</si>
  <si>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</si>
  <si>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</si>
  <si>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</si>
  <si>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</si>
  <si>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</si>
  <si>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</si>
  <si>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</si>
  <si>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</si>
  <si>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</si>
  <si>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</si>
  <si>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</si>
  <si>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</si>
  <si>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</si>
  <si>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</si>
  <si>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</si>
  <si>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</si>
  <si>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</si>
  <si>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</si>
  <si>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</si>
  <si>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</si>
  <si>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</si>
  <si>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</si>
  <si>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</si>
  <si>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</si>
  <si>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</si>
  <si>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</si>
  <si>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</si>
  <si>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</si>
  <si>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</si>
  <si>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</si>
  <si>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</si>
  <si>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</si>
  <si>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</si>
  <si>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</si>
  <si>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</si>
  <si>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</si>
  <si>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</si>
  <si>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</si>
  <si>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</si>
  <si>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</si>
  <si>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</si>
  <si>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</si>
  <si>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</si>
  <si>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</si>
  <si>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</si>
  <si>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</si>
  <si>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</si>
  <si>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</si>
  <si>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</si>
  <si>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</si>
  <si>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</si>
  <si>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</si>
  <si>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</si>
  <si>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</si>
  <si>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</si>
  <si>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</si>
  <si>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</si>
  <si>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</si>
  <si>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</si>
  <si>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</si>
  <si>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</si>
  <si>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</si>
  <si>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</si>
  <si>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</si>
  <si>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</si>
  <si>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</si>
  <si>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</si>
  <si>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</si>
  <si>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</si>
  <si>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</si>
  <si>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</si>
  <si>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</si>
  <si>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</si>
  <si>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</si>
  <si>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</si>
  <si>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</si>
  <si>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</si>
  <si>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</si>
  <si>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</si>
  <si>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</si>
  <si>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</si>
  <si>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</si>
  <si>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</si>
  <si>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</si>
  <si>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</si>
  <si>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</si>
  <si>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</si>
  <si>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</si>
  <si>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</si>
  <si>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</si>
  <si>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</si>
  <si>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</si>
  <si>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</si>
  <si>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</si>
  <si>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</si>
  <si>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</si>
  <si>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</si>
  <si>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</si>
  <si>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</si>
  <si>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</si>
  <si>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</si>
  <si>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</si>
  <si>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</si>
  <si>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</si>
  <si>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</si>
  <si>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</si>
  <si>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</si>
  <si>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</si>
  <si>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</si>
  <si>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</si>
  <si>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</si>
  <si>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</si>
  <si>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</si>
  <si>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</si>
  <si>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</si>
  <si>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</si>
  <si>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</si>
  <si>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</si>
  <si>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</si>
  <si>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</si>
  <si>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</si>
  <si>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</si>
  <si>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</si>
  <si>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</si>
  <si>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</si>
  <si>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</si>
  <si>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</si>
  <si>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</si>
  <si>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</si>
  <si>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</si>
  <si>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</si>
  <si>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</si>
  <si>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</si>
  <si>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</si>
  <si>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</si>
  <si>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</si>
  <si>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</si>
  <si>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</si>
  <si>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</si>
  <si>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</si>
  <si>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</si>
  <si>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</si>
  <si>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</si>
  <si>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</si>
  <si>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</si>
  <si>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</si>
  <si>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</si>
  <si>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</si>
  <si>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</si>
  <si>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</si>
  <si>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</si>
  <si>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</si>
  <si>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</si>
  <si>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</si>
  <si>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</si>
  <si>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</si>
  <si>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</si>
  <si>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</si>
  <si>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</si>
  <si>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</si>
  <si>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</si>
  <si>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</si>
  <si>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</si>
  <si>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</si>
  <si>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</si>
  <si>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</si>
  <si>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</si>
  <si>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</si>
  <si>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</si>
  <si>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</si>
  <si>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</si>
  <si>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</si>
  <si>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</si>
  <si>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</si>
  <si>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埼玉県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</si>
  <si>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</si>
  <si>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</si>
  <si>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</si>
  <si>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</si>
  <si>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</si>
  <si>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</si>
  <si>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</si>
  <si>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</si>
  <si>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</si>
  <si>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</si>
  <si>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</si>
  <si>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</si>
  <si>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</si>
  <si>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</si>
  <si>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</si>
  <si>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</si>
  <si>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</si>
  <si>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</si>
  <si>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</si>
  <si>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</si>
  <si>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</si>
  <si>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市町村振興事業特別会計</t>
    <phoneticPr fontId="5"/>
  </si>
  <si>
    <t>災害救助事業特別会計</t>
    <phoneticPr fontId="5"/>
  </si>
  <si>
    <t>母子父子寡婦福祉資金特別会計</t>
    <phoneticPr fontId="5"/>
  </si>
  <si>
    <t>中小企業高度化資金特別会計</t>
    <phoneticPr fontId="5"/>
  </si>
  <si>
    <t>就農支援資金貸付事業特別会計</t>
    <phoneticPr fontId="5"/>
  </si>
  <si>
    <t>林業・木材産業改善資金特別会計</t>
    <phoneticPr fontId="5"/>
  </si>
  <si>
    <t>本多静六博士育英事業特別会計</t>
    <phoneticPr fontId="5"/>
  </si>
  <si>
    <t>用地事業特別会計</t>
    <phoneticPr fontId="5"/>
  </si>
  <si>
    <t>県営住宅事業特別会計</t>
    <phoneticPr fontId="5"/>
  </si>
  <si>
    <t>高等学校等奨学金事業特別会計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</si>
  <si>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</si>
  <si>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</si>
  <si>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</si>
  <si>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</si>
  <si>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</si>
  <si>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</si>
  <si>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</si>
  <si>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</si>
  <si>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</si>
  <si>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</si>
  <si>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</si>
  <si>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</si>
  <si>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</si>
  <si>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公営競技事業特別会計</t>
    <phoneticPr fontId="5"/>
  </si>
  <si>
    <t>工業用水道事業会計</t>
    <phoneticPr fontId="5"/>
  </si>
  <si>
    <t>法適用企業</t>
    <phoneticPr fontId="5"/>
  </si>
  <si>
    <t>水道用水供給事業会計</t>
    <phoneticPr fontId="5"/>
  </si>
  <si>
    <t>病院事業会計</t>
    <phoneticPr fontId="5"/>
  </si>
  <si>
    <t>流域下水道事業会計</t>
    <phoneticPr fontId="5"/>
  </si>
  <si>
    <t>地域整備事業会計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</si>
  <si>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</si>
  <si>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</si>
  <si>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</si>
  <si>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</si>
  <si>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</si>
  <si>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</si>
  <si>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</si>
  <si>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</si>
  <si>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</si>
  <si>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</si>
  <si>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</si>
  <si>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</si>
  <si>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</si>
  <si>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</si>
  <si>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</si>
  <si>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</si>
  <si>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</si>
  <si>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</si>
  <si>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</si>
  <si>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</si>
  <si>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</si>
  <si>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</si>
  <si>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</si>
  <si>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</si>
  <si>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</si>
  <si>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</si>
  <si>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</si>
  <si>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</si>
  <si>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</si>
  <si>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</si>
  <si>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</si>
  <si>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</si>
  <si>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</si>
  <si>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</si>
  <si>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</si>
  <si>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</si>
  <si>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</si>
  <si>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</si>
  <si>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</si>
  <si>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</si>
  <si>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</si>
  <si>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</si>
  <si>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</si>
  <si>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</si>
  <si>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</si>
  <si>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</si>
  <si>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</si>
  <si>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</si>
  <si>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</si>
  <si>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</si>
  <si>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</si>
  <si>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</si>
  <si>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</si>
  <si>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</si>
  <si>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</si>
  <si>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</si>
  <si>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</si>
  <si>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</si>
  <si>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</si>
  <si>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</si>
  <si>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</si>
  <si>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</si>
  <si>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</si>
  <si>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</si>
  <si>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</si>
  <si>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</si>
  <si>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</si>
  <si>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</si>
  <si>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</si>
  <si>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</si>
  <si>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</si>
  <si>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</si>
  <si>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</si>
  <si>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</si>
  <si>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</si>
  <si>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</si>
  <si>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</si>
  <si>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</si>
  <si>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</si>
  <si>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</si>
  <si>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</si>
  <si>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</si>
  <si>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</si>
  <si>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</si>
  <si>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</si>
  <si>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</si>
  <si>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</si>
  <si>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</si>
  <si>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</si>
  <si>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</si>
  <si>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</si>
  <si>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</si>
  <si>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</si>
  <si>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</si>
  <si>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</si>
  <si>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</si>
  <si>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</si>
  <si>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</si>
  <si>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</si>
  <si>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</si>
  <si>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</si>
  <si>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</si>
  <si>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</si>
  <si>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</si>
  <si>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</si>
  <si>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</si>
  <si>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</si>
  <si>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</si>
  <si>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</si>
  <si>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</si>
  <si>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</si>
  <si>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</si>
  <si>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</si>
  <si>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</si>
  <si>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</si>
  <si>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</si>
  <si>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</si>
  <si>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</si>
  <si>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</si>
  <si>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</si>
  <si>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</si>
  <si>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</si>
  <si>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</si>
  <si>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</si>
  <si>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</si>
  <si>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</si>
  <si>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</si>
  <si>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</si>
  <si>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</si>
  <si>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</si>
  <si>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</si>
  <si>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</si>
  <si>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</si>
  <si>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</si>
  <si>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</si>
  <si>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</si>
  <si>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</si>
  <si>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</si>
  <si>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</si>
  <si>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0.08</t>
  </si>
  <si>
    <t>地域整備事業会計</t>
  </si>
  <si>
    <t>水道用水供給事業会計</t>
  </si>
  <si>
    <t>病院事業会計</t>
  </si>
  <si>
    <t>流域下水道事業会計</t>
  </si>
  <si>
    <t>工業用水道事業会計</t>
  </si>
  <si>
    <t>一般会計</t>
  </si>
  <si>
    <t>公営競技事業特別会計</t>
  </si>
  <si>
    <t>県営住宅事業特別会計</t>
  </si>
  <si>
    <t>その他会計（赤字）</t>
  </si>
  <si>
    <t>その他会計（黒字）</t>
  </si>
  <si>
    <t>○</t>
    <phoneticPr fontId="31"/>
  </si>
  <si>
    <t>埼玉県農林公社（林業公社）</t>
  </si>
  <si>
    <t>埼玉県国際交流協会</t>
  </si>
  <si>
    <t>埼玉県青果物価格安定資金協会</t>
  </si>
  <si>
    <t>埼玉高速鉄道</t>
  </si>
  <si>
    <t>いきいき埼玉</t>
  </si>
  <si>
    <t>さいたま緑のトラスト協会</t>
  </si>
  <si>
    <t>埼玉県消防協会</t>
  </si>
  <si>
    <t>埼玉県生活衛生営業指導センター</t>
  </si>
  <si>
    <t>デジタルスキップステーション</t>
  </si>
  <si>
    <t>埼玉県産業文化センター</t>
  </si>
  <si>
    <t>埼玉県産業振興公社</t>
  </si>
  <si>
    <t>埼玉県勤労者福祉センター</t>
  </si>
  <si>
    <t>埼玉県土地開発公社</t>
  </si>
  <si>
    <t>埼玉県道路公社</t>
  </si>
  <si>
    <t>埼玉県河川公社</t>
  </si>
  <si>
    <t xml:space="preserve">埼玉県住宅供給公社 </t>
  </si>
  <si>
    <t>さいたまリバーフロンティア</t>
  </si>
  <si>
    <t>埼玉県埋蔵文化財調査事業団</t>
  </si>
  <si>
    <t>埼玉県暴力追放・薬物乱用防止センター</t>
  </si>
  <si>
    <t>埼玉県公園緑地協会</t>
  </si>
  <si>
    <t>埼玉県下水道公社</t>
  </si>
  <si>
    <t>さいたまアリーナ</t>
  </si>
  <si>
    <t>公立大学法人埼玉県立大学</t>
  </si>
  <si>
    <t>埼玉県芸術文化振興財団</t>
  </si>
  <si>
    <t>秩父開発機構</t>
  </si>
  <si>
    <t>埼玉新都市交通</t>
  </si>
  <si>
    <t>埼玉伝統工芸協会</t>
  </si>
  <si>
    <t>彩の国さいたま人づくり広域連合</t>
    <phoneticPr fontId="31"/>
  </si>
  <si>
    <t>埼玉県浦和競馬組合</t>
    <phoneticPr fontId="31"/>
  </si>
  <si>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</si>
  <si>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</si>
  <si>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</si>
  <si>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</si>
  <si>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</si>
  <si>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</si>
  <si>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</si>
  <si>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</si>
  <si>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</si>
  <si>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</si>
  <si>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</si>
  <si>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</si>
  <si>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</si>
  <si>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H27</t>
    <phoneticPr fontId="5"/>
  </si>
  <si>
    <t>H26</t>
    <phoneticPr fontId="5"/>
  </si>
  <si>
    <t>H25</t>
    <phoneticPr fontId="5"/>
  </si>
  <si>
    <t>H24</t>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</si>
  <si>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</si>
  <si>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</si>
  <si>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</si>
  <si>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</si>
  <si>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H28</t>
    <phoneticPr fontId="5"/>
  </si>
  <si>
    <t>H27</t>
    <phoneticPr fontId="5"/>
  </si>
  <si>
    <t>H26</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</si>
  <si>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</si>
  <si>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</si>
  <si>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</si>
  <si>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将来負担比率及び実質公債費比率は改善傾向にある。
　平成28年度の将来負担比率については、臨時財政対策債の残高の増等に伴う地方債現在高の増加により分子は悪化したものの、地方税の増収等による標準財政規模の増加によって分母が改善した結果、全体では対前年度比で0.6ポイント改善した。 
　平成28年度の実質公債費比率については、地方債に係る元利償還金が増加した一方で、控除される元利償還金に係る交付税措置額がそれ以上に増加したこと及び地方税の増収等による標準財政規模の増加によって、分子、分母のいずれも改善し対前年比で0.2ポイント改善した。</t>
    <phoneticPr fontId="2"/>
  </si>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</sst>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25" fillId="0" borderId="102" xfId="32" applyFont="1" applyFill="1" applyBorder="1" applyAlignment="1" applyProtection="1">
      <alignment horizontal="center" vertical="center" shrinkToFit="1"/>
      <protection locked="0"/>
    </xf>
    <xf numFmtId="180" fontId="1" fillId="0" borderId="0" xfId="33" applyNumberFormat="1" applyFont="1" applyFill="1" applyBorder="1">
      <alignment vertical="center"/>
    </xf>
    <xf numFmtId="0" fontId="33"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2"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4" fillId="5" borderId="34" xfId="34" applyNumberFormat="1" applyFont="1" applyFill="1" applyBorder="1" applyAlignment="1">
      <alignment horizontal="center" vertical="center"/>
    </xf>
    <xf numFmtId="49" fontId="34" fillId="5" borderId="34" xfId="34" applyNumberFormat="1" applyFont="1" applyFill="1" applyBorder="1" applyAlignment="1">
      <alignment horizontal="center" vertical="center" wrapText="1"/>
    </xf>
    <xf numFmtId="0" fontId="34" fillId="0" borderId="0" xfId="33" applyFont="1" applyFill="1">
      <alignment vertical="center"/>
    </xf>
    <xf numFmtId="179" fontId="34" fillId="5" borderId="0" xfId="34" applyNumberFormat="1" applyFont="1" applyFill="1" applyBorder="1" applyAlignment="1">
      <alignment vertical="center" wrapText="1"/>
    </xf>
    <xf numFmtId="0" fontId="34" fillId="0" borderId="0" xfId="33" applyFont="1" applyFill="1" applyBorder="1">
      <alignment vertical="center"/>
    </xf>
    <xf numFmtId="178" fontId="34"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Fill="1" applyBorder="1" applyAlignment="1" applyProtection="1">
      <alignment horizontal="right" vertical="center" shrinkToFit="1"/>
      <protection locked="0"/>
    </xf>
    <xf numFmtId="177" fontId="25" fillId="0" borderId="92" xfId="32" applyNumberFormat="1" applyFont="1" applyFill="1" applyBorder="1" applyAlignment="1" applyProtection="1">
      <alignment horizontal="right" vertical="center" shrinkToFit="1"/>
      <protection locked="0"/>
    </xf>
    <xf numFmtId="177" fontId="25" fillId="0" borderId="93" xfId="32" applyNumberFormat="1" applyFont="1" applyFill="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Fill="1" applyBorder="1" applyAlignment="1" applyProtection="1">
      <alignment horizontal="left" vertical="center" shrinkToFit="1"/>
      <protection locked="0"/>
    </xf>
    <xf numFmtId="0" fontId="25" fillId="0" borderId="92" xfId="32" applyFont="1" applyFill="1" applyBorder="1" applyAlignment="1" applyProtection="1">
      <alignment horizontal="left" vertical="center" shrinkToFit="1"/>
      <protection locked="0"/>
    </xf>
    <xf numFmtId="0" fontId="25" fillId="0" borderId="93" xfId="32" applyFont="1" applyFill="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34" fillId="0" borderId="34" xfId="33" applyFont="1" applyFill="1" applyBorder="1" applyAlignment="1" applyProtection="1">
      <alignment horizontal="left" vertical="top" wrapText="1"/>
      <protection locked="0"/>
    </xf>
    <xf numFmtId="0" fontId="34"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7"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wrapText="1"/>
    </xf>
    <xf numFmtId="0" fontId="1" fillId="0" borderId="34" xfId="33" applyFont="1" applyFill="1" applyBorder="1" applyAlignment="1" applyProtection="1">
      <alignment horizontal="left" vertical="top" wrapText="1"/>
      <protection locked="0"/>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extLst xmlns:c16r2="http://schemas.microsoft.com/office/drawing/2015/06/chart">
            <c:ext xmlns:c16="http://schemas.microsoft.com/office/drawing/2014/chart" uri="{C3380CC4-5D6E-409C-BE32-E72D297353CC}">
              <c16:uniqueId val="{00000000-4A91-4205-9A8F-40E8BA73F4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21088</c:v>
                </c:pt>
                <c:pt idx="1">
                  <c:v>21819</c:v>
                </c:pt>
                <c:pt idx="2">
                  <c:v>22077</c:v>
                </c:pt>
                <c:pt idx="3">
                  <c:v>17420</c:v>
                </c:pt>
                <c:pt idx="4">
                  <c:v>18441</c:v>
                </c:pt>
              </c:numCache>
            </c:numRef>
          </c:val>
          <c:smooth val="0"/>
          <c:extLst xmlns:c16r2="http://schemas.microsoft.com/office/drawing/2015/06/chart">
            <c:ext xmlns:c16="http://schemas.microsoft.com/office/drawing/2014/chart" uri="{C3380CC4-5D6E-409C-BE32-E72D297353CC}">
              <c16:uniqueId val="{00000001-4A91-4205-9A8F-40E8BA73F4D2}"/>
            </c:ext>
          </c:extLst>
        </c:ser>
        <c:dLbls>
          <c:showLegendKey val="0"/>
          <c:showVal val="0"/>
          <c:showCatName val="0"/>
          <c:showSerName val="0"/>
          <c:showPercent val="0"/>
          <c:showBubbleSize val="0"/>
        </c:dLbls>
        <c:marker val="1"/>
        <c:smooth val="0"/>
        <c:axId val="240100408"/>
        <c:axId val="241531848"/>
      </c:lineChart>
      <c:catAx>
        <c:axId val="240100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531848"/>
        <c:crosses val="autoZero"/>
        <c:auto val="1"/>
        <c:lblAlgn val="ctr"/>
        <c:lblOffset val="100"/>
        <c:tickLblSkip val="1"/>
        <c:tickMarkSkip val="1"/>
        <c:noMultiLvlLbl val="0"/>
      </c:catAx>
      <c:valAx>
        <c:axId val="24153184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100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0.32</c:v>
                </c:pt>
                <c:pt idx="1">
                  <c:v>0.26</c:v>
                </c:pt>
                <c:pt idx="2">
                  <c:v>0.56000000000000005</c:v>
                </c:pt>
                <c:pt idx="3">
                  <c:v>0.47</c:v>
                </c:pt>
                <c:pt idx="4">
                  <c:v>0.38</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0.57999999999999996</c:v>
                </c:pt>
                <c:pt idx="1">
                  <c:v>0.57999999999999996</c:v>
                </c:pt>
                <c:pt idx="2">
                  <c:v>1.05</c:v>
                </c:pt>
                <c:pt idx="3">
                  <c:v>1.02</c:v>
                </c:pt>
                <c:pt idx="4">
                  <c:v>1.02</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43494312"/>
        <c:axId val="443752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1.01</c:v>
                </c:pt>
                <c:pt idx="1">
                  <c:v>1.89</c:v>
                </c:pt>
                <c:pt idx="2">
                  <c:v>1.44</c:v>
                </c:pt>
                <c:pt idx="3">
                  <c:v>0.61</c:v>
                </c:pt>
                <c:pt idx="4">
                  <c:v>-0.08</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43494312"/>
        <c:axId val="443752440"/>
      </c:lineChart>
      <c:catAx>
        <c:axId val="443494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752440"/>
        <c:crosses val="autoZero"/>
        <c:auto val="1"/>
        <c:lblAlgn val="ctr"/>
        <c:lblOffset val="100"/>
        <c:tickLblSkip val="1"/>
        <c:tickMarkSkip val="1"/>
        <c:noMultiLvlLbl val="0"/>
      </c:catAx>
      <c:valAx>
        <c:axId val="443752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494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県営住宅事業特別会計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公営競技事業特別会計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0.49</c:v>
                </c:pt>
                <c:pt idx="2">
                  <c:v>#N/A</c:v>
                </c:pt>
                <c:pt idx="3">
                  <c:v>0.5</c:v>
                </c:pt>
                <c:pt idx="4">
                  <c:v>#N/A</c:v>
                </c:pt>
                <c:pt idx="5">
                  <c:v>0.5</c:v>
                </c:pt>
                <c:pt idx="6">
                  <c:v>#N/A</c:v>
                </c:pt>
                <c:pt idx="7">
                  <c:v>0.5</c:v>
                </c:pt>
                <c:pt idx="8">
                  <c:v>#N/A</c:v>
                </c:pt>
                <c:pt idx="9">
                  <c:v>0.25</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0.28000000000000003</c:v>
                </c:pt>
                <c:pt idx="2">
                  <c:v>#N/A</c:v>
                </c:pt>
                <c:pt idx="3">
                  <c:v>0.23</c:v>
                </c:pt>
                <c:pt idx="4">
                  <c:v>#N/A</c:v>
                </c:pt>
                <c:pt idx="5">
                  <c:v>0.52</c:v>
                </c:pt>
                <c:pt idx="6">
                  <c:v>#N/A</c:v>
                </c:pt>
                <c:pt idx="7">
                  <c:v>0.43</c:v>
                </c:pt>
                <c:pt idx="8">
                  <c:v>#N/A</c:v>
                </c:pt>
                <c:pt idx="9">
                  <c:v>0.35</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0.85</c:v>
                </c:pt>
                <c:pt idx="2">
                  <c:v>#N/A</c:v>
                </c:pt>
                <c:pt idx="3">
                  <c:v>0.9</c:v>
                </c:pt>
                <c:pt idx="4">
                  <c:v>#N/A</c:v>
                </c:pt>
                <c:pt idx="5">
                  <c:v>1.05</c:v>
                </c:pt>
                <c:pt idx="6">
                  <c:v>#N/A</c:v>
                </c:pt>
                <c:pt idx="7">
                  <c:v>1.04</c:v>
                </c:pt>
                <c:pt idx="8">
                  <c:v>#N/A</c:v>
                </c:pt>
                <c:pt idx="9">
                  <c:v>1.04</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0.87</c:v>
                </c:pt>
                <c:pt idx="2">
                  <c:v>#N/A</c:v>
                </c:pt>
                <c:pt idx="3">
                  <c:v>0.8</c:v>
                </c:pt>
                <c:pt idx="4">
                  <c:v>#N/A</c:v>
                </c:pt>
                <c:pt idx="5">
                  <c:v>0.84</c:v>
                </c:pt>
                <c:pt idx="6">
                  <c:v>#N/A</c:v>
                </c:pt>
                <c:pt idx="7">
                  <c:v>0.95</c:v>
                </c:pt>
                <c:pt idx="8">
                  <c:v>#N/A</c:v>
                </c:pt>
                <c:pt idx="9">
                  <c:v>1.1100000000000001</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1.78</c:v>
                </c:pt>
                <c:pt idx="2">
                  <c:v>#N/A</c:v>
                </c:pt>
                <c:pt idx="3">
                  <c:v>1.61</c:v>
                </c:pt>
                <c:pt idx="4">
                  <c:v>#N/A</c:v>
                </c:pt>
                <c:pt idx="5">
                  <c:v>1.45</c:v>
                </c:pt>
                <c:pt idx="6">
                  <c:v>#N/A</c:v>
                </c:pt>
                <c:pt idx="7">
                  <c:v>1.37</c:v>
                </c:pt>
                <c:pt idx="8">
                  <c:v>#N/A</c:v>
                </c:pt>
                <c:pt idx="9">
                  <c:v>1.1399999999999999</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2.4500000000000002</c:v>
                </c:pt>
                <c:pt idx="2">
                  <c:v>#N/A</c:v>
                </c:pt>
                <c:pt idx="3">
                  <c:v>2.89</c:v>
                </c:pt>
                <c:pt idx="4">
                  <c:v>#N/A</c:v>
                </c:pt>
                <c:pt idx="5">
                  <c:v>2.8</c:v>
                </c:pt>
                <c:pt idx="6">
                  <c:v>#N/A</c:v>
                </c:pt>
                <c:pt idx="7">
                  <c:v>3.07</c:v>
                </c:pt>
                <c:pt idx="8">
                  <c:v>#N/A</c:v>
                </c:pt>
                <c:pt idx="9">
                  <c:v>3.37</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地域整備事業会計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5.37</c:v>
                </c:pt>
                <c:pt idx="2">
                  <c:v>#N/A</c:v>
                </c:pt>
                <c:pt idx="3">
                  <c:v>5.22</c:v>
                </c:pt>
                <c:pt idx="4">
                  <c:v>#N/A</c:v>
                </c:pt>
                <c:pt idx="5">
                  <c:v>3.45</c:v>
                </c:pt>
                <c:pt idx="6">
                  <c:v>#N/A</c:v>
                </c:pt>
                <c:pt idx="7">
                  <c:v>4.01</c:v>
                </c:pt>
                <c:pt idx="8">
                  <c:v>#N/A</c:v>
                </c:pt>
                <c:pt idx="9">
                  <c:v>4.29</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4522288"/>
        <c:axId val="444522680"/>
      </c:barChart>
      <c:catAx>
        <c:axId val="44452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522680"/>
        <c:crosses val="autoZero"/>
        <c:auto val="1"/>
        <c:lblAlgn val="ctr"/>
        <c:lblOffset val="100"/>
        <c:tickLblSkip val="1"/>
        <c:tickMarkSkip val="1"/>
        <c:noMultiLvlLbl val="0"/>
      </c:catAx>
      <c:valAx>
        <c:axId val="444522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522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142638</c:v>
                </c:pt>
                <c:pt idx="5">
                  <c:v>149399</c:v>
                </c:pt>
                <c:pt idx="8">
                  <c:v>156478</c:v>
                </c:pt>
                <c:pt idx="11">
                  <c:v>164330</c:v>
                </c:pt>
                <c:pt idx="14">
                  <c:v>166152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4</c:v>
                </c:pt>
                <c:pt idx="9">
                  <c:v>6</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7339</c:v>
                </c:pt>
                <c:pt idx="3">
                  <c:v>5237</c:v>
                </c:pt>
                <c:pt idx="6">
                  <c:v>4510</c:v>
                </c:pt>
                <c:pt idx="9">
                  <c:v>2846</c:v>
                </c:pt>
                <c:pt idx="12">
                  <c:v>2250</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4120</c:v>
                </c:pt>
                <c:pt idx="3">
                  <c:v>3717</c:v>
                </c:pt>
                <c:pt idx="6">
                  <c:v>4578</c:v>
                </c:pt>
                <c:pt idx="9">
                  <c:v>4438</c:v>
                </c:pt>
                <c:pt idx="12">
                  <c:v>4509</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129717</c:v>
                </c:pt>
                <c:pt idx="3">
                  <c:v>138264</c:v>
                </c:pt>
                <c:pt idx="6">
                  <c:v>146863</c:v>
                </c:pt>
                <c:pt idx="9">
                  <c:v>155282</c:v>
                </c:pt>
                <c:pt idx="12">
                  <c:v>161049</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5333</c:v>
                </c:pt>
                <c:pt idx="3">
                  <c:v>4401</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121486</c:v>
                </c:pt>
                <c:pt idx="3">
                  <c:v>120465</c:v>
                </c:pt>
                <c:pt idx="6">
                  <c:v>120112</c:v>
                </c:pt>
                <c:pt idx="9">
                  <c:v>123666</c:v>
                </c:pt>
                <c:pt idx="12">
                  <c:v>120349</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4523464"/>
        <c:axId val="444523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125357</c:v>
                </c:pt>
                <c:pt idx="2">
                  <c:v>#N/A</c:v>
                </c:pt>
                <c:pt idx="3">
                  <c:v>#N/A</c:v>
                </c:pt>
                <c:pt idx="4">
                  <c:v>122686</c:v>
                </c:pt>
                <c:pt idx="5">
                  <c:v>#N/A</c:v>
                </c:pt>
                <c:pt idx="6">
                  <c:v>#N/A</c:v>
                </c:pt>
                <c:pt idx="7">
                  <c:v>119589</c:v>
                </c:pt>
                <c:pt idx="8">
                  <c:v>#N/A</c:v>
                </c:pt>
                <c:pt idx="9">
                  <c:v>#N/A</c:v>
                </c:pt>
                <c:pt idx="10">
                  <c:v>121908</c:v>
                </c:pt>
                <c:pt idx="11">
                  <c:v>#N/A</c:v>
                </c:pt>
                <c:pt idx="12">
                  <c:v>#N/A</c:v>
                </c:pt>
                <c:pt idx="13">
                  <c:v>122005</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4523464"/>
        <c:axId val="444523856"/>
      </c:lineChart>
      <c:catAx>
        <c:axId val="44452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523856"/>
        <c:crosses val="autoZero"/>
        <c:auto val="1"/>
        <c:lblAlgn val="ctr"/>
        <c:lblOffset val="100"/>
        <c:tickLblSkip val="1"/>
        <c:tickMarkSkip val="1"/>
        <c:noMultiLvlLbl val="0"/>
      </c:catAx>
      <c:valAx>
        <c:axId val="44452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523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1912170</c:v>
                </c:pt>
                <c:pt idx="5">
                  <c:v>2040548</c:v>
                </c:pt>
                <c:pt idx="8">
                  <c:v>2143904</c:v>
                </c:pt>
                <c:pt idx="11">
                  <c:v>2189679</c:v>
                </c:pt>
                <c:pt idx="14">
                  <c:v>2213372</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63453</c:v>
                </c:pt>
                <c:pt idx="5">
                  <c:v>65235</c:v>
                </c:pt>
                <c:pt idx="8">
                  <c:v>58011</c:v>
                </c:pt>
                <c:pt idx="11">
                  <c:v>58943</c:v>
                </c:pt>
                <c:pt idx="14">
                  <c:v>56112</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637867</c:v>
                </c:pt>
                <c:pt idx="5">
                  <c:v>736123</c:v>
                </c:pt>
                <c:pt idx="8">
                  <c:v>806380</c:v>
                </c:pt>
                <c:pt idx="11">
                  <c:v>858566</c:v>
                </c:pt>
                <c:pt idx="14">
                  <c:v>876499</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49089</c:v>
                </c:pt>
                <c:pt idx="3">
                  <c:v>45717</c:v>
                </c:pt>
                <c:pt idx="6">
                  <c:v>14506</c:v>
                </c:pt>
                <c:pt idx="9">
                  <c:v>13975</c:v>
                </c:pt>
                <c:pt idx="12">
                  <c:v>14526</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582992</c:v>
                </c:pt>
                <c:pt idx="3">
                  <c:v>527923</c:v>
                </c:pt>
                <c:pt idx="6">
                  <c:v>477860</c:v>
                </c:pt>
                <c:pt idx="9">
                  <c:v>456092</c:v>
                </c:pt>
                <c:pt idx="12">
                  <c:v>437619</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52735</c:v>
                </c:pt>
                <c:pt idx="3">
                  <c:v>61436</c:v>
                </c:pt>
                <c:pt idx="6">
                  <c:v>67250</c:v>
                </c:pt>
                <c:pt idx="9">
                  <c:v>71395</c:v>
                </c:pt>
                <c:pt idx="12">
                  <c:v>86612</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17526</c:v>
                </c:pt>
                <c:pt idx="3">
                  <c:v>14849</c:v>
                </c:pt>
                <c:pt idx="6">
                  <c:v>12554</c:v>
                </c:pt>
                <c:pt idx="9">
                  <c:v>11320</c:v>
                </c:pt>
                <c:pt idx="12">
                  <c:v>10091</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4127432</c:v>
                </c:pt>
                <c:pt idx="3">
                  <c:v>4296522</c:v>
                </c:pt>
                <c:pt idx="6">
                  <c:v>4474747</c:v>
                </c:pt>
                <c:pt idx="9">
                  <c:v>4541613</c:v>
                </c:pt>
                <c:pt idx="12">
                  <c:v>4587756</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7254880"/>
        <c:axId val="447255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2216284</c:v>
                </c:pt>
                <c:pt idx="2">
                  <c:v>#N/A</c:v>
                </c:pt>
                <c:pt idx="3">
                  <c:v>#N/A</c:v>
                </c:pt>
                <c:pt idx="4">
                  <c:v>2104542</c:v>
                </c:pt>
                <c:pt idx="5">
                  <c:v>#N/A</c:v>
                </c:pt>
                <c:pt idx="6">
                  <c:v>#N/A</c:v>
                </c:pt>
                <c:pt idx="7">
                  <c:v>2038622</c:v>
                </c:pt>
                <c:pt idx="8">
                  <c:v>#N/A</c:v>
                </c:pt>
                <c:pt idx="9">
                  <c:v>#N/A</c:v>
                </c:pt>
                <c:pt idx="10">
                  <c:v>1987207</c:v>
                </c:pt>
                <c:pt idx="11">
                  <c:v>#N/A</c:v>
                </c:pt>
                <c:pt idx="12">
                  <c:v>#N/A</c:v>
                </c:pt>
                <c:pt idx="13">
                  <c:v>1990620</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7254880"/>
        <c:axId val="447255272"/>
      </c:lineChart>
      <c:catAx>
        <c:axId val="44725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7255272"/>
        <c:crosses val="autoZero"/>
        <c:auto val="1"/>
        <c:lblAlgn val="ctr"/>
        <c:lblOffset val="100"/>
        <c:tickLblSkip val="1"/>
        <c:tickMarkSkip val="1"/>
        <c:noMultiLvlLbl val="0"/>
      </c:catAx>
      <c:valAx>
        <c:axId val="447255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25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05C-496D-AE10-FCB6FF5D69E9}"/>
                </c:ext>
                <c:ext xmlns:c15="http://schemas.microsoft.com/office/drawing/2012/chart" uri="{CE6537A1-D6FC-4f65-9D91-7224C49458BB}">
                  <c15:dlblFieldTable>
                    <c15:dlblFTEntry>
                      <c15:txfldGUID>{B613D58E-C097-4097-B1F1-EFC631B44193}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05C-496D-AE10-FCB6FF5D69E9}"/>
                </c:ext>
                <c:ext xmlns:c15="http://schemas.microsoft.com/office/drawing/2012/chart" uri="{CE6537A1-D6FC-4f65-9D91-7224C49458BB}">
                  <c15:dlblFieldTable>
                    <c15:dlblFTEntry>
                      <c15:txfldGUID>{3749AEDE-5CAE-4BD0-BC3A-76641AE5A32F}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05C-496D-AE10-FCB6FF5D69E9}"/>
                </c:ext>
                <c:ext xmlns:c15="http://schemas.microsoft.com/office/drawing/2012/chart" uri="{CE6537A1-D6FC-4f65-9D91-7224C49458BB}">
                  <c15:dlblFieldTable>
                    <c15:dlblFTEntry>
                      <c15:txfldGUID>{BA4B9385-62F5-47CF-967A-156A9AC6FC17}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05C-496D-AE10-FCB6FF5D69E9}"/>
                </c:ext>
                <c:ext xmlns:c15="http://schemas.microsoft.com/office/drawing/2012/chart" uri="{CE6537A1-D6FC-4f65-9D91-7224C49458BB}">
                  <c15:dlblFieldTable>
                    <c15:dlblFTEntry>
                      <c15:txfldGUID>{7F17913E-37DE-4DA7-8672-C1443D92F600}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05C-496D-AE10-FCB6FF5D69E9}"/>
                </c:ext>
                <c:ext xmlns:c15="http://schemas.microsoft.com/office/drawing/2012/chart" uri="{CE6537A1-D6FC-4f65-9D91-7224C49458BB}">
                  <c15:dlblFieldTable>
                    <c15:dlblFTEntry>
                      <c15:txfldGUID>{A04AFA6D-3D1F-4520-80A9-6625E69CDA33}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E05C-496D-AE10-FCB6FF5D69E9}"/>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05C-496D-AE10-FCB6FF5D69E9}"/>
                </c:ext>
                <c:ext xmlns:c15="http://schemas.microsoft.com/office/drawing/2012/chart" uri="{CE6537A1-D6FC-4f65-9D91-7224C49458BB}">
                  <c15:dlblFieldTable>
                    <c15:dlblFTEntry>
                      <c15:txfldGUID>{07F0470B-8EFA-4366-A97A-CD9252F82870}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05C-496D-AE10-FCB6FF5D69E9}"/>
                </c:ext>
                <c:ext xmlns:c15="http://schemas.microsoft.com/office/drawing/2012/chart" uri="{CE6537A1-D6FC-4f65-9D91-7224C49458BB}">
                  <c15:dlblFieldTable>
                    <c15:dlblFTEntry>
                      <c15:txfldGUID>{0FE8030D-6E5C-4519-94C7-E11FD294B952}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05C-496D-AE10-FCB6FF5D69E9}"/>
                </c:ext>
                <c:ext xmlns:c15="http://schemas.microsoft.com/office/drawing/2012/chart" uri="{CE6537A1-D6FC-4f65-9D91-7224C49458BB}">
                  <c15:dlblFieldTable>
                    <c15:dlblFTEntry>
                      <c15:txfldGUID>{5F86C548-4FF9-4B75-A8F5-74C8A179533E}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05C-496D-AE10-FCB6FF5D69E9}"/>
                </c:ext>
                <c:ext xmlns:c15="http://schemas.microsoft.com/office/drawing/2012/chart" uri="{CE6537A1-D6FC-4f65-9D91-7224C49458BB}">
                  <c15:dlblFieldTable>
                    <c15:dlblFTEntry>
                      <c15:txfldGUID>{A359D2CE-7229-4B42-80B7-207486E79427}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05C-496D-AE10-FCB6FF5D69E9}"/>
                </c:ext>
                <c:ext xmlns:c15="http://schemas.microsoft.com/office/drawing/2012/chart" uri="{CE6537A1-D6FC-4f65-9D91-7224C49458BB}">
                  <c15:dlblFieldTable>
                    <c15:dlblFTEntry>
                      <c15:txfldGUID>{F7A7F477-B83D-48B8-89BF-89B334D43B6D}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E05C-496D-AE10-FCB6FF5D69E9}"/>
            </c:ext>
          </c:extLst>
        </c:ser>
        <c:dLbls>
          <c:showLegendKey val="0"/>
          <c:showVal val="1"/>
          <c:showCatName val="0"/>
          <c:showSerName val="0"/>
          <c:showPercent val="0"/>
          <c:showBubbleSize val="0"/>
        </c:dLbls>
        <c:axId val="447256840"/>
        <c:axId val="447257232"/>
      </c:scatterChart>
      <c:valAx>
        <c:axId val="447256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257232"/>
        <c:crosses val="autoZero"/>
        <c:crossBetween val="midCat"/>
      </c:valAx>
      <c:valAx>
        <c:axId val="4472572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25684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DB-4413-BD73-89091EE2FCD9}"/>
                </c:ext>
                <c:ext xmlns:c15="http://schemas.microsoft.com/office/drawing/2012/chart" uri="{CE6537A1-D6FC-4f65-9D91-7224C49458BB}">
                  <c15:dlblFieldTable>
                    <c15:dlblFTEntry>
                      <c15:txfldGUID>{882B0951-E604-4662-9E24-92EEB6C0525F}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2DB-4413-BD73-89091EE2FCD9}"/>
                </c:ext>
                <c:ext xmlns:c15="http://schemas.microsoft.com/office/drawing/2012/chart" uri="{CE6537A1-D6FC-4f65-9D91-7224C49458BB}">
                  <c15:dlblFieldTable>
                    <c15:dlblFTEntry>
                      <c15:txfldGUID>{16CF1443-7DFE-438A-A9CC-D66EEF2C0558}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2DB-4413-BD73-89091EE2FCD9}"/>
                </c:ext>
                <c:ext xmlns:c15="http://schemas.microsoft.com/office/drawing/2012/chart" uri="{CE6537A1-D6FC-4f65-9D91-7224C49458BB}">
                  <c15:dlblFieldTable>
                    <c15:dlblFTEntry>
                      <c15:txfldGUID>{FA128CBC-BA7D-44BC-A7CD-41C2AD69463D}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2DB-4413-BD73-89091EE2FCD9}"/>
                </c:ext>
                <c:ext xmlns:c15="http://schemas.microsoft.com/office/drawing/2012/chart" uri="{CE6537A1-D6FC-4f65-9D91-7224C49458BB}">
                  <c15:dlblFieldTable>
                    <c15:dlblFTEntry>
                      <c15:txfldGUID>{E09AC58A-76F8-463D-BB6D-42CC13F3F72A}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2DB-4413-BD73-89091EE2FCD9}"/>
                </c:ext>
                <c:ext xmlns:c15="http://schemas.microsoft.com/office/drawing/2012/chart" uri="{CE6537A1-D6FC-4f65-9D91-7224C49458BB}">
                  <c15:dlblFieldTable>
                    <c15:dlblFTEntry>
                      <c15:txfldGUID>{1AABB5D9-62E1-45A2-83CB-60C457EF0CAD}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12.7</c:v>
                </c:pt>
                <c:pt idx="2">
                  <c:v>12.3</c:v>
                </c:pt>
                <c:pt idx="3">
                  <c:v>12</c:v>
                </c:pt>
                <c:pt idx="4">
                  <c:v>11.8</c:v>
                </c:pt>
              </c:numCache>
            </c:numRef>
          </c:xVal>
          <c:yVal>
            <c:numRef>
              <c:f>公会計指標分析・財政指標組合せ分析表!$K$73:$O$73</c:f>
              <c:numCache>
                <c:formatCode>#,##0.0;"▲ "#,##0.0</c:formatCode>
                <c:ptCount val="5"/>
                <c:pt idx="0">
                  <c:v>222.6</c:v>
                </c:pt>
                <c:pt idx="1">
                  <c:v>213</c:v>
                </c:pt>
                <c:pt idx="2">
                  <c:v>203.5</c:v>
                </c:pt>
                <c:pt idx="3">
                  <c:v>192.9</c:v>
                </c:pt>
                <c:pt idx="4">
                  <c:v>192.3</c:v>
                </c:pt>
              </c:numCache>
            </c:numRef>
          </c:yVal>
          <c:smooth val="0"/>
          <c:extLst xmlns:c16r2="http://schemas.microsoft.com/office/drawing/2015/06/chart">
            <c:ext xmlns:c16="http://schemas.microsoft.com/office/drawing/2014/chart" uri="{C3380CC4-5D6E-409C-BE32-E72D297353CC}">
              <c16:uniqueId val="{00000005-42DB-4413-BD73-89091EE2FCD9}"/>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42DB-4413-BD73-89091EE2FCD9}"/>
                </c:ext>
                <c:ext xmlns:c15="http://schemas.microsoft.com/office/drawing/2012/chart" uri="{CE6537A1-D6FC-4f65-9D91-7224C49458BB}">
                  <c15:dlblFieldTable>
                    <c15:dlblFTEntry>
                      <c15:txfldGUID>{4E19792C-96B4-4571-AAA9-18AAE8A77FD5}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42DB-4413-BD73-89091EE2FCD9}"/>
                </c:ext>
                <c:ext xmlns:c15="http://schemas.microsoft.com/office/drawing/2012/chart" uri="{CE6537A1-D6FC-4f65-9D91-7224C49458BB}">
                  <c15:dlblFieldTable>
                    <c15:dlblFTEntry>
                      <c15:txfldGUID>{02D485B2-68DA-46AB-B471-2C24381413F1}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42DB-4413-BD73-89091EE2FCD9}"/>
                </c:ext>
                <c:ext xmlns:c15="http://schemas.microsoft.com/office/drawing/2012/chart" uri="{CE6537A1-D6FC-4f65-9D91-7224C49458BB}">
                  <c15:dlblFieldTable>
                    <c15:dlblFTEntry>
                      <c15:txfldGUID>{D4665C3E-3ED8-4883-A133-E57C54E90A78}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42DB-4413-BD73-89091EE2FCD9}"/>
                </c:ext>
                <c:ext xmlns:c15="http://schemas.microsoft.com/office/drawing/2012/chart" uri="{CE6537A1-D6FC-4f65-9D91-7224C49458BB}">
                  <c15:dlblFieldTable>
                    <c15:dlblFTEntry>
                      <c15:txfldGUID>{78175097-CA7F-4D40-971D-4CD28D8DC9D9}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2DB-4413-BD73-89091EE2FCD9}"/>
                </c:ext>
                <c:ext xmlns:c15="http://schemas.microsoft.com/office/drawing/2012/chart" uri="{CE6537A1-D6FC-4f65-9D91-7224C49458BB}">
                  <c15:dlblFieldTable>
                    <c15:dlblFTEntry>
                      <c15:txfldGUID>{9F6EF62F-9700-4D44-9DA1-CB6A8A07E504}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42DB-4413-BD73-89091EE2FCD9}"/>
            </c:ext>
          </c:extLst>
        </c:ser>
        <c:dLbls>
          <c:showLegendKey val="0"/>
          <c:showVal val="1"/>
          <c:showCatName val="0"/>
          <c:showSerName val="0"/>
          <c:showPercent val="0"/>
          <c:showBubbleSize val="0"/>
        </c:dLbls>
        <c:axId val="447256448"/>
        <c:axId val="447258016"/>
      </c:scatterChart>
      <c:valAx>
        <c:axId val="447256448"/>
        <c:scaling>
          <c:orientation val="minMax"/>
          <c:max val="14.7"/>
          <c:min val="1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258016"/>
        <c:crosses val="autoZero"/>
        <c:crossBetween val="midCat"/>
      </c:valAx>
      <c:valAx>
        <c:axId val="447258016"/>
        <c:scaling>
          <c:orientation val="minMax"/>
          <c:max val="242"/>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25644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7,343,807
7,194,582
3,797.75
1,722,075,796
1,712,177,456
4,520,662
1,191,189,852
3,821,800,253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年度と比較して横ばいとなっている。</a:t>
          </a:r>
          <a:endParaRPr kumimoji="1" lang="en-US" altLang="ja-JP" sz="1300">
            <a:latin typeface="ＭＳ Ｐゴシック"/>
          </a:endParaRPr>
        </a:p>
        <a:p>
          <a:r>
            <a:rPr kumimoji="1" lang="ja-JP" altLang="en-US" sz="1300">
              <a:latin typeface="ＭＳ Ｐゴシック"/>
            </a:rPr>
            <a:t>　これは、財政力指数算定上の分母となる基準財政需要額が、社会保障関連経費や臨時財政対策債の元利償還金等により増加した一方、分子となる基準財政収入額が税制改正に伴う地方法人特別税（国税）の一部法人事業税への復元等により増収となったことによる。</a:t>
          </a:r>
          <a:endParaRPr kumimoji="1" lang="en-US" altLang="ja-JP" sz="1300">
            <a:latin typeface="ＭＳ Ｐゴシック"/>
          </a:endParaRPr>
        </a:p>
        <a:p>
          <a:r>
            <a:rPr kumimoji="1" lang="ja-JP" altLang="en-US" sz="1300">
              <a:latin typeface="ＭＳ Ｐゴシック"/>
            </a:rPr>
            <a:t>　今後、税の徴収向上対策を中心とする歳入確保を図る等の財政力の更なる向上に努める。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16933</xdr:rowOff>
    </xdr:from>
    <xdr:to>
      <xdr:col>7</xdr:col>
      <xdr:colOff>152400</xdr:colOff>
      <xdr:row>39</xdr:row>
      <xdr:rowOff>16933</xdr:rowOff>
    </xdr:to>
    <xdr:cxnSp macro="">
      <xdr:nvCxnSpPr>
        <xdr:cNvPr id="66" name="直線コネクタ 65"/>
        <xdr:cNvCxnSpPr/>
      </xdr:nvCxnSpPr>
      <xdr:spPr>
        <a:xfrm>
          <a:off x="4114800" y="6703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7"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57150</xdr:rowOff>
    </xdr:to>
    <xdr:cxnSp macro="">
      <xdr:nvCxnSpPr>
        <xdr:cNvPr id="69" name="直線コネクタ 68"/>
        <xdr:cNvCxnSpPr/>
      </xdr:nvCxnSpPr>
      <xdr:spPr>
        <a:xfrm flipV="1">
          <a:off x="3225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1" name="テキスト ボックス 7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97367</xdr:rowOff>
    </xdr:to>
    <xdr:cxnSp macro="">
      <xdr:nvCxnSpPr>
        <xdr:cNvPr id="72" name="直線コネクタ 71"/>
        <xdr:cNvCxnSpPr/>
      </xdr:nvCxnSpPr>
      <xdr:spPr>
        <a:xfrm flipV="1">
          <a:off x="2336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4" name="テキスト ボックス 73"/>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40</xdr:row>
      <xdr:rowOff>6350</xdr:rowOff>
    </xdr:to>
    <xdr:cxnSp macro="">
      <xdr:nvCxnSpPr>
        <xdr:cNvPr id="75" name="直線コネクタ 74"/>
        <xdr:cNvCxnSpPr/>
      </xdr:nvCxnSpPr>
      <xdr:spPr>
        <a:xfrm flipV="1">
          <a:off x="1447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7" name="テキスト ボックス 76"/>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79" name="テキスト ボックス 7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5" name="円/楕円 84"/>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154110</xdr:rowOff>
    </xdr:from>
    <xdr:ext cx="762000" cy="259045"/>
    <xdr:sp macro="" textlink="">
      <xdr:nvSpPr>
        <xdr:cNvPr id="86"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7" name="円/楕円 86"/>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88" name="テキスト ボックス 87"/>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9" name="円/楕円 88"/>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0" name="テキスト ボックス 89"/>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1" name="円/楕円 90"/>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2" name="テキスト ボックス 91"/>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3" name="円/楕円 92"/>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4" name="テキスト ボックス 93"/>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2.0</a:t>
          </a:r>
          <a:r>
            <a:rPr kumimoji="1" lang="ja-JP" altLang="en-US" sz="1300">
              <a:latin typeface="ＭＳ Ｐゴシック"/>
            </a:rPr>
            <a:t>ポイントの悪化となっている。</a:t>
          </a:r>
          <a:endParaRPr kumimoji="1" lang="en-US" altLang="ja-JP" sz="1300">
            <a:latin typeface="ＭＳ Ｐゴシック"/>
          </a:endParaRPr>
        </a:p>
        <a:p>
          <a:r>
            <a:rPr kumimoji="1" lang="ja-JP" altLang="en-US" sz="1300">
              <a:latin typeface="ＭＳ Ｐゴシック"/>
            </a:rPr>
            <a:t>　これは、経常収支比率の算定上の分母における県税及び実質的な地方交付税が減少するとともに、分子において</a:t>
          </a:r>
          <a:r>
            <a:rPr kumimoji="1" lang="ja-JP" altLang="ja-JP" sz="1300">
              <a:solidFill>
                <a:schemeClr val="dk1"/>
              </a:solidFill>
              <a:effectLst/>
              <a:latin typeface="+mn-lt"/>
              <a:ea typeface="+mn-ea"/>
              <a:cs typeface="+mn-cs"/>
            </a:rPr>
            <a:t>社会保障関連経費の増加等によ</a:t>
          </a:r>
          <a:r>
            <a:rPr kumimoji="1" lang="ja-JP" altLang="en-US" sz="1300">
              <a:solidFill>
                <a:schemeClr val="dk1"/>
              </a:solidFill>
              <a:effectLst/>
              <a:latin typeface="+mn-lt"/>
              <a:ea typeface="+mn-ea"/>
              <a:cs typeface="+mn-cs"/>
            </a:rPr>
            <a:t>る</a:t>
          </a:r>
          <a:r>
            <a:rPr kumimoji="1" lang="ja-JP" altLang="en-US" sz="1300">
              <a:latin typeface="ＭＳ Ｐゴシック"/>
            </a:rPr>
            <a:t>補助費等の増に伴い増加したことが原因となっている。</a:t>
          </a:r>
          <a:endParaRPr kumimoji="1" lang="en-US" altLang="ja-JP" sz="1300">
            <a:latin typeface="ＭＳ Ｐゴシック"/>
          </a:endParaRPr>
        </a:p>
        <a:p>
          <a:r>
            <a:rPr kumimoji="1" lang="ja-JP" altLang="en-US" sz="1300">
              <a:latin typeface="ＭＳ Ｐゴシック"/>
            </a:rPr>
            <a:t>　今後、県内産業振興、雇用創出等による増収等の財源確保対策や、歳出削減による経常的経費の抑制に努める。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66</xdr:row>
      <xdr:rowOff>102658</xdr:rowOff>
    </xdr:to>
    <xdr:cxnSp macro="">
      <xdr:nvCxnSpPr>
        <xdr:cNvPr id="122" name="直線コネクタ 121"/>
        <xdr:cNvCxnSpPr/>
      </xdr:nvCxnSpPr>
      <xdr:spPr>
        <a:xfrm flipV="1">
          <a:off x="4953000" y="1003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74735</xdr:rowOff>
    </xdr:from>
    <xdr:ext cx="762000" cy="259045"/>
    <xdr:sp macro="" textlink="">
      <xdr:nvSpPr>
        <xdr:cNvPr id="123"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102658</xdr:rowOff>
    </xdr:from>
    <xdr:to>
      <xdr:col>7</xdr:col>
      <xdr:colOff>241300</xdr:colOff>
      <xdr:row>66</xdr:row>
      <xdr:rowOff>102658</xdr:rowOff>
    </xdr:to>
    <xdr:cxnSp macro="">
      <xdr:nvCxnSpPr>
        <xdr:cNvPr id="124" name="直線コネクタ 123"/>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56092</xdr:rowOff>
    </xdr:from>
    <xdr:to>
      <xdr:col>7</xdr:col>
      <xdr:colOff>152400</xdr:colOff>
      <xdr:row>61</xdr:row>
      <xdr:rowOff>115358</xdr:rowOff>
    </xdr:to>
    <xdr:cxnSp macro="">
      <xdr:nvCxnSpPr>
        <xdr:cNvPr id="127" name="直線コネクタ 126"/>
        <xdr:cNvCxnSpPr/>
      </xdr:nvCxnSpPr>
      <xdr:spPr>
        <a:xfrm>
          <a:off x="4114800" y="10171642"/>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26052</xdr:rowOff>
    </xdr:from>
    <xdr:ext cx="762000" cy="259045"/>
    <xdr:sp macro="" textlink="">
      <xdr:nvSpPr>
        <xdr:cNvPr id="128" name="財政構造の弾力性平均値テキスト"/>
        <xdr:cNvSpPr txBox="1"/>
      </xdr:nvSpPr>
      <xdr:spPr>
        <a:xfrm>
          <a:off x="5041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9" name="フローチャート : 判断 128"/>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167217</xdr:rowOff>
    </xdr:from>
    <xdr:to>
      <xdr:col>6</xdr:col>
      <xdr:colOff>0</xdr:colOff>
      <xdr:row>59</xdr:row>
      <xdr:rowOff>56092</xdr:rowOff>
    </xdr:to>
    <xdr:cxnSp macro="">
      <xdr:nvCxnSpPr>
        <xdr:cNvPr id="130" name="直線コネクタ 129"/>
        <xdr:cNvCxnSpPr/>
      </xdr:nvCxnSpPr>
      <xdr:spPr>
        <a:xfrm>
          <a:off x="3225800" y="101113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115358</xdr:rowOff>
    </xdr:from>
    <xdr:to>
      <xdr:col>6</xdr:col>
      <xdr:colOff>50800</xdr:colOff>
      <xdr:row>61</xdr:row>
      <xdr:rowOff>45508</xdr:rowOff>
    </xdr:to>
    <xdr:sp macro="" textlink="">
      <xdr:nvSpPr>
        <xdr:cNvPr id="131" name="フローチャート : 判断 130"/>
        <xdr:cNvSpPr/>
      </xdr:nvSpPr>
      <xdr:spPr>
        <a:xfrm>
          <a:off x="4064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30285</xdr:rowOff>
    </xdr:from>
    <xdr:ext cx="736600" cy="259045"/>
    <xdr:sp macro="" textlink="">
      <xdr:nvSpPr>
        <xdr:cNvPr id="132" name="テキスト ボックス 131"/>
        <xdr:cNvSpPr txBox="1"/>
      </xdr:nvSpPr>
      <xdr:spPr>
        <a:xfrm>
          <a:off x="3733800" y="1048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167217</xdr:rowOff>
    </xdr:from>
    <xdr:to>
      <xdr:col>4</xdr:col>
      <xdr:colOff>482600</xdr:colOff>
      <xdr:row>59</xdr:row>
      <xdr:rowOff>35983</xdr:rowOff>
    </xdr:to>
    <xdr:cxnSp macro="">
      <xdr:nvCxnSpPr>
        <xdr:cNvPr id="133" name="直線コネクタ 132"/>
        <xdr:cNvCxnSpPr/>
      </xdr:nvCxnSpPr>
      <xdr:spPr>
        <a:xfrm flipV="1">
          <a:off x="2336800" y="101113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76200</xdr:rowOff>
    </xdr:from>
    <xdr:to>
      <xdr:col>4</xdr:col>
      <xdr:colOff>533400</xdr:colOff>
      <xdr:row>59</xdr:row>
      <xdr:rowOff>6350</xdr:rowOff>
    </xdr:to>
    <xdr:sp macro="" textlink="">
      <xdr:nvSpPr>
        <xdr:cNvPr id="134" name="フローチャート : 判断 133"/>
        <xdr:cNvSpPr/>
      </xdr:nvSpPr>
      <xdr:spPr>
        <a:xfrm>
          <a:off x="3175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16527</xdr:rowOff>
    </xdr:from>
    <xdr:ext cx="762000" cy="259045"/>
    <xdr:sp macro="" textlink="">
      <xdr:nvSpPr>
        <xdr:cNvPr id="135" name="テキスト ボックス 134"/>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35983</xdr:rowOff>
    </xdr:from>
    <xdr:to>
      <xdr:col>3</xdr:col>
      <xdr:colOff>279400</xdr:colOff>
      <xdr:row>60</xdr:row>
      <xdr:rowOff>105833</xdr:rowOff>
    </xdr:to>
    <xdr:cxnSp macro="">
      <xdr:nvCxnSpPr>
        <xdr:cNvPr id="136" name="直線コネクタ 135"/>
        <xdr:cNvCxnSpPr/>
      </xdr:nvCxnSpPr>
      <xdr:spPr>
        <a:xfrm flipV="1">
          <a:off x="1447800" y="101515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5292</xdr:rowOff>
    </xdr:from>
    <xdr:to>
      <xdr:col>3</xdr:col>
      <xdr:colOff>330200</xdr:colOff>
      <xdr:row>59</xdr:row>
      <xdr:rowOff>106892</xdr:rowOff>
    </xdr:to>
    <xdr:sp macro="" textlink="">
      <xdr:nvSpPr>
        <xdr:cNvPr id="137" name="フローチャート : 判断 136"/>
        <xdr:cNvSpPr/>
      </xdr:nvSpPr>
      <xdr:spPr>
        <a:xfrm>
          <a:off x="2286000" y="101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91669</xdr:rowOff>
    </xdr:from>
    <xdr:ext cx="762000" cy="259045"/>
    <xdr:sp macro="" textlink="">
      <xdr:nvSpPr>
        <xdr:cNvPr id="138" name="テキスト ボックス 137"/>
        <xdr:cNvSpPr txBox="1"/>
      </xdr:nvSpPr>
      <xdr:spPr>
        <a:xfrm>
          <a:off x="19558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39" name="フローチャート : 判断 138"/>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0" name="テキスト ボックス 139"/>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64558</xdr:rowOff>
    </xdr:from>
    <xdr:to>
      <xdr:col>7</xdr:col>
      <xdr:colOff>203200</xdr:colOff>
      <xdr:row>61</xdr:row>
      <xdr:rowOff>166158</xdr:rowOff>
    </xdr:to>
    <xdr:sp macro="" textlink="">
      <xdr:nvSpPr>
        <xdr:cNvPr id="146" name="円/楕円 145"/>
        <xdr:cNvSpPr/>
      </xdr:nvSpPr>
      <xdr:spPr>
        <a:xfrm>
          <a:off x="4902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81085</xdr:rowOff>
    </xdr:from>
    <xdr:ext cx="762000" cy="259045"/>
    <xdr:sp macro="" textlink="">
      <xdr:nvSpPr>
        <xdr:cNvPr id="147" name="財政構造の弾力性該当値テキスト"/>
        <xdr:cNvSpPr txBox="1"/>
      </xdr:nvSpPr>
      <xdr:spPr>
        <a:xfrm>
          <a:off x="50419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5292</xdr:rowOff>
    </xdr:from>
    <xdr:to>
      <xdr:col>6</xdr:col>
      <xdr:colOff>50800</xdr:colOff>
      <xdr:row>59</xdr:row>
      <xdr:rowOff>106892</xdr:rowOff>
    </xdr:to>
    <xdr:sp macro="" textlink="">
      <xdr:nvSpPr>
        <xdr:cNvPr id="148" name="円/楕円 147"/>
        <xdr:cNvSpPr/>
      </xdr:nvSpPr>
      <xdr:spPr>
        <a:xfrm>
          <a:off x="4064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117069</xdr:rowOff>
    </xdr:from>
    <xdr:ext cx="736600" cy="259045"/>
    <xdr:sp macro="" textlink="">
      <xdr:nvSpPr>
        <xdr:cNvPr id="149" name="テキスト ボックス 148"/>
        <xdr:cNvSpPr txBox="1"/>
      </xdr:nvSpPr>
      <xdr:spPr>
        <a:xfrm>
          <a:off x="3733800" y="988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116417</xdr:rowOff>
    </xdr:from>
    <xdr:to>
      <xdr:col>4</xdr:col>
      <xdr:colOff>533400</xdr:colOff>
      <xdr:row>59</xdr:row>
      <xdr:rowOff>46567</xdr:rowOff>
    </xdr:to>
    <xdr:sp macro="" textlink="">
      <xdr:nvSpPr>
        <xdr:cNvPr id="150" name="円/楕円 149"/>
        <xdr:cNvSpPr/>
      </xdr:nvSpPr>
      <xdr:spPr>
        <a:xfrm>
          <a:off x="3175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31344</xdr:rowOff>
    </xdr:from>
    <xdr:ext cx="762000" cy="259045"/>
    <xdr:sp macro="" textlink="">
      <xdr:nvSpPr>
        <xdr:cNvPr id="151" name="テキスト ボックス 150"/>
        <xdr:cNvSpPr txBox="1"/>
      </xdr:nvSpPr>
      <xdr:spPr>
        <a:xfrm>
          <a:off x="28448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156633</xdr:rowOff>
    </xdr:from>
    <xdr:to>
      <xdr:col>3</xdr:col>
      <xdr:colOff>330200</xdr:colOff>
      <xdr:row>59</xdr:row>
      <xdr:rowOff>86783</xdr:rowOff>
    </xdr:to>
    <xdr:sp macro="" textlink="">
      <xdr:nvSpPr>
        <xdr:cNvPr id="152" name="円/楕円 151"/>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96960</xdr:rowOff>
    </xdr:from>
    <xdr:ext cx="762000" cy="259045"/>
    <xdr:sp macro="" textlink="">
      <xdr:nvSpPr>
        <xdr:cNvPr id="153" name="テキスト ボックス 152"/>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54" name="円/楕円 153"/>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55" name="テキスト ボックス 154"/>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全国平均を下回る人口</a:t>
          </a:r>
          <a:r>
            <a:rPr kumimoji="1" lang="en-US" altLang="ja-JP" sz="1300">
              <a:latin typeface="ＭＳ Ｐゴシック"/>
            </a:rPr>
            <a:t>10</a:t>
          </a:r>
          <a:r>
            <a:rPr kumimoji="1" lang="ja-JP" altLang="en-US" sz="1300">
              <a:latin typeface="ＭＳ Ｐゴシック"/>
            </a:rPr>
            <a:t>万人当たりの職員数で、効率的な行政運営を行うことにより、人口</a:t>
          </a:r>
          <a:r>
            <a:rPr kumimoji="1" lang="en-US" altLang="ja-JP" sz="1300">
              <a:latin typeface="ＭＳ Ｐゴシック"/>
            </a:rPr>
            <a:t>1</a:t>
          </a:r>
          <a:r>
            <a:rPr kumimoji="1" lang="ja-JP" altLang="en-US" sz="1300">
              <a:latin typeface="ＭＳ Ｐゴシック"/>
            </a:rPr>
            <a:t>人当たりの人件費・物件費等決算額が類似団体中</a:t>
          </a:r>
          <a:r>
            <a:rPr kumimoji="1" lang="en-US" altLang="ja-JP" sz="1300">
              <a:latin typeface="ＭＳ Ｐゴシック"/>
            </a:rPr>
            <a:t>2</a:t>
          </a:r>
          <a:r>
            <a:rPr kumimoji="1" lang="ja-JP" altLang="en-US" sz="1300">
              <a:latin typeface="ＭＳ Ｐゴシック"/>
            </a:rPr>
            <a:t>番目に少ない値となっている。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年度と比較した金額は</a:t>
          </a:r>
          <a:r>
            <a:rPr kumimoji="1" lang="en-US" altLang="ja-JP" sz="1300">
              <a:latin typeface="ＭＳ Ｐゴシック"/>
            </a:rPr>
            <a:t>589</a:t>
          </a:r>
          <a:r>
            <a:rPr kumimoji="1" lang="ja-JP" altLang="en-US" sz="1300">
              <a:latin typeface="ＭＳ Ｐゴシック"/>
            </a:rPr>
            <a:t>円の上昇となっているが、過去</a:t>
          </a:r>
          <a:r>
            <a:rPr kumimoji="1" lang="en-US" altLang="ja-JP" sz="1300">
              <a:latin typeface="ＭＳ Ｐゴシック"/>
            </a:rPr>
            <a:t>5</a:t>
          </a:r>
          <a:r>
            <a:rPr kumimoji="1" lang="ja-JP" altLang="en-US" sz="1300">
              <a:latin typeface="ＭＳ Ｐゴシック"/>
            </a:rPr>
            <a:t>か年間で比較すると増減の動きはほぼ横ばいとなっている。</a:t>
          </a:r>
          <a:endParaRPr kumimoji="1" lang="en-US" altLang="ja-JP" sz="1300">
            <a:latin typeface="ＭＳ Ｐゴシック"/>
          </a:endParaRPr>
        </a:p>
        <a:p>
          <a:r>
            <a:rPr kumimoji="1" lang="ja-JP" altLang="en-US" sz="1300">
              <a:latin typeface="ＭＳ Ｐゴシック"/>
            </a:rPr>
            <a:t>　引き続き、職員定数の適切な管理により人件費の削減に努めるとともに、事務事業の効率的な見直しを行うことにより歳出の見直しに取り組む。</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5" name="直線コネクタ 184"/>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6"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7" name="直線コネクタ 186"/>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88"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89" name="直線コネクタ 188"/>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132128</xdr:rowOff>
    </xdr:from>
    <xdr:to>
      <xdr:col>7</xdr:col>
      <xdr:colOff>152400</xdr:colOff>
      <xdr:row>80</xdr:row>
      <xdr:rowOff>142280</xdr:rowOff>
    </xdr:to>
    <xdr:cxnSp macro="">
      <xdr:nvCxnSpPr>
        <xdr:cNvPr id="190" name="直線コネクタ 189"/>
        <xdr:cNvCxnSpPr/>
      </xdr:nvCxnSpPr>
      <xdr:spPr>
        <a:xfrm>
          <a:off x="4114800" y="13848128"/>
          <a:ext cx="8382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139974</xdr:rowOff>
    </xdr:from>
    <xdr:ext cx="762000" cy="259045"/>
    <xdr:sp macro="" textlink="">
      <xdr:nvSpPr>
        <xdr:cNvPr id="191" name="人件費・物件費等の状況平均値テキスト"/>
        <xdr:cNvSpPr txBox="1"/>
      </xdr:nvSpPr>
      <xdr:spPr>
        <a:xfrm>
          <a:off x="5041900" y="14027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2" name="フローチャート : 判断 191"/>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128267</xdr:rowOff>
    </xdr:from>
    <xdr:to>
      <xdr:col>6</xdr:col>
      <xdr:colOff>0</xdr:colOff>
      <xdr:row>80</xdr:row>
      <xdr:rowOff>132128</xdr:rowOff>
    </xdr:to>
    <xdr:cxnSp macro="">
      <xdr:nvCxnSpPr>
        <xdr:cNvPr id="193" name="直線コネクタ 192"/>
        <xdr:cNvCxnSpPr/>
      </xdr:nvCxnSpPr>
      <xdr:spPr>
        <a:xfrm>
          <a:off x="3225800" y="13844267"/>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4" name="フローチャート : 判断 193"/>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80807</xdr:rowOff>
    </xdr:from>
    <xdr:ext cx="736600" cy="259045"/>
    <xdr:sp macro="" textlink="">
      <xdr:nvSpPr>
        <xdr:cNvPr id="195" name="テキスト ボックス 194"/>
        <xdr:cNvSpPr txBox="1"/>
      </xdr:nvSpPr>
      <xdr:spPr>
        <a:xfrm>
          <a:off x="3733800" y="14139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75647</xdr:rowOff>
    </xdr:from>
    <xdr:to>
      <xdr:col>4</xdr:col>
      <xdr:colOff>482600</xdr:colOff>
      <xdr:row>80</xdr:row>
      <xdr:rowOff>128267</xdr:rowOff>
    </xdr:to>
    <xdr:cxnSp macro="">
      <xdr:nvCxnSpPr>
        <xdr:cNvPr id="196" name="直線コネクタ 195"/>
        <xdr:cNvCxnSpPr/>
      </xdr:nvCxnSpPr>
      <xdr:spPr>
        <a:xfrm>
          <a:off x="2336800" y="13791647"/>
          <a:ext cx="889000" cy="5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7" name="フローチャート : 判断 196"/>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35616</xdr:rowOff>
    </xdr:from>
    <xdr:ext cx="762000" cy="259045"/>
    <xdr:sp macro="" textlink="">
      <xdr:nvSpPr>
        <xdr:cNvPr id="198" name="テキスト ボックス 197"/>
        <xdr:cNvSpPr txBox="1"/>
      </xdr:nvSpPr>
      <xdr:spPr>
        <a:xfrm>
          <a:off x="2844800" y="140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75647</xdr:rowOff>
    </xdr:from>
    <xdr:to>
      <xdr:col>3</xdr:col>
      <xdr:colOff>279400</xdr:colOff>
      <xdr:row>80</xdr:row>
      <xdr:rowOff>140729</xdr:rowOff>
    </xdr:to>
    <xdr:cxnSp macro="">
      <xdr:nvCxnSpPr>
        <xdr:cNvPr id="199" name="直線コネクタ 198"/>
        <xdr:cNvCxnSpPr/>
      </xdr:nvCxnSpPr>
      <xdr:spPr>
        <a:xfrm flipV="1">
          <a:off x="1447800" y="13791647"/>
          <a:ext cx="889000" cy="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0" name="フローチャート : 判断 199"/>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6849</xdr:rowOff>
    </xdr:from>
    <xdr:ext cx="762000" cy="259045"/>
    <xdr:sp macro="" textlink="">
      <xdr:nvSpPr>
        <xdr:cNvPr id="201" name="テキスト ボックス 200"/>
        <xdr:cNvSpPr txBox="1"/>
      </xdr:nvSpPr>
      <xdr:spPr>
        <a:xfrm>
          <a:off x="1955800" y="1406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2" name="フローチャート : 判断 201"/>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60659</xdr:rowOff>
    </xdr:from>
    <xdr:ext cx="762000" cy="259045"/>
    <xdr:sp macro="" textlink="">
      <xdr:nvSpPr>
        <xdr:cNvPr id="203" name="テキスト ボックス 202"/>
        <xdr:cNvSpPr txBox="1"/>
      </xdr:nvSpPr>
      <xdr:spPr>
        <a:xfrm>
          <a:off x="1066800" y="1411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91480</xdr:rowOff>
    </xdr:from>
    <xdr:to>
      <xdr:col>7</xdr:col>
      <xdr:colOff>203200</xdr:colOff>
      <xdr:row>81</xdr:row>
      <xdr:rowOff>21630</xdr:rowOff>
    </xdr:to>
    <xdr:sp macro="" textlink="">
      <xdr:nvSpPr>
        <xdr:cNvPr id="209" name="円/楕円 208"/>
        <xdr:cNvSpPr/>
      </xdr:nvSpPr>
      <xdr:spPr>
        <a:xfrm>
          <a:off x="4902200" y="138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12757</xdr:rowOff>
    </xdr:from>
    <xdr:ext cx="762000" cy="259045"/>
    <xdr:sp macro="" textlink="">
      <xdr:nvSpPr>
        <xdr:cNvPr id="210" name="人件費・物件費等の状況該当値テキスト"/>
        <xdr:cNvSpPr txBox="1"/>
      </xdr:nvSpPr>
      <xdr:spPr>
        <a:xfrm>
          <a:off x="5041900" y="137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86,676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81328</xdr:rowOff>
    </xdr:from>
    <xdr:to>
      <xdr:col>6</xdr:col>
      <xdr:colOff>50800</xdr:colOff>
      <xdr:row>81</xdr:row>
      <xdr:rowOff>11478</xdr:rowOff>
    </xdr:to>
    <xdr:sp macro="" textlink="">
      <xdr:nvSpPr>
        <xdr:cNvPr id="211" name="円/楕円 210"/>
        <xdr:cNvSpPr/>
      </xdr:nvSpPr>
      <xdr:spPr>
        <a:xfrm>
          <a:off x="4064000" y="137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21655</xdr:rowOff>
    </xdr:from>
    <xdr:ext cx="736600" cy="259045"/>
    <xdr:sp macro="" textlink="">
      <xdr:nvSpPr>
        <xdr:cNvPr id="212" name="テキスト ボックス 211"/>
        <xdr:cNvSpPr txBox="1"/>
      </xdr:nvSpPr>
      <xdr:spPr>
        <a:xfrm>
          <a:off x="3733800" y="1356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86,087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77467</xdr:rowOff>
    </xdr:from>
    <xdr:to>
      <xdr:col>4</xdr:col>
      <xdr:colOff>533400</xdr:colOff>
      <xdr:row>81</xdr:row>
      <xdr:rowOff>7617</xdr:rowOff>
    </xdr:to>
    <xdr:sp macro="" textlink="">
      <xdr:nvSpPr>
        <xdr:cNvPr id="213" name="円/楕円 212"/>
        <xdr:cNvSpPr/>
      </xdr:nvSpPr>
      <xdr:spPr>
        <a:xfrm>
          <a:off x="3175000" y="1379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17794</xdr:rowOff>
    </xdr:from>
    <xdr:ext cx="762000" cy="259045"/>
    <xdr:sp macro="" textlink="">
      <xdr:nvSpPr>
        <xdr:cNvPr id="214" name="テキスト ボックス 213"/>
        <xdr:cNvSpPr txBox="1"/>
      </xdr:nvSpPr>
      <xdr:spPr>
        <a:xfrm>
          <a:off x="2844800" y="1356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24847</xdr:rowOff>
    </xdr:from>
    <xdr:to>
      <xdr:col>3</xdr:col>
      <xdr:colOff>330200</xdr:colOff>
      <xdr:row>80</xdr:row>
      <xdr:rowOff>126447</xdr:rowOff>
    </xdr:to>
    <xdr:sp macro="" textlink="">
      <xdr:nvSpPr>
        <xdr:cNvPr id="215" name="円/楕円 214"/>
        <xdr:cNvSpPr/>
      </xdr:nvSpPr>
      <xdr:spPr>
        <a:xfrm>
          <a:off x="2286000" y="1374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136624</xdr:rowOff>
    </xdr:from>
    <xdr:ext cx="762000" cy="259045"/>
    <xdr:sp macro="" textlink="">
      <xdr:nvSpPr>
        <xdr:cNvPr id="216" name="テキスト ボックス 215"/>
        <xdr:cNvSpPr txBox="1"/>
      </xdr:nvSpPr>
      <xdr:spPr>
        <a:xfrm>
          <a:off x="1955800" y="1350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82,810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89929</xdr:rowOff>
    </xdr:from>
    <xdr:to>
      <xdr:col>2</xdr:col>
      <xdr:colOff>127000</xdr:colOff>
      <xdr:row>81</xdr:row>
      <xdr:rowOff>20079</xdr:rowOff>
    </xdr:to>
    <xdr:sp macro="" textlink="">
      <xdr:nvSpPr>
        <xdr:cNvPr id="217" name="円/楕円 216"/>
        <xdr:cNvSpPr/>
      </xdr:nvSpPr>
      <xdr:spPr>
        <a:xfrm>
          <a:off x="1397000" y="138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30256</xdr:rowOff>
    </xdr:from>
    <xdr:ext cx="762000" cy="259045"/>
    <xdr:sp macro="" textlink="">
      <xdr:nvSpPr>
        <xdr:cNvPr id="218" name="テキスト ボックス 217"/>
        <xdr:cNvSpPr txBox="1"/>
      </xdr:nvSpPr>
      <xdr:spPr>
        <a:xfrm>
          <a:off x="1066800" y="135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年度は、国が行っている国家公務員の時限的な給与改定特例法（国家公務員の給与の改定及び臨時特例に関する法律）による措置によって、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109.8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ja-JP" altLang="ja-JP" sz="1300" b="0" i="0" u="none" strike="noStrike" kern="0" cap="none" spc="0" normalizeH="0" baseline="0" noProof="0">
              <a:ln>
                <a:noFill/>
              </a:ln>
              <a:solidFill>
                <a:prstClr val="black"/>
              </a:solidFill>
              <a:effectLst/>
              <a:uLnTx/>
              <a:uFillTx/>
              <a:latin typeface="+mn-lt"/>
              <a:ea typeface="+mn-ea"/>
              <a:cs typeface="+mn-cs"/>
            </a:rPr>
            <a:t>国家公務員の平均給料月額が減少している</a:t>
          </a:r>
          <a:r>
            <a:rPr kumimoji="1" lang="ja-JP" altLang="en-US" sz="1300" b="0" i="0" u="none" strike="noStrike" kern="0" cap="none" spc="0" normalizeH="0" baseline="0" noProof="0">
              <a:ln>
                <a:noFill/>
              </a:ln>
              <a:solidFill>
                <a:prstClr val="black"/>
              </a:solidFill>
              <a:effectLst/>
              <a:uLnTx/>
              <a:uFillTx/>
              <a:latin typeface="+mn-lt"/>
              <a:ea typeface="+mn-ea"/>
              <a:cs typeface="+mn-cs"/>
            </a:rPr>
            <a:t>一方で、本県は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給与制度の総合的見直しに伴う経過措置額を平成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月１日との給料月額の差額の１／３としていること等から、前年と比較して低下した。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今後とも人事委員会勧告を尊重しながら、適正な給与水準としていく。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83</xdr:row>
      <xdr:rowOff>119945</xdr:rowOff>
    </xdr:to>
    <xdr:cxnSp macro="">
      <xdr:nvCxnSpPr>
        <xdr:cNvPr id="245" name="直線コネクタ 244"/>
        <xdr:cNvCxnSpPr/>
      </xdr:nvCxnSpPr>
      <xdr:spPr>
        <a:xfrm flipV="1">
          <a:off x="17018000" y="13867695"/>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92022</xdr:rowOff>
    </xdr:from>
    <xdr:ext cx="762000" cy="259045"/>
    <xdr:sp macro="" textlink="">
      <xdr:nvSpPr>
        <xdr:cNvPr id="246" name="給与水準   （国との比較）最小値テキスト"/>
        <xdr:cNvSpPr txBox="1"/>
      </xdr:nvSpPr>
      <xdr:spPr>
        <a:xfrm>
          <a:off x="17106900" y="143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83</xdr:row>
      <xdr:rowOff>119945</xdr:rowOff>
    </xdr:from>
    <xdr:to>
      <xdr:col>24</xdr:col>
      <xdr:colOff>647700</xdr:colOff>
      <xdr:row>83</xdr:row>
      <xdr:rowOff>119945</xdr:rowOff>
    </xdr:to>
    <xdr:cxnSp macro="">
      <xdr:nvCxnSpPr>
        <xdr:cNvPr id="247" name="直線コネクタ 246"/>
        <xdr:cNvCxnSpPr/>
      </xdr:nvCxnSpPr>
      <xdr:spPr>
        <a:xfrm>
          <a:off x="16929100" y="1435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48"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49" name="直線コネクタ 248"/>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127705</xdr:rowOff>
    </xdr:from>
    <xdr:to>
      <xdr:col>24</xdr:col>
      <xdr:colOff>558800</xdr:colOff>
      <xdr:row>81</xdr:row>
      <xdr:rowOff>141111</xdr:rowOff>
    </xdr:to>
    <xdr:cxnSp macro="">
      <xdr:nvCxnSpPr>
        <xdr:cNvPr id="250" name="直線コネクタ 249"/>
        <xdr:cNvCxnSpPr/>
      </xdr:nvCxnSpPr>
      <xdr:spPr>
        <a:xfrm flipV="1">
          <a:off x="16179800" y="140151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102605</xdr:rowOff>
    </xdr:from>
    <xdr:ext cx="762000" cy="259045"/>
    <xdr:sp macro="" textlink="">
      <xdr:nvSpPr>
        <xdr:cNvPr id="251" name="給与水準   （国との比較）平均値テキスト"/>
        <xdr:cNvSpPr txBox="1"/>
      </xdr:nvSpPr>
      <xdr:spPr>
        <a:xfrm>
          <a:off x="17106900" y="1399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2" name="フローチャート : 判断 251"/>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141111</xdr:rowOff>
    </xdr:from>
    <xdr:to>
      <xdr:col>23</xdr:col>
      <xdr:colOff>406400</xdr:colOff>
      <xdr:row>81</xdr:row>
      <xdr:rowOff>141111</xdr:rowOff>
    </xdr:to>
    <xdr:cxnSp macro="">
      <xdr:nvCxnSpPr>
        <xdr:cNvPr id="253" name="直線コネクタ 252"/>
        <xdr:cNvCxnSpPr/>
      </xdr:nvCxnSpPr>
      <xdr:spPr>
        <a:xfrm>
          <a:off x="15290800" y="14028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130528</xdr:rowOff>
    </xdr:from>
    <xdr:to>
      <xdr:col>23</xdr:col>
      <xdr:colOff>457200</xdr:colOff>
      <xdr:row>82</xdr:row>
      <xdr:rowOff>60678</xdr:rowOff>
    </xdr:to>
    <xdr:sp macro="" textlink="">
      <xdr:nvSpPr>
        <xdr:cNvPr id="254" name="フローチャート : 判断 253"/>
        <xdr:cNvSpPr/>
      </xdr:nvSpPr>
      <xdr:spPr>
        <a:xfrm>
          <a:off x="161290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45455</xdr:rowOff>
    </xdr:from>
    <xdr:ext cx="736600" cy="259045"/>
    <xdr:sp macro="" textlink="">
      <xdr:nvSpPr>
        <xdr:cNvPr id="255" name="テキスト ボックス 254"/>
        <xdr:cNvSpPr txBox="1"/>
      </xdr:nvSpPr>
      <xdr:spPr>
        <a:xfrm>
          <a:off x="15798800" y="14104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141111</xdr:rowOff>
    </xdr:from>
    <xdr:to>
      <xdr:col>22</xdr:col>
      <xdr:colOff>203200</xdr:colOff>
      <xdr:row>82</xdr:row>
      <xdr:rowOff>90311</xdr:rowOff>
    </xdr:to>
    <xdr:cxnSp macro="">
      <xdr:nvCxnSpPr>
        <xdr:cNvPr id="256" name="直線コネクタ 255"/>
        <xdr:cNvCxnSpPr/>
      </xdr:nvCxnSpPr>
      <xdr:spPr>
        <a:xfrm flipV="1">
          <a:off x="14401800" y="140285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76905</xdr:rowOff>
    </xdr:from>
    <xdr:to>
      <xdr:col>22</xdr:col>
      <xdr:colOff>254000</xdr:colOff>
      <xdr:row>82</xdr:row>
      <xdr:rowOff>7055</xdr:rowOff>
    </xdr:to>
    <xdr:sp macro="" textlink="">
      <xdr:nvSpPr>
        <xdr:cNvPr id="257" name="フローチャート : 判断 256"/>
        <xdr:cNvSpPr/>
      </xdr:nvSpPr>
      <xdr:spPr>
        <a:xfrm>
          <a:off x="15240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17232</xdr:rowOff>
    </xdr:from>
    <xdr:ext cx="762000" cy="259045"/>
    <xdr:sp macro="" textlink="">
      <xdr:nvSpPr>
        <xdr:cNvPr id="258" name="テキスト ボックス 257"/>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88</xdr:row>
      <xdr:rowOff>160866</xdr:rowOff>
    </xdr:to>
    <xdr:cxnSp macro="">
      <xdr:nvCxnSpPr>
        <xdr:cNvPr id="259" name="直線コネクタ 258"/>
        <xdr:cNvCxnSpPr/>
      </xdr:nvCxnSpPr>
      <xdr:spPr>
        <a:xfrm flipV="1">
          <a:off x="13512800" y="14149211"/>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60" name="フローチャート : 判断 259"/>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61" name="テキスト ボックス 260"/>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2" name="フローチャート : 判断 26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63" name="テキスト ボックス 26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69" name="円/楕円 268"/>
        <xdr:cNvSpPr/>
      </xdr:nvSpPr>
      <xdr:spPr>
        <a:xfrm>
          <a:off x="169672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93432</xdr:rowOff>
    </xdr:from>
    <xdr:ext cx="762000" cy="259045"/>
    <xdr:sp macro="" textlink="">
      <xdr:nvSpPr>
        <xdr:cNvPr id="270" name="給与水準   （国との比較）該当値テキスト"/>
        <xdr:cNvSpPr txBox="1"/>
      </xdr:nvSpPr>
      <xdr:spPr>
        <a:xfrm>
          <a:off x="17106900" y="1380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90311</xdr:rowOff>
    </xdr:from>
    <xdr:to>
      <xdr:col>23</xdr:col>
      <xdr:colOff>457200</xdr:colOff>
      <xdr:row>82</xdr:row>
      <xdr:rowOff>20461</xdr:rowOff>
    </xdr:to>
    <xdr:sp macro="" textlink="">
      <xdr:nvSpPr>
        <xdr:cNvPr id="271" name="円/楕円 270"/>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30638</xdr:rowOff>
    </xdr:from>
    <xdr:ext cx="736600" cy="259045"/>
    <xdr:sp macro="" textlink="">
      <xdr:nvSpPr>
        <xdr:cNvPr id="272" name="テキスト ボックス 271"/>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90311</xdr:rowOff>
    </xdr:from>
    <xdr:to>
      <xdr:col>22</xdr:col>
      <xdr:colOff>254000</xdr:colOff>
      <xdr:row>82</xdr:row>
      <xdr:rowOff>20461</xdr:rowOff>
    </xdr:to>
    <xdr:sp macro="" textlink="">
      <xdr:nvSpPr>
        <xdr:cNvPr id="273" name="円/楕円 272"/>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5238</xdr:rowOff>
    </xdr:from>
    <xdr:ext cx="762000" cy="259045"/>
    <xdr:sp macro="" textlink="">
      <xdr:nvSpPr>
        <xdr:cNvPr id="274" name="テキスト ボックス 273"/>
        <xdr:cNvSpPr txBox="1"/>
      </xdr:nvSpPr>
      <xdr:spPr>
        <a:xfrm>
          <a:off x="149098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39511</xdr:rowOff>
    </xdr:from>
    <xdr:to>
      <xdr:col>21</xdr:col>
      <xdr:colOff>50800</xdr:colOff>
      <xdr:row>82</xdr:row>
      <xdr:rowOff>141111</xdr:rowOff>
    </xdr:to>
    <xdr:sp macro="" textlink="">
      <xdr:nvSpPr>
        <xdr:cNvPr id="275" name="円/楕円 274"/>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125888</xdr:rowOff>
    </xdr:from>
    <xdr:ext cx="762000" cy="259045"/>
    <xdr:sp macro="" textlink="">
      <xdr:nvSpPr>
        <xdr:cNvPr id="276" name="テキスト ボックス 275"/>
        <xdr:cNvSpPr txBox="1"/>
      </xdr:nvSpPr>
      <xdr:spPr>
        <a:xfrm>
          <a:off x="140208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7" name="円/楕円 276"/>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78" name="テキスト ボックス 277"/>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これまで一般行政部門等において、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IT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の活用や事務事業の見直し、民間委託の導入などにより計画的な定数削減を行ってきた。人口１０万人当たりの職員数は平均値を下回り、効率的な行政運営を行ってきている。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国際大会の開催準備等で業務量の増が見込まれるが、厳しい財政状況に加え、今後の高齢化の進展や人口減少時代の到来を踏まえ、引き続き簡素で効率的な組織体制を構築する。このため、毎年度、業務改善や事務事業の見直しなどにより、定数の１％以上の削減を行い、増員は原則として削減の範囲内で措置す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6" name="直線コネクタ 305"/>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7"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08" name="直線コネクタ 307"/>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09"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0" name="直線コネクタ 309"/>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37747</xdr:rowOff>
    </xdr:from>
    <xdr:to>
      <xdr:col>24</xdr:col>
      <xdr:colOff>558800</xdr:colOff>
      <xdr:row>60</xdr:row>
      <xdr:rowOff>157713</xdr:rowOff>
    </xdr:to>
    <xdr:cxnSp macro="">
      <xdr:nvCxnSpPr>
        <xdr:cNvPr id="311" name="直線コネクタ 310"/>
        <xdr:cNvCxnSpPr/>
      </xdr:nvCxnSpPr>
      <xdr:spPr>
        <a:xfrm flipV="1">
          <a:off x="16179800" y="10324747"/>
          <a:ext cx="838200" cy="1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145387</xdr:rowOff>
    </xdr:from>
    <xdr:ext cx="762000" cy="259045"/>
    <xdr:sp macro="" textlink="">
      <xdr:nvSpPr>
        <xdr:cNvPr id="312" name="定員管理の状況平均値テキスト"/>
        <xdr:cNvSpPr txBox="1"/>
      </xdr:nvSpPr>
      <xdr:spPr>
        <a:xfrm>
          <a:off x="17106900" y="1043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3" name="フローチャート : 判断 312"/>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156446</xdr:rowOff>
    </xdr:from>
    <xdr:to>
      <xdr:col>23</xdr:col>
      <xdr:colOff>406400</xdr:colOff>
      <xdr:row>60</xdr:row>
      <xdr:rowOff>157713</xdr:rowOff>
    </xdr:to>
    <xdr:cxnSp macro="">
      <xdr:nvCxnSpPr>
        <xdr:cNvPr id="314" name="直線コネクタ 313"/>
        <xdr:cNvCxnSpPr/>
      </xdr:nvCxnSpPr>
      <xdr:spPr>
        <a:xfrm>
          <a:off x="15290800" y="10443446"/>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5" name="フローチャート : 判断 314"/>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1055</xdr:rowOff>
    </xdr:from>
    <xdr:ext cx="736600" cy="259045"/>
    <xdr:sp macro="" textlink="">
      <xdr:nvSpPr>
        <xdr:cNvPr id="316" name="テキスト ボックス 315"/>
        <xdr:cNvSpPr txBox="1"/>
      </xdr:nvSpPr>
      <xdr:spPr>
        <a:xfrm>
          <a:off x="15798800" y="1080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156446</xdr:rowOff>
    </xdr:from>
    <xdr:to>
      <xdr:col>22</xdr:col>
      <xdr:colOff>203200</xdr:colOff>
      <xdr:row>60</xdr:row>
      <xdr:rowOff>158678</xdr:rowOff>
    </xdr:to>
    <xdr:cxnSp macro="">
      <xdr:nvCxnSpPr>
        <xdr:cNvPr id="317" name="直線コネクタ 316"/>
        <xdr:cNvCxnSpPr/>
      </xdr:nvCxnSpPr>
      <xdr:spPr>
        <a:xfrm flipV="1">
          <a:off x="14401800" y="10443446"/>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18" name="フローチャート : 判断 317"/>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138220</xdr:rowOff>
    </xdr:from>
    <xdr:ext cx="762000" cy="259045"/>
    <xdr:sp macro="" textlink="">
      <xdr:nvSpPr>
        <xdr:cNvPr id="319" name="テキスト ボックス 318"/>
        <xdr:cNvSpPr txBox="1"/>
      </xdr:nvSpPr>
      <xdr:spPr>
        <a:xfrm>
          <a:off x="14909800" y="107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154153</xdr:rowOff>
    </xdr:from>
    <xdr:to>
      <xdr:col>21</xdr:col>
      <xdr:colOff>0</xdr:colOff>
      <xdr:row>60</xdr:row>
      <xdr:rowOff>158678</xdr:rowOff>
    </xdr:to>
    <xdr:cxnSp macro="">
      <xdr:nvCxnSpPr>
        <xdr:cNvPr id="320" name="直線コネクタ 319"/>
        <xdr:cNvCxnSpPr/>
      </xdr:nvCxnSpPr>
      <xdr:spPr>
        <a:xfrm>
          <a:off x="13512800" y="10441153"/>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1" name="フローチャート : 判断 320"/>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124708</xdr:rowOff>
    </xdr:from>
    <xdr:ext cx="762000" cy="259045"/>
    <xdr:sp macro="" textlink="">
      <xdr:nvSpPr>
        <xdr:cNvPr id="322" name="テキスト ボックス 321"/>
        <xdr:cNvSpPr txBox="1"/>
      </xdr:nvSpPr>
      <xdr:spPr>
        <a:xfrm>
          <a:off x="14020800" y="107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3" name="フローチャート : 判断 322"/>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124587</xdr:rowOff>
    </xdr:from>
    <xdr:ext cx="762000" cy="259045"/>
    <xdr:sp macro="" textlink="">
      <xdr:nvSpPr>
        <xdr:cNvPr id="324" name="テキスト ボックス 323"/>
        <xdr:cNvSpPr txBox="1"/>
      </xdr:nvSpPr>
      <xdr:spPr>
        <a:xfrm>
          <a:off x="13131800" y="107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158397</xdr:rowOff>
    </xdr:from>
    <xdr:to>
      <xdr:col>24</xdr:col>
      <xdr:colOff>609600</xdr:colOff>
      <xdr:row>60</xdr:row>
      <xdr:rowOff>88547</xdr:rowOff>
    </xdr:to>
    <xdr:sp macro="" textlink="">
      <xdr:nvSpPr>
        <xdr:cNvPr id="330" name="円/楕円 329"/>
        <xdr:cNvSpPr/>
      </xdr:nvSpPr>
      <xdr:spPr>
        <a:xfrm>
          <a:off x="16967200" y="1027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3474</xdr:rowOff>
    </xdr:from>
    <xdr:ext cx="762000" cy="259045"/>
    <xdr:sp macro="" textlink="">
      <xdr:nvSpPr>
        <xdr:cNvPr id="331" name="定員管理の状況該当値テキスト"/>
        <xdr:cNvSpPr txBox="1"/>
      </xdr:nvSpPr>
      <xdr:spPr>
        <a:xfrm>
          <a:off x="17106900" y="1011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766.14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106913</xdr:rowOff>
    </xdr:from>
    <xdr:to>
      <xdr:col>23</xdr:col>
      <xdr:colOff>457200</xdr:colOff>
      <xdr:row>61</xdr:row>
      <xdr:rowOff>37063</xdr:rowOff>
    </xdr:to>
    <xdr:sp macro="" textlink="">
      <xdr:nvSpPr>
        <xdr:cNvPr id="332" name="円/楕円 331"/>
        <xdr:cNvSpPr/>
      </xdr:nvSpPr>
      <xdr:spPr>
        <a:xfrm>
          <a:off x="16129000" y="103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47240</xdr:rowOff>
    </xdr:from>
    <xdr:ext cx="736600" cy="259045"/>
    <xdr:sp macro="" textlink="">
      <xdr:nvSpPr>
        <xdr:cNvPr id="333" name="テキスト ボックス 332"/>
        <xdr:cNvSpPr txBox="1"/>
      </xdr:nvSpPr>
      <xdr:spPr>
        <a:xfrm>
          <a:off x="15798800" y="1016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825.80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105646</xdr:rowOff>
    </xdr:from>
    <xdr:to>
      <xdr:col>22</xdr:col>
      <xdr:colOff>254000</xdr:colOff>
      <xdr:row>61</xdr:row>
      <xdr:rowOff>35796</xdr:rowOff>
    </xdr:to>
    <xdr:sp macro="" textlink="">
      <xdr:nvSpPr>
        <xdr:cNvPr id="334" name="円/楕円 333"/>
        <xdr:cNvSpPr/>
      </xdr:nvSpPr>
      <xdr:spPr>
        <a:xfrm>
          <a:off x="15240000" y="103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45973</xdr:rowOff>
    </xdr:from>
    <xdr:ext cx="762000" cy="259045"/>
    <xdr:sp macro="" textlink="">
      <xdr:nvSpPr>
        <xdr:cNvPr id="335" name="テキスト ボックス 334"/>
        <xdr:cNvSpPr txBox="1"/>
      </xdr:nvSpPr>
      <xdr:spPr>
        <a:xfrm>
          <a:off x="14909800" y="1016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825.17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107878</xdr:rowOff>
    </xdr:from>
    <xdr:to>
      <xdr:col>21</xdr:col>
      <xdr:colOff>50800</xdr:colOff>
      <xdr:row>61</xdr:row>
      <xdr:rowOff>38028</xdr:rowOff>
    </xdr:to>
    <xdr:sp macro="" textlink="">
      <xdr:nvSpPr>
        <xdr:cNvPr id="336" name="円/楕円 335"/>
        <xdr:cNvSpPr/>
      </xdr:nvSpPr>
      <xdr:spPr>
        <a:xfrm>
          <a:off x="14351000" y="1039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48205</xdr:rowOff>
    </xdr:from>
    <xdr:ext cx="762000" cy="259045"/>
    <xdr:sp macro="" textlink="">
      <xdr:nvSpPr>
        <xdr:cNvPr id="337" name="テキスト ボックス 336"/>
        <xdr:cNvSpPr txBox="1"/>
      </xdr:nvSpPr>
      <xdr:spPr>
        <a:xfrm>
          <a:off x="14020800" y="1016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826.28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103353</xdr:rowOff>
    </xdr:from>
    <xdr:to>
      <xdr:col>19</xdr:col>
      <xdr:colOff>533400</xdr:colOff>
      <xdr:row>61</xdr:row>
      <xdr:rowOff>33503</xdr:rowOff>
    </xdr:to>
    <xdr:sp macro="" textlink="">
      <xdr:nvSpPr>
        <xdr:cNvPr id="338" name="円/楕円 337"/>
        <xdr:cNvSpPr/>
      </xdr:nvSpPr>
      <xdr:spPr>
        <a:xfrm>
          <a:off x="13462000" y="103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43680</xdr:rowOff>
    </xdr:from>
    <xdr:ext cx="762000" cy="259045"/>
    <xdr:sp macro="" textlink="">
      <xdr:nvSpPr>
        <xdr:cNvPr id="339" name="テキスト ボックス 338"/>
        <xdr:cNvSpPr txBox="1"/>
      </xdr:nvSpPr>
      <xdr:spPr>
        <a:xfrm>
          <a:off x="13131800" y="1015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0.2</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分子については、地方債に</a:t>
          </a:r>
          <a:r>
            <a:rPr kumimoji="1" lang="ja-JP" altLang="en-US" sz="1300">
              <a:latin typeface="+mn-ea"/>
              <a:ea typeface="+mn-ea"/>
            </a:rPr>
            <a:t>係る</a:t>
          </a:r>
          <a:r>
            <a:rPr lang="ja-JP" altLang="ja-JP" sz="1300">
              <a:solidFill>
                <a:schemeClr val="dk1"/>
              </a:solidFill>
              <a:effectLst/>
              <a:latin typeface="+mn-ea"/>
              <a:ea typeface="+mn-ea"/>
              <a:cs typeface="+mn-cs"/>
            </a:rPr>
            <a:t>元利償還金等が増加しているものの、控除される公債費に係る交付税措置額も増加して</a:t>
          </a:r>
          <a:r>
            <a:rPr lang="ja-JP" altLang="en-US" sz="1300">
              <a:solidFill>
                <a:schemeClr val="dk1"/>
              </a:solidFill>
              <a:effectLst/>
              <a:latin typeface="+mn-ea"/>
              <a:ea typeface="+mn-ea"/>
              <a:cs typeface="+mn-cs"/>
            </a:rPr>
            <a:t>おり、</a:t>
          </a:r>
          <a:r>
            <a:rPr kumimoji="1" lang="ja-JP" altLang="en-US" sz="1300">
              <a:latin typeface="ＭＳ Ｐゴシック"/>
            </a:rPr>
            <a:t>分母については、税収の伸びにより標準財政規模が増加したことから前年度比で改善した。</a:t>
          </a:r>
          <a:endParaRPr kumimoji="1" lang="en-US" altLang="ja-JP" sz="1300">
            <a:latin typeface="ＭＳ Ｐゴシック"/>
          </a:endParaRPr>
        </a:p>
        <a:p>
          <a:r>
            <a:rPr kumimoji="1" lang="ja-JP" altLang="en-US" sz="1300">
              <a:latin typeface="ＭＳ Ｐゴシック"/>
            </a:rPr>
            <a:t>　引き続き、県債の適切な管理に努めていく。</a:t>
          </a: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3" name="テキスト ボックス 36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7" name="直線コネクタ 366"/>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6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69" name="直線コネクタ 36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27517</xdr:rowOff>
    </xdr:from>
    <xdr:to>
      <xdr:col>24</xdr:col>
      <xdr:colOff>558800</xdr:colOff>
      <xdr:row>38</xdr:row>
      <xdr:rowOff>67733</xdr:rowOff>
    </xdr:to>
    <xdr:cxnSp macro="">
      <xdr:nvCxnSpPr>
        <xdr:cNvPr id="372" name="直線コネクタ 371"/>
        <xdr:cNvCxnSpPr/>
      </xdr:nvCxnSpPr>
      <xdr:spPr>
        <a:xfrm flipV="1">
          <a:off x="16179800" y="65426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3"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4" name="フローチャート : 判断 373"/>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67733</xdr:rowOff>
    </xdr:from>
    <xdr:to>
      <xdr:col>23</xdr:col>
      <xdr:colOff>406400</xdr:colOff>
      <xdr:row>38</xdr:row>
      <xdr:rowOff>128058</xdr:rowOff>
    </xdr:to>
    <xdr:cxnSp macro="">
      <xdr:nvCxnSpPr>
        <xdr:cNvPr id="375" name="直線コネクタ 374"/>
        <xdr:cNvCxnSpPr/>
      </xdr:nvCxnSpPr>
      <xdr:spPr>
        <a:xfrm flipV="1">
          <a:off x="15290800" y="65828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6" name="フローチャート : 判断 37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77" name="テキスト ボックス 37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128058</xdr:rowOff>
    </xdr:from>
    <xdr:to>
      <xdr:col>22</xdr:col>
      <xdr:colOff>203200</xdr:colOff>
      <xdr:row>39</xdr:row>
      <xdr:rowOff>37042</xdr:rowOff>
    </xdr:to>
    <xdr:cxnSp macro="">
      <xdr:nvCxnSpPr>
        <xdr:cNvPr id="378" name="直線コネクタ 377"/>
        <xdr:cNvCxnSpPr/>
      </xdr:nvCxnSpPr>
      <xdr:spPr>
        <a:xfrm flipV="1">
          <a:off x="14401800" y="66431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79" name="フローチャート : 判断 378"/>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51452</xdr:rowOff>
    </xdr:from>
    <xdr:ext cx="762000" cy="259045"/>
    <xdr:sp macro="" textlink="">
      <xdr:nvSpPr>
        <xdr:cNvPr id="380" name="テキスト ボックス 379"/>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37042</xdr:rowOff>
    </xdr:from>
    <xdr:to>
      <xdr:col>21</xdr:col>
      <xdr:colOff>0</xdr:colOff>
      <xdr:row>39</xdr:row>
      <xdr:rowOff>117475</xdr:rowOff>
    </xdr:to>
    <xdr:cxnSp macro="">
      <xdr:nvCxnSpPr>
        <xdr:cNvPr id="381" name="直線コネクタ 380"/>
        <xdr:cNvCxnSpPr/>
      </xdr:nvCxnSpPr>
      <xdr:spPr>
        <a:xfrm flipV="1">
          <a:off x="13512800" y="67235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2" name="フローチャート :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83" name="テキスト ボックス 382"/>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4" name="フローチャート : 判断 383"/>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51452</xdr:rowOff>
    </xdr:from>
    <xdr:ext cx="762000" cy="259045"/>
    <xdr:sp macro="" textlink="">
      <xdr:nvSpPr>
        <xdr:cNvPr id="385" name="テキスト ボックス 384"/>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148167</xdr:rowOff>
    </xdr:from>
    <xdr:to>
      <xdr:col>24</xdr:col>
      <xdr:colOff>609600</xdr:colOff>
      <xdr:row>38</xdr:row>
      <xdr:rowOff>78316</xdr:rowOff>
    </xdr:to>
    <xdr:sp macro="" textlink="">
      <xdr:nvSpPr>
        <xdr:cNvPr id="391" name="円/楕円 390"/>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164694</xdr:rowOff>
    </xdr:from>
    <xdr:ext cx="762000" cy="259045"/>
    <xdr:sp macro="" textlink="">
      <xdr:nvSpPr>
        <xdr:cNvPr id="392"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16933</xdr:rowOff>
    </xdr:from>
    <xdr:to>
      <xdr:col>23</xdr:col>
      <xdr:colOff>457200</xdr:colOff>
      <xdr:row>38</xdr:row>
      <xdr:rowOff>118533</xdr:rowOff>
    </xdr:to>
    <xdr:sp macro="" textlink="">
      <xdr:nvSpPr>
        <xdr:cNvPr id="393" name="円/楕円 392"/>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128710</xdr:rowOff>
    </xdr:from>
    <xdr:ext cx="736600" cy="259045"/>
    <xdr:sp macro="" textlink="">
      <xdr:nvSpPr>
        <xdr:cNvPr id="394" name="テキスト ボックス 393"/>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77258</xdr:rowOff>
    </xdr:from>
    <xdr:to>
      <xdr:col>22</xdr:col>
      <xdr:colOff>254000</xdr:colOff>
      <xdr:row>39</xdr:row>
      <xdr:rowOff>7408</xdr:rowOff>
    </xdr:to>
    <xdr:sp macro="" textlink="">
      <xdr:nvSpPr>
        <xdr:cNvPr id="395" name="円/楕円 394"/>
        <xdr:cNvSpPr/>
      </xdr:nvSpPr>
      <xdr:spPr>
        <a:xfrm>
          <a:off x="15240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17585</xdr:rowOff>
    </xdr:from>
    <xdr:ext cx="762000" cy="259045"/>
    <xdr:sp macro="" textlink="">
      <xdr:nvSpPr>
        <xdr:cNvPr id="396" name="テキスト ボックス 395"/>
        <xdr:cNvSpPr txBox="1"/>
      </xdr:nvSpPr>
      <xdr:spPr>
        <a:xfrm>
          <a:off x="14909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157692</xdr:rowOff>
    </xdr:from>
    <xdr:to>
      <xdr:col>21</xdr:col>
      <xdr:colOff>50800</xdr:colOff>
      <xdr:row>39</xdr:row>
      <xdr:rowOff>87842</xdr:rowOff>
    </xdr:to>
    <xdr:sp macro="" textlink="">
      <xdr:nvSpPr>
        <xdr:cNvPr id="397" name="円/楕円 396"/>
        <xdr:cNvSpPr/>
      </xdr:nvSpPr>
      <xdr:spPr>
        <a:xfrm>
          <a:off x="14351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98019</xdr:rowOff>
    </xdr:from>
    <xdr:ext cx="762000" cy="259045"/>
    <xdr:sp macro="" textlink="">
      <xdr:nvSpPr>
        <xdr:cNvPr id="398" name="テキスト ボックス 397"/>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66675</xdr:rowOff>
    </xdr:from>
    <xdr:to>
      <xdr:col>19</xdr:col>
      <xdr:colOff>533400</xdr:colOff>
      <xdr:row>39</xdr:row>
      <xdr:rowOff>168275</xdr:rowOff>
    </xdr:to>
    <xdr:sp macro="" textlink="">
      <xdr:nvSpPr>
        <xdr:cNvPr id="399" name="円/楕円 398"/>
        <xdr:cNvSpPr/>
      </xdr:nvSpPr>
      <xdr:spPr>
        <a:xfrm>
          <a:off x="13462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7002</xdr:rowOff>
    </xdr:from>
    <xdr:ext cx="762000" cy="259045"/>
    <xdr:sp macro="" textlink="">
      <xdr:nvSpPr>
        <xdr:cNvPr id="400" name="テキスト ボックス 399"/>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0.6</a:t>
          </a:r>
          <a:r>
            <a:rPr kumimoji="1" lang="ja-JP" altLang="en-US" sz="1300">
              <a:latin typeface="ＭＳ Ｐゴシック"/>
            </a:rPr>
            <a:t>ポイントの改善となり、</a:t>
          </a:r>
          <a:r>
            <a:rPr kumimoji="1" lang="en-US" altLang="ja-JP" sz="1300">
              <a:latin typeface="ＭＳ Ｐゴシック"/>
            </a:rPr>
            <a:t>7</a:t>
          </a:r>
          <a:r>
            <a:rPr kumimoji="1" lang="ja-JP" altLang="en-US" sz="1300">
              <a:latin typeface="ＭＳ Ｐゴシック"/>
            </a:rPr>
            <a:t>年連続の改善となった。</a:t>
          </a:r>
          <a:endParaRPr kumimoji="1" lang="en-US" altLang="ja-JP" sz="1300">
            <a:latin typeface="ＭＳ Ｐゴシック"/>
          </a:endParaRPr>
        </a:p>
        <a:p>
          <a:r>
            <a:rPr kumimoji="1" lang="ja-JP" altLang="en-US" sz="1300">
              <a:latin typeface="ＭＳ Ｐゴシック"/>
            </a:rPr>
            <a:t>　これは、算定上の分子は</a:t>
          </a:r>
          <a:r>
            <a:rPr lang="ja-JP" altLang="ja-JP" sz="1300">
              <a:solidFill>
                <a:schemeClr val="dk1"/>
              </a:solidFill>
              <a:effectLst/>
              <a:latin typeface="+mn-ea"/>
              <a:ea typeface="+mn-ea"/>
              <a:cs typeface="+mn-cs"/>
            </a:rPr>
            <a:t>地方債現在高などが増加</a:t>
          </a:r>
          <a:r>
            <a:rPr lang="ja-JP" altLang="en-US" sz="1300">
              <a:solidFill>
                <a:schemeClr val="dk1"/>
              </a:solidFill>
              <a:effectLst/>
              <a:latin typeface="+mn-ea"/>
              <a:ea typeface="+mn-ea"/>
              <a:cs typeface="+mn-cs"/>
            </a:rPr>
            <a:t>したものの</a:t>
          </a:r>
          <a:r>
            <a:rPr kumimoji="1" lang="ja-JP" altLang="en-US" sz="1300">
              <a:latin typeface="ＭＳ Ｐゴシック"/>
            </a:rPr>
            <a:t>、分母は臨時財政対策債に係る交付税算入公債費の増等により</a:t>
          </a:r>
          <a:r>
            <a:rPr lang="ja-JP" altLang="ja-JP" sz="1300">
              <a:solidFill>
                <a:schemeClr val="dk1"/>
              </a:solidFill>
              <a:effectLst/>
              <a:latin typeface="+mn-ea"/>
              <a:ea typeface="+mn-ea"/>
              <a:cs typeface="+mn-cs"/>
            </a:rPr>
            <a:t>標準財政規模が増加</a:t>
          </a:r>
          <a:r>
            <a:rPr lang="ja-JP" altLang="en-US" sz="1300">
              <a:solidFill>
                <a:schemeClr val="dk1"/>
              </a:solidFill>
              <a:effectLst/>
              <a:latin typeface="+mn-ea"/>
              <a:ea typeface="+mn-ea"/>
              <a:cs typeface="+mn-cs"/>
            </a:rPr>
            <a:t>し</a:t>
          </a:r>
          <a:r>
            <a:rPr kumimoji="1" lang="ja-JP" altLang="en-US" sz="1300">
              <a:latin typeface="ＭＳ Ｐゴシック"/>
            </a:rPr>
            <a:t>たことによる。</a:t>
          </a:r>
          <a:endParaRPr kumimoji="1" lang="en-US" altLang="ja-JP" sz="1300">
            <a:latin typeface="ＭＳ Ｐゴシック"/>
          </a:endParaRPr>
        </a:p>
        <a:p>
          <a:r>
            <a:rPr kumimoji="1" lang="ja-JP" altLang="en-US" sz="1300">
              <a:latin typeface="ＭＳ Ｐゴシック"/>
            </a:rPr>
            <a:t>　引き続き、県債の適切な管理に努めていく。</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5" name="直線コネクタ 41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6" name="テキスト ボックス 41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9" name="直線コネクタ 41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0" name="テキスト ボックス 41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4" name="直線コネクタ 423"/>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5"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6" name="直線コネクタ 425"/>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7"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28" name="直線コネクタ 427"/>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42450</xdr:rowOff>
    </xdr:from>
    <xdr:to>
      <xdr:col>24</xdr:col>
      <xdr:colOff>558800</xdr:colOff>
      <xdr:row>18</xdr:row>
      <xdr:rowOff>46069</xdr:rowOff>
    </xdr:to>
    <xdr:cxnSp macro="">
      <xdr:nvCxnSpPr>
        <xdr:cNvPr id="429" name="直線コネクタ 428"/>
        <xdr:cNvCxnSpPr/>
      </xdr:nvCxnSpPr>
      <xdr:spPr>
        <a:xfrm flipV="1">
          <a:off x="16179800" y="3128550"/>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158704</xdr:rowOff>
    </xdr:from>
    <xdr:ext cx="762000" cy="259045"/>
    <xdr:sp macro="" textlink="">
      <xdr:nvSpPr>
        <xdr:cNvPr id="430" name="将来負担の状況平均値テキスト"/>
        <xdr:cNvSpPr txBox="1"/>
      </xdr:nvSpPr>
      <xdr:spPr>
        <a:xfrm>
          <a:off x="17106900" y="3073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1" name="フローチャート : 判断 430"/>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46069</xdr:rowOff>
    </xdr:from>
    <xdr:to>
      <xdr:col>23</xdr:col>
      <xdr:colOff>406400</xdr:colOff>
      <xdr:row>18</xdr:row>
      <xdr:rowOff>110014</xdr:rowOff>
    </xdr:to>
    <xdr:cxnSp macro="">
      <xdr:nvCxnSpPr>
        <xdr:cNvPr id="432" name="直線コネクタ 431"/>
        <xdr:cNvCxnSpPr/>
      </xdr:nvCxnSpPr>
      <xdr:spPr>
        <a:xfrm flipV="1">
          <a:off x="15290800" y="3132169"/>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3" name="フローチャート : 判断 432"/>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102157</xdr:rowOff>
    </xdr:from>
    <xdr:ext cx="736600" cy="259045"/>
    <xdr:sp macro="" textlink="">
      <xdr:nvSpPr>
        <xdr:cNvPr id="434" name="テキスト ボックス 433"/>
        <xdr:cNvSpPr txBox="1"/>
      </xdr:nvSpPr>
      <xdr:spPr>
        <a:xfrm>
          <a:off x="15798800" y="318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110014</xdr:rowOff>
    </xdr:from>
    <xdr:to>
      <xdr:col>22</xdr:col>
      <xdr:colOff>203200</xdr:colOff>
      <xdr:row>18</xdr:row>
      <xdr:rowOff>167322</xdr:rowOff>
    </xdr:to>
    <xdr:cxnSp macro="">
      <xdr:nvCxnSpPr>
        <xdr:cNvPr id="435" name="直線コネクタ 434"/>
        <xdr:cNvCxnSpPr/>
      </xdr:nvCxnSpPr>
      <xdr:spPr>
        <a:xfrm flipV="1">
          <a:off x="14401800" y="3196114"/>
          <a:ext cx="8890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6" name="フローチャート : 判断 435"/>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10939</xdr:rowOff>
    </xdr:from>
    <xdr:ext cx="762000" cy="259045"/>
    <xdr:sp macro="" textlink="">
      <xdr:nvSpPr>
        <xdr:cNvPr id="437" name="テキスト ボックス 436"/>
        <xdr:cNvSpPr txBox="1"/>
      </xdr:nvSpPr>
      <xdr:spPr>
        <a:xfrm>
          <a:off x="14909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167322</xdr:rowOff>
    </xdr:from>
    <xdr:to>
      <xdr:col>21</xdr:col>
      <xdr:colOff>0</xdr:colOff>
      <xdr:row>19</xdr:row>
      <xdr:rowOff>53784</xdr:rowOff>
    </xdr:to>
    <xdr:cxnSp macro="">
      <xdr:nvCxnSpPr>
        <xdr:cNvPr id="438" name="直線コネクタ 437"/>
        <xdr:cNvCxnSpPr/>
      </xdr:nvCxnSpPr>
      <xdr:spPr>
        <a:xfrm flipV="1">
          <a:off x="13512800" y="325342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39" name="フローチャート : 判断 438"/>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99013</xdr:rowOff>
    </xdr:from>
    <xdr:ext cx="762000" cy="259045"/>
    <xdr:sp macro="" textlink="">
      <xdr:nvSpPr>
        <xdr:cNvPr id="440" name="テキスト ボックス 439"/>
        <xdr:cNvSpPr txBox="1"/>
      </xdr:nvSpPr>
      <xdr:spPr>
        <a:xfrm>
          <a:off x="14020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1" name="フローチャート : 判断 440"/>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162355</xdr:rowOff>
    </xdr:from>
    <xdr:ext cx="762000" cy="259045"/>
    <xdr:sp macro="" textlink="">
      <xdr:nvSpPr>
        <xdr:cNvPr id="442" name="テキスト ボックス 441"/>
        <xdr:cNvSpPr txBox="1"/>
      </xdr:nvSpPr>
      <xdr:spPr>
        <a:xfrm>
          <a:off x="13131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163100</xdr:rowOff>
    </xdr:from>
    <xdr:to>
      <xdr:col>24</xdr:col>
      <xdr:colOff>609600</xdr:colOff>
      <xdr:row>18</xdr:row>
      <xdr:rowOff>93250</xdr:rowOff>
    </xdr:to>
    <xdr:sp macro="" textlink="">
      <xdr:nvSpPr>
        <xdr:cNvPr id="448" name="円/楕円 447"/>
        <xdr:cNvSpPr/>
      </xdr:nvSpPr>
      <xdr:spPr>
        <a:xfrm>
          <a:off x="16967200" y="30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8177</xdr:rowOff>
    </xdr:from>
    <xdr:ext cx="762000" cy="259045"/>
    <xdr:sp macro="" textlink="">
      <xdr:nvSpPr>
        <xdr:cNvPr id="449" name="将来負担の状況該当値テキスト"/>
        <xdr:cNvSpPr txBox="1"/>
      </xdr:nvSpPr>
      <xdr:spPr>
        <a:xfrm>
          <a:off x="17106900" y="29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166719</xdr:rowOff>
    </xdr:from>
    <xdr:to>
      <xdr:col>23</xdr:col>
      <xdr:colOff>457200</xdr:colOff>
      <xdr:row>18</xdr:row>
      <xdr:rowOff>96869</xdr:rowOff>
    </xdr:to>
    <xdr:sp macro="" textlink="">
      <xdr:nvSpPr>
        <xdr:cNvPr id="450" name="円/楕円 449"/>
        <xdr:cNvSpPr/>
      </xdr:nvSpPr>
      <xdr:spPr>
        <a:xfrm>
          <a:off x="16129000" y="30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107046</xdr:rowOff>
    </xdr:from>
    <xdr:ext cx="736600" cy="259045"/>
    <xdr:sp macro="" textlink="">
      <xdr:nvSpPr>
        <xdr:cNvPr id="451" name="テキスト ボックス 450"/>
        <xdr:cNvSpPr txBox="1"/>
      </xdr:nvSpPr>
      <xdr:spPr>
        <a:xfrm>
          <a:off x="15798800" y="285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59214</xdr:rowOff>
    </xdr:from>
    <xdr:to>
      <xdr:col>22</xdr:col>
      <xdr:colOff>254000</xdr:colOff>
      <xdr:row>18</xdr:row>
      <xdr:rowOff>160814</xdr:rowOff>
    </xdr:to>
    <xdr:sp macro="" textlink="">
      <xdr:nvSpPr>
        <xdr:cNvPr id="452" name="円/楕円 451"/>
        <xdr:cNvSpPr/>
      </xdr:nvSpPr>
      <xdr:spPr>
        <a:xfrm>
          <a:off x="15240000" y="31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170991</xdr:rowOff>
    </xdr:from>
    <xdr:ext cx="762000" cy="259045"/>
    <xdr:sp macro="" textlink="">
      <xdr:nvSpPr>
        <xdr:cNvPr id="453" name="テキスト ボックス 452"/>
        <xdr:cNvSpPr txBox="1"/>
      </xdr:nvSpPr>
      <xdr:spPr>
        <a:xfrm>
          <a:off x="14909800" y="291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116523</xdr:rowOff>
    </xdr:from>
    <xdr:to>
      <xdr:col>21</xdr:col>
      <xdr:colOff>50800</xdr:colOff>
      <xdr:row>19</xdr:row>
      <xdr:rowOff>46672</xdr:rowOff>
    </xdr:to>
    <xdr:sp macro="" textlink="">
      <xdr:nvSpPr>
        <xdr:cNvPr id="454" name="円/楕円 453"/>
        <xdr:cNvSpPr/>
      </xdr:nvSpPr>
      <xdr:spPr>
        <a:xfrm>
          <a:off x="14351000" y="32026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56850</xdr:rowOff>
    </xdr:from>
    <xdr:ext cx="762000" cy="259045"/>
    <xdr:sp macro="" textlink="">
      <xdr:nvSpPr>
        <xdr:cNvPr id="455" name="テキスト ボックス 454"/>
        <xdr:cNvSpPr txBox="1"/>
      </xdr:nvSpPr>
      <xdr:spPr>
        <a:xfrm>
          <a:off x="14020800" y="297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2984</xdr:rowOff>
    </xdr:from>
    <xdr:to>
      <xdr:col>19</xdr:col>
      <xdr:colOff>533400</xdr:colOff>
      <xdr:row>19</xdr:row>
      <xdr:rowOff>104584</xdr:rowOff>
    </xdr:to>
    <xdr:sp macro="" textlink="">
      <xdr:nvSpPr>
        <xdr:cNvPr id="456" name="円/楕円 455"/>
        <xdr:cNvSpPr/>
      </xdr:nvSpPr>
      <xdr:spPr>
        <a:xfrm>
          <a:off x="13462000" y="32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114762</xdr:rowOff>
    </xdr:from>
    <xdr:ext cx="762000" cy="259045"/>
    <xdr:sp macro="" textlink="">
      <xdr:nvSpPr>
        <xdr:cNvPr id="457" name="テキスト ボックス 456"/>
        <xdr:cNvSpPr txBox="1"/>
      </xdr:nvSpPr>
      <xdr:spPr>
        <a:xfrm>
          <a:off x="13131800" y="302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7,343,807
7,194,582
3,797.75
1,722,075,796
1,712,177,456
4,520,662
1,191,189,852
3,821,800,253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人件費に係る経常収支比率は、平成</a:t>
          </a:r>
          <a:r>
            <a:rPr kumimoji="1" lang="en-US" altLang="ja-JP" sz="1300">
              <a:latin typeface="ＭＳ Ｐゴシック"/>
            </a:rPr>
            <a:t>27</a:t>
          </a:r>
          <a:r>
            <a:rPr kumimoji="1" lang="ja-JP" altLang="en-US" sz="1300">
              <a:latin typeface="ＭＳ Ｐゴシック"/>
            </a:rPr>
            <a:t>年度に比べ</a:t>
          </a:r>
          <a:r>
            <a:rPr kumimoji="1" lang="en-US" altLang="ja-JP" sz="1300">
              <a:latin typeface="ＭＳ Ｐゴシック"/>
            </a:rPr>
            <a:t>0.4</a:t>
          </a:r>
          <a:r>
            <a:rPr kumimoji="1" lang="ja-JP" altLang="en-US" sz="1300">
              <a:latin typeface="ＭＳ Ｐゴシック"/>
            </a:rPr>
            <a:t>ポイント増加している。主な要因は警察官の増員による警察関係人件費の増加による。</a:t>
          </a:r>
          <a:endParaRPr kumimoji="1" lang="en-US" altLang="ja-JP" sz="1300">
            <a:latin typeface="ＭＳ Ｐゴシック"/>
          </a:endParaRPr>
        </a:p>
        <a:p>
          <a:r>
            <a:rPr kumimoji="1" lang="ja-JP" altLang="en-US" sz="1300">
              <a:latin typeface="ＭＳ Ｐゴシック"/>
            </a:rPr>
            <a:t>　今後も、職員定数の適切な管理を行うとともに、人事委員会勧告を尊重しながら適切な給与水準としていく。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40</xdr:row>
      <xdr:rowOff>31750</xdr:rowOff>
    </xdr:to>
    <xdr:cxnSp macro="">
      <xdr:nvCxnSpPr>
        <xdr:cNvPr id="60" name="直線コネクタ 59"/>
        <xdr:cNvCxnSpPr/>
      </xdr:nvCxnSpPr>
      <xdr:spPr>
        <a:xfrm flipV="1">
          <a:off x="4826000" y="58039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3827</xdr:rowOff>
    </xdr:from>
    <xdr:ext cx="762000" cy="259045"/>
    <xdr:sp macro="" textlink="">
      <xdr:nvSpPr>
        <xdr:cNvPr id="61" name="人件費最小値テキスト"/>
        <xdr:cNvSpPr txBox="1"/>
      </xdr:nvSpPr>
      <xdr:spPr>
        <a:xfrm>
          <a:off x="4914900" y="68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40</xdr:row>
      <xdr:rowOff>31750</xdr:rowOff>
    </xdr:from>
    <xdr:to>
      <xdr:col>7</xdr:col>
      <xdr:colOff>104775</xdr:colOff>
      <xdr:row>40</xdr:row>
      <xdr:rowOff>31750</xdr:rowOff>
    </xdr:to>
    <xdr:cxnSp macro="">
      <xdr:nvCxnSpPr>
        <xdr:cNvPr id="62" name="直線コネクタ 61"/>
        <xdr:cNvCxnSpPr/>
      </xdr:nvCxnSpPr>
      <xdr:spPr>
        <a:xfrm>
          <a:off x="4737100" y="68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3"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4" name="直線コネクタ 63"/>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146050</xdr:rowOff>
    </xdr:to>
    <xdr:cxnSp macro="">
      <xdr:nvCxnSpPr>
        <xdr:cNvPr id="65" name="直線コネクタ 64"/>
        <xdr:cNvCxnSpPr/>
      </xdr:nvCxnSpPr>
      <xdr:spPr>
        <a:xfrm>
          <a:off x="3987800" y="641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149877</xdr:rowOff>
    </xdr:from>
    <xdr:ext cx="762000" cy="259045"/>
    <xdr:sp macro="" textlink="">
      <xdr:nvSpPr>
        <xdr:cNvPr id="66" name="人件費平均値テキスト"/>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67" name="フローチャート : 判断 66"/>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127000</xdr:rowOff>
    </xdr:to>
    <xdr:cxnSp macro="">
      <xdr:nvCxnSpPr>
        <xdr:cNvPr id="68" name="直線コネクタ 67"/>
        <xdr:cNvCxnSpPr/>
      </xdr:nvCxnSpPr>
      <xdr:spPr>
        <a:xfrm flipV="1">
          <a:off x="3098800" y="641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168927</xdr:rowOff>
    </xdr:from>
    <xdr:ext cx="736600" cy="259045"/>
    <xdr:sp macro="" textlink="">
      <xdr:nvSpPr>
        <xdr:cNvPr id="70" name="テキスト ボックス 69"/>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37</xdr:row>
      <xdr:rowOff>127000</xdr:rowOff>
    </xdr:to>
    <xdr:cxnSp macro="">
      <xdr:nvCxnSpPr>
        <xdr:cNvPr id="71" name="直線コネクタ 70"/>
        <xdr:cNvCxnSpPr/>
      </xdr:nvCxnSpPr>
      <xdr:spPr>
        <a:xfrm>
          <a:off x="2209800" y="6451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0</xdr:rowOff>
    </xdr:from>
    <xdr:to>
      <xdr:col>4</xdr:col>
      <xdr:colOff>396875</xdr:colOff>
      <xdr:row>36</xdr:row>
      <xdr:rowOff>101600</xdr:rowOff>
    </xdr:to>
    <xdr:sp macro="" textlink="">
      <xdr:nvSpPr>
        <xdr:cNvPr id="72" name="フローチャート : 判断 71"/>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73" name="テキスト ボックス 72"/>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40</xdr:row>
      <xdr:rowOff>127000</xdr:rowOff>
    </xdr:to>
    <xdr:cxnSp macro="">
      <xdr:nvCxnSpPr>
        <xdr:cNvPr id="74" name="直線コネクタ 73"/>
        <xdr:cNvCxnSpPr/>
      </xdr:nvCxnSpPr>
      <xdr:spPr>
        <a:xfrm flipV="1">
          <a:off x="1320800" y="64516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38100</xdr:rowOff>
    </xdr:from>
    <xdr:to>
      <xdr:col>3</xdr:col>
      <xdr:colOff>193675</xdr:colOff>
      <xdr:row>36</xdr:row>
      <xdr:rowOff>139700</xdr:rowOff>
    </xdr:to>
    <xdr:sp macro="" textlink="">
      <xdr:nvSpPr>
        <xdr:cNvPr id="75" name="フローチャート : 判断 74"/>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76" name="テキスト ボックス 75"/>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77" name="フローチャート : 判断 76"/>
        <xdr:cNvSpPr/>
      </xdr:nvSpPr>
      <xdr:spPr>
        <a:xfrm>
          <a:off x="1270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54627</xdr:rowOff>
    </xdr:from>
    <xdr:ext cx="762000" cy="259045"/>
    <xdr:sp macro="" textlink="">
      <xdr:nvSpPr>
        <xdr:cNvPr id="78" name="テキスト ボックス 77"/>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4" name="円/楕円 83"/>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5"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6" name="円/楕円 85"/>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7" name="テキスト ボックス 86"/>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76200</xdr:rowOff>
    </xdr:from>
    <xdr:to>
      <xdr:col>4</xdr:col>
      <xdr:colOff>396875</xdr:colOff>
      <xdr:row>38</xdr:row>
      <xdr:rowOff>6350</xdr:rowOff>
    </xdr:to>
    <xdr:sp macro="" textlink="">
      <xdr:nvSpPr>
        <xdr:cNvPr id="88" name="円/楕円 87"/>
        <xdr:cNvSpPr/>
      </xdr:nvSpPr>
      <xdr:spPr>
        <a:xfrm>
          <a:off x="3048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162577</xdr:rowOff>
    </xdr:from>
    <xdr:ext cx="762000" cy="259045"/>
    <xdr:sp macro="" textlink="">
      <xdr:nvSpPr>
        <xdr:cNvPr id="89" name="テキスト ボックス 88"/>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90" name="円/楕円 89"/>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91" name="テキスト ボックス 90"/>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2" name="円/楕円 91"/>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3" name="テキスト ボックス 92"/>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300">
              <a:solidFill>
                <a:schemeClr val="dk1"/>
              </a:solidFill>
              <a:effectLst/>
              <a:latin typeface="+mn-ea"/>
              <a:ea typeface="+mn-ea"/>
              <a:cs typeface="+mn-cs"/>
            </a:rPr>
            <a:t>　物件費に係る経常収支比率は、</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年度と比較して</a:t>
          </a:r>
          <a:r>
            <a:rPr kumimoji="1" lang="en-US" altLang="ja-JP" sz="1300">
              <a:solidFill>
                <a:schemeClr val="dk1"/>
              </a:solidFill>
              <a:effectLst/>
              <a:latin typeface="+mn-ea"/>
              <a:ea typeface="+mn-ea"/>
              <a:cs typeface="+mn-cs"/>
            </a:rPr>
            <a:t>0.1</a:t>
          </a:r>
          <a:r>
            <a:rPr kumimoji="1" lang="ja-JP" altLang="en-US" sz="1300">
              <a:solidFill>
                <a:schemeClr val="dk1"/>
              </a:solidFill>
              <a:effectLst/>
              <a:latin typeface="+mn-ea"/>
              <a:ea typeface="+mn-ea"/>
              <a:cs typeface="+mn-cs"/>
            </a:rPr>
            <a:t>ポイント減少している。</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　今後も効率的な財政運営により、財政負担を減らすよう努めていく。</a:t>
          </a:r>
          <a:endParaRPr lang="ja-JP" altLang="ja-JP" sz="1300">
            <a:effectLst/>
            <a:latin typeface="+mn-ea"/>
            <a:ea typeface="+mn-ea"/>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7" name="直線コネクタ 116"/>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138430</xdr:rowOff>
    </xdr:from>
    <xdr:to>
      <xdr:col>24</xdr:col>
      <xdr:colOff>22225</xdr:colOff>
      <xdr:row>20</xdr:row>
      <xdr:rowOff>12700</xdr:rowOff>
    </xdr:to>
    <xdr:cxnSp macro="">
      <xdr:nvCxnSpPr>
        <xdr:cNvPr id="122" name="直線コネクタ 121"/>
        <xdr:cNvCxnSpPr/>
      </xdr:nvCxnSpPr>
      <xdr:spPr>
        <a:xfrm flipV="1">
          <a:off x="15671800" y="3395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3"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92710</xdr:rowOff>
    </xdr:from>
    <xdr:to>
      <xdr:col>22</xdr:col>
      <xdr:colOff>555625</xdr:colOff>
      <xdr:row>20</xdr:row>
      <xdr:rowOff>12700</xdr:rowOff>
    </xdr:to>
    <xdr:cxnSp macro="">
      <xdr:nvCxnSpPr>
        <xdr:cNvPr id="125" name="直線コネクタ 124"/>
        <xdr:cNvCxnSpPr/>
      </xdr:nvCxnSpPr>
      <xdr:spPr>
        <a:xfrm>
          <a:off x="14782800" y="3350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6" name="フローチャート : 判断 125"/>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16527</xdr:rowOff>
    </xdr:from>
    <xdr:ext cx="736600" cy="259045"/>
    <xdr:sp macro="" textlink="">
      <xdr:nvSpPr>
        <xdr:cNvPr id="127" name="テキスト ボックス 126"/>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1270</xdr:rowOff>
    </xdr:from>
    <xdr:to>
      <xdr:col>21</xdr:col>
      <xdr:colOff>352425</xdr:colOff>
      <xdr:row>19</xdr:row>
      <xdr:rowOff>92710</xdr:rowOff>
    </xdr:to>
    <xdr:cxnSp macro="">
      <xdr:nvCxnSpPr>
        <xdr:cNvPr id="128" name="直線コネクタ 127"/>
        <xdr:cNvCxnSpPr/>
      </xdr:nvCxnSpPr>
      <xdr:spPr>
        <a:xfrm>
          <a:off x="13893800" y="3258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0" name="テキスト ボックス 129"/>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149860</xdr:rowOff>
    </xdr:from>
    <xdr:to>
      <xdr:col>20</xdr:col>
      <xdr:colOff>149225</xdr:colOff>
      <xdr:row>19</xdr:row>
      <xdr:rowOff>1270</xdr:rowOff>
    </xdr:to>
    <xdr:cxnSp macro="">
      <xdr:nvCxnSpPr>
        <xdr:cNvPr id="131" name="直線コネクタ 130"/>
        <xdr:cNvCxnSpPr/>
      </xdr:nvCxnSpPr>
      <xdr:spPr>
        <a:xfrm>
          <a:off x="13004800" y="28930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3" name="テキスト ボックス 132"/>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4" name="フローチャート : 判断 133"/>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116857</xdr:rowOff>
    </xdr:from>
    <xdr:ext cx="762000" cy="259045"/>
    <xdr:sp macro="" textlink="">
      <xdr:nvSpPr>
        <xdr:cNvPr id="135" name="テキスト ボックス 13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19</xdr:row>
      <xdr:rowOff>87630</xdr:rowOff>
    </xdr:from>
    <xdr:to>
      <xdr:col>24</xdr:col>
      <xdr:colOff>73025</xdr:colOff>
      <xdr:row>20</xdr:row>
      <xdr:rowOff>17780</xdr:rowOff>
    </xdr:to>
    <xdr:sp macro="" textlink="">
      <xdr:nvSpPr>
        <xdr:cNvPr id="141" name="円/楕円 140"/>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59707</xdr:rowOff>
    </xdr:from>
    <xdr:ext cx="762000" cy="259045"/>
    <xdr:sp macro="" textlink="">
      <xdr:nvSpPr>
        <xdr:cNvPr id="142"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133350</xdr:rowOff>
    </xdr:from>
    <xdr:to>
      <xdr:col>22</xdr:col>
      <xdr:colOff>606425</xdr:colOff>
      <xdr:row>20</xdr:row>
      <xdr:rowOff>63500</xdr:rowOff>
    </xdr:to>
    <xdr:sp macro="" textlink="">
      <xdr:nvSpPr>
        <xdr:cNvPr id="143" name="円/楕円 142"/>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48277</xdr:rowOff>
    </xdr:from>
    <xdr:ext cx="736600" cy="259045"/>
    <xdr:sp macro="" textlink="">
      <xdr:nvSpPr>
        <xdr:cNvPr id="144" name="テキスト ボックス 143"/>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41910</xdr:rowOff>
    </xdr:from>
    <xdr:to>
      <xdr:col>21</xdr:col>
      <xdr:colOff>403225</xdr:colOff>
      <xdr:row>19</xdr:row>
      <xdr:rowOff>143510</xdr:rowOff>
    </xdr:to>
    <xdr:sp macro="" textlink="">
      <xdr:nvSpPr>
        <xdr:cNvPr id="145" name="円/楕円 144"/>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128287</xdr:rowOff>
    </xdr:from>
    <xdr:ext cx="762000" cy="259045"/>
    <xdr:sp macro="" textlink="">
      <xdr:nvSpPr>
        <xdr:cNvPr id="146" name="テキスト ボックス 145"/>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121920</xdr:rowOff>
    </xdr:from>
    <xdr:to>
      <xdr:col>20</xdr:col>
      <xdr:colOff>200025</xdr:colOff>
      <xdr:row>19</xdr:row>
      <xdr:rowOff>52070</xdr:rowOff>
    </xdr:to>
    <xdr:sp macro="" textlink="">
      <xdr:nvSpPr>
        <xdr:cNvPr id="147" name="円/楕円 146"/>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19</xdr:row>
      <xdr:rowOff>36847</xdr:rowOff>
    </xdr:from>
    <xdr:ext cx="762000" cy="259045"/>
    <xdr:sp macro="" textlink="">
      <xdr:nvSpPr>
        <xdr:cNvPr id="148" name="テキスト ボックス 147"/>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99060</xdr:rowOff>
    </xdr:from>
    <xdr:to>
      <xdr:col>18</xdr:col>
      <xdr:colOff>682625</xdr:colOff>
      <xdr:row>17</xdr:row>
      <xdr:rowOff>29210</xdr:rowOff>
    </xdr:to>
    <xdr:sp macro="" textlink="">
      <xdr:nvSpPr>
        <xdr:cNvPr id="149" name="円/楕円 148"/>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39387</xdr:rowOff>
    </xdr:from>
    <xdr:ext cx="762000" cy="259045"/>
    <xdr:sp macro="" textlink="">
      <xdr:nvSpPr>
        <xdr:cNvPr id="150" name="テキスト ボックス 149"/>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扶助費に係る経常収支比率は、類似団体と同様に横ばいとなっている。これは、対象者の増に伴って指定難病対策費が増加する一方、肝炎治療への助成費が減少したことによる。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6" name="直線コネクタ 175"/>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7"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8" name="直線コネクタ 177"/>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81" name="直線コネクタ 180"/>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2"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3" name="フローチャート : 判断 182"/>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84" name="直線コネクタ 183"/>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87" name="直線コネクタ 186"/>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9" name="テキスト ボックス 18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88900</xdr:rowOff>
    </xdr:to>
    <xdr:cxnSp macro="">
      <xdr:nvCxnSpPr>
        <xdr:cNvPr id="190" name="直線コネクタ 189"/>
        <xdr:cNvCxnSpPr/>
      </xdr:nvCxnSpPr>
      <xdr:spPr>
        <a:xfrm>
          <a:off x="1320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1" name="フローチャート :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3" name="フローチャート :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4" name="テキスト ボックス 19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0" name="円/楕円 199"/>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1"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2" name="円/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3" name="テキスト ボックス 202"/>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4" name="円/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06" name="円/楕円 205"/>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7" name="テキスト ボックス 20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08" name="円/楕円 207"/>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09" name="テキスト ボックス 208"/>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その他は、公共土木施設に係る維持補修費や貸付金を主な内容としている。その他に係る経常収支比率は、平成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5</a:t>
          </a:r>
          <a:r>
            <a:rPr kumimoji="1" lang="ja-JP" altLang="en-US" sz="1300">
              <a:latin typeface="ＭＳ Ｐゴシック"/>
            </a:rPr>
            <a:t>年間ほぼ横ばいで推移しており、グループの平均と同程度となっている。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2" name="直線コネクタ 231"/>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3"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4" name="直線コネクタ 233"/>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5"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6" name="直線コネクタ 235"/>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92710</xdr:rowOff>
    </xdr:from>
    <xdr:to>
      <xdr:col>24</xdr:col>
      <xdr:colOff>22225</xdr:colOff>
      <xdr:row>55</xdr:row>
      <xdr:rowOff>92710</xdr:rowOff>
    </xdr:to>
    <xdr:cxnSp macro="">
      <xdr:nvCxnSpPr>
        <xdr:cNvPr id="237" name="直線コネクタ 236"/>
        <xdr:cNvCxnSpPr/>
      </xdr:nvCxnSpPr>
      <xdr:spPr>
        <a:xfrm>
          <a:off x="15671800" y="952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58437</xdr:rowOff>
    </xdr:from>
    <xdr:ext cx="762000" cy="259045"/>
    <xdr:sp macro="" textlink="">
      <xdr:nvSpPr>
        <xdr:cNvPr id="238" name="その他平均値テキスト"/>
        <xdr:cNvSpPr txBox="1"/>
      </xdr:nvSpPr>
      <xdr:spPr>
        <a:xfrm>
          <a:off x="16598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9" name="フローチャート : 判断 238"/>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46990</xdr:rowOff>
    </xdr:from>
    <xdr:to>
      <xdr:col>22</xdr:col>
      <xdr:colOff>555625</xdr:colOff>
      <xdr:row>55</xdr:row>
      <xdr:rowOff>92710</xdr:rowOff>
    </xdr:to>
    <xdr:cxnSp macro="">
      <xdr:nvCxnSpPr>
        <xdr:cNvPr id="240" name="直線コネクタ 239"/>
        <xdr:cNvCxnSpPr/>
      </xdr:nvCxnSpPr>
      <xdr:spPr>
        <a:xfrm>
          <a:off x="14782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41" name="フローチャート : 判断 240"/>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2557</xdr:rowOff>
    </xdr:from>
    <xdr:ext cx="736600" cy="259045"/>
    <xdr:sp macro="" textlink="">
      <xdr:nvSpPr>
        <xdr:cNvPr id="242" name="テキスト ボックス 241"/>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46990</xdr:rowOff>
    </xdr:from>
    <xdr:to>
      <xdr:col>21</xdr:col>
      <xdr:colOff>352425</xdr:colOff>
      <xdr:row>55</xdr:row>
      <xdr:rowOff>92710</xdr:rowOff>
    </xdr:to>
    <xdr:cxnSp macro="">
      <xdr:nvCxnSpPr>
        <xdr:cNvPr id="243" name="直線コネクタ 242"/>
        <xdr:cNvCxnSpPr/>
      </xdr:nvCxnSpPr>
      <xdr:spPr>
        <a:xfrm flipV="1">
          <a:off x="13893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4" name="フローチャート : 判断 243"/>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5" name="テキスト ボックス 244"/>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46990</xdr:rowOff>
    </xdr:from>
    <xdr:to>
      <xdr:col>20</xdr:col>
      <xdr:colOff>149225</xdr:colOff>
      <xdr:row>55</xdr:row>
      <xdr:rowOff>92710</xdr:rowOff>
    </xdr:to>
    <xdr:cxnSp macro="">
      <xdr:nvCxnSpPr>
        <xdr:cNvPr id="246" name="直線コネクタ 245"/>
        <xdr:cNvCxnSpPr/>
      </xdr:nvCxnSpPr>
      <xdr:spPr>
        <a:xfrm>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7" name="フローチャート : 判断 246"/>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48" name="テキスト ボックス 247"/>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9" name="フローチャート :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50" name="テキスト ボックス 249"/>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56" name="円/楕円 255"/>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13987</xdr:rowOff>
    </xdr:from>
    <xdr:ext cx="762000" cy="259045"/>
    <xdr:sp macro="" textlink="">
      <xdr:nvSpPr>
        <xdr:cNvPr id="257" name="その他該当値テキスト"/>
        <xdr:cNvSpPr txBox="1"/>
      </xdr:nvSpPr>
      <xdr:spPr>
        <a:xfrm>
          <a:off x="16598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41910</xdr:rowOff>
    </xdr:from>
    <xdr:to>
      <xdr:col>22</xdr:col>
      <xdr:colOff>606425</xdr:colOff>
      <xdr:row>55</xdr:row>
      <xdr:rowOff>143510</xdr:rowOff>
    </xdr:to>
    <xdr:sp macro="" textlink="">
      <xdr:nvSpPr>
        <xdr:cNvPr id="258" name="円/楕円 257"/>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153687</xdr:rowOff>
    </xdr:from>
    <xdr:ext cx="736600" cy="259045"/>
    <xdr:sp macro="" textlink="">
      <xdr:nvSpPr>
        <xdr:cNvPr id="259" name="テキスト ボックス 258"/>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167640</xdr:rowOff>
    </xdr:from>
    <xdr:to>
      <xdr:col>21</xdr:col>
      <xdr:colOff>403225</xdr:colOff>
      <xdr:row>55</xdr:row>
      <xdr:rowOff>97790</xdr:rowOff>
    </xdr:to>
    <xdr:sp macro="" textlink="">
      <xdr:nvSpPr>
        <xdr:cNvPr id="260" name="円/楕円 259"/>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82567</xdr:rowOff>
    </xdr:from>
    <xdr:ext cx="762000" cy="259045"/>
    <xdr:sp macro="" textlink="">
      <xdr:nvSpPr>
        <xdr:cNvPr id="261" name="テキスト ボックス 260"/>
        <xdr:cNvSpPr txBox="1"/>
      </xdr:nvSpPr>
      <xdr:spPr>
        <a:xfrm>
          <a:off x="14401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41910</xdr:rowOff>
    </xdr:from>
    <xdr:to>
      <xdr:col>20</xdr:col>
      <xdr:colOff>200025</xdr:colOff>
      <xdr:row>55</xdr:row>
      <xdr:rowOff>143510</xdr:rowOff>
    </xdr:to>
    <xdr:sp macro="" textlink="">
      <xdr:nvSpPr>
        <xdr:cNvPr id="262" name="円/楕円 26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128287</xdr:rowOff>
    </xdr:from>
    <xdr:ext cx="762000" cy="259045"/>
    <xdr:sp macro="" textlink="">
      <xdr:nvSpPr>
        <xdr:cNvPr id="263" name="テキスト ボックス 262"/>
        <xdr:cNvSpPr txBox="1"/>
      </xdr:nvSpPr>
      <xdr:spPr>
        <a:xfrm>
          <a:off x="13512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64" name="円/楕円 263"/>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82567</xdr:rowOff>
    </xdr:from>
    <xdr:ext cx="762000" cy="259045"/>
    <xdr:sp macro="" textlink="">
      <xdr:nvSpPr>
        <xdr:cNvPr id="265" name="テキスト ボックス 264"/>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ja-JP" altLang="en-US" sz="1300">
              <a:latin typeface="+mn-ea"/>
              <a:ea typeface="+mn-ea"/>
            </a:rPr>
            <a:t>、</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年度から横ばいで推移していたが、平成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以降</a:t>
          </a:r>
          <a:r>
            <a:rPr kumimoji="1" lang="ja-JP" altLang="ja-JP" sz="1300">
              <a:solidFill>
                <a:schemeClr val="dk1"/>
              </a:solidFill>
              <a:effectLst/>
              <a:latin typeface="+mn-ea"/>
              <a:ea typeface="+mn-ea"/>
              <a:cs typeface="+mn-cs"/>
            </a:rPr>
            <a:t>増加</a:t>
          </a:r>
          <a:r>
            <a:rPr kumimoji="1" lang="ja-JP" altLang="en-US" sz="1300">
              <a:solidFill>
                <a:schemeClr val="dk1"/>
              </a:solidFill>
              <a:effectLst/>
              <a:latin typeface="+mn-ea"/>
              <a:ea typeface="+mn-ea"/>
              <a:cs typeface="+mn-cs"/>
            </a:rPr>
            <a:t>傾向にある</a:t>
          </a:r>
          <a:r>
            <a:rPr kumimoji="1" lang="ja-JP" altLang="ja-JP" sz="1300">
              <a:solidFill>
                <a:schemeClr val="dk1"/>
              </a:solidFill>
              <a:effectLst/>
              <a:latin typeface="+mn-ea"/>
              <a:ea typeface="+mn-ea"/>
              <a:cs typeface="+mn-cs"/>
            </a:rPr>
            <a:t>。主な要因は後期高齢者医療対策費等の社会保障関連経費の増である。</a:t>
          </a:r>
          <a:endParaRPr lang="ja-JP" altLang="ja-JP" sz="1300">
            <a:effectLst/>
            <a:latin typeface="+mn-ea"/>
            <a:ea typeface="+mn-ea"/>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3" name="直線コネクタ 292"/>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5" name="直線コネクタ 29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6"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7" name="直線コネクタ 296"/>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140607</xdr:rowOff>
    </xdr:from>
    <xdr:to>
      <xdr:col>24</xdr:col>
      <xdr:colOff>22225</xdr:colOff>
      <xdr:row>36</xdr:row>
      <xdr:rowOff>45357</xdr:rowOff>
    </xdr:to>
    <xdr:cxnSp macro="">
      <xdr:nvCxnSpPr>
        <xdr:cNvPr id="298" name="直線コネクタ 297"/>
        <xdr:cNvCxnSpPr/>
      </xdr:nvCxnSpPr>
      <xdr:spPr>
        <a:xfrm>
          <a:off x="15671800" y="6141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300" name="フローチャート : 判断 29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64407</xdr:rowOff>
    </xdr:from>
    <xdr:to>
      <xdr:col>22</xdr:col>
      <xdr:colOff>555625</xdr:colOff>
      <xdr:row>35</xdr:row>
      <xdr:rowOff>140607</xdr:rowOff>
    </xdr:to>
    <xdr:cxnSp macro="">
      <xdr:nvCxnSpPr>
        <xdr:cNvPr id="301" name="直線コネクタ 300"/>
        <xdr:cNvCxnSpPr/>
      </xdr:nvCxnSpPr>
      <xdr:spPr>
        <a:xfrm>
          <a:off x="14782800" y="606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2" name="フローチャート : 判断 30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3" name="テキスト ボックス 30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64407</xdr:rowOff>
    </xdr:from>
    <xdr:to>
      <xdr:col>21</xdr:col>
      <xdr:colOff>352425</xdr:colOff>
      <xdr:row>35</xdr:row>
      <xdr:rowOff>75293</xdr:rowOff>
    </xdr:to>
    <xdr:cxnSp macro="">
      <xdr:nvCxnSpPr>
        <xdr:cNvPr id="304" name="直線コネクタ 303"/>
        <xdr:cNvCxnSpPr/>
      </xdr:nvCxnSpPr>
      <xdr:spPr>
        <a:xfrm flipV="1">
          <a:off x="13893800" y="606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5" name="フローチャート : 判断 304"/>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143527</xdr:rowOff>
    </xdr:from>
    <xdr:ext cx="762000" cy="259045"/>
    <xdr:sp macro="" textlink="">
      <xdr:nvSpPr>
        <xdr:cNvPr id="306" name="テキスト ボックス 305"/>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75293</xdr:rowOff>
    </xdr:from>
    <xdr:to>
      <xdr:col>20</xdr:col>
      <xdr:colOff>149225</xdr:colOff>
      <xdr:row>35</xdr:row>
      <xdr:rowOff>75293</xdr:rowOff>
    </xdr:to>
    <xdr:cxnSp macro="">
      <xdr:nvCxnSpPr>
        <xdr:cNvPr id="307" name="直線コネクタ 306"/>
        <xdr:cNvCxnSpPr/>
      </xdr:nvCxnSpPr>
      <xdr:spPr>
        <a:xfrm>
          <a:off x="13004800" y="6076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8" name="フローチャート :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143527</xdr:rowOff>
    </xdr:from>
    <xdr:ext cx="762000" cy="259045"/>
    <xdr:sp macro="" textlink="">
      <xdr:nvSpPr>
        <xdr:cNvPr id="309" name="テキスト ボックス 308"/>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10" name="フローチャート : 判断 309"/>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11" name="テキスト ボックス 310"/>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35</xdr:row>
      <xdr:rowOff>166007</xdr:rowOff>
    </xdr:from>
    <xdr:to>
      <xdr:col>24</xdr:col>
      <xdr:colOff>73025</xdr:colOff>
      <xdr:row>36</xdr:row>
      <xdr:rowOff>96157</xdr:rowOff>
    </xdr:to>
    <xdr:sp macro="" textlink="">
      <xdr:nvSpPr>
        <xdr:cNvPr id="317" name="円/楕円 316"/>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11084</xdr:rowOff>
    </xdr:from>
    <xdr:ext cx="762000" cy="259045"/>
    <xdr:sp macro="" textlink="">
      <xdr:nvSpPr>
        <xdr:cNvPr id="318" name="補助費等該当値テキスト"/>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89807</xdr:rowOff>
    </xdr:from>
    <xdr:to>
      <xdr:col>22</xdr:col>
      <xdr:colOff>606425</xdr:colOff>
      <xdr:row>36</xdr:row>
      <xdr:rowOff>19957</xdr:rowOff>
    </xdr:to>
    <xdr:sp macro="" textlink="">
      <xdr:nvSpPr>
        <xdr:cNvPr id="319" name="円/楕円 318"/>
        <xdr:cNvSpPr/>
      </xdr:nvSpPr>
      <xdr:spPr>
        <a:xfrm>
          <a:off x="15621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30134</xdr:rowOff>
    </xdr:from>
    <xdr:ext cx="736600" cy="259045"/>
    <xdr:sp macro="" textlink="">
      <xdr:nvSpPr>
        <xdr:cNvPr id="320" name="テキスト ボックス 319"/>
        <xdr:cNvSpPr txBox="1"/>
      </xdr:nvSpPr>
      <xdr:spPr>
        <a:xfrm>
          <a:off x="15290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13607</xdr:rowOff>
    </xdr:from>
    <xdr:to>
      <xdr:col>21</xdr:col>
      <xdr:colOff>403225</xdr:colOff>
      <xdr:row>35</xdr:row>
      <xdr:rowOff>115207</xdr:rowOff>
    </xdr:to>
    <xdr:sp macro="" textlink="">
      <xdr:nvSpPr>
        <xdr:cNvPr id="321" name="円/楕円 320"/>
        <xdr:cNvSpPr/>
      </xdr:nvSpPr>
      <xdr:spPr>
        <a:xfrm>
          <a:off x="14732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125384</xdr:rowOff>
    </xdr:from>
    <xdr:ext cx="762000" cy="259045"/>
    <xdr:sp macro="" textlink="">
      <xdr:nvSpPr>
        <xdr:cNvPr id="322" name="テキスト ボックス 321"/>
        <xdr:cNvSpPr txBox="1"/>
      </xdr:nvSpPr>
      <xdr:spPr>
        <a:xfrm>
          <a:off x="14401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24493</xdr:rowOff>
    </xdr:from>
    <xdr:to>
      <xdr:col>20</xdr:col>
      <xdr:colOff>200025</xdr:colOff>
      <xdr:row>35</xdr:row>
      <xdr:rowOff>126093</xdr:rowOff>
    </xdr:to>
    <xdr:sp macro="" textlink="">
      <xdr:nvSpPr>
        <xdr:cNvPr id="323" name="円/楕円 322"/>
        <xdr:cNvSpPr/>
      </xdr:nvSpPr>
      <xdr:spPr>
        <a:xfrm>
          <a:off x="13843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136270</xdr:rowOff>
    </xdr:from>
    <xdr:ext cx="762000" cy="259045"/>
    <xdr:sp macro="" textlink="">
      <xdr:nvSpPr>
        <xdr:cNvPr id="324" name="テキスト ボックス 323"/>
        <xdr:cNvSpPr txBox="1"/>
      </xdr:nvSpPr>
      <xdr:spPr>
        <a:xfrm>
          <a:off x="13512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24493</xdr:rowOff>
    </xdr:from>
    <xdr:to>
      <xdr:col>18</xdr:col>
      <xdr:colOff>682625</xdr:colOff>
      <xdr:row>35</xdr:row>
      <xdr:rowOff>126093</xdr:rowOff>
    </xdr:to>
    <xdr:sp macro="" textlink="">
      <xdr:nvSpPr>
        <xdr:cNvPr id="325" name="円/楕円 324"/>
        <xdr:cNvSpPr/>
      </xdr:nvSpPr>
      <xdr:spPr>
        <a:xfrm>
          <a:off x="12954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136270</xdr:rowOff>
    </xdr:from>
    <xdr:ext cx="762000" cy="259045"/>
    <xdr:sp macro="" textlink="">
      <xdr:nvSpPr>
        <xdr:cNvPr id="326" name="テキスト ボックス 325"/>
        <xdr:cNvSpPr txBox="1"/>
      </xdr:nvSpPr>
      <xdr:spPr>
        <a:xfrm>
          <a:off x="12623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公債費に係る経常収支比率は、</a:t>
          </a:r>
          <a:r>
            <a:rPr kumimoji="1" lang="ja-JP" altLang="ja-JP" sz="1300">
              <a:solidFill>
                <a:schemeClr val="dk1"/>
              </a:solidFill>
              <a:effectLst/>
              <a:latin typeface="+mn-ea"/>
              <a:ea typeface="+mn-ea"/>
              <a:cs typeface="+mn-cs"/>
            </a:rPr>
            <a:t>県債残高の増加に伴い平成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年度まで増加傾向にあったが、平成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及び</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低下している。</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a:t>
          </a:r>
          <a:r>
            <a:rPr kumimoji="1" lang="ja-JP" altLang="en-US" sz="1300">
              <a:latin typeface="+mn-ea"/>
              <a:ea typeface="+mn-ea"/>
            </a:rPr>
            <a:t>平成</a:t>
          </a:r>
          <a:r>
            <a:rPr kumimoji="1" lang="en-US" altLang="ja-JP" sz="1300">
              <a:latin typeface="+mn-ea"/>
              <a:ea typeface="+mn-ea"/>
            </a:rPr>
            <a:t>27</a:t>
          </a:r>
          <a:r>
            <a:rPr kumimoji="1" lang="ja-JP" altLang="en-US" sz="1300">
              <a:latin typeface="+mn-ea"/>
              <a:ea typeface="+mn-ea"/>
            </a:rPr>
            <a:t>年度と比較し</a:t>
          </a:r>
          <a:r>
            <a:rPr kumimoji="1" lang="en-US" altLang="ja-JP" sz="1300">
              <a:latin typeface="+mn-ea"/>
              <a:ea typeface="+mn-ea"/>
            </a:rPr>
            <a:t>0.1</a:t>
          </a:r>
          <a:r>
            <a:rPr kumimoji="1" lang="ja-JP" altLang="en-US" sz="1300">
              <a:latin typeface="+mn-ea"/>
              <a:ea typeface="+mn-ea"/>
            </a:rPr>
            <a:t>ポイント上昇している。これは、公債費に係る歳出額のうち元金償還額の増による。</a:t>
          </a:r>
          <a:endParaRPr kumimoji="1" lang="en-US" altLang="ja-JP" sz="1300">
            <a:latin typeface="+mn-ea"/>
            <a:ea typeface="+mn-ea"/>
          </a:endParaRPr>
        </a:p>
        <a:p>
          <a:r>
            <a:rPr kumimoji="1" lang="ja-JP" altLang="en-US" sz="1300">
              <a:latin typeface="+mn-ea"/>
              <a:ea typeface="+mn-ea"/>
            </a:rPr>
            <a:t>　後年度の財政負担に配慮しながら、県が発行をコントロールできる県債の残高を維持、減少させていく。</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2" name="直線コネクタ 351"/>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3"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4" name="直線コネクタ 353"/>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5"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6" name="直線コネクタ 355"/>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146050</xdr:rowOff>
    </xdr:to>
    <xdr:cxnSp macro="">
      <xdr:nvCxnSpPr>
        <xdr:cNvPr id="357" name="直線コネクタ 356"/>
        <xdr:cNvCxnSpPr/>
      </xdr:nvCxnSpPr>
      <xdr:spPr>
        <a:xfrm>
          <a:off x="3987800" y="12890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58"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9" name="フローチャート : 判断 358"/>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82550</xdr:rowOff>
    </xdr:to>
    <xdr:cxnSp macro="">
      <xdr:nvCxnSpPr>
        <xdr:cNvPr id="360" name="直線コネクタ 359"/>
        <xdr:cNvCxnSpPr/>
      </xdr:nvCxnSpPr>
      <xdr:spPr>
        <a:xfrm flipV="1">
          <a:off x="3098800" y="1289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61" name="フローチャート : 判断 36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60977</xdr:rowOff>
    </xdr:from>
    <xdr:ext cx="736600" cy="259045"/>
    <xdr:sp macro="" textlink="">
      <xdr:nvSpPr>
        <xdr:cNvPr id="362" name="テキスト ボックス 361"/>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82550</xdr:rowOff>
    </xdr:from>
    <xdr:to>
      <xdr:col>4</xdr:col>
      <xdr:colOff>346075</xdr:colOff>
      <xdr:row>75</xdr:row>
      <xdr:rowOff>107950</xdr:rowOff>
    </xdr:to>
    <xdr:cxnSp macro="">
      <xdr:nvCxnSpPr>
        <xdr:cNvPr id="363" name="直線コネクタ 362"/>
        <xdr:cNvCxnSpPr/>
      </xdr:nvCxnSpPr>
      <xdr:spPr>
        <a:xfrm flipV="1">
          <a:off x="2209800" y="1294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4" name="フローチャート : 判断 363"/>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65" name="テキスト ボックス 36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19050</xdr:rowOff>
    </xdr:from>
    <xdr:to>
      <xdr:col>3</xdr:col>
      <xdr:colOff>142875</xdr:colOff>
      <xdr:row>75</xdr:row>
      <xdr:rowOff>107950</xdr:rowOff>
    </xdr:to>
    <xdr:cxnSp macro="">
      <xdr:nvCxnSpPr>
        <xdr:cNvPr id="366" name="直線コネクタ 365"/>
        <xdr:cNvCxnSpPr/>
      </xdr:nvCxnSpPr>
      <xdr:spPr>
        <a:xfrm>
          <a:off x="1320800" y="1287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7" name="フローチャート : 判断 366"/>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99077</xdr:rowOff>
    </xdr:from>
    <xdr:ext cx="762000" cy="259045"/>
    <xdr:sp macro="" textlink="">
      <xdr:nvSpPr>
        <xdr:cNvPr id="368" name="テキスト ボックス 367"/>
        <xdr:cNvSpPr txBox="1"/>
      </xdr:nvSpPr>
      <xdr:spPr>
        <a:xfrm>
          <a:off x="1828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9" name="フローチャート : 判断 368"/>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118127</xdr:rowOff>
    </xdr:from>
    <xdr:ext cx="762000" cy="259045"/>
    <xdr:sp macro="" textlink="">
      <xdr:nvSpPr>
        <xdr:cNvPr id="370" name="テキスト ボックス 369"/>
        <xdr:cNvSpPr txBox="1"/>
      </xdr:nvSpPr>
      <xdr:spPr>
        <a:xfrm>
          <a:off x="939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76" name="円/楕円 375"/>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111777</xdr:rowOff>
    </xdr:from>
    <xdr:ext cx="762000" cy="259045"/>
    <xdr:sp macro="" textlink="">
      <xdr:nvSpPr>
        <xdr:cNvPr id="377"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78" name="円/楕円 377"/>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79" name="テキスト ボックス 378"/>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31750</xdr:rowOff>
    </xdr:from>
    <xdr:to>
      <xdr:col>4</xdr:col>
      <xdr:colOff>396875</xdr:colOff>
      <xdr:row>75</xdr:row>
      <xdr:rowOff>133350</xdr:rowOff>
    </xdr:to>
    <xdr:sp macro="" textlink="">
      <xdr:nvSpPr>
        <xdr:cNvPr id="380" name="円/楕円 379"/>
        <xdr:cNvSpPr/>
      </xdr:nvSpPr>
      <xdr:spPr>
        <a:xfrm>
          <a:off x="3048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143527</xdr:rowOff>
    </xdr:from>
    <xdr:ext cx="762000" cy="259045"/>
    <xdr:sp macro="" textlink="">
      <xdr:nvSpPr>
        <xdr:cNvPr id="381" name="テキスト ボックス 380"/>
        <xdr:cNvSpPr txBox="1"/>
      </xdr:nvSpPr>
      <xdr:spPr>
        <a:xfrm>
          <a:off x="2717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82" name="円/楕円 381"/>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83" name="テキスト ボックス 382"/>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139700</xdr:rowOff>
    </xdr:from>
    <xdr:to>
      <xdr:col>1</xdr:col>
      <xdr:colOff>676275</xdr:colOff>
      <xdr:row>75</xdr:row>
      <xdr:rowOff>69850</xdr:rowOff>
    </xdr:to>
    <xdr:sp macro="" textlink="">
      <xdr:nvSpPr>
        <xdr:cNvPr id="384" name="円/楕円 383"/>
        <xdr:cNvSpPr/>
      </xdr:nvSpPr>
      <xdr:spPr>
        <a:xfrm>
          <a:off x="1270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80027</xdr:rowOff>
    </xdr:from>
    <xdr:ext cx="762000" cy="259045"/>
    <xdr:sp macro="" textlink="">
      <xdr:nvSpPr>
        <xdr:cNvPr id="385" name="テキスト ボックス 384"/>
        <xdr:cNvSpPr txBox="1"/>
      </xdr:nvSpPr>
      <xdr:spPr>
        <a:xfrm>
          <a:off x="939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300">
              <a:solidFill>
                <a:schemeClr val="dk1"/>
              </a:solidFill>
              <a:effectLst/>
              <a:latin typeface="+mn-ea"/>
              <a:ea typeface="+mn-ea"/>
              <a:cs typeface="+mn-cs"/>
            </a:rPr>
            <a:t>公債費以外に係る経常収支比率は、比率の高い人件費及び補助費等と同様の推移をする。そのため、平成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年度にかけては人件費の減少に伴い減少し、平成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年度は横ばいとなっている。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以降は、</a:t>
          </a:r>
          <a:r>
            <a:rPr kumimoji="1" lang="ja-JP" altLang="ja-JP" sz="1300">
              <a:solidFill>
                <a:schemeClr val="dk1"/>
              </a:solidFill>
              <a:effectLst/>
              <a:latin typeface="+mn-ea"/>
              <a:ea typeface="+mn-ea"/>
              <a:cs typeface="+mn-cs"/>
            </a:rPr>
            <a:t>後期高齢者医療対策費等の社会保障関連経費の増</a:t>
          </a:r>
          <a:r>
            <a:rPr kumimoji="1" lang="ja-JP" altLang="en-US" sz="1300">
              <a:solidFill>
                <a:schemeClr val="dk1"/>
              </a:solidFill>
              <a:effectLst/>
              <a:latin typeface="+mn-ea"/>
              <a:ea typeface="+mn-ea"/>
              <a:cs typeface="+mn-cs"/>
            </a:rPr>
            <a:t>に伴い増加している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11" name="直線コネクタ 410"/>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2"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3" name="直線コネクタ 412"/>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4"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5" name="直線コネクタ 414"/>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101600</xdr:rowOff>
    </xdr:from>
    <xdr:to>
      <xdr:col>24</xdr:col>
      <xdr:colOff>22225</xdr:colOff>
      <xdr:row>77</xdr:row>
      <xdr:rowOff>69850</xdr:rowOff>
    </xdr:to>
    <xdr:cxnSp macro="">
      <xdr:nvCxnSpPr>
        <xdr:cNvPr id="416" name="直線コネクタ 415"/>
        <xdr:cNvCxnSpPr/>
      </xdr:nvCxnSpPr>
      <xdr:spPr>
        <a:xfrm>
          <a:off x="15671800" y="13131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29227</xdr:rowOff>
    </xdr:from>
    <xdr:ext cx="762000" cy="259045"/>
    <xdr:sp macro="" textlink="">
      <xdr:nvSpPr>
        <xdr:cNvPr id="417"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18" name="フローチャート : 判断 417"/>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12700</xdr:rowOff>
    </xdr:from>
    <xdr:to>
      <xdr:col>22</xdr:col>
      <xdr:colOff>555625</xdr:colOff>
      <xdr:row>76</xdr:row>
      <xdr:rowOff>101600</xdr:rowOff>
    </xdr:to>
    <xdr:cxnSp macro="">
      <xdr:nvCxnSpPr>
        <xdr:cNvPr id="419" name="直線コネクタ 418"/>
        <xdr:cNvCxnSpPr/>
      </xdr:nvCxnSpPr>
      <xdr:spPr>
        <a:xfrm>
          <a:off x="14782800" y="1304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20" name="フローチャート : 判断 419"/>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149877</xdr:rowOff>
    </xdr:from>
    <xdr:ext cx="736600" cy="259045"/>
    <xdr:sp macro="" textlink="">
      <xdr:nvSpPr>
        <xdr:cNvPr id="421" name="テキスト ボックス 420"/>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12700</xdr:rowOff>
    </xdr:from>
    <xdr:to>
      <xdr:col>21</xdr:col>
      <xdr:colOff>352425</xdr:colOff>
      <xdr:row>76</xdr:row>
      <xdr:rowOff>12700</xdr:rowOff>
    </xdr:to>
    <xdr:cxnSp macro="">
      <xdr:nvCxnSpPr>
        <xdr:cNvPr id="422" name="直線コネクタ 421"/>
        <xdr:cNvCxnSpPr/>
      </xdr:nvCxnSpPr>
      <xdr:spPr>
        <a:xfrm>
          <a:off x="13893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3" name="フローチャート : 判断 422"/>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92727</xdr:rowOff>
    </xdr:from>
    <xdr:ext cx="762000" cy="259045"/>
    <xdr:sp macro="" textlink="">
      <xdr:nvSpPr>
        <xdr:cNvPr id="424" name="テキスト ボックス 423"/>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76</xdr:row>
      <xdr:rowOff>12700</xdr:rowOff>
    </xdr:from>
    <xdr:to>
      <xdr:col>20</xdr:col>
      <xdr:colOff>149225</xdr:colOff>
      <xdr:row>77</xdr:row>
      <xdr:rowOff>82550</xdr:rowOff>
    </xdr:to>
    <xdr:cxnSp macro="">
      <xdr:nvCxnSpPr>
        <xdr:cNvPr id="425" name="直線コネクタ 424"/>
        <xdr:cNvCxnSpPr/>
      </xdr:nvCxnSpPr>
      <xdr:spPr>
        <a:xfrm flipV="1">
          <a:off x="13004800" y="13042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6" name="フローチャート : 判断 425"/>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130827</xdr:rowOff>
    </xdr:from>
    <xdr:ext cx="762000" cy="259045"/>
    <xdr:sp macro="" textlink="">
      <xdr:nvSpPr>
        <xdr:cNvPr id="427" name="テキスト ボックス 426"/>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28" name="フローチャート : 判断 427"/>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54627</xdr:rowOff>
    </xdr:from>
    <xdr:ext cx="762000" cy="259045"/>
    <xdr:sp macro="" textlink="">
      <xdr:nvSpPr>
        <xdr:cNvPr id="429" name="テキスト ボックス 428"/>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35" name="円/楕円 434"/>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35577</xdr:rowOff>
    </xdr:from>
    <xdr:ext cx="762000" cy="259045"/>
    <xdr:sp macro="" textlink="">
      <xdr:nvSpPr>
        <xdr:cNvPr id="436"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50800</xdr:rowOff>
    </xdr:from>
    <xdr:to>
      <xdr:col>22</xdr:col>
      <xdr:colOff>606425</xdr:colOff>
      <xdr:row>76</xdr:row>
      <xdr:rowOff>152400</xdr:rowOff>
    </xdr:to>
    <xdr:sp macro="" textlink="">
      <xdr:nvSpPr>
        <xdr:cNvPr id="437" name="円/楕円 436"/>
        <xdr:cNvSpPr/>
      </xdr:nvSpPr>
      <xdr:spPr>
        <a:xfrm>
          <a:off x="156210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162577</xdr:rowOff>
    </xdr:from>
    <xdr:ext cx="736600" cy="259045"/>
    <xdr:sp macro="" textlink="">
      <xdr:nvSpPr>
        <xdr:cNvPr id="438" name="テキスト ボックス 437"/>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133350</xdr:rowOff>
    </xdr:from>
    <xdr:to>
      <xdr:col>21</xdr:col>
      <xdr:colOff>403225</xdr:colOff>
      <xdr:row>76</xdr:row>
      <xdr:rowOff>63500</xdr:rowOff>
    </xdr:to>
    <xdr:sp macro="" textlink="">
      <xdr:nvSpPr>
        <xdr:cNvPr id="439" name="円/楕円 438"/>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48277</xdr:rowOff>
    </xdr:from>
    <xdr:ext cx="762000" cy="259045"/>
    <xdr:sp macro="" textlink="">
      <xdr:nvSpPr>
        <xdr:cNvPr id="440" name="テキスト ボックス 439"/>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133350</xdr:rowOff>
    </xdr:from>
    <xdr:to>
      <xdr:col>20</xdr:col>
      <xdr:colOff>200025</xdr:colOff>
      <xdr:row>76</xdr:row>
      <xdr:rowOff>63500</xdr:rowOff>
    </xdr:to>
    <xdr:sp macro="" textlink="">
      <xdr:nvSpPr>
        <xdr:cNvPr id="441" name="円/楕円 440"/>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48277</xdr:rowOff>
    </xdr:from>
    <xdr:ext cx="762000" cy="259045"/>
    <xdr:sp macro="" textlink="">
      <xdr:nvSpPr>
        <xdr:cNvPr id="442" name="テキスト ボックス 441"/>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31750</xdr:rowOff>
    </xdr:from>
    <xdr:to>
      <xdr:col>18</xdr:col>
      <xdr:colOff>682625</xdr:colOff>
      <xdr:row>77</xdr:row>
      <xdr:rowOff>133350</xdr:rowOff>
    </xdr:to>
    <xdr:sp macro="" textlink="">
      <xdr:nvSpPr>
        <xdr:cNvPr id="443" name="円/楕円 442"/>
        <xdr:cNvSpPr/>
      </xdr:nvSpPr>
      <xdr:spPr>
        <a:xfrm>
          <a:off x="12954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118127</xdr:rowOff>
    </xdr:from>
    <xdr:ext cx="762000" cy="259045"/>
    <xdr:sp macro="" textlink="">
      <xdr:nvSpPr>
        <xdr:cNvPr id="444" name="テキスト ボックス 443"/>
        <xdr:cNvSpPr txBox="1"/>
      </xdr:nvSpPr>
      <xdr:spPr>
        <a:xfrm>
          <a:off x="12623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131808</xdr:rowOff>
    </xdr:from>
    <xdr:to>
      <xdr:col>4</xdr:col>
      <xdr:colOff>1117600</xdr:colOff>
      <xdr:row>17</xdr:row>
      <xdr:rowOff>141547</xdr:rowOff>
    </xdr:to>
    <xdr:cxnSp macro="">
      <xdr:nvCxnSpPr>
        <xdr:cNvPr id="48" name="直線コネクタ 47"/>
        <xdr:cNvCxnSpPr/>
      </xdr:nvCxnSpPr>
      <xdr:spPr bwMode="auto">
        <a:xfrm flipV="1">
          <a:off x="5003800" y="3094083"/>
          <a:ext cx="647700" cy="9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149542</xdr:rowOff>
    </xdr:from>
    <xdr:ext cx="762000" cy="259045"/>
    <xdr:sp macro="" textlink="">
      <xdr:nvSpPr>
        <xdr:cNvPr id="49" name="人口1人当たり決算額の推移平均値テキスト130"/>
        <xdr:cNvSpPr txBox="1"/>
      </xdr:nvSpPr>
      <xdr:spPr>
        <a:xfrm>
          <a:off x="5740400" y="2597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141547</xdr:rowOff>
    </xdr:from>
    <xdr:to>
      <xdr:col>4</xdr:col>
      <xdr:colOff>469900</xdr:colOff>
      <xdr:row>17</xdr:row>
      <xdr:rowOff>145341</xdr:rowOff>
    </xdr:to>
    <xdr:cxnSp macro="">
      <xdr:nvCxnSpPr>
        <xdr:cNvPr id="51" name="直線コネクタ 50"/>
        <xdr:cNvCxnSpPr/>
      </xdr:nvCxnSpPr>
      <xdr:spPr bwMode="auto">
        <a:xfrm flipV="1">
          <a:off x="4305300" y="3103822"/>
          <a:ext cx="698500" cy="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82211</xdr:rowOff>
    </xdr:from>
    <xdr:ext cx="736600" cy="259045"/>
    <xdr:sp macro="" textlink="">
      <xdr:nvSpPr>
        <xdr:cNvPr id="53" name="テキスト ボックス 52"/>
        <xdr:cNvSpPr txBox="1"/>
      </xdr:nvSpPr>
      <xdr:spPr>
        <a:xfrm>
          <a:off x="4622800" y="253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145341</xdr:rowOff>
    </xdr:from>
    <xdr:to>
      <xdr:col>3</xdr:col>
      <xdr:colOff>904875</xdr:colOff>
      <xdr:row>18</xdr:row>
      <xdr:rowOff>41648</xdr:rowOff>
    </xdr:to>
    <xdr:cxnSp macro="">
      <xdr:nvCxnSpPr>
        <xdr:cNvPr id="54" name="直線コネクタ 53"/>
        <xdr:cNvCxnSpPr/>
      </xdr:nvCxnSpPr>
      <xdr:spPr bwMode="auto">
        <a:xfrm flipV="1">
          <a:off x="3606800" y="3107616"/>
          <a:ext cx="698500" cy="67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121599</xdr:rowOff>
    </xdr:from>
    <xdr:ext cx="762000" cy="259045"/>
    <xdr:sp macro="" textlink="">
      <xdr:nvSpPr>
        <xdr:cNvPr id="56" name="テキスト ボックス 55"/>
        <xdr:cNvSpPr txBox="1"/>
      </xdr:nvSpPr>
      <xdr:spPr>
        <a:xfrm>
          <a:off x="3924300" y="256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117772</xdr:rowOff>
    </xdr:from>
    <xdr:to>
      <xdr:col>3</xdr:col>
      <xdr:colOff>206375</xdr:colOff>
      <xdr:row>18</xdr:row>
      <xdr:rowOff>41648</xdr:rowOff>
    </xdr:to>
    <xdr:cxnSp macro="">
      <xdr:nvCxnSpPr>
        <xdr:cNvPr id="57" name="直線コネクタ 56"/>
        <xdr:cNvCxnSpPr/>
      </xdr:nvCxnSpPr>
      <xdr:spPr bwMode="auto">
        <a:xfrm>
          <a:off x="2908300" y="3080047"/>
          <a:ext cx="698500" cy="9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28970</xdr:rowOff>
    </xdr:from>
    <xdr:ext cx="762000" cy="259045"/>
    <xdr:sp macro="" textlink="">
      <xdr:nvSpPr>
        <xdr:cNvPr id="59" name="テキスト ボックス 58"/>
        <xdr:cNvSpPr txBox="1"/>
      </xdr:nvSpPr>
      <xdr:spPr>
        <a:xfrm>
          <a:off x="3225800" y="26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124594</xdr:rowOff>
    </xdr:from>
    <xdr:ext cx="762000" cy="259045"/>
    <xdr:sp macro="" textlink="">
      <xdr:nvSpPr>
        <xdr:cNvPr id="61" name="テキスト ボックス 60"/>
        <xdr:cNvSpPr txBox="1"/>
      </xdr:nvSpPr>
      <xdr:spPr>
        <a:xfrm>
          <a:off x="2527300" y="25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81008</xdr:rowOff>
    </xdr:from>
    <xdr:to>
      <xdr:col>5</xdr:col>
      <xdr:colOff>34925</xdr:colOff>
      <xdr:row>18</xdr:row>
      <xdr:rowOff>11158</xdr:rowOff>
    </xdr:to>
    <xdr:sp macro="" textlink="">
      <xdr:nvSpPr>
        <xdr:cNvPr id="67" name="円/楕円 66"/>
        <xdr:cNvSpPr/>
      </xdr:nvSpPr>
      <xdr:spPr bwMode="auto">
        <a:xfrm>
          <a:off x="5600700" y="304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161035</xdr:rowOff>
    </xdr:from>
    <xdr:ext cx="762000" cy="259045"/>
    <xdr:sp macro="" textlink="">
      <xdr:nvSpPr>
        <xdr:cNvPr id="68" name="人口1人当たり決算額の推移該当値テキスト130"/>
        <xdr:cNvSpPr txBox="1"/>
      </xdr:nvSpPr>
      <xdr:spPr>
        <a:xfrm>
          <a:off x="5740400" y="295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76,873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90747</xdr:rowOff>
    </xdr:from>
    <xdr:to>
      <xdr:col>4</xdr:col>
      <xdr:colOff>520700</xdr:colOff>
      <xdr:row>18</xdr:row>
      <xdr:rowOff>20897</xdr:rowOff>
    </xdr:to>
    <xdr:sp macro="" textlink="">
      <xdr:nvSpPr>
        <xdr:cNvPr id="69" name="円/楕円 68"/>
        <xdr:cNvSpPr/>
      </xdr:nvSpPr>
      <xdr:spPr bwMode="auto">
        <a:xfrm>
          <a:off x="4953000" y="305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5674</xdr:rowOff>
    </xdr:from>
    <xdr:ext cx="736600" cy="259045"/>
    <xdr:sp macro="" textlink="">
      <xdr:nvSpPr>
        <xdr:cNvPr id="70" name="テキスト ボックス 69"/>
        <xdr:cNvSpPr txBox="1"/>
      </xdr:nvSpPr>
      <xdr:spPr>
        <a:xfrm>
          <a:off x="4622800" y="3139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94541</xdr:rowOff>
    </xdr:from>
    <xdr:to>
      <xdr:col>3</xdr:col>
      <xdr:colOff>955675</xdr:colOff>
      <xdr:row>18</xdr:row>
      <xdr:rowOff>24691</xdr:rowOff>
    </xdr:to>
    <xdr:sp macro="" textlink="">
      <xdr:nvSpPr>
        <xdr:cNvPr id="71" name="円/楕円 70"/>
        <xdr:cNvSpPr/>
      </xdr:nvSpPr>
      <xdr:spPr bwMode="auto">
        <a:xfrm>
          <a:off x="4254500" y="305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9468</xdr:rowOff>
    </xdr:from>
    <xdr:ext cx="762000" cy="259045"/>
    <xdr:sp macro="" textlink="">
      <xdr:nvSpPr>
        <xdr:cNvPr id="72" name="テキスト ボックス 71"/>
        <xdr:cNvSpPr txBox="1"/>
      </xdr:nvSpPr>
      <xdr:spPr>
        <a:xfrm>
          <a:off x="3924300" y="314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76,281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162298</xdr:rowOff>
    </xdr:from>
    <xdr:to>
      <xdr:col>3</xdr:col>
      <xdr:colOff>257175</xdr:colOff>
      <xdr:row>18</xdr:row>
      <xdr:rowOff>92448</xdr:rowOff>
    </xdr:to>
    <xdr:sp macro="" textlink="">
      <xdr:nvSpPr>
        <xdr:cNvPr id="73" name="円/楕円 72"/>
        <xdr:cNvSpPr/>
      </xdr:nvSpPr>
      <xdr:spPr bwMode="auto">
        <a:xfrm>
          <a:off x="3556000" y="3124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77225</xdr:rowOff>
    </xdr:from>
    <xdr:ext cx="762000" cy="259045"/>
    <xdr:sp macro="" textlink="">
      <xdr:nvSpPr>
        <xdr:cNvPr id="74" name="テキスト ボックス 73"/>
        <xdr:cNvSpPr txBox="1"/>
      </xdr:nvSpPr>
      <xdr:spPr>
        <a:xfrm>
          <a:off x="3225800" y="321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66972</xdr:rowOff>
    </xdr:from>
    <xdr:to>
      <xdr:col>2</xdr:col>
      <xdr:colOff>692150</xdr:colOff>
      <xdr:row>17</xdr:row>
      <xdr:rowOff>168572</xdr:rowOff>
    </xdr:to>
    <xdr:sp macro="" textlink="">
      <xdr:nvSpPr>
        <xdr:cNvPr id="75" name="円/楕円 74"/>
        <xdr:cNvSpPr/>
      </xdr:nvSpPr>
      <xdr:spPr bwMode="auto">
        <a:xfrm>
          <a:off x="2857500" y="302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153349</xdr:rowOff>
    </xdr:from>
    <xdr:ext cx="762000" cy="259045"/>
    <xdr:sp macro="" textlink="">
      <xdr:nvSpPr>
        <xdr:cNvPr id="76" name="テキスト ボックス 75"/>
        <xdr:cNvSpPr txBox="1"/>
      </xdr:nvSpPr>
      <xdr:spPr>
        <a:xfrm>
          <a:off x="2527300" y="311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204998</xdr:rowOff>
    </xdr:from>
    <xdr:to>
      <xdr:col>4</xdr:col>
      <xdr:colOff>1117600</xdr:colOff>
      <xdr:row>37</xdr:row>
      <xdr:rowOff>208107</xdr:rowOff>
    </xdr:to>
    <xdr:cxnSp macro="">
      <xdr:nvCxnSpPr>
        <xdr:cNvPr id="109" name="直線コネクタ 108"/>
        <xdr:cNvCxnSpPr/>
      </xdr:nvCxnSpPr>
      <xdr:spPr bwMode="auto">
        <a:xfrm>
          <a:off x="5003800" y="7329698"/>
          <a:ext cx="647700" cy="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126377</xdr:rowOff>
    </xdr:from>
    <xdr:ext cx="762000" cy="259045"/>
    <xdr:sp macro="" textlink="">
      <xdr:nvSpPr>
        <xdr:cNvPr id="110" name="人口1人当たり決算額の推移平均値テキスト445"/>
        <xdr:cNvSpPr txBox="1"/>
      </xdr:nvSpPr>
      <xdr:spPr>
        <a:xfrm>
          <a:off x="5740400" y="673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204998</xdr:rowOff>
    </xdr:from>
    <xdr:to>
      <xdr:col>4</xdr:col>
      <xdr:colOff>469900</xdr:colOff>
      <xdr:row>37</xdr:row>
      <xdr:rowOff>230236</xdr:rowOff>
    </xdr:to>
    <xdr:cxnSp macro="">
      <xdr:nvCxnSpPr>
        <xdr:cNvPr id="112" name="直線コネクタ 111"/>
        <xdr:cNvCxnSpPr/>
      </xdr:nvCxnSpPr>
      <xdr:spPr bwMode="auto">
        <a:xfrm flipV="1">
          <a:off x="4305300" y="7329698"/>
          <a:ext cx="698500" cy="2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282891</xdr:rowOff>
    </xdr:from>
    <xdr:ext cx="736600" cy="259045"/>
    <xdr:sp macro="" textlink="">
      <xdr:nvSpPr>
        <xdr:cNvPr id="114" name="テキスト ボックス 113"/>
        <xdr:cNvSpPr txBox="1"/>
      </xdr:nvSpPr>
      <xdr:spPr>
        <a:xfrm>
          <a:off x="4622800" y="655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188082</xdr:rowOff>
    </xdr:from>
    <xdr:to>
      <xdr:col>3</xdr:col>
      <xdr:colOff>904875</xdr:colOff>
      <xdr:row>37</xdr:row>
      <xdr:rowOff>230236</xdr:rowOff>
    </xdr:to>
    <xdr:cxnSp macro="">
      <xdr:nvCxnSpPr>
        <xdr:cNvPr id="115" name="直線コネクタ 114"/>
        <xdr:cNvCxnSpPr/>
      </xdr:nvCxnSpPr>
      <xdr:spPr bwMode="auto">
        <a:xfrm>
          <a:off x="3606800" y="7312782"/>
          <a:ext cx="698500" cy="4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243115</xdr:rowOff>
    </xdr:from>
    <xdr:ext cx="762000" cy="259045"/>
    <xdr:sp macro="" textlink="">
      <xdr:nvSpPr>
        <xdr:cNvPr id="117" name="テキスト ボックス 116"/>
        <xdr:cNvSpPr txBox="1"/>
      </xdr:nvSpPr>
      <xdr:spPr>
        <a:xfrm>
          <a:off x="3924300" y="65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151049</xdr:rowOff>
    </xdr:from>
    <xdr:to>
      <xdr:col>3</xdr:col>
      <xdr:colOff>206375</xdr:colOff>
      <xdr:row>37</xdr:row>
      <xdr:rowOff>188082</xdr:rowOff>
    </xdr:to>
    <xdr:cxnSp macro="">
      <xdr:nvCxnSpPr>
        <xdr:cNvPr id="118" name="直線コネクタ 117"/>
        <xdr:cNvCxnSpPr/>
      </xdr:nvCxnSpPr>
      <xdr:spPr bwMode="auto">
        <a:xfrm>
          <a:off x="2908300" y="7275749"/>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222542</xdr:rowOff>
    </xdr:from>
    <xdr:ext cx="762000" cy="259045"/>
    <xdr:sp macro="" textlink="">
      <xdr:nvSpPr>
        <xdr:cNvPr id="120" name="テキスト ボックス 119"/>
        <xdr:cNvSpPr txBox="1"/>
      </xdr:nvSpPr>
      <xdr:spPr>
        <a:xfrm>
          <a:off x="3225800" y="64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317547</xdr:rowOff>
    </xdr:from>
    <xdr:ext cx="762000" cy="259045"/>
    <xdr:sp macro="" textlink="">
      <xdr:nvSpPr>
        <xdr:cNvPr id="122" name="テキスト ボックス 121"/>
        <xdr:cNvSpPr txBox="1"/>
      </xdr:nvSpPr>
      <xdr:spPr>
        <a:xfrm>
          <a:off x="2527300" y="65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157307</xdr:rowOff>
    </xdr:from>
    <xdr:to>
      <xdr:col>5</xdr:col>
      <xdr:colOff>34925</xdr:colOff>
      <xdr:row>37</xdr:row>
      <xdr:rowOff>258907</xdr:rowOff>
    </xdr:to>
    <xdr:sp macro="" textlink="">
      <xdr:nvSpPr>
        <xdr:cNvPr id="128" name="円/楕円 127"/>
        <xdr:cNvSpPr/>
      </xdr:nvSpPr>
      <xdr:spPr bwMode="auto">
        <a:xfrm>
          <a:off x="5600700" y="7282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129384</xdr:rowOff>
    </xdr:from>
    <xdr:ext cx="762000" cy="259045"/>
    <xdr:sp macro="" textlink="">
      <xdr:nvSpPr>
        <xdr:cNvPr id="129" name="人口1人当たり決算額の推移該当値テキスト445"/>
        <xdr:cNvSpPr txBox="1"/>
      </xdr:nvSpPr>
      <xdr:spPr>
        <a:xfrm>
          <a:off x="5740400" y="725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154198</xdr:rowOff>
    </xdr:from>
    <xdr:to>
      <xdr:col>4</xdr:col>
      <xdr:colOff>520700</xdr:colOff>
      <xdr:row>37</xdr:row>
      <xdr:rowOff>255798</xdr:rowOff>
    </xdr:to>
    <xdr:sp macro="" textlink="">
      <xdr:nvSpPr>
        <xdr:cNvPr id="130" name="円/楕円 129"/>
        <xdr:cNvSpPr/>
      </xdr:nvSpPr>
      <xdr:spPr bwMode="auto">
        <a:xfrm>
          <a:off x="4953000" y="727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240575</xdr:rowOff>
    </xdr:from>
    <xdr:ext cx="736600" cy="259045"/>
    <xdr:sp macro="" textlink="">
      <xdr:nvSpPr>
        <xdr:cNvPr id="131" name="テキスト ボックス 130"/>
        <xdr:cNvSpPr txBox="1"/>
      </xdr:nvSpPr>
      <xdr:spPr>
        <a:xfrm>
          <a:off x="4622800" y="7365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179436</xdr:rowOff>
    </xdr:from>
    <xdr:to>
      <xdr:col>3</xdr:col>
      <xdr:colOff>955675</xdr:colOff>
      <xdr:row>37</xdr:row>
      <xdr:rowOff>281036</xdr:rowOff>
    </xdr:to>
    <xdr:sp macro="" textlink="">
      <xdr:nvSpPr>
        <xdr:cNvPr id="132" name="円/楕円 131"/>
        <xdr:cNvSpPr/>
      </xdr:nvSpPr>
      <xdr:spPr bwMode="auto">
        <a:xfrm>
          <a:off x="4254500" y="730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265813</xdr:rowOff>
    </xdr:from>
    <xdr:ext cx="762000" cy="259045"/>
    <xdr:sp macro="" textlink="">
      <xdr:nvSpPr>
        <xdr:cNvPr id="133" name="テキスト ボックス 132"/>
        <xdr:cNvSpPr txBox="1"/>
      </xdr:nvSpPr>
      <xdr:spPr>
        <a:xfrm>
          <a:off x="3924300" y="73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137282</xdr:rowOff>
    </xdr:from>
    <xdr:to>
      <xdr:col>3</xdr:col>
      <xdr:colOff>257175</xdr:colOff>
      <xdr:row>37</xdr:row>
      <xdr:rowOff>238882</xdr:rowOff>
    </xdr:to>
    <xdr:sp macro="" textlink="">
      <xdr:nvSpPr>
        <xdr:cNvPr id="134" name="円/楕円 133"/>
        <xdr:cNvSpPr/>
      </xdr:nvSpPr>
      <xdr:spPr bwMode="auto">
        <a:xfrm>
          <a:off x="3556000" y="726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223659</xdr:rowOff>
    </xdr:from>
    <xdr:ext cx="762000" cy="259045"/>
    <xdr:sp macro="" textlink="">
      <xdr:nvSpPr>
        <xdr:cNvPr id="135" name="テキスト ボックス 134"/>
        <xdr:cNvSpPr txBox="1"/>
      </xdr:nvSpPr>
      <xdr:spPr>
        <a:xfrm>
          <a:off x="3225800" y="73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100249</xdr:rowOff>
    </xdr:from>
    <xdr:to>
      <xdr:col>2</xdr:col>
      <xdr:colOff>692150</xdr:colOff>
      <xdr:row>37</xdr:row>
      <xdr:rowOff>201849</xdr:rowOff>
    </xdr:to>
    <xdr:sp macro="" textlink="">
      <xdr:nvSpPr>
        <xdr:cNvPr id="136" name="円/楕円 135"/>
        <xdr:cNvSpPr/>
      </xdr:nvSpPr>
      <xdr:spPr bwMode="auto">
        <a:xfrm>
          <a:off x="2857500" y="722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186626</xdr:rowOff>
    </xdr:from>
    <xdr:ext cx="762000" cy="259045"/>
    <xdr:sp macro="" textlink="">
      <xdr:nvSpPr>
        <xdr:cNvPr id="137" name="テキスト ボックス 136"/>
        <xdr:cNvSpPr txBox="1"/>
      </xdr:nvSpPr>
      <xdr:spPr>
        <a:xfrm>
          <a:off x="2527300" y="731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7,343,807
7,194,582
3,797.75
1,722,075,796
1,712,177,456
4,520,662
1,191,189,852
3,821,800,253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60124</xdr:rowOff>
    </xdr:from>
    <xdr:to>
      <xdr:col>6</xdr:col>
      <xdr:colOff>511175</xdr:colOff>
      <xdr:row>38</xdr:row>
      <xdr:rowOff>60330</xdr:rowOff>
    </xdr:to>
    <xdr:cxnSp macro="">
      <xdr:nvCxnSpPr>
        <xdr:cNvPr id="59" name="直線コネクタ 58"/>
        <xdr:cNvCxnSpPr/>
      </xdr:nvCxnSpPr>
      <xdr:spPr>
        <a:xfrm flipV="1">
          <a:off x="3797300" y="6575224"/>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73761</xdr:rowOff>
    </xdr:from>
    <xdr:ext cx="534377" cy="259045"/>
    <xdr:sp macro="" textlink="">
      <xdr:nvSpPr>
        <xdr:cNvPr id="60" name="人件費平均値テキスト"/>
        <xdr:cNvSpPr txBox="1"/>
      </xdr:nvSpPr>
      <xdr:spPr>
        <a:xfrm>
          <a:off x="4686300" y="607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58181</xdr:rowOff>
    </xdr:from>
    <xdr:to>
      <xdr:col>5</xdr:col>
      <xdr:colOff>358775</xdr:colOff>
      <xdr:row>38</xdr:row>
      <xdr:rowOff>60330</xdr:rowOff>
    </xdr:to>
    <xdr:cxnSp macro="">
      <xdr:nvCxnSpPr>
        <xdr:cNvPr id="62" name="直線コネクタ 61"/>
        <xdr:cNvCxnSpPr/>
      </xdr:nvCxnSpPr>
      <xdr:spPr>
        <a:xfrm>
          <a:off x="2908300" y="657328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5150</xdr:rowOff>
    </xdr:from>
    <xdr:ext cx="534377" cy="259045"/>
    <xdr:sp macro="" textlink="">
      <xdr:nvSpPr>
        <xdr:cNvPr id="64" name="テキスト ボックス 63"/>
        <xdr:cNvSpPr txBox="1"/>
      </xdr:nvSpPr>
      <xdr:spPr>
        <a:xfrm>
          <a:off x="3517411" y="60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58181</xdr:rowOff>
    </xdr:from>
    <xdr:to>
      <xdr:col>4</xdr:col>
      <xdr:colOff>155575</xdr:colOff>
      <xdr:row>38</xdr:row>
      <xdr:rowOff>116405</xdr:rowOff>
    </xdr:to>
    <xdr:cxnSp macro="">
      <xdr:nvCxnSpPr>
        <xdr:cNvPr id="65" name="直線コネクタ 64"/>
        <xdr:cNvCxnSpPr/>
      </xdr:nvCxnSpPr>
      <xdr:spPr>
        <a:xfrm flipV="1">
          <a:off x="2019300" y="6573281"/>
          <a:ext cx="889000" cy="5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44950</xdr:rowOff>
    </xdr:from>
    <xdr:ext cx="534377" cy="259045"/>
    <xdr:sp macro="" textlink="">
      <xdr:nvSpPr>
        <xdr:cNvPr id="67" name="テキスト ボックス 66"/>
        <xdr:cNvSpPr txBox="1"/>
      </xdr:nvSpPr>
      <xdr:spPr>
        <a:xfrm>
          <a:off x="2641111" y="60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1740</xdr:rowOff>
    </xdr:from>
    <xdr:to>
      <xdr:col>2</xdr:col>
      <xdr:colOff>638175</xdr:colOff>
      <xdr:row>38</xdr:row>
      <xdr:rowOff>116405</xdr:rowOff>
    </xdr:to>
    <xdr:cxnSp macro="">
      <xdr:nvCxnSpPr>
        <xdr:cNvPr id="68" name="直線コネクタ 67"/>
        <xdr:cNvCxnSpPr/>
      </xdr:nvCxnSpPr>
      <xdr:spPr>
        <a:xfrm>
          <a:off x="1130300" y="6516840"/>
          <a:ext cx="889000" cy="1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109941</xdr:rowOff>
    </xdr:from>
    <xdr:ext cx="534377" cy="259045"/>
    <xdr:sp macro="" textlink="">
      <xdr:nvSpPr>
        <xdr:cNvPr id="70" name="テキスト ボックス 69"/>
        <xdr:cNvSpPr txBox="1"/>
      </xdr:nvSpPr>
      <xdr:spPr>
        <a:xfrm>
          <a:off x="1752111" y="61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8351</xdr:rowOff>
    </xdr:from>
    <xdr:ext cx="534377" cy="259045"/>
    <xdr:sp macro="" textlink="">
      <xdr:nvSpPr>
        <xdr:cNvPr id="72" name="テキスト ボックス 71"/>
        <xdr:cNvSpPr txBox="1"/>
      </xdr:nvSpPr>
      <xdr:spPr>
        <a:xfrm>
          <a:off x="863111" y="6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9324</xdr:rowOff>
    </xdr:from>
    <xdr:to>
      <xdr:col>6</xdr:col>
      <xdr:colOff>561975</xdr:colOff>
      <xdr:row>38</xdr:row>
      <xdr:rowOff>110924</xdr:rowOff>
    </xdr:to>
    <xdr:sp macro="" textlink="">
      <xdr:nvSpPr>
        <xdr:cNvPr id="78" name="円/楕円 77"/>
        <xdr:cNvSpPr/>
      </xdr:nvSpPr>
      <xdr:spPr>
        <a:xfrm>
          <a:off x="4584700" y="65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95701</xdr:rowOff>
    </xdr:from>
    <xdr:ext cx="534377" cy="259045"/>
    <xdr:sp macro="" textlink="">
      <xdr:nvSpPr>
        <xdr:cNvPr id="79" name="人件費該当値テキスト"/>
        <xdr:cNvSpPr txBox="1"/>
      </xdr:nvSpPr>
      <xdr:spPr>
        <a:xfrm>
          <a:off x="4686300" y="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83,481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9530</xdr:rowOff>
    </xdr:from>
    <xdr:to>
      <xdr:col>5</xdr:col>
      <xdr:colOff>409575</xdr:colOff>
      <xdr:row>38</xdr:row>
      <xdr:rowOff>111130</xdr:rowOff>
    </xdr:to>
    <xdr:sp macro="" textlink="">
      <xdr:nvSpPr>
        <xdr:cNvPr id="80" name="円/楕円 79"/>
        <xdr:cNvSpPr/>
      </xdr:nvSpPr>
      <xdr:spPr>
        <a:xfrm>
          <a:off x="3746500" y="65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38</xdr:row>
      <xdr:rowOff>102257</xdr:rowOff>
    </xdr:from>
    <xdr:ext cx="534377" cy="259045"/>
    <xdr:sp macro="" textlink="">
      <xdr:nvSpPr>
        <xdr:cNvPr id="81" name="テキスト ボックス 80"/>
        <xdr:cNvSpPr txBox="1"/>
      </xdr:nvSpPr>
      <xdr:spPr>
        <a:xfrm>
          <a:off x="3517411" y="66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83,472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7381</xdr:rowOff>
    </xdr:from>
    <xdr:to>
      <xdr:col>4</xdr:col>
      <xdr:colOff>206375</xdr:colOff>
      <xdr:row>38</xdr:row>
      <xdr:rowOff>108981</xdr:rowOff>
    </xdr:to>
    <xdr:sp macro="" textlink="">
      <xdr:nvSpPr>
        <xdr:cNvPr id="82" name="円/楕円 81"/>
        <xdr:cNvSpPr/>
      </xdr:nvSpPr>
      <xdr:spPr>
        <a:xfrm>
          <a:off x="2857500" y="65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100108</xdr:rowOff>
    </xdr:from>
    <xdr:ext cx="534377" cy="259045"/>
    <xdr:sp macro="" textlink="">
      <xdr:nvSpPr>
        <xdr:cNvPr id="83" name="テキスト ボックス 82"/>
        <xdr:cNvSpPr txBox="1"/>
      </xdr:nvSpPr>
      <xdr:spPr>
        <a:xfrm>
          <a:off x="2641111" y="661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83,566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65605</xdr:rowOff>
    </xdr:from>
    <xdr:to>
      <xdr:col>3</xdr:col>
      <xdr:colOff>3175</xdr:colOff>
      <xdr:row>38</xdr:row>
      <xdr:rowOff>167205</xdr:rowOff>
    </xdr:to>
    <xdr:sp macro="" textlink="">
      <xdr:nvSpPr>
        <xdr:cNvPr id="84" name="円/楕円 83"/>
        <xdr:cNvSpPr/>
      </xdr:nvSpPr>
      <xdr:spPr>
        <a:xfrm>
          <a:off x="1968500" y="65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158332</xdr:rowOff>
    </xdr:from>
    <xdr:ext cx="534377" cy="259045"/>
    <xdr:sp macro="" textlink="">
      <xdr:nvSpPr>
        <xdr:cNvPr id="85" name="テキスト ボックス 84"/>
        <xdr:cNvSpPr txBox="1"/>
      </xdr:nvSpPr>
      <xdr:spPr>
        <a:xfrm>
          <a:off x="1752111" y="66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81,019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122390</xdr:rowOff>
    </xdr:from>
    <xdr:to>
      <xdr:col>1</xdr:col>
      <xdr:colOff>485775</xdr:colOff>
      <xdr:row>38</xdr:row>
      <xdr:rowOff>52539</xdr:rowOff>
    </xdr:to>
    <xdr:sp macro="" textlink="">
      <xdr:nvSpPr>
        <xdr:cNvPr id="86" name="円/楕円 85"/>
        <xdr:cNvSpPr/>
      </xdr:nvSpPr>
      <xdr:spPr>
        <a:xfrm>
          <a:off x="1079500" y="64660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43667</xdr:rowOff>
    </xdr:from>
    <xdr:ext cx="534377" cy="259045"/>
    <xdr:sp macro="" textlink="">
      <xdr:nvSpPr>
        <xdr:cNvPr id="87" name="テキスト ボックス 86"/>
        <xdr:cNvSpPr txBox="1"/>
      </xdr:nvSpPr>
      <xdr:spPr>
        <a:xfrm>
          <a:off x="863111" y="65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70206</xdr:rowOff>
    </xdr:from>
    <xdr:to>
      <xdr:col>6</xdr:col>
      <xdr:colOff>511175</xdr:colOff>
      <xdr:row>56</xdr:row>
      <xdr:rowOff>76240</xdr:rowOff>
    </xdr:to>
    <xdr:cxnSp macro="">
      <xdr:nvCxnSpPr>
        <xdr:cNvPr id="112" name="直線コネクタ 111"/>
        <xdr:cNvCxnSpPr/>
      </xdr:nvCxnSpPr>
      <xdr:spPr>
        <a:xfrm flipV="1">
          <a:off x="3797300" y="9671406"/>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2323</xdr:rowOff>
    </xdr:from>
    <xdr:ext cx="469744" cy="259045"/>
    <xdr:sp macro="" textlink="">
      <xdr:nvSpPr>
        <xdr:cNvPr id="113" name="物件費平均値テキスト"/>
        <xdr:cNvSpPr txBox="1"/>
      </xdr:nvSpPr>
      <xdr:spPr>
        <a:xfrm>
          <a:off x="4686300" y="9432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76240</xdr:rowOff>
    </xdr:from>
    <xdr:to>
      <xdr:col>5</xdr:col>
      <xdr:colOff>358775</xdr:colOff>
      <xdr:row>56</xdr:row>
      <xdr:rowOff>79121</xdr:rowOff>
    </xdr:to>
    <xdr:cxnSp macro="">
      <xdr:nvCxnSpPr>
        <xdr:cNvPr id="115" name="直線コネクタ 114"/>
        <xdr:cNvCxnSpPr/>
      </xdr:nvCxnSpPr>
      <xdr:spPr>
        <a:xfrm flipV="1">
          <a:off x="2908300" y="9677440"/>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82486</xdr:rowOff>
    </xdr:from>
    <xdr:ext cx="534377" cy="259045"/>
    <xdr:sp macro="" textlink="">
      <xdr:nvSpPr>
        <xdr:cNvPr id="117" name="テキスト ボックス 116"/>
        <xdr:cNvSpPr txBox="1"/>
      </xdr:nvSpPr>
      <xdr:spPr>
        <a:xfrm>
          <a:off x="35174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79121</xdr:rowOff>
    </xdr:from>
    <xdr:to>
      <xdr:col>4</xdr:col>
      <xdr:colOff>155575</xdr:colOff>
      <xdr:row>56</xdr:row>
      <xdr:rowOff>89636</xdr:rowOff>
    </xdr:to>
    <xdr:cxnSp macro="">
      <xdr:nvCxnSpPr>
        <xdr:cNvPr id="118" name="直線コネクタ 117"/>
        <xdr:cNvCxnSpPr/>
      </xdr:nvCxnSpPr>
      <xdr:spPr>
        <a:xfrm flipV="1">
          <a:off x="2019300" y="968032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54</xdr:row>
      <xdr:rowOff>112158</xdr:rowOff>
    </xdr:from>
    <xdr:ext cx="469744" cy="259045"/>
    <xdr:sp macro="" textlink="">
      <xdr:nvSpPr>
        <xdr:cNvPr id="120" name="テキスト ボックス 119"/>
        <xdr:cNvSpPr txBox="1"/>
      </xdr:nvSpPr>
      <xdr:spPr>
        <a:xfrm>
          <a:off x="26734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89636</xdr:rowOff>
    </xdr:from>
    <xdr:to>
      <xdr:col>2</xdr:col>
      <xdr:colOff>638175</xdr:colOff>
      <xdr:row>56</xdr:row>
      <xdr:rowOff>99284</xdr:rowOff>
    </xdr:to>
    <xdr:cxnSp macro="">
      <xdr:nvCxnSpPr>
        <xdr:cNvPr id="121" name="直線コネクタ 120"/>
        <xdr:cNvCxnSpPr/>
      </xdr:nvCxnSpPr>
      <xdr:spPr>
        <a:xfrm flipV="1">
          <a:off x="1130300" y="9690836"/>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25061</xdr:rowOff>
    </xdr:from>
    <xdr:ext cx="534377" cy="259045"/>
    <xdr:sp macro="" textlink="">
      <xdr:nvSpPr>
        <xdr:cNvPr id="123" name="テキスト ボックス 122"/>
        <xdr:cNvSpPr txBox="1"/>
      </xdr:nvSpPr>
      <xdr:spPr>
        <a:xfrm>
          <a:off x="1752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32102</xdr:rowOff>
    </xdr:from>
    <xdr:ext cx="534377" cy="259045"/>
    <xdr:sp macro="" textlink="">
      <xdr:nvSpPr>
        <xdr:cNvPr id="125" name="テキスト ボックス 124"/>
        <xdr:cNvSpPr txBox="1"/>
      </xdr:nvSpPr>
      <xdr:spPr>
        <a:xfrm>
          <a:off x="863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19406</xdr:rowOff>
    </xdr:from>
    <xdr:to>
      <xdr:col>6</xdr:col>
      <xdr:colOff>561975</xdr:colOff>
      <xdr:row>56</xdr:row>
      <xdr:rowOff>121006</xdr:rowOff>
    </xdr:to>
    <xdr:sp macro="" textlink="">
      <xdr:nvSpPr>
        <xdr:cNvPr id="131" name="円/楕円 130"/>
        <xdr:cNvSpPr/>
      </xdr:nvSpPr>
      <xdr:spPr>
        <a:xfrm>
          <a:off x="4584700" y="96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169283</xdr:rowOff>
    </xdr:from>
    <xdr:ext cx="469744" cy="259045"/>
    <xdr:sp macro="" textlink="">
      <xdr:nvSpPr>
        <xdr:cNvPr id="132" name="物件費該当値テキスト"/>
        <xdr:cNvSpPr txBox="1"/>
      </xdr:nvSpPr>
      <xdr:spPr>
        <a:xfrm>
          <a:off x="4686300" y="959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25440</xdr:rowOff>
    </xdr:from>
    <xdr:to>
      <xdr:col>5</xdr:col>
      <xdr:colOff>409575</xdr:colOff>
      <xdr:row>56</xdr:row>
      <xdr:rowOff>127040</xdr:rowOff>
    </xdr:to>
    <xdr:sp macro="" textlink="">
      <xdr:nvSpPr>
        <xdr:cNvPr id="133" name="円/楕円 132"/>
        <xdr:cNvSpPr/>
      </xdr:nvSpPr>
      <xdr:spPr>
        <a:xfrm>
          <a:off x="3746500" y="96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118167</xdr:rowOff>
    </xdr:from>
    <xdr:ext cx="469744" cy="259045"/>
    <xdr:sp macro="" textlink="">
      <xdr:nvSpPr>
        <xdr:cNvPr id="134" name="テキスト ボックス 133"/>
        <xdr:cNvSpPr txBox="1"/>
      </xdr:nvSpPr>
      <xdr:spPr>
        <a:xfrm>
          <a:off x="3549727" y="971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28321</xdr:rowOff>
    </xdr:from>
    <xdr:to>
      <xdr:col>4</xdr:col>
      <xdr:colOff>206375</xdr:colOff>
      <xdr:row>56</xdr:row>
      <xdr:rowOff>129921</xdr:rowOff>
    </xdr:to>
    <xdr:sp macro="" textlink="">
      <xdr:nvSpPr>
        <xdr:cNvPr id="135" name="円/楕円 134"/>
        <xdr:cNvSpPr/>
      </xdr:nvSpPr>
      <xdr:spPr>
        <a:xfrm>
          <a:off x="2857500" y="96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121048</xdr:rowOff>
    </xdr:from>
    <xdr:ext cx="469744" cy="259045"/>
    <xdr:sp macro="" textlink="">
      <xdr:nvSpPr>
        <xdr:cNvPr id="136" name="テキスト ボックス 135"/>
        <xdr:cNvSpPr txBox="1"/>
      </xdr:nvSpPr>
      <xdr:spPr>
        <a:xfrm>
          <a:off x="2673427" y="972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38836</xdr:rowOff>
    </xdr:from>
    <xdr:to>
      <xdr:col>3</xdr:col>
      <xdr:colOff>3175</xdr:colOff>
      <xdr:row>56</xdr:row>
      <xdr:rowOff>140436</xdr:rowOff>
    </xdr:to>
    <xdr:sp macro="" textlink="">
      <xdr:nvSpPr>
        <xdr:cNvPr id="137" name="円/楕円 136"/>
        <xdr:cNvSpPr/>
      </xdr:nvSpPr>
      <xdr:spPr>
        <a:xfrm>
          <a:off x="19685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56</xdr:row>
      <xdr:rowOff>131563</xdr:rowOff>
    </xdr:from>
    <xdr:ext cx="469744" cy="259045"/>
    <xdr:sp macro="" textlink="">
      <xdr:nvSpPr>
        <xdr:cNvPr id="138" name="テキスト ボックス 137"/>
        <xdr:cNvSpPr txBox="1"/>
      </xdr:nvSpPr>
      <xdr:spPr>
        <a:xfrm>
          <a:off x="1784427" y="97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48484</xdr:rowOff>
    </xdr:from>
    <xdr:to>
      <xdr:col>1</xdr:col>
      <xdr:colOff>485775</xdr:colOff>
      <xdr:row>56</xdr:row>
      <xdr:rowOff>150084</xdr:rowOff>
    </xdr:to>
    <xdr:sp macro="" textlink="">
      <xdr:nvSpPr>
        <xdr:cNvPr id="139" name="円/楕円 138"/>
        <xdr:cNvSpPr/>
      </xdr:nvSpPr>
      <xdr:spPr>
        <a:xfrm>
          <a:off x="1079500" y="96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56</xdr:row>
      <xdr:rowOff>141211</xdr:rowOff>
    </xdr:from>
    <xdr:ext cx="469744" cy="259045"/>
    <xdr:sp macro="" textlink="">
      <xdr:nvSpPr>
        <xdr:cNvPr id="140" name="テキスト ボックス 139"/>
        <xdr:cNvSpPr txBox="1"/>
      </xdr:nvSpPr>
      <xdr:spPr>
        <a:xfrm>
          <a:off x="895427" y="974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152400</xdr:rowOff>
    </xdr:from>
    <xdr:to>
      <xdr:col>6</xdr:col>
      <xdr:colOff>511175</xdr:colOff>
      <xdr:row>77</xdr:row>
      <xdr:rowOff>168148</xdr:rowOff>
    </xdr:to>
    <xdr:cxnSp macro="">
      <xdr:nvCxnSpPr>
        <xdr:cNvPr id="167" name="直線コネクタ 166"/>
        <xdr:cNvCxnSpPr/>
      </xdr:nvCxnSpPr>
      <xdr:spPr>
        <a:xfrm flipV="1">
          <a:off x="3797300" y="13354050"/>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71390</xdr:rowOff>
    </xdr:from>
    <xdr:ext cx="469744" cy="259045"/>
    <xdr:sp macro="" textlink="">
      <xdr:nvSpPr>
        <xdr:cNvPr id="168" name="維持補修費平均値テキスト"/>
        <xdr:cNvSpPr txBox="1"/>
      </xdr:nvSpPr>
      <xdr:spPr>
        <a:xfrm>
          <a:off x="4686300" y="13101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168148</xdr:rowOff>
    </xdr:from>
    <xdr:to>
      <xdr:col>5</xdr:col>
      <xdr:colOff>358775</xdr:colOff>
      <xdr:row>78</xdr:row>
      <xdr:rowOff>1143</xdr:rowOff>
    </xdr:to>
    <xdr:cxnSp macro="">
      <xdr:nvCxnSpPr>
        <xdr:cNvPr id="170" name="直線コネクタ 169"/>
        <xdr:cNvCxnSpPr/>
      </xdr:nvCxnSpPr>
      <xdr:spPr>
        <a:xfrm flipV="1">
          <a:off x="2908300" y="13369798"/>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3954</xdr:rowOff>
    </xdr:from>
    <xdr:ext cx="469744" cy="259045"/>
    <xdr:sp macro="" textlink="">
      <xdr:nvSpPr>
        <xdr:cNvPr id="172" name="テキスト ボックス 171"/>
        <xdr:cNvSpPr txBox="1"/>
      </xdr:nvSpPr>
      <xdr:spPr>
        <a:xfrm>
          <a:off x="3549727"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156845</xdr:rowOff>
    </xdr:from>
    <xdr:to>
      <xdr:col>4</xdr:col>
      <xdr:colOff>155575</xdr:colOff>
      <xdr:row>78</xdr:row>
      <xdr:rowOff>1143</xdr:rowOff>
    </xdr:to>
    <xdr:cxnSp macro="">
      <xdr:nvCxnSpPr>
        <xdr:cNvPr id="173" name="直線コネクタ 172"/>
        <xdr:cNvCxnSpPr/>
      </xdr:nvCxnSpPr>
      <xdr:spPr>
        <a:xfrm>
          <a:off x="2019300" y="13358495"/>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38625</xdr:rowOff>
    </xdr:from>
    <xdr:ext cx="469744" cy="259045"/>
    <xdr:sp macro="" textlink="">
      <xdr:nvSpPr>
        <xdr:cNvPr id="175" name="テキスト ボックス 174"/>
        <xdr:cNvSpPr txBox="1"/>
      </xdr:nvSpPr>
      <xdr:spPr>
        <a:xfrm>
          <a:off x="2673427"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156845</xdr:rowOff>
    </xdr:from>
    <xdr:to>
      <xdr:col>2</xdr:col>
      <xdr:colOff>638175</xdr:colOff>
      <xdr:row>78</xdr:row>
      <xdr:rowOff>10540</xdr:rowOff>
    </xdr:to>
    <xdr:cxnSp macro="">
      <xdr:nvCxnSpPr>
        <xdr:cNvPr id="176" name="直線コネクタ 175"/>
        <xdr:cNvCxnSpPr/>
      </xdr:nvCxnSpPr>
      <xdr:spPr>
        <a:xfrm flipV="1">
          <a:off x="1130300" y="13358495"/>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51198</xdr:rowOff>
    </xdr:from>
    <xdr:ext cx="469744" cy="259045"/>
    <xdr:sp macro="" textlink="">
      <xdr:nvSpPr>
        <xdr:cNvPr id="178" name="テキスト ボックス 177"/>
        <xdr:cNvSpPr txBox="1"/>
      </xdr:nvSpPr>
      <xdr:spPr>
        <a:xfrm>
          <a:off x="1784427"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53103</xdr:rowOff>
    </xdr:from>
    <xdr:ext cx="469744" cy="259045"/>
    <xdr:sp macro="" textlink="">
      <xdr:nvSpPr>
        <xdr:cNvPr id="180" name="テキスト ボックス 179"/>
        <xdr:cNvSpPr txBox="1"/>
      </xdr:nvSpPr>
      <xdr:spPr>
        <a:xfrm>
          <a:off x="895427" y="130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101600</xdr:rowOff>
    </xdr:from>
    <xdr:to>
      <xdr:col>6</xdr:col>
      <xdr:colOff>561975</xdr:colOff>
      <xdr:row>78</xdr:row>
      <xdr:rowOff>31750</xdr:rowOff>
    </xdr:to>
    <xdr:sp macro="" textlink="">
      <xdr:nvSpPr>
        <xdr:cNvPr id="186" name="円/楕円 185"/>
        <xdr:cNvSpPr/>
      </xdr:nvSpPr>
      <xdr:spPr>
        <a:xfrm>
          <a:off x="4584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80027</xdr:rowOff>
    </xdr:from>
    <xdr:ext cx="469744" cy="259045"/>
    <xdr:sp macro="" textlink="">
      <xdr:nvSpPr>
        <xdr:cNvPr id="187" name="維持補修費該当値テキスト"/>
        <xdr:cNvSpPr txBox="1"/>
      </xdr:nvSpPr>
      <xdr:spPr>
        <a:xfrm>
          <a:off x="4686300"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117348</xdr:rowOff>
    </xdr:from>
    <xdr:to>
      <xdr:col>5</xdr:col>
      <xdr:colOff>409575</xdr:colOff>
      <xdr:row>78</xdr:row>
      <xdr:rowOff>47498</xdr:rowOff>
    </xdr:to>
    <xdr:sp macro="" textlink="">
      <xdr:nvSpPr>
        <xdr:cNvPr id="188" name="円/楕円 187"/>
        <xdr:cNvSpPr/>
      </xdr:nvSpPr>
      <xdr:spPr>
        <a:xfrm>
          <a:off x="3746500" y="133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38625</xdr:rowOff>
    </xdr:from>
    <xdr:ext cx="469744" cy="259045"/>
    <xdr:sp macro="" textlink="">
      <xdr:nvSpPr>
        <xdr:cNvPr id="189" name="テキスト ボックス 188"/>
        <xdr:cNvSpPr txBox="1"/>
      </xdr:nvSpPr>
      <xdr:spPr>
        <a:xfrm>
          <a:off x="3549727" y="134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121793</xdr:rowOff>
    </xdr:from>
    <xdr:to>
      <xdr:col>4</xdr:col>
      <xdr:colOff>206375</xdr:colOff>
      <xdr:row>78</xdr:row>
      <xdr:rowOff>51943</xdr:rowOff>
    </xdr:to>
    <xdr:sp macro="" textlink="">
      <xdr:nvSpPr>
        <xdr:cNvPr id="190" name="円/楕円 189"/>
        <xdr:cNvSpPr/>
      </xdr:nvSpPr>
      <xdr:spPr>
        <a:xfrm>
          <a:off x="2857500" y="133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43070</xdr:rowOff>
    </xdr:from>
    <xdr:ext cx="469744" cy="259045"/>
    <xdr:sp macro="" textlink="">
      <xdr:nvSpPr>
        <xdr:cNvPr id="191" name="テキスト ボックス 190"/>
        <xdr:cNvSpPr txBox="1"/>
      </xdr:nvSpPr>
      <xdr:spPr>
        <a:xfrm>
          <a:off x="2673427" y="1341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106045</xdr:rowOff>
    </xdr:from>
    <xdr:to>
      <xdr:col>3</xdr:col>
      <xdr:colOff>3175</xdr:colOff>
      <xdr:row>78</xdr:row>
      <xdr:rowOff>36195</xdr:rowOff>
    </xdr:to>
    <xdr:sp macro="" textlink="">
      <xdr:nvSpPr>
        <xdr:cNvPr id="192" name="円/楕円 191"/>
        <xdr:cNvSpPr/>
      </xdr:nvSpPr>
      <xdr:spPr>
        <a:xfrm>
          <a:off x="1968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27322</xdr:rowOff>
    </xdr:from>
    <xdr:ext cx="469744" cy="259045"/>
    <xdr:sp macro="" textlink="">
      <xdr:nvSpPr>
        <xdr:cNvPr id="193" name="テキスト ボックス 192"/>
        <xdr:cNvSpPr txBox="1"/>
      </xdr:nvSpPr>
      <xdr:spPr>
        <a:xfrm>
          <a:off x="1784427"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131190</xdr:rowOff>
    </xdr:from>
    <xdr:to>
      <xdr:col>1</xdr:col>
      <xdr:colOff>485775</xdr:colOff>
      <xdr:row>78</xdr:row>
      <xdr:rowOff>61340</xdr:rowOff>
    </xdr:to>
    <xdr:sp macro="" textlink="">
      <xdr:nvSpPr>
        <xdr:cNvPr id="194" name="円/楕円 193"/>
        <xdr:cNvSpPr/>
      </xdr:nvSpPr>
      <xdr:spPr>
        <a:xfrm>
          <a:off x="1079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52467</xdr:rowOff>
    </xdr:from>
    <xdr:ext cx="469744" cy="259045"/>
    <xdr:sp macro="" textlink="">
      <xdr:nvSpPr>
        <xdr:cNvPr id="195" name="テキスト ボックス 194"/>
        <xdr:cNvSpPr txBox="1"/>
      </xdr:nvSpPr>
      <xdr:spPr>
        <a:xfrm>
          <a:off x="895427"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130066</xdr:rowOff>
    </xdr:from>
    <xdr:to>
      <xdr:col>6</xdr:col>
      <xdr:colOff>511175</xdr:colOff>
      <xdr:row>97</xdr:row>
      <xdr:rowOff>168112</xdr:rowOff>
    </xdr:to>
    <xdr:cxnSp macro="">
      <xdr:nvCxnSpPr>
        <xdr:cNvPr id="225" name="直線コネクタ 224"/>
        <xdr:cNvCxnSpPr/>
      </xdr:nvCxnSpPr>
      <xdr:spPr>
        <a:xfrm flipV="1">
          <a:off x="3797300" y="16760716"/>
          <a:ext cx="8382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168112</xdr:rowOff>
    </xdr:from>
    <xdr:to>
      <xdr:col>5</xdr:col>
      <xdr:colOff>358775</xdr:colOff>
      <xdr:row>98</xdr:row>
      <xdr:rowOff>37973</xdr:rowOff>
    </xdr:to>
    <xdr:cxnSp macro="">
      <xdr:nvCxnSpPr>
        <xdr:cNvPr id="228" name="直線コネクタ 227"/>
        <xdr:cNvCxnSpPr/>
      </xdr:nvCxnSpPr>
      <xdr:spPr>
        <a:xfrm flipV="1">
          <a:off x="2908300" y="16798762"/>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37973</xdr:rowOff>
    </xdr:from>
    <xdr:to>
      <xdr:col>4</xdr:col>
      <xdr:colOff>155575</xdr:colOff>
      <xdr:row>98</xdr:row>
      <xdr:rowOff>70304</xdr:rowOff>
    </xdr:to>
    <xdr:cxnSp macro="">
      <xdr:nvCxnSpPr>
        <xdr:cNvPr id="231" name="直線コネクタ 230"/>
        <xdr:cNvCxnSpPr/>
      </xdr:nvCxnSpPr>
      <xdr:spPr>
        <a:xfrm flipV="1">
          <a:off x="2019300" y="1684007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118200</xdr:rowOff>
    </xdr:from>
    <xdr:ext cx="469744" cy="259045"/>
    <xdr:sp macro="" textlink="">
      <xdr:nvSpPr>
        <xdr:cNvPr id="233" name="テキスト ボックス 232"/>
        <xdr:cNvSpPr txBox="1"/>
      </xdr:nvSpPr>
      <xdr:spPr>
        <a:xfrm>
          <a:off x="26734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68345</xdr:rowOff>
    </xdr:from>
    <xdr:to>
      <xdr:col>2</xdr:col>
      <xdr:colOff>638175</xdr:colOff>
      <xdr:row>98</xdr:row>
      <xdr:rowOff>70304</xdr:rowOff>
    </xdr:to>
    <xdr:cxnSp macro="">
      <xdr:nvCxnSpPr>
        <xdr:cNvPr id="234" name="直線コネクタ 233"/>
        <xdr:cNvCxnSpPr/>
      </xdr:nvCxnSpPr>
      <xdr:spPr>
        <a:xfrm>
          <a:off x="1130300" y="1687044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144488</xdr:rowOff>
    </xdr:from>
    <xdr:ext cx="469744" cy="259045"/>
    <xdr:sp macro="" textlink="">
      <xdr:nvSpPr>
        <xdr:cNvPr id="236" name="テキスト ボックス 235"/>
        <xdr:cNvSpPr txBox="1"/>
      </xdr:nvSpPr>
      <xdr:spPr>
        <a:xfrm>
          <a:off x="1784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138284</xdr:rowOff>
    </xdr:from>
    <xdr:ext cx="469744" cy="259045"/>
    <xdr:sp macro="" textlink="">
      <xdr:nvSpPr>
        <xdr:cNvPr id="238" name="テキスト ボックス 237"/>
        <xdr:cNvSpPr txBox="1"/>
      </xdr:nvSpPr>
      <xdr:spPr>
        <a:xfrm>
          <a:off x="895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79266</xdr:rowOff>
    </xdr:from>
    <xdr:to>
      <xdr:col>6</xdr:col>
      <xdr:colOff>561975</xdr:colOff>
      <xdr:row>98</xdr:row>
      <xdr:rowOff>9416</xdr:rowOff>
    </xdr:to>
    <xdr:sp macro="" textlink="">
      <xdr:nvSpPr>
        <xdr:cNvPr id="244" name="円/楕円 243"/>
        <xdr:cNvSpPr/>
      </xdr:nvSpPr>
      <xdr:spPr>
        <a:xfrm>
          <a:off x="4584700" y="167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57693</xdr:rowOff>
    </xdr:from>
    <xdr:ext cx="469744" cy="259045"/>
    <xdr:sp macro="" textlink="">
      <xdr:nvSpPr>
        <xdr:cNvPr id="245" name="扶助費該当値テキスト"/>
        <xdr:cNvSpPr txBox="1"/>
      </xdr:nvSpPr>
      <xdr:spPr>
        <a:xfrm>
          <a:off x="4686300" y="1668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117312</xdr:rowOff>
    </xdr:from>
    <xdr:to>
      <xdr:col>5</xdr:col>
      <xdr:colOff>409575</xdr:colOff>
      <xdr:row>98</xdr:row>
      <xdr:rowOff>47462</xdr:rowOff>
    </xdr:to>
    <xdr:sp macro="" textlink="">
      <xdr:nvSpPr>
        <xdr:cNvPr id="246" name="円/楕円 245"/>
        <xdr:cNvSpPr/>
      </xdr:nvSpPr>
      <xdr:spPr>
        <a:xfrm>
          <a:off x="3746500" y="167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38589</xdr:rowOff>
    </xdr:from>
    <xdr:ext cx="469744" cy="259045"/>
    <xdr:sp macro="" textlink="">
      <xdr:nvSpPr>
        <xdr:cNvPr id="247" name="テキスト ボックス 246"/>
        <xdr:cNvSpPr txBox="1"/>
      </xdr:nvSpPr>
      <xdr:spPr>
        <a:xfrm>
          <a:off x="3549727" y="168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158623</xdr:rowOff>
    </xdr:from>
    <xdr:to>
      <xdr:col>4</xdr:col>
      <xdr:colOff>206375</xdr:colOff>
      <xdr:row>98</xdr:row>
      <xdr:rowOff>88773</xdr:rowOff>
    </xdr:to>
    <xdr:sp macro="" textlink="">
      <xdr:nvSpPr>
        <xdr:cNvPr id="248" name="円/楕円 247"/>
        <xdr:cNvSpPr/>
      </xdr:nvSpPr>
      <xdr:spPr>
        <a:xfrm>
          <a:off x="2857500" y="167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79900</xdr:rowOff>
    </xdr:from>
    <xdr:ext cx="469744" cy="259045"/>
    <xdr:sp macro="" textlink="">
      <xdr:nvSpPr>
        <xdr:cNvPr id="249" name="テキスト ボックス 248"/>
        <xdr:cNvSpPr txBox="1"/>
      </xdr:nvSpPr>
      <xdr:spPr>
        <a:xfrm>
          <a:off x="2673427" y="1688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19504</xdr:rowOff>
    </xdr:from>
    <xdr:to>
      <xdr:col>3</xdr:col>
      <xdr:colOff>3175</xdr:colOff>
      <xdr:row>98</xdr:row>
      <xdr:rowOff>121104</xdr:rowOff>
    </xdr:to>
    <xdr:sp macro="" textlink="">
      <xdr:nvSpPr>
        <xdr:cNvPr id="250" name="円/楕円 249"/>
        <xdr:cNvSpPr/>
      </xdr:nvSpPr>
      <xdr:spPr>
        <a:xfrm>
          <a:off x="1968500" y="16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112231</xdr:rowOff>
    </xdr:from>
    <xdr:ext cx="469744" cy="259045"/>
    <xdr:sp macro="" textlink="">
      <xdr:nvSpPr>
        <xdr:cNvPr id="251" name="テキスト ボックス 250"/>
        <xdr:cNvSpPr txBox="1"/>
      </xdr:nvSpPr>
      <xdr:spPr>
        <a:xfrm>
          <a:off x="1784427" y="169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17545</xdr:rowOff>
    </xdr:from>
    <xdr:to>
      <xdr:col>1</xdr:col>
      <xdr:colOff>485775</xdr:colOff>
      <xdr:row>98</xdr:row>
      <xdr:rowOff>119145</xdr:rowOff>
    </xdr:to>
    <xdr:sp macro="" textlink="">
      <xdr:nvSpPr>
        <xdr:cNvPr id="252" name="円/楕円 251"/>
        <xdr:cNvSpPr/>
      </xdr:nvSpPr>
      <xdr:spPr>
        <a:xfrm>
          <a:off x="1079500" y="168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110272</xdr:rowOff>
    </xdr:from>
    <xdr:ext cx="469744" cy="259045"/>
    <xdr:sp macro="" textlink="">
      <xdr:nvSpPr>
        <xdr:cNvPr id="253" name="テキスト ボックス 252"/>
        <xdr:cNvSpPr txBox="1"/>
      </xdr:nvSpPr>
      <xdr:spPr>
        <a:xfrm>
          <a:off x="895427" y="1691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145986</xdr:rowOff>
    </xdr:from>
    <xdr:to>
      <xdr:col>15</xdr:col>
      <xdr:colOff>180975</xdr:colOff>
      <xdr:row>36</xdr:row>
      <xdr:rowOff>154426</xdr:rowOff>
    </xdr:to>
    <xdr:cxnSp macro="">
      <xdr:nvCxnSpPr>
        <xdr:cNvPr id="278" name="直線コネクタ 277"/>
        <xdr:cNvCxnSpPr/>
      </xdr:nvCxnSpPr>
      <xdr:spPr>
        <a:xfrm>
          <a:off x="9639300" y="6318186"/>
          <a:ext cx="8382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42877</xdr:rowOff>
    </xdr:from>
    <xdr:ext cx="534377" cy="259045"/>
    <xdr:sp macro="" textlink="">
      <xdr:nvSpPr>
        <xdr:cNvPr id="279" name="補助費等平均値テキスト"/>
        <xdr:cNvSpPr txBox="1"/>
      </xdr:nvSpPr>
      <xdr:spPr>
        <a:xfrm>
          <a:off x="10528300" y="604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145986</xdr:rowOff>
    </xdr:from>
    <xdr:to>
      <xdr:col>14</xdr:col>
      <xdr:colOff>28575</xdr:colOff>
      <xdr:row>37</xdr:row>
      <xdr:rowOff>126</xdr:rowOff>
    </xdr:to>
    <xdr:cxnSp macro="">
      <xdr:nvCxnSpPr>
        <xdr:cNvPr id="281" name="直線コネクタ 280"/>
        <xdr:cNvCxnSpPr/>
      </xdr:nvCxnSpPr>
      <xdr:spPr>
        <a:xfrm flipV="1">
          <a:off x="8750300" y="6318186"/>
          <a:ext cx="889000" cy="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126</xdr:rowOff>
    </xdr:from>
    <xdr:to>
      <xdr:col>12</xdr:col>
      <xdr:colOff>511175</xdr:colOff>
      <xdr:row>37</xdr:row>
      <xdr:rowOff>38590</xdr:rowOff>
    </xdr:to>
    <xdr:cxnSp macro="">
      <xdr:nvCxnSpPr>
        <xdr:cNvPr id="284" name="直線コネクタ 283"/>
        <xdr:cNvCxnSpPr/>
      </xdr:nvCxnSpPr>
      <xdr:spPr>
        <a:xfrm flipV="1">
          <a:off x="7861300" y="6343776"/>
          <a:ext cx="889000" cy="3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28358</xdr:rowOff>
    </xdr:from>
    <xdr:ext cx="534377" cy="259045"/>
    <xdr:sp macro="" textlink="">
      <xdr:nvSpPr>
        <xdr:cNvPr id="286" name="テキスト ボックス 285"/>
        <xdr:cNvSpPr txBox="1"/>
      </xdr:nvSpPr>
      <xdr:spPr>
        <a:xfrm>
          <a:off x="84831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38590</xdr:rowOff>
    </xdr:from>
    <xdr:to>
      <xdr:col>11</xdr:col>
      <xdr:colOff>307975</xdr:colOff>
      <xdr:row>37</xdr:row>
      <xdr:rowOff>44625</xdr:rowOff>
    </xdr:to>
    <xdr:cxnSp macro="">
      <xdr:nvCxnSpPr>
        <xdr:cNvPr id="287" name="直線コネクタ 286"/>
        <xdr:cNvCxnSpPr/>
      </xdr:nvCxnSpPr>
      <xdr:spPr>
        <a:xfrm flipV="1">
          <a:off x="6972300" y="6382240"/>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38078</xdr:rowOff>
    </xdr:from>
    <xdr:ext cx="534377" cy="259045"/>
    <xdr:sp macro="" textlink="">
      <xdr:nvSpPr>
        <xdr:cNvPr id="289" name="テキスト ボックス 288"/>
        <xdr:cNvSpPr txBox="1"/>
      </xdr:nvSpPr>
      <xdr:spPr>
        <a:xfrm>
          <a:off x="7594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36532</xdr:rowOff>
    </xdr:from>
    <xdr:ext cx="534377" cy="259045"/>
    <xdr:sp macro="" textlink="">
      <xdr:nvSpPr>
        <xdr:cNvPr id="291" name="テキスト ボックス 290"/>
        <xdr:cNvSpPr txBox="1"/>
      </xdr:nvSpPr>
      <xdr:spPr>
        <a:xfrm>
          <a:off x="6705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103626</xdr:rowOff>
    </xdr:from>
    <xdr:to>
      <xdr:col>15</xdr:col>
      <xdr:colOff>231775</xdr:colOff>
      <xdr:row>37</xdr:row>
      <xdr:rowOff>33776</xdr:rowOff>
    </xdr:to>
    <xdr:sp macro="" textlink="">
      <xdr:nvSpPr>
        <xdr:cNvPr id="297" name="円/楕円 296"/>
        <xdr:cNvSpPr/>
      </xdr:nvSpPr>
      <xdr:spPr>
        <a:xfrm>
          <a:off x="10426700" y="627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18553</xdr:rowOff>
    </xdr:from>
    <xdr:ext cx="534377" cy="259045"/>
    <xdr:sp macro="" textlink="">
      <xdr:nvSpPr>
        <xdr:cNvPr id="298" name="補助費等該当値テキスト"/>
        <xdr:cNvSpPr txBox="1"/>
      </xdr:nvSpPr>
      <xdr:spPr>
        <a:xfrm>
          <a:off x="10528300" y="61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71,779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95186</xdr:rowOff>
    </xdr:from>
    <xdr:to>
      <xdr:col>14</xdr:col>
      <xdr:colOff>79375</xdr:colOff>
      <xdr:row>37</xdr:row>
      <xdr:rowOff>25336</xdr:rowOff>
    </xdr:to>
    <xdr:sp macro="" textlink="">
      <xdr:nvSpPr>
        <xdr:cNvPr id="299" name="円/楕円 298"/>
        <xdr:cNvSpPr/>
      </xdr:nvSpPr>
      <xdr:spPr>
        <a:xfrm>
          <a:off x="9588500" y="62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16463</xdr:rowOff>
    </xdr:from>
    <xdr:ext cx="534377" cy="259045"/>
    <xdr:sp macro="" textlink="">
      <xdr:nvSpPr>
        <xdr:cNvPr id="300" name="テキスト ボックス 299"/>
        <xdr:cNvSpPr txBox="1"/>
      </xdr:nvSpPr>
      <xdr:spPr>
        <a:xfrm>
          <a:off x="9359411" y="636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120776</xdr:rowOff>
    </xdr:from>
    <xdr:to>
      <xdr:col>12</xdr:col>
      <xdr:colOff>561975</xdr:colOff>
      <xdr:row>37</xdr:row>
      <xdr:rowOff>50926</xdr:rowOff>
    </xdr:to>
    <xdr:sp macro="" textlink="">
      <xdr:nvSpPr>
        <xdr:cNvPr id="301" name="円/楕円 300"/>
        <xdr:cNvSpPr/>
      </xdr:nvSpPr>
      <xdr:spPr>
        <a:xfrm>
          <a:off x="8699500" y="62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42053</xdr:rowOff>
    </xdr:from>
    <xdr:ext cx="534377" cy="259045"/>
    <xdr:sp macro="" textlink="">
      <xdr:nvSpPr>
        <xdr:cNvPr id="302" name="テキスト ボックス 301"/>
        <xdr:cNvSpPr txBox="1"/>
      </xdr:nvSpPr>
      <xdr:spPr>
        <a:xfrm>
          <a:off x="8483111" y="63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159240</xdr:rowOff>
    </xdr:from>
    <xdr:to>
      <xdr:col>11</xdr:col>
      <xdr:colOff>358775</xdr:colOff>
      <xdr:row>37</xdr:row>
      <xdr:rowOff>89390</xdr:rowOff>
    </xdr:to>
    <xdr:sp macro="" textlink="">
      <xdr:nvSpPr>
        <xdr:cNvPr id="303" name="円/楕円 302"/>
        <xdr:cNvSpPr/>
      </xdr:nvSpPr>
      <xdr:spPr>
        <a:xfrm>
          <a:off x="7810500" y="63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80517</xdr:rowOff>
    </xdr:from>
    <xdr:ext cx="534377" cy="259045"/>
    <xdr:sp macro="" textlink="">
      <xdr:nvSpPr>
        <xdr:cNvPr id="304" name="テキスト ボックス 303"/>
        <xdr:cNvSpPr txBox="1"/>
      </xdr:nvSpPr>
      <xdr:spPr>
        <a:xfrm>
          <a:off x="7594111" y="64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165275</xdr:rowOff>
    </xdr:from>
    <xdr:to>
      <xdr:col>10</xdr:col>
      <xdr:colOff>155575</xdr:colOff>
      <xdr:row>37</xdr:row>
      <xdr:rowOff>95425</xdr:rowOff>
    </xdr:to>
    <xdr:sp macro="" textlink="">
      <xdr:nvSpPr>
        <xdr:cNvPr id="305" name="円/楕円 304"/>
        <xdr:cNvSpPr/>
      </xdr:nvSpPr>
      <xdr:spPr>
        <a:xfrm>
          <a:off x="6921500" y="63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86552</xdr:rowOff>
    </xdr:from>
    <xdr:ext cx="534377" cy="259045"/>
    <xdr:sp macro="" textlink="">
      <xdr:nvSpPr>
        <xdr:cNvPr id="306" name="テキスト ボックス 305"/>
        <xdr:cNvSpPr txBox="1"/>
      </xdr:nvSpPr>
      <xdr:spPr>
        <a:xfrm>
          <a:off x="6705111" y="64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135499</xdr:rowOff>
    </xdr:from>
    <xdr:to>
      <xdr:col>15</xdr:col>
      <xdr:colOff>180975</xdr:colOff>
      <xdr:row>58</xdr:row>
      <xdr:rowOff>145224</xdr:rowOff>
    </xdr:to>
    <xdr:cxnSp macro="">
      <xdr:nvCxnSpPr>
        <xdr:cNvPr id="337" name="直線コネクタ 336"/>
        <xdr:cNvCxnSpPr/>
      </xdr:nvCxnSpPr>
      <xdr:spPr>
        <a:xfrm flipV="1">
          <a:off x="9639300" y="10079599"/>
          <a:ext cx="8382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90260</xdr:rowOff>
    </xdr:from>
    <xdr:ext cx="534377" cy="259045"/>
    <xdr:sp macro="" textlink="">
      <xdr:nvSpPr>
        <xdr:cNvPr id="338" name="普通建設事業費平均値テキスト"/>
        <xdr:cNvSpPr txBox="1"/>
      </xdr:nvSpPr>
      <xdr:spPr>
        <a:xfrm>
          <a:off x="10528300" y="969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100867</xdr:rowOff>
    </xdr:from>
    <xdr:to>
      <xdr:col>14</xdr:col>
      <xdr:colOff>28575</xdr:colOff>
      <xdr:row>58</xdr:row>
      <xdr:rowOff>145224</xdr:rowOff>
    </xdr:to>
    <xdr:cxnSp macro="">
      <xdr:nvCxnSpPr>
        <xdr:cNvPr id="340" name="直線コネクタ 339"/>
        <xdr:cNvCxnSpPr/>
      </xdr:nvCxnSpPr>
      <xdr:spPr>
        <a:xfrm>
          <a:off x="8750300" y="10044967"/>
          <a:ext cx="889000" cy="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28567</xdr:rowOff>
    </xdr:from>
    <xdr:ext cx="534377" cy="259045"/>
    <xdr:sp macro="" textlink="">
      <xdr:nvSpPr>
        <xdr:cNvPr id="342" name="テキスト ボックス 341"/>
        <xdr:cNvSpPr txBox="1"/>
      </xdr:nvSpPr>
      <xdr:spPr>
        <a:xfrm>
          <a:off x="9359411" y="96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100867</xdr:rowOff>
    </xdr:from>
    <xdr:to>
      <xdr:col>12</xdr:col>
      <xdr:colOff>511175</xdr:colOff>
      <xdr:row>58</xdr:row>
      <xdr:rowOff>103324</xdr:rowOff>
    </xdr:to>
    <xdr:cxnSp macro="">
      <xdr:nvCxnSpPr>
        <xdr:cNvPr id="343" name="直線コネクタ 342"/>
        <xdr:cNvCxnSpPr/>
      </xdr:nvCxnSpPr>
      <xdr:spPr>
        <a:xfrm flipV="1">
          <a:off x="7861300" y="10044967"/>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43045</xdr:rowOff>
    </xdr:from>
    <xdr:ext cx="534377" cy="259045"/>
    <xdr:sp macro="" textlink="">
      <xdr:nvSpPr>
        <xdr:cNvPr id="345" name="テキスト ボックス 344"/>
        <xdr:cNvSpPr txBox="1"/>
      </xdr:nvSpPr>
      <xdr:spPr>
        <a:xfrm>
          <a:off x="8483111" y="96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103324</xdr:rowOff>
    </xdr:from>
    <xdr:to>
      <xdr:col>11</xdr:col>
      <xdr:colOff>307975</xdr:colOff>
      <xdr:row>58</xdr:row>
      <xdr:rowOff>110287</xdr:rowOff>
    </xdr:to>
    <xdr:cxnSp macro="">
      <xdr:nvCxnSpPr>
        <xdr:cNvPr id="346" name="直線コネクタ 345"/>
        <xdr:cNvCxnSpPr/>
      </xdr:nvCxnSpPr>
      <xdr:spPr>
        <a:xfrm flipV="1">
          <a:off x="6972300" y="10047424"/>
          <a:ext cx="8890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51064</xdr:rowOff>
    </xdr:from>
    <xdr:ext cx="534377" cy="259045"/>
    <xdr:sp macro="" textlink="">
      <xdr:nvSpPr>
        <xdr:cNvPr id="348" name="テキスト ボックス 347"/>
        <xdr:cNvSpPr txBox="1"/>
      </xdr:nvSpPr>
      <xdr:spPr>
        <a:xfrm>
          <a:off x="7594111" y="96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78420</xdr:rowOff>
    </xdr:from>
    <xdr:ext cx="534377" cy="259045"/>
    <xdr:sp macro="" textlink="">
      <xdr:nvSpPr>
        <xdr:cNvPr id="350" name="テキスト ボックス 349"/>
        <xdr:cNvSpPr txBox="1"/>
      </xdr:nvSpPr>
      <xdr:spPr>
        <a:xfrm>
          <a:off x="6705111" y="96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84699</xdr:rowOff>
    </xdr:from>
    <xdr:to>
      <xdr:col>15</xdr:col>
      <xdr:colOff>231775</xdr:colOff>
      <xdr:row>59</xdr:row>
      <xdr:rowOff>14849</xdr:rowOff>
    </xdr:to>
    <xdr:sp macro="" textlink="">
      <xdr:nvSpPr>
        <xdr:cNvPr id="356" name="円/楕円 355"/>
        <xdr:cNvSpPr/>
      </xdr:nvSpPr>
      <xdr:spPr>
        <a:xfrm>
          <a:off x="10426700" y="100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171076</xdr:rowOff>
    </xdr:from>
    <xdr:ext cx="534377" cy="259045"/>
    <xdr:sp macro="" textlink="">
      <xdr:nvSpPr>
        <xdr:cNvPr id="357" name="普通建設事業費該当値テキスト"/>
        <xdr:cNvSpPr txBox="1"/>
      </xdr:nvSpPr>
      <xdr:spPr>
        <a:xfrm>
          <a:off x="10528300" y="99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94424</xdr:rowOff>
    </xdr:from>
    <xdr:to>
      <xdr:col>14</xdr:col>
      <xdr:colOff>79375</xdr:colOff>
      <xdr:row>59</xdr:row>
      <xdr:rowOff>24574</xdr:rowOff>
    </xdr:to>
    <xdr:sp macro="" textlink="">
      <xdr:nvSpPr>
        <xdr:cNvPr id="358" name="円/楕円 357"/>
        <xdr:cNvSpPr/>
      </xdr:nvSpPr>
      <xdr:spPr>
        <a:xfrm>
          <a:off x="9588500" y="100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15701</xdr:rowOff>
    </xdr:from>
    <xdr:ext cx="534377" cy="259045"/>
    <xdr:sp macro="" textlink="">
      <xdr:nvSpPr>
        <xdr:cNvPr id="359" name="テキスト ボックス 358"/>
        <xdr:cNvSpPr txBox="1"/>
      </xdr:nvSpPr>
      <xdr:spPr>
        <a:xfrm>
          <a:off x="9359411" y="101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50067</xdr:rowOff>
    </xdr:from>
    <xdr:to>
      <xdr:col>12</xdr:col>
      <xdr:colOff>561975</xdr:colOff>
      <xdr:row>58</xdr:row>
      <xdr:rowOff>151667</xdr:rowOff>
    </xdr:to>
    <xdr:sp macro="" textlink="">
      <xdr:nvSpPr>
        <xdr:cNvPr id="360" name="円/楕円 359"/>
        <xdr:cNvSpPr/>
      </xdr:nvSpPr>
      <xdr:spPr>
        <a:xfrm>
          <a:off x="8699500" y="99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142794</xdr:rowOff>
    </xdr:from>
    <xdr:ext cx="534377" cy="259045"/>
    <xdr:sp macro="" textlink="">
      <xdr:nvSpPr>
        <xdr:cNvPr id="361" name="テキスト ボックス 360"/>
        <xdr:cNvSpPr txBox="1"/>
      </xdr:nvSpPr>
      <xdr:spPr>
        <a:xfrm>
          <a:off x="8483111" y="1008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52524</xdr:rowOff>
    </xdr:from>
    <xdr:to>
      <xdr:col>11</xdr:col>
      <xdr:colOff>358775</xdr:colOff>
      <xdr:row>58</xdr:row>
      <xdr:rowOff>154124</xdr:rowOff>
    </xdr:to>
    <xdr:sp macro="" textlink="">
      <xdr:nvSpPr>
        <xdr:cNvPr id="362" name="円/楕円 361"/>
        <xdr:cNvSpPr/>
      </xdr:nvSpPr>
      <xdr:spPr>
        <a:xfrm>
          <a:off x="7810500" y="99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145251</xdr:rowOff>
    </xdr:from>
    <xdr:ext cx="534377" cy="259045"/>
    <xdr:sp macro="" textlink="">
      <xdr:nvSpPr>
        <xdr:cNvPr id="363" name="テキスト ボックス 362"/>
        <xdr:cNvSpPr txBox="1"/>
      </xdr:nvSpPr>
      <xdr:spPr>
        <a:xfrm>
          <a:off x="7594111" y="100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59487</xdr:rowOff>
    </xdr:from>
    <xdr:to>
      <xdr:col>10</xdr:col>
      <xdr:colOff>155575</xdr:colOff>
      <xdr:row>58</xdr:row>
      <xdr:rowOff>161087</xdr:rowOff>
    </xdr:to>
    <xdr:sp macro="" textlink="">
      <xdr:nvSpPr>
        <xdr:cNvPr id="364" name="円/楕円 363"/>
        <xdr:cNvSpPr/>
      </xdr:nvSpPr>
      <xdr:spPr>
        <a:xfrm>
          <a:off x="6921500" y="100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152214</xdr:rowOff>
    </xdr:from>
    <xdr:ext cx="534377" cy="259045"/>
    <xdr:sp macro="" textlink="">
      <xdr:nvSpPr>
        <xdr:cNvPr id="365" name="テキスト ボックス 364"/>
        <xdr:cNvSpPr txBox="1"/>
      </xdr:nvSpPr>
      <xdr:spPr>
        <a:xfrm>
          <a:off x="6705111" y="100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18019</xdr:rowOff>
    </xdr:from>
    <xdr:to>
      <xdr:col>15</xdr:col>
      <xdr:colOff>180975</xdr:colOff>
      <xdr:row>79</xdr:row>
      <xdr:rowOff>20158</xdr:rowOff>
    </xdr:to>
    <xdr:cxnSp macro="">
      <xdr:nvCxnSpPr>
        <xdr:cNvPr id="394" name="直線コネクタ 393"/>
        <xdr:cNvCxnSpPr/>
      </xdr:nvCxnSpPr>
      <xdr:spPr>
        <a:xfrm>
          <a:off x="9639300" y="13562569"/>
          <a:ext cx="8382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28894</xdr:rowOff>
    </xdr:from>
    <xdr:ext cx="534377" cy="259045"/>
    <xdr:sp macro="" textlink="">
      <xdr:nvSpPr>
        <xdr:cNvPr id="395" name="普通建設事業費 （ うち新規整備　）平均値テキスト"/>
        <xdr:cNvSpPr txBox="1"/>
      </xdr:nvSpPr>
      <xdr:spPr>
        <a:xfrm>
          <a:off x="10528300" y="13230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10623</xdr:rowOff>
    </xdr:from>
    <xdr:to>
      <xdr:col>14</xdr:col>
      <xdr:colOff>28575</xdr:colOff>
      <xdr:row>79</xdr:row>
      <xdr:rowOff>18019</xdr:rowOff>
    </xdr:to>
    <xdr:cxnSp macro="">
      <xdr:nvCxnSpPr>
        <xdr:cNvPr id="397" name="直線コネクタ 396"/>
        <xdr:cNvCxnSpPr/>
      </xdr:nvCxnSpPr>
      <xdr:spPr>
        <a:xfrm>
          <a:off x="8750300" y="13555173"/>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131458</xdr:rowOff>
    </xdr:from>
    <xdr:ext cx="534377" cy="259045"/>
    <xdr:sp macro="" textlink="">
      <xdr:nvSpPr>
        <xdr:cNvPr id="399" name="テキスト ボックス 398"/>
        <xdr:cNvSpPr txBox="1"/>
      </xdr:nvSpPr>
      <xdr:spPr>
        <a:xfrm>
          <a:off x="93594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150694</xdr:rowOff>
    </xdr:from>
    <xdr:ext cx="534377" cy="259045"/>
    <xdr:sp macro="" textlink="">
      <xdr:nvSpPr>
        <xdr:cNvPr id="401" name="テキスト ボックス 400"/>
        <xdr:cNvSpPr txBox="1"/>
      </xdr:nvSpPr>
      <xdr:spPr>
        <a:xfrm>
          <a:off x="8483111" y="131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140808</xdr:rowOff>
    </xdr:from>
    <xdr:to>
      <xdr:col>15</xdr:col>
      <xdr:colOff>231775</xdr:colOff>
      <xdr:row>79</xdr:row>
      <xdr:rowOff>70958</xdr:rowOff>
    </xdr:to>
    <xdr:sp macro="" textlink="">
      <xdr:nvSpPr>
        <xdr:cNvPr id="407" name="円/楕円 406"/>
        <xdr:cNvSpPr/>
      </xdr:nvSpPr>
      <xdr:spPr>
        <a:xfrm>
          <a:off x="10426700" y="135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55735</xdr:rowOff>
    </xdr:from>
    <xdr:ext cx="469744" cy="259045"/>
    <xdr:sp macro="" textlink="">
      <xdr:nvSpPr>
        <xdr:cNvPr id="408" name="普通建設事業費 （ うち新規整備　）該当値テキスト"/>
        <xdr:cNvSpPr txBox="1"/>
      </xdr:nvSpPr>
      <xdr:spPr>
        <a:xfrm>
          <a:off x="10528300" y="134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138669</xdr:rowOff>
    </xdr:from>
    <xdr:to>
      <xdr:col>14</xdr:col>
      <xdr:colOff>79375</xdr:colOff>
      <xdr:row>79</xdr:row>
      <xdr:rowOff>68819</xdr:rowOff>
    </xdr:to>
    <xdr:sp macro="" textlink="">
      <xdr:nvSpPr>
        <xdr:cNvPr id="409" name="円/楕円 408"/>
        <xdr:cNvSpPr/>
      </xdr:nvSpPr>
      <xdr:spPr>
        <a:xfrm>
          <a:off x="9588500" y="135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59946</xdr:rowOff>
    </xdr:from>
    <xdr:ext cx="469744" cy="259045"/>
    <xdr:sp macro="" textlink="">
      <xdr:nvSpPr>
        <xdr:cNvPr id="410" name="テキスト ボックス 409"/>
        <xdr:cNvSpPr txBox="1"/>
      </xdr:nvSpPr>
      <xdr:spPr>
        <a:xfrm>
          <a:off x="9391727" y="1360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131273</xdr:rowOff>
    </xdr:from>
    <xdr:to>
      <xdr:col>12</xdr:col>
      <xdr:colOff>561975</xdr:colOff>
      <xdr:row>79</xdr:row>
      <xdr:rowOff>61423</xdr:rowOff>
    </xdr:to>
    <xdr:sp macro="" textlink="">
      <xdr:nvSpPr>
        <xdr:cNvPr id="411" name="円/楕円 410"/>
        <xdr:cNvSpPr/>
      </xdr:nvSpPr>
      <xdr:spPr>
        <a:xfrm>
          <a:off x="8699500" y="135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52550</xdr:rowOff>
    </xdr:from>
    <xdr:ext cx="469744" cy="259045"/>
    <xdr:sp macro="" textlink="">
      <xdr:nvSpPr>
        <xdr:cNvPr id="412" name="テキスト ボックス 411"/>
        <xdr:cNvSpPr txBox="1"/>
      </xdr:nvSpPr>
      <xdr:spPr>
        <a:xfrm>
          <a:off x="8515427" y="135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120689</xdr:rowOff>
    </xdr:from>
    <xdr:to>
      <xdr:col>15</xdr:col>
      <xdr:colOff>180975</xdr:colOff>
      <xdr:row>98</xdr:row>
      <xdr:rowOff>10961</xdr:rowOff>
    </xdr:to>
    <xdr:cxnSp macro="">
      <xdr:nvCxnSpPr>
        <xdr:cNvPr id="439" name="直線コネクタ 438"/>
        <xdr:cNvCxnSpPr/>
      </xdr:nvCxnSpPr>
      <xdr:spPr>
        <a:xfrm flipV="1">
          <a:off x="9639300" y="16751339"/>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20717</xdr:rowOff>
    </xdr:from>
    <xdr:ext cx="534377" cy="259045"/>
    <xdr:sp macro="" textlink="">
      <xdr:nvSpPr>
        <xdr:cNvPr id="440" name="普通建設事業費 （ うち更新整備　）平均値テキスト"/>
        <xdr:cNvSpPr txBox="1"/>
      </xdr:nvSpPr>
      <xdr:spPr>
        <a:xfrm>
          <a:off x="10528300" y="1630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143281</xdr:rowOff>
    </xdr:from>
    <xdr:to>
      <xdr:col>14</xdr:col>
      <xdr:colOff>28575</xdr:colOff>
      <xdr:row>98</xdr:row>
      <xdr:rowOff>10961</xdr:rowOff>
    </xdr:to>
    <xdr:cxnSp macro="">
      <xdr:nvCxnSpPr>
        <xdr:cNvPr id="442" name="直線コネクタ 441"/>
        <xdr:cNvCxnSpPr/>
      </xdr:nvCxnSpPr>
      <xdr:spPr>
        <a:xfrm>
          <a:off x="8750300" y="16773931"/>
          <a:ext cx="889000" cy="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4715</xdr:rowOff>
    </xdr:from>
    <xdr:ext cx="534377" cy="259045"/>
    <xdr:sp macro="" textlink="">
      <xdr:nvSpPr>
        <xdr:cNvPr id="444" name="テキスト ボックス 443"/>
        <xdr:cNvSpPr txBox="1"/>
      </xdr:nvSpPr>
      <xdr:spPr>
        <a:xfrm>
          <a:off x="93594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7117</xdr:rowOff>
    </xdr:from>
    <xdr:ext cx="534377" cy="259045"/>
    <xdr:sp macro="" textlink="">
      <xdr:nvSpPr>
        <xdr:cNvPr id="446" name="テキスト ボックス 445"/>
        <xdr:cNvSpPr txBox="1"/>
      </xdr:nvSpPr>
      <xdr:spPr>
        <a:xfrm>
          <a:off x="8483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69889</xdr:rowOff>
    </xdr:from>
    <xdr:to>
      <xdr:col>15</xdr:col>
      <xdr:colOff>231775</xdr:colOff>
      <xdr:row>98</xdr:row>
      <xdr:rowOff>39</xdr:rowOff>
    </xdr:to>
    <xdr:sp macro="" textlink="">
      <xdr:nvSpPr>
        <xdr:cNvPr id="452" name="円/楕円 451"/>
        <xdr:cNvSpPr/>
      </xdr:nvSpPr>
      <xdr:spPr>
        <a:xfrm>
          <a:off x="10426700" y="167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156266</xdr:rowOff>
    </xdr:from>
    <xdr:ext cx="469744" cy="259045"/>
    <xdr:sp macro="" textlink="">
      <xdr:nvSpPr>
        <xdr:cNvPr id="453" name="普通建設事業費 （ うち更新整備　）該当値テキスト"/>
        <xdr:cNvSpPr txBox="1"/>
      </xdr:nvSpPr>
      <xdr:spPr>
        <a:xfrm>
          <a:off x="10528300" y="1661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131611</xdr:rowOff>
    </xdr:from>
    <xdr:to>
      <xdr:col>14</xdr:col>
      <xdr:colOff>79375</xdr:colOff>
      <xdr:row>98</xdr:row>
      <xdr:rowOff>61761</xdr:rowOff>
    </xdr:to>
    <xdr:sp macro="" textlink="">
      <xdr:nvSpPr>
        <xdr:cNvPr id="454" name="円/楕円 453"/>
        <xdr:cNvSpPr/>
      </xdr:nvSpPr>
      <xdr:spPr>
        <a:xfrm>
          <a:off x="9588500" y="16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52888</xdr:rowOff>
    </xdr:from>
    <xdr:ext cx="469744" cy="259045"/>
    <xdr:sp macro="" textlink="">
      <xdr:nvSpPr>
        <xdr:cNvPr id="455" name="テキスト ボックス 454"/>
        <xdr:cNvSpPr txBox="1"/>
      </xdr:nvSpPr>
      <xdr:spPr>
        <a:xfrm>
          <a:off x="9391727" y="168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92481</xdr:rowOff>
    </xdr:from>
    <xdr:to>
      <xdr:col>12</xdr:col>
      <xdr:colOff>561975</xdr:colOff>
      <xdr:row>98</xdr:row>
      <xdr:rowOff>22631</xdr:rowOff>
    </xdr:to>
    <xdr:sp macro="" textlink="">
      <xdr:nvSpPr>
        <xdr:cNvPr id="456" name="円/楕円 455"/>
        <xdr:cNvSpPr/>
      </xdr:nvSpPr>
      <xdr:spPr>
        <a:xfrm>
          <a:off x="8699500" y="167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13758</xdr:rowOff>
    </xdr:from>
    <xdr:ext cx="469744" cy="259045"/>
    <xdr:sp macro="" textlink="">
      <xdr:nvSpPr>
        <xdr:cNvPr id="457" name="テキスト ボックス 456"/>
        <xdr:cNvSpPr txBox="1"/>
      </xdr:nvSpPr>
      <xdr:spPr>
        <a:xfrm>
          <a:off x="8515427" y="1681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37211</xdr:rowOff>
    </xdr:from>
    <xdr:to>
      <xdr:col>23</xdr:col>
      <xdr:colOff>517525</xdr:colOff>
      <xdr:row>39</xdr:row>
      <xdr:rowOff>42793</xdr:rowOff>
    </xdr:to>
    <xdr:cxnSp macro="">
      <xdr:nvCxnSpPr>
        <xdr:cNvPr id="484" name="直線コネクタ 483"/>
        <xdr:cNvCxnSpPr/>
      </xdr:nvCxnSpPr>
      <xdr:spPr>
        <a:xfrm>
          <a:off x="15481300" y="6723761"/>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37211</xdr:rowOff>
    </xdr:from>
    <xdr:to>
      <xdr:col>22</xdr:col>
      <xdr:colOff>365125</xdr:colOff>
      <xdr:row>39</xdr:row>
      <xdr:rowOff>42945</xdr:rowOff>
    </xdr:to>
    <xdr:cxnSp macro="">
      <xdr:nvCxnSpPr>
        <xdr:cNvPr id="487" name="直線コネクタ 486"/>
        <xdr:cNvCxnSpPr/>
      </xdr:nvCxnSpPr>
      <xdr:spPr>
        <a:xfrm flipV="1">
          <a:off x="14592300" y="6723761"/>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42945</xdr:rowOff>
    </xdr:from>
    <xdr:to>
      <xdr:col>21</xdr:col>
      <xdr:colOff>161925</xdr:colOff>
      <xdr:row>39</xdr:row>
      <xdr:rowOff>44145</xdr:rowOff>
    </xdr:to>
    <xdr:cxnSp macro="">
      <xdr:nvCxnSpPr>
        <xdr:cNvPr id="490" name="直線コネクタ 489"/>
        <xdr:cNvCxnSpPr/>
      </xdr:nvCxnSpPr>
      <xdr:spPr>
        <a:xfrm flipV="1">
          <a:off x="13703300" y="672949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43993</xdr:rowOff>
    </xdr:from>
    <xdr:to>
      <xdr:col>19</xdr:col>
      <xdr:colOff>644525</xdr:colOff>
      <xdr:row>39</xdr:row>
      <xdr:rowOff>44145</xdr:rowOff>
    </xdr:to>
    <xdr:cxnSp macro="">
      <xdr:nvCxnSpPr>
        <xdr:cNvPr id="493" name="直線コネクタ 492"/>
        <xdr:cNvCxnSpPr/>
      </xdr:nvCxnSpPr>
      <xdr:spPr>
        <a:xfrm>
          <a:off x="12814300" y="673054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163443</xdr:rowOff>
    </xdr:from>
    <xdr:to>
      <xdr:col>23</xdr:col>
      <xdr:colOff>568325</xdr:colOff>
      <xdr:row>39</xdr:row>
      <xdr:rowOff>93593</xdr:rowOff>
    </xdr:to>
    <xdr:sp macro="" textlink="">
      <xdr:nvSpPr>
        <xdr:cNvPr id="503" name="円/楕円 502"/>
        <xdr:cNvSpPr/>
      </xdr:nvSpPr>
      <xdr:spPr>
        <a:xfrm>
          <a:off x="16268700" y="66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78370</xdr:rowOff>
    </xdr:from>
    <xdr:ext cx="313932" cy="259045"/>
    <xdr:sp macro="" textlink="">
      <xdr:nvSpPr>
        <xdr:cNvPr id="504" name="災害復旧事業費該当値テキスト"/>
        <xdr:cNvSpPr txBox="1"/>
      </xdr:nvSpPr>
      <xdr:spPr>
        <a:xfrm>
          <a:off x="16370300" y="6593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157861</xdr:rowOff>
    </xdr:from>
    <xdr:to>
      <xdr:col>22</xdr:col>
      <xdr:colOff>415925</xdr:colOff>
      <xdr:row>39</xdr:row>
      <xdr:rowOff>88011</xdr:rowOff>
    </xdr:to>
    <xdr:sp macro="" textlink="">
      <xdr:nvSpPr>
        <xdr:cNvPr id="505" name="円/楕円 504"/>
        <xdr:cNvSpPr/>
      </xdr:nvSpPr>
      <xdr:spPr>
        <a:xfrm>
          <a:off x="15430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79138</xdr:rowOff>
    </xdr:from>
    <xdr:ext cx="378565" cy="259045"/>
    <xdr:sp macro="" textlink="">
      <xdr:nvSpPr>
        <xdr:cNvPr id="506" name="テキスト ボックス 505"/>
        <xdr:cNvSpPr txBox="1"/>
      </xdr:nvSpPr>
      <xdr:spPr>
        <a:xfrm>
          <a:off x="15279317" y="676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163595</xdr:rowOff>
    </xdr:from>
    <xdr:to>
      <xdr:col>21</xdr:col>
      <xdr:colOff>212725</xdr:colOff>
      <xdr:row>39</xdr:row>
      <xdr:rowOff>93745</xdr:rowOff>
    </xdr:to>
    <xdr:sp macro="" textlink="">
      <xdr:nvSpPr>
        <xdr:cNvPr id="507" name="円/楕円 506"/>
        <xdr:cNvSpPr/>
      </xdr:nvSpPr>
      <xdr:spPr>
        <a:xfrm>
          <a:off x="14541500" y="66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84872</xdr:rowOff>
    </xdr:from>
    <xdr:ext cx="313932" cy="259045"/>
    <xdr:sp macro="" textlink="">
      <xdr:nvSpPr>
        <xdr:cNvPr id="508" name="テキスト ボックス 507"/>
        <xdr:cNvSpPr txBox="1"/>
      </xdr:nvSpPr>
      <xdr:spPr>
        <a:xfrm>
          <a:off x="14435333" y="6771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164795</xdr:rowOff>
    </xdr:from>
    <xdr:to>
      <xdr:col>20</xdr:col>
      <xdr:colOff>9525</xdr:colOff>
      <xdr:row>39</xdr:row>
      <xdr:rowOff>94945</xdr:rowOff>
    </xdr:to>
    <xdr:sp macro="" textlink="">
      <xdr:nvSpPr>
        <xdr:cNvPr id="509" name="円/楕円 508"/>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86072</xdr:rowOff>
    </xdr:from>
    <xdr:ext cx="313932" cy="259045"/>
    <xdr:sp macro="" textlink="">
      <xdr:nvSpPr>
        <xdr:cNvPr id="510" name="テキスト ボックス 509"/>
        <xdr:cNvSpPr txBox="1"/>
      </xdr:nvSpPr>
      <xdr:spPr>
        <a:xfrm>
          <a:off x="13546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164643</xdr:rowOff>
    </xdr:from>
    <xdr:to>
      <xdr:col>18</xdr:col>
      <xdr:colOff>492125</xdr:colOff>
      <xdr:row>39</xdr:row>
      <xdr:rowOff>94793</xdr:rowOff>
    </xdr:to>
    <xdr:sp macro="" textlink="">
      <xdr:nvSpPr>
        <xdr:cNvPr id="511" name="円/楕円 510"/>
        <xdr:cNvSpPr/>
      </xdr:nvSpPr>
      <xdr:spPr>
        <a:xfrm>
          <a:off x="1276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85920</xdr:rowOff>
    </xdr:from>
    <xdr:ext cx="313932" cy="259045"/>
    <xdr:sp macro="" textlink="">
      <xdr:nvSpPr>
        <xdr:cNvPr id="512" name="テキスト ボックス 511"/>
        <xdr:cNvSpPr txBox="1"/>
      </xdr:nvSpPr>
      <xdr:spPr>
        <a:xfrm>
          <a:off x="12657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89103</xdr:rowOff>
    </xdr:from>
    <xdr:to>
      <xdr:col>23</xdr:col>
      <xdr:colOff>517525</xdr:colOff>
      <xdr:row>77</xdr:row>
      <xdr:rowOff>130175</xdr:rowOff>
    </xdr:to>
    <xdr:cxnSp macro="">
      <xdr:nvCxnSpPr>
        <xdr:cNvPr id="587" name="直線コネクタ 586"/>
        <xdr:cNvCxnSpPr/>
      </xdr:nvCxnSpPr>
      <xdr:spPr>
        <a:xfrm>
          <a:off x="15481300" y="13290753"/>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121302</xdr:rowOff>
    </xdr:from>
    <xdr:ext cx="534377" cy="259045"/>
    <xdr:sp macro="" textlink="">
      <xdr:nvSpPr>
        <xdr:cNvPr id="588" name="公債費平均値テキスト"/>
        <xdr:cNvSpPr txBox="1"/>
      </xdr:nvSpPr>
      <xdr:spPr>
        <a:xfrm>
          <a:off x="16370300" y="12808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89103</xdr:rowOff>
    </xdr:from>
    <xdr:to>
      <xdr:col>22</xdr:col>
      <xdr:colOff>365125</xdr:colOff>
      <xdr:row>77</xdr:row>
      <xdr:rowOff>119126</xdr:rowOff>
    </xdr:to>
    <xdr:cxnSp macro="">
      <xdr:nvCxnSpPr>
        <xdr:cNvPr id="590" name="直線コネクタ 589"/>
        <xdr:cNvCxnSpPr/>
      </xdr:nvCxnSpPr>
      <xdr:spPr>
        <a:xfrm flipV="1">
          <a:off x="14592300" y="13290753"/>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21671</xdr:rowOff>
    </xdr:from>
    <xdr:ext cx="534377" cy="259045"/>
    <xdr:sp macro="" textlink="">
      <xdr:nvSpPr>
        <xdr:cNvPr id="592" name="テキスト ボックス 591"/>
        <xdr:cNvSpPr txBox="1"/>
      </xdr:nvSpPr>
      <xdr:spPr>
        <a:xfrm>
          <a:off x="152014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79959</xdr:rowOff>
    </xdr:from>
    <xdr:to>
      <xdr:col>21</xdr:col>
      <xdr:colOff>161925</xdr:colOff>
      <xdr:row>77</xdr:row>
      <xdr:rowOff>119126</xdr:rowOff>
    </xdr:to>
    <xdr:cxnSp macro="">
      <xdr:nvCxnSpPr>
        <xdr:cNvPr id="593" name="直線コネクタ 592"/>
        <xdr:cNvCxnSpPr/>
      </xdr:nvCxnSpPr>
      <xdr:spPr>
        <a:xfrm>
          <a:off x="13703300" y="13281609"/>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40340</xdr:rowOff>
    </xdr:from>
    <xdr:ext cx="534377" cy="259045"/>
    <xdr:sp macro="" textlink="">
      <xdr:nvSpPr>
        <xdr:cNvPr id="595" name="テキスト ボックス 594"/>
        <xdr:cNvSpPr txBox="1"/>
      </xdr:nvSpPr>
      <xdr:spPr>
        <a:xfrm>
          <a:off x="14325111" y="127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79959</xdr:rowOff>
    </xdr:from>
    <xdr:to>
      <xdr:col>19</xdr:col>
      <xdr:colOff>644525</xdr:colOff>
      <xdr:row>78</xdr:row>
      <xdr:rowOff>8483</xdr:rowOff>
    </xdr:to>
    <xdr:cxnSp macro="">
      <xdr:nvCxnSpPr>
        <xdr:cNvPr id="596" name="直線コネクタ 595"/>
        <xdr:cNvCxnSpPr/>
      </xdr:nvCxnSpPr>
      <xdr:spPr>
        <a:xfrm flipV="1">
          <a:off x="12814300" y="13281609"/>
          <a:ext cx="889000" cy="9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68572</xdr:rowOff>
    </xdr:from>
    <xdr:ext cx="534377" cy="259045"/>
    <xdr:sp macro="" textlink="">
      <xdr:nvSpPr>
        <xdr:cNvPr id="598" name="テキスト ボックス 597"/>
        <xdr:cNvSpPr txBox="1"/>
      </xdr:nvSpPr>
      <xdr:spPr>
        <a:xfrm>
          <a:off x="13436111" y="127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34777</xdr:rowOff>
    </xdr:from>
    <xdr:ext cx="534377" cy="259045"/>
    <xdr:sp macro="" textlink="">
      <xdr:nvSpPr>
        <xdr:cNvPr id="600" name="テキスト ボックス 599"/>
        <xdr:cNvSpPr txBox="1"/>
      </xdr:nvSpPr>
      <xdr:spPr>
        <a:xfrm>
          <a:off x="12547111" y="128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79375</xdr:rowOff>
    </xdr:from>
    <xdr:to>
      <xdr:col>23</xdr:col>
      <xdr:colOff>568325</xdr:colOff>
      <xdr:row>78</xdr:row>
      <xdr:rowOff>9525</xdr:rowOff>
    </xdr:to>
    <xdr:sp macro="" textlink="">
      <xdr:nvSpPr>
        <xdr:cNvPr id="606" name="円/楕円 605"/>
        <xdr:cNvSpPr/>
      </xdr:nvSpPr>
      <xdr:spPr>
        <a:xfrm>
          <a:off x="162687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57802</xdr:rowOff>
    </xdr:from>
    <xdr:ext cx="534377" cy="259045"/>
    <xdr:sp macro="" textlink="">
      <xdr:nvSpPr>
        <xdr:cNvPr id="607" name="公債費該当値テキスト"/>
        <xdr:cNvSpPr txBox="1"/>
      </xdr:nvSpPr>
      <xdr:spPr>
        <a:xfrm>
          <a:off x="16370300" y="132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36,750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38303</xdr:rowOff>
    </xdr:from>
    <xdr:to>
      <xdr:col>22</xdr:col>
      <xdr:colOff>415925</xdr:colOff>
      <xdr:row>77</xdr:row>
      <xdr:rowOff>139903</xdr:rowOff>
    </xdr:to>
    <xdr:sp macro="" textlink="">
      <xdr:nvSpPr>
        <xdr:cNvPr id="608" name="円/楕円 607"/>
        <xdr:cNvSpPr/>
      </xdr:nvSpPr>
      <xdr:spPr>
        <a:xfrm>
          <a:off x="15430500" y="132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131030</xdr:rowOff>
    </xdr:from>
    <xdr:ext cx="534377" cy="259045"/>
    <xdr:sp macro="" textlink="">
      <xdr:nvSpPr>
        <xdr:cNvPr id="609" name="テキスト ボックス 608"/>
        <xdr:cNvSpPr txBox="1"/>
      </xdr:nvSpPr>
      <xdr:spPr>
        <a:xfrm>
          <a:off x="15201411" y="133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68326</xdr:rowOff>
    </xdr:from>
    <xdr:to>
      <xdr:col>21</xdr:col>
      <xdr:colOff>212725</xdr:colOff>
      <xdr:row>77</xdr:row>
      <xdr:rowOff>169926</xdr:rowOff>
    </xdr:to>
    <xdr:sp macro="" textlink="">
      <xdr:nvSpPr>
        <xdr:cNvPr id="610" name="円/楕円 609"/>
        <xdr:cNvSpPr/>
      </xdr:nvSpPr>
      <xdr:spPr>
        <a:xfrm>
          <a:off x="14541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161053</xdr:rowOff>
    </xdr:from>
    <xdr:ext cx="534377" cy="259045"/>
    <xdr:sp macro="" textlink="">
      <xdr:nvSpPr>
        <xdr:cNvPr id="611" name="テキスト ボックス 610"/>
        <xdr:cNvSpPr txBox="1"/>
      </xdr:nvSpPr>
      <xdr:spPr>
        <a:xfrm>
          <a:off x="14325111" y="1336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29159</xdr:rowOff>
    </xdr:from>
    <xdr:to>
      <xdr:col>20</xdr:col>
      <xdr:colOff>9525</xdr:colOff>
      <xdr:row>77</xdr:row>
      <xdr:rowOff>130759</xdr:rowOff>
    </xdr:to>
    <xdr:sp macro="" textlink="">
      <xdr:nvSpPr>
        <xdr:cNvPr id="612" name="円/楕円 611"/>
        <xdr:cNvSpPr/>
      </xdr:nvSpPr>
      <xdr:spPr>
        <a:xfrm>
          <a:off x="13652500" y="132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121886</xdr:rowOff>
    </xdr:from>
    <xdr:ext cx="534377" cy="259045"/>
    <xdr:sp macro="" textlink="">
      <xdr:nvSpPr>
        <xdr:cNvPr id="613" name="テキスト ボックス 612"/>
        <xdr:cNvSpPr txBox="1"/>
      </xdr:nvSpPr>
      <xdr:spPr>
        <a:xfrm>
          <a:off x="13436111" y="133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129133</xdr:rowOff>
    </xdr:from>
    <xdr:to>
      <xdr:col>18</xdr:col>
      <xdr:colOff>492125</xdr:colOff>
      <xdr:row>78</xdr:row>
      <xdr:rowOff>59283</xdr:rowOff>
    </xdr:to>
    <xdr:sp macro="" textlink="">
      <xdr:nvSpPr>
        <xdr:cNvPr id="614" name="円/楕円 613"/>
        <xdr:cNvSpPr/>
      </xdr:nvSpPr>
      <xdr:spPr>
        <a:xfrm>
          <a:off x="12763500" y="133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50410</xdr:rowOff>
    </xdr:from>
    <xdr:ext cx="534377" cy="259045"/>
    <xdr:sp macro="" textlink="">
      <xdr:nvSpPr>
        <xdr:cNvPr id="615" name="テキスト ボックス 614"/>
        <xdr:cNvSpPr txBox="1"/>
      </xdr:nvSpPr>
      <xdr:spPr>
        <a:xfrm>
          <a:off x="12547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127081</xdr:rowOff>
    </xdr:from>
    <xdr:to>
      <xdr:col>23</xdr:col>
      <xdr:colOff>517525</xdr:colOff>
      <xdr:row>98</xdr:row>
      <xdr:rowOff>131694</xdr:rowOff>
    </xdr:to>
    <xdr:cxnSp macro="">
      <xdr:nvCxnSpPr>
        <xdr:cNvPr id="640" name="直線コネクタ 639"/>
        <xdr:cNvCxnSpPr/>
      </xdr:nvCxnSpPr>
      <xdr:spPr>
        <a:xfrm flipV="1">
          <a:off x="15481300" y="16929181"/>
          <a:ext cx="838200" cy="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122300</xdr:rowOff>
    </xdr:from>
    <xdr:to>
      <xdr:col>22</xdr:col>
      <xdr:colOff>365125</xdr:colOff>
      <xdr:row>98</xdr:row>
      <xdr:rowOff>131694</xdr:rowOff>
    </xdr:to>
    <xdr:cxnSp macro="">
      <xdr:nvCxnSpPr>
        <xdr:cNvPr id="643" name="直線コネクタ 642"/>
        <xdr:cNvCxnSpPr/>
      </xdr:nvCxnSpPr>
      <xdr:spPr>
        <a:xfrm>
          <a:off x="14592300" y="16924400"/>
          <a:ext cx="889000" cy="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122300</xdr:rowOff>
    </xdr:from>
    <xdr:to>
      <xdr:col>21</xdr:col>
      <xdr:colOff>161925</xdr:colOff>
      <xdr:row>98</xdr:row>
      <xdr:rowOff>124357</xdr:rowOff>
    </xdr:to>
    <xdr:cxnSp macro="">
      <xdr:nvCxnSpPr>
        <xdr:cNvPr id="646" name="直線コネクタ 645"/>
        <xdr:cNvCxnSpPr/>
      </xdr:nvCxnSpPr>
      <xdr:spPr>
        <a:xfrm flipV="1">
          <a:off x="13703300" y="1692440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160100</xdr:rowOff>
    </xdr:from>
    <xdr:ext cx="534377" cy="259045"/>
    <xdr:sp macro="" textlink="">
      <xdr:nvSpPr>
        <xdr:cNvPr id="648" name="テキスト ボックス 647"/>
        <xdr:cNvSpPr txBox="1"/>
      </xdr:nvSpPr>
      <xdr:spPr>
        <a:xfrm>
          <a:off x="14325111" y="166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124357</xdr:rowOff>
    </xdr:from>
    <xdr:to>
      <xdr:col>19</xdr:col>
      <xdr:colOff>644525</xdr:colOff>
      <xdr:row>98</xdr:row>
      <xdr:rowOff>124896</xdr:rowOff>
    </xdr:to>
    <xdr:cxnSp macro="">
      <xdr:nvCxnSpPr>
        <xdr:cNvPr id="649" name="直線コネクタ 648"/>
        <xdr:cNvCxnSpPr/>
      </xdr:nvCxnSpPr>
      <xdr:spPr>
        <a:xfrm flipV="1">
          <a:off x="12814300" y="16926457"/>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156574</xdr:rowOff>
    </xdr:from>
    <xdr:ext cx="534377" cy="259045"/>
    <xdr:sp macro="" textlink="">
      <xdr:nvSpPr>
        <xdr:cNvPr id="651" name="テキスト ボックス 650"/>
        <xdr:cNvSpPr txBox="1"/>
      </xdr:nvSpPr>
      <xdr:spPr>
        <a:xfrm>
          <a:off x="13436111" y="166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3" name="テキスト ボックス 652"/>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76281</xdr:rowOff>
    </xdr:from>
    <xdr:to>
      <xdr:col>23</xdr:col>
      <xdr:colOff>568325</xdr:colOff>
      <xdr:row>99</xdr:row>
      <xdr:rowOff>6431</xdr:rowOff>
    </xdr:to>
    <xdr:sp macro="" textlink="">
      <xdr:nvSpPr>
        <xdr:cNvPr id="659" name="円/楕円 658"/>
        <xdr:cNvSpPr/>
      </xdr:nvSpPr>
      <xdr:spPr>
        <a:xfrm>
          <a:off x="16268700" y="168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18493</xdr:rowOff>
    </xdr:from>
    <xdr:ext cx="469744" cy="259045"/>
    <xdr:sp macro="" textlink="">
      <xdr:nvSpPr>
        <xdr:cNvPr id="660" name="積立金該当値テキスト"/>
        <xdr:cNvSpPr txBox="1"/>
      </xdr:nvSpPr>
      <xdr:spPr>
        <a:xfrm>
          <a:off x="16370300" y="1682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80894</xdr:rowOff>
    </xdr:from>
    <xdr:to>
      <xdr:col>22</xdr:col>
      <xdr:colOff>415925</xdr:colOff>
      <xdr:row>99</xdr:row>
      <xdr:rowOff>11044</xdr:rowOff>
    </xdr:to>
    <xdr:sp macro="" textlink="">
      <xdr:nvSpPr>
        <xdr:cNvPr id="661" name="円/楕円 660"/>
        <xdr:cNvSpPr/>
      </xdr:nvSpPr>
      <xdr:spPr>
        <a:xfrm>
          <a:off x="15430500" y="168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2171</xdr:rowOff>
    </xdr:from>
    <xdr:ext cx="469744" cy="259045"/>
    <xdr:sp macro="" textlink="">
      <xdr:nvSpPr>
        <xdr:cNvPr id="662" name="テキスト ボックス 661"/>
        <xdr:cNvSpPr txBox="1"/>
      </xdr:nvSpPr>
      <xdr:spPr>
        <a:xfrm>
          <a:off x="15233727" y="169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71500</xdr:rowOff>
    </xdr:from>
    <xdr:to>
      <xdr:col>21</xdr:col>
      <xdr:colOff>212725</xdr:colOff>
      <xdr:row>99</xdr:row>
      <xdr:rowOff>1650</xdr:rowOff>
    </xdr:to>
    <xdr:sp macro="" textlink="">
      <xdr:nvSpPr>
        <xdr:cNvPr id="663" name="円/楕円 662"/>
        <xdr:cNvSpPr/>
      </xdr:nvSpPr>
      <xdr:spPr>
        <a:xfrm>
          <a:off x="14541500" y="168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164227</xdr:rowOff>
    </xdr:from>
    <xdr:ext cx="469744" cy="259045"/>
    <xdr:sp macro="" textlink="">
      <xdr:nvSpPr>
        <xdr:cNvPr id="664" name="テキスト ボックス 663"/>
        <xdr:cNvSpPr txBox="1"/>
      </xdr:nvSpPr>
      <xdr:spPr>
        <a:xfrm>
          <a:off x="14357427" y="169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73557</xdr:rowOff>
    </xdr:from>
    <xdr:to>
      <xdr:col>20</xdr:col>
      <xdr:colOff>9525</xdr:colOff>
      <xdr:row>99</xdr:row>
      <xdr:rowOff>3707</xdr:rowOff>
    </xdr:to>
    <xdr:sp macro="" textlink="">
      <xdr:nvSpPr>
        <xdr:cNvPr id="665" name="円/楕円 664"/>
        <xdr:cNvSpPr/>
      </xdr:nvSpPr>
      <xdr:spPr>
        <a:xfrm>
          <a:off x="13652500" y="168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166284</xdr:rowOff>
    </xdr:from>
    <xdr:ext cx="469744" cy="259045"/>
    <xdr:sp macro="" textlink="">
      <xdr:nvSpPr>
        <xdr:cNvPr id="666" name="テキスト ボックス 665"/>
        <xdr:cNvSpPr txBox="1"/>
      </xdr:nvSpPr>
      <xdr:spPr>
        <a:xfrm>
          <a:off x="13468427" y="16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74096</xdr:rowOff>
    </xdr:from>
    <xdr:to>
      <xdr:col>18</xdr:col>
      <xdr:colOff>492125</xdr:colOff>
      <xdr:row>99</xdr:row>
      <xdr:rowOff>4246</xdr:rowOff>
    </xdr:to>
    <xdr:sp macro="" textlink="">
      <xdr:nvSpPr>
        <xdr:cNvPr id="667" name="円/楕円 666"/>
        <xdr:cNvSpPr/>
      </xdr:nvSpPr>
      <xdr:spPr>
        <a:xfrm>
          <a:off x="12763500" y="168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166823</xdr:rowOff>
    </xdr:from>
    <xdr:ext cx="469744" cy="259045"/>
    <xdr:sp macro="" textlink="">
      <xdr:nvSpPr>
        <xdr:cNvPr id="668" name="テキスト ボックス 667"/>
        <xdr:cNvSpPr txBox="1"/>
      </xdr:nvSpPr>
      <xdr:spPr>
        <a:xfrm>
          <a:off x="12579427" y="1696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2" name="テキスト ボックス 68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4" name="テキスト ボックス 68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0" name="直線コネクタ 689"/>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3"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4" name="直線コネクタ 693"/>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78740</xdr:rowOff>
    </xdr:from>
    <xdr:to>
      <xdr:col>32</xdr:col>
      <xdr:colOff>187325</xdr:colOff>
      <xdr:row>34</xdr:row>
      <xdr:rowOff>6350</xdr:rowOff>
    </xdr:to>
    <xdr:cxnSp macro="">
      <xdr:nvCxnSpPr>
        <xdr:cNvPr id="695" name="直線コネクタ 694"/>
        <xdr:cNvCxnSpPr/>
      </xdr:nvCxnSpPr>
      <xdr:spPr>
        <a:xfrm flipV="1">
          <a:off x="21323300" y="5565140"/>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5097</xdr:rowOff>
    </xdr:from>
    <xdr:ext cx="378565" cy="259045"/>
    <xdr:sp macro="" textlink="">
      <xdr:nvSpPr>
        <xdr:cNvPr id="696" name="投資及び出資金平均値テキスト"/>
        <xdr:cNvSpPr txBox="1"/>
      </xdr:nvSpPr>
      <xdr:spPr>
        <a:xfrm>
          <a:off x="22212300" y="6177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7" name="フローチャート : 判断 696"/>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6350</xdr:rowOff>
    </xdr:from>
    <xdr:to>
      <xdr:col>31</xdr:col>
      <xdr:colOff>34925</xdr:colOff>
      <xdr:row>34</xdr:row>
      <xdr:rowOff>80010</xdr:rowOff>
    </xdr:to>
    <xdr:cxnSp macro="">
      <xdr:nvCxnSpPr>
        <xdr:cNvPr id="698" name="直線コネクタ 697"/>
        <xdr:cNvCxnSpPr/>
      </xdr:nvCxnSpPr>
      <xdr:spPr>
        <a:xfrm flipV="1">
          <a:off x="20434300" y="583565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699" name="フローチャート : 判断 698"/>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123207</xdr:rowOff>
    </xdr:from>
    <xdr:ext cx="378565" cy="259045"/>
    <xdr:sp macro="" textlink="">
      <xdr:nvSpPr>
        <xdr:cNvPr id="700" name="テキスト ボックス 699"/>
        <xdr:cNvSpPr txBox="1"/>
      </xdr:nvSpPr>
      <xdr:spPr>
        <a:xfrm>
          <a:off x="211213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58420</xdr:rowOff>
    </xdr:from>
    <xdr:to>
      <xdr:col>29</xdr:col>
      <xdr:colOff>517525</xdr:colOff>
      <xdr:row>34</xdr:row>
      <xdr:rowOff>80010</xdr:rowOff>
    </xdr:to>
    <xdr:cxnSp macro="">
      <xdr:nvCxnSpPr>
        <xdr:cNvPr id="701" name="直線コネクタ 700"/>
        <xdr:cNvCxnSpPr/>
      </xdr:nvCxnSpPr>
      <xdr:spPr>
        <a:xfrm>
          <a:off x="19545300" y="5544820"/>
          <a:ext cx="889000" cy="36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2" name="フローチャート : 判断 701"/>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8907</xdr:rowOff>
    </xdr:from>
    <xdr:ext cx="378565" cy="259045"/>
    <xdr:sp macro="" textlink="">
      <xdr:nvSpPr>
        <xdr:cNvPr id="703" name="テキスト ボックス 702"/>
        <xdr:cNvSpPr txBox="1"/>
      </xdr:nvSpPr>
      <xdr:spPr>
        <a:xfrm>
          <a:off x="20245017" y="618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127000</xdr:rowOff>
    </xdr:from>
    <xdr:to>
      <xdr:col>28</xdr:col>
      <xdr:colOff>314325</xdr:colOff>
      <xdr:row>32</xdr:row>
      <xdr:rowOff>58420</xdr:rowOff>
    </xdr:to>
    <xdr:cxnSp macro="">
      <xdr:nvCxnSpPr>
        <xdr:cNvPr id="704" name="直線コネクタ 703"/>
        <xdr:cNvCxnSpPr/>
      </xdr:nvCxnSpPr>
      <xdr:spPr>
        <a:xfrm>
          <a:off x="18656300" y="54419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148590</xdr:rowOff>
    </xdr:from>
    <xdr:to>
      <xdr:col>28</xdr:col>
      <xdr:colOff>365125</xdr:colOff>
      <xdr:row>35</xdr:row>
      <xdr:rowOff>78740</xdr:rowOff>
    </xdr:to>
    <xdr:sp macro="" textlink="">
      <xdr:nvSpPr>
        <xdr:cNvPr id="705" name="フローチャート : 判断 704"/>
        <xdr:cNvSpPr/>
      </xdr:nvSpPr>
      <xdr:spPr>
        <a:xfrm>
          <a:off x="19494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69867</xdr:rowOff>
    </xdr:from>
    <xdr:ext cx="378565" cy="259045"/>
    <xdr:sp macro="" textlink="">
      <xdr:nvSpPr>
        <xdr:cNvPr id="706" name="テキスト ボックス 705"/>
        <xdr:cNvSpPr txBox="1"/>
      </xdr:nvSpPr>
      <xdr:spPr>
        <a:xfrm>
          <a:off x="19356017" y="607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110490</xdr:rowOff>
    </xdr:from>
    <xdr:to>
      <xdr:col>27</xdr:col>
      <xdr:colOff>161925</xdr:colOff>
      <xdr:row>35</xdr:row>
      <xdr:rowOff>40640</xdr:rowOff>
    </xdr:to>
    <xdr:sp macro="" textlink="">
      <xdr:nvSpPr>
        <xdr:cNvPr id="707" name="フローチャート : 判断 706"/>
        <xdr:cNvSpPr/>
      </xdr:nvSpPr>
      <xdr:spPr>
        <a:xfrm>
          <a:off x="18605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31767</xdr:rowOff>
    </xdr:from>
    <xdr:ext cx="378565" cy="259045"/>
    <xdr:sp macro="" textlink="">
      <xdr:nvSpPr>
        <xdr:cNvPr id="708" name="テキスト ボックス 707"/>
        <xdr:cNvSpPr txBox="1"/>
      </xdr:nvSpPr>
      <xdr:spPr>
        <a:xfrm>
          <a:off x="18467017" y="603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27940</xdr:rowOff>
    </xdr:from>
    <xdr:to>
      <xdr:col>32</xdr:col>
      <xdr:colOff>238125</xdr:colOff>
      <xdr:row>32</xdr:row>
      <xdr:rowOff>129540</xdr:rowOff>
    </xdr:to>
    <xdr:sp macro="" textlink="">
      <xdr:nvSpPr>
        <xdr:cNvPr id="714" name="円/楕円 713"/>
        <xdr:cNvSpPr/>
      </xdr:nvSpPr>
      <xdr:spPr>
        <a:xfrm>
          <a:off x="221107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50817</xdr:rowOff>
    </xdr:from>
    <xdr:ext cx="378565" cy="259045"/>
    <xdr:sp macro="" textlink="">
      <xdr:nvSpPr>
        <xdr:cNvPr id="715" name="投資及び出資金該当値テキスト"/>
        <xdr:cNvSpPr txBox="1"/>
      </xdr:nvSpPr>
      <xdr:spPr>
        <a:xfrm>
          <a:off x="22212300" y="536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127000</xdr:rowOff>
    </xdr:from>
    <xdr:to>
      <xdr:col>31</xdr:col>
      <xdr:colOff>85725</xdr:colOff>
      <xdr:row>34</xdr:row>
      <xdr:rowOff>57150</xdr:rowOff>
    </xdr:to>
    <xdr:sp macro="" textlink="">
      <xdr:nvSpPr>
        <xdr:cNvPr id="716" name="円/楕円 715"/>
        <xdr:cNvSpPr/>
      </xdr:nvSpPr>
      <xdr:spPr>
        <a:xfrm>
          <a:off x="212725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32</xdr:row>
      <xdr:rowOff>73677</xdr:rowOff>
    </xdr:from>
    <xdr:ext cx="378565" cy="259045"/>
    <xdr:sp macro="" textlink="">
      <xdr:nvSpPr>
        <xdr:cNvPr id="717" name="テキスト ボックス 716"/>
        <xdr:cNvSpPr txBox="1"/>
      </xdr:nvSpPr>
      <xdr:spPr>
        <a:xfrm>
          <a:off x="21121317" y="556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29210</xdr:rowOff>
    </xdr:from>
    <xdr:to>
      <xdr:col>29</xdr:col>
      <xdr:colOff>568325</xdr:colOff>
      <xdr:row>34</xdr:row>
      <xdr:rowOff>130810</xdr:rowOff>
    </xdr:to>
    <xdr:sp macro="" textlink="">
      <xdr:nvSpPr>
        <xdr:cNvPr id="718" name="円/楕円 717"/>
        <xdr:cNvSpPr/>
      </xdr:nvSpPr>
      <xdr:spPr>
        <a:xfrm>
          <a:off x="20383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147337</xdr:rowOff>
    </xdr:from>
    <xdr:ext cx="378565" cy="259045"/>
    <xdr:sp macro="" textlink="">
      <xdr:nvSpPr>
        <xdr:cNvPr id="719" name="テキスト ボックス 718"/>
        <xdr:cNvSpPr txBox="1"/>
      </xdr:nvSpPr>
      <xdr:spPr>
        <a:xfrm>
          <a:off x="20245017" y="5633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7620</xdr:rowOff>
    </xdr:from>
    <xdr:to>
      <xdr:col>28</xdr:col>
      <xdr:colOff>365125</xdr:colOff>
      <xdr:row>32</xdr:row>
      <xdr:rowOff>109220</xdr:rowOff>
    </xdr:to>
    <xdr:sp macro="" textlink="">
      <xdr:nvSpPr>
        <xdr:cNvPr id="720" name="円/楕円 719"/>
        <xdr:cNvSpPr/>
      </xdr:nvSpPr>
      <xdr:spPr>
        <a:xfrm>
          <a:off x="194945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30</xdr:row>
      <xdr:rowOff>125747</xdr:rowOff>
    </xdr:from>
    <xdr:ext cx="378565" cy="259045"/>
    <xdr:sp macro="" textlink="">
      <xdr:nvSpPr>
        <xdr:cNvPr id="721" name="テキスト ボックス 720"/>
        <xdr:cNvSpPr txBox="1"/>
      </xdr:nvSpPr>
      <xdr:spPr>
        <a:xfrm>
          <a:off x="19356017" y="5269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76200</xdr:rowOff>
    </xdr:from>
    <xdr:to>
      <xdr:col>27</xdr:col>
      <xdr:colOff>161925</xdr:colOff>
      <xdr:row>32</xdr:row>
      <xdr:rowOff>6350</xdr:rowOff>
    </xdr:to>
    <xdr:sp macro="" textlink="">
      <xdr:nvSpPr>
        <xdr:cNvPr id="722" name="円/楕円 721"/>
        <xdr:cNvSpPr/>
      </xdr:nvSpPr>
      <xdr:spPr>
        <a:xfrm>
          <a:off x="18605500" y="53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22877</xdr:rowOff>
    </xdr:from>
    <xdr:ext cx="469744" cy="259045"/>
    <xdr:sp macro="" textlink="">
      <xdr:nvSpPr>
        <xdr:cNvPr id="723" name="テキスト ボックス 722"/>
        <xdr:cNvSpPr txBox="1"/>
      </xdr:nvSpPr>
      <xdr:spPr>
        <a:xfrm>
          <a:off x="18421427" y="516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2" name="直線コネクタ 73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3" name="テキスト ボックス 73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4" name="直線コネクタ 73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5" name="テキスト ボックス 73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6" name="直線コネクタ 73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7" name="テキスト ボックス 73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8" name="直線コネクタ 73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9" name="テキスト ボックス 73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0" name="直線コネクタ 73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1" name="テキスト ボックス 74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2" name="直線コネクタ 74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3" name="テキスト ボックス 74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5" name="テキスト ボックス 74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7" name="直線コネクタ 746"/>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48"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49" name="直線コネクタ 748"/>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0"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1" name="直線コネクタ 750"/>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58123</xdr:rowOff>
    </xdr:from>
    <xdr:to>
      <xdr:col>32</xdr:col>
      <xdr:colOff>187325</xdr:colOff>
      <xdr:row>59</xdr:row>
      <xdr:rowOff>59265</xdr:rowOff>
    </xdr:to>
    <xdr:cxnSp macro="">
      <xdr:nvCxnSpPr>
        <xdr:cNvPr id="752" name="直線コネクタ 751"/>
        <xdr:cNvCxnSpPr/>
      </xdr:nvCxnSpPr>
      <xdr:spPr>
        <a:xfrm flipV="1">
          <a:off x="21323300" y="1017367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73895</xdr:rowOff>
    </xdr:from>
    <xdr:ext cx="534377" cy="259045"/>
    <xdr:sp macro="" textlink="">
      <xdr:nvSpPr>
        <xdr:cNvPr id="753" name="貸付金平均値テキスト"/>
        <xdr:cNvSpPr txBox="1"/>
      </xdr:nvSpPr>
      <xdr:spPr>
        <a:xfrm>
          <a:off x="22212300" y="9332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4" name="フローチャート : 判断 753"/>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50350</xdr:rowOff>
    </xdr:from>
    <xdr:to>
      <xdr:col>31</xdr:col>
      <xdr:colOff>34925</xdr:colOff>
      <xdr:row>59</xdr:row>
      <xdr:rowOff>59265</xdr:rowOff>
    </xdr:to>
    <xdr:cxnSp macro="">
      <xdr:nvCxnSpPr>
        <xdr:cNvPr id="755" name="直線コネクタ 754"/>
        <xdr:cNvCxnSpPr/>
      </xdr:nvCxnSpPr>
      <xdr:spPr>
        <a:xfrm>
          <a:off x="20434300" y="1016590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6" name="フローチャート : 判断 755"/>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88384</xdr:rowOff>
    </xdr:from>
    <xdr:ext cx="534377" cy="259045"/>
    <xdr:sp macro="" textlink="">
      <xdr:nvSpPr>
        <xdr:cNvPr id="757" name="テキスト ボックス 756"/>
        <xdr:cNvSpPr txBox="1"/>
      </xdr:nvSpPr>
      <xdr:spPr>
        <a:xfrm>
          <a:off x="210434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38855</xdr:rowOff>
    </xdr:from>
    <xdr:to>
      <xdr:col>29</xdr:col>
      <xdr:colOff>517525</xdr:colOff>
      <xdr:row>59</xdr:row>
      <xdr:rowOff>50350</xdr:rowOff>
    </xdr:to>
    <xdr:cxnSp macro="">
      <xdr:nvCxnSpPr>
        <xdr:cNvPr id="758" name="直線コネクタ 757"/>
        <xdr:cNvCxnSpPr/>
      </xdr:nvCxnSpPr>
      <xdr:spPr>
        <a:xfrm>
          <a:off x="19545300" y="10154405"/>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139551</xdr:rowOff>
    </xdr:from>
    <xdr:to>
      <xdr:col>29</xdr:col>
      <xdr:colOff>568325</xdr:colOff>
      <xdr:row>55</xdr:row>
      <xdr:rowOff>69701</xdr:rowOff>
    </xdr:to>
    <xdr:sp macro="" textlink="">
      <xdr:nvSpPr>
        <xdr:cNvPr id="759" name="フローチャート : 判断 758"/>
        <xdr:cNvSpPr/>
      </xdr:nvSpPr>
      <xdr:spPr>
        <a:xfrm>
          <a:off x="20383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86228</xdr:rowOff>
    </xdr:from>
    <xdr:ext cx="534377" cy="259045"/>
    <xdr:sp macro="" textlink="">
      <xdr:nvSpPr>
        <xdr:cNvPr id="760" name="テキスト ボックス 759"/>
        <xdr:cNvSpPr txBox="1"/>
      </xdr:nvSpPr>
      <xdr:spPr>
        <a:xfrm>
          <a:off x="20167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28241</xdr:rowOff>
    </xdr:from>
    <xdr:to>
      <xdr:col>28</xdr:col>
      <xdr:colOff>314325</xdr:colOff>
      <xdr:row>59</xdr:row>
      <xdr:rowOff>38855</xdr:rowOff>
    </xdr:to>
    <xdr:cxnSp macro="">
      <xdr:nvCxnSpPr>
        <xdr:cNvPr id="761" name="直線コネクタ 760"/>
        <xdr:cNvCxnSpPr/>
      </xdr:nvCxnSpPr>
      <xdr:spPr>
        <a:xfrm>
          <a:off x="18656300" y="10143791"/>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44290</xdr:rowOff>
    </xdr:from>
    <xdr:to>
      <xdr:col>28</xdr:col>
      <xdr:colOff>365125</xdr:colOff>
      <xdr:row>54</xdr:row>
      <xdr:rowOff>145890</xdr:rowOff>
    </xdr:to>
    <xdr:sp macro="" textlink="">
      <xdr:nvSpPr>
        <xdr:cNvPr id="762" name="フローチャート : 判断 761"/>
        <xdr:cNvSpPr/>
      </xdr:nvSpPr>
      <xdr:spPr>
        <a:xfrm>
          <a:off x="19494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162417</xdr:rowOff>
    </xdr:from>
    <xdr:ext cx="534377" cy="259045"/>
    <xdr:sp macro="" textlink="">
      <xdr:nvSpPr>
        <xdr:cNvPr id="763" name="テキスト ボックス 762"/>
        <xdr:cNvSpPr txBox="1"/>
      </xdr:nvSpPr>
      <xdr:spPr>
        <a:xfrm>
          <a:off x="19278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125606</xdr:rowOff>
    </xdr:from>
    <xdr:to>
      <xdr:col>27</xdr:col>
      <xdr:colOff>161925</xdr:colOff>
      <xdr:row>54</xdr:row>
      <xdr:rowOff>55756</xdr:rowOff>
    </xdr:to>
    <xdr:sp macro="" textlink="">
      <xdr:nvSpPr>
        <xdr:cNvPr id="764" name="フローチャート : 判断 763"/>
        <xdr:cNvSpPr/>
      </xdr:nvSpPr>
      <xdr:spPr>
        <a:xfrm>
          <a:off x="18605500" y="921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72283</xdr:rowOff>
    </xdr:from>
    <xdr:ext cx="534377" cy="259045"/>
    <xdr:sp macro="" textlink="">
      <xdr:nvSpPr>
        <xdr:cNvPr id="765" name="テキスト ボックス 764"/>
        <xdr:cNvSpPr txBox="1"/>
      </xdr:nvSpPr>
      <xdr:spPr>
        <a:xfrm>
          <a:off x="18389111" y="89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7323</xdr:rowOff>
    </xdr:from>
    <xdr:to>
      <xdr:col>32</xdr:col>
      <xdr:colOff>238125</xdr:colOff>
      <xdr:row>59</xdr:row>
      <xdr:rowOff>108923</xdr:rowOff>
    </xdr:to>
    <xdr:sp macro="" textlink="">
      <xdr:nvSpPr>
        <xdr:cNvPr id="771" name="円/楕円 770"/>
        <xdr:cNvSpPr/>
      </xdr:nvSpPr>
      <xdr:spPr>
        <a:xfrm>
          <a:off x="22110700" y="1012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93700</xdr:rowOff>
    </xdr:from>
    <xdr:ext cx="469744" cy="259045"/>
    <xdr:sp macro="" textlink="">
      <xdr:nvSpPr>
        <xdr:cNvPr id="772" name="貸付金該当値テキスト"/>
        <xdr:cNvSpPr txBox="1"/>
      </xdr:nvSpPr>
      <xdr:spPr>
        <a:xfrm>
          <a:off x="22212300" y="100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8465</xdr:rowOff>
    </xdr:from>
    <xdr:to>
      <xdr:col>31</xdr:col>
      <xdr:colOff>85725</xdr:colOff>
      <xdr:row>59</xdr:row>
      <xdr:rowOff>110065</xdr:rowOff>
    </xdr:to>
    <xdr:sp macro="" textlink="">
      <xdr:nvSpPr>
        <xdr:cNvPr id="773" name="円/楕円 772"/>
        <xdr:cNvSpPr/>
      </xdr:nvSpPr>
      <xdr:spPr>
        <a:xfrm>
          <a:off x="21272500" y="101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101192</xdr:rowOff>
    </xdr:from>
    <xdr:ext cx="469744" cy="259045"/>
    <xdr:sp macro="" textlink="">
      <xdr:nvSpPr>
        <xdr:cNvPr id="774" name="テキスト ボックス 773"/>
        <xdr:cNvSpPr txBox="1"/>
      </xdr:nvSpPr>
      <xdr:spPr>
        <a:xfrm>
          <a:off x="21075727" y="1021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171000</xdr:rowOff>
    </xdr:from>
    <xdr:to>
      <xdr:col>29</xdr:col>
      <xdr:colOff>568325</xdr:colOff>
      <xdr:row>59</xdr:row>
      <xdr:rowOff>101150</xdr:rowOff>
    </xdr:to>
    <xdr:sp macro="" textlink="">
      <xdr:nvSpPr>
        <xdr:cNvPr id="775" name="円/楕円 774"/>
        <xdr:cNvSpPr/>
      </xdr:nvSpPr>
      <xdr:spPr>
        <a:xfrm>
          <a:off x="20383500" y="101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92277</xdr:rowOff>
    </xdr:from>
    <xdr:ext cx="469744" cy="259045"/>
    <xdr:sp macro="" textlink="">
      <xdr:nvSpPr>
        <xdr:cNvPr id="776" name="テキスト ボックス 775"/>
        <xdr:cNvSpPr txBox="1"/>
      </xdr:nvSpPr>
      <xdr:spPr>
        <a:xfrm>
          <a:off x="20199427" y="102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159505</xdr:rowOff>
    </xdr:from>
    <xdr:to>
      <xdr:col>28</xdr:col>
      <xdr:colOff>365125</xdr:colOff>
      <xdr:row>59</xdr:row>
      <xdr:rowOff>89655</xdr:rowOff>
    </xdr:to>
    <xdr:sp macro="" textlink="">
      <xdr:nvSpPr>
        <xdr:cNvPr id="777" name="円/楕円 776"/>
        <xdr:cNvSpPr/>
      </xdr:nvSpPr>
      <xdr:spPr>
        <a:xfrm>
          <a:off x="19494500" y="101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80782</xdr:rowOff>
    </xdr:from>
    <xdr:ext cx="469744" cy="259045"/>
    <xdr:sp macro="" textlink="">
      <xdr:nvSpPr>
        <xdr:cNvPr id="778" name="テキスト ボックス 777"/>
        <xdr:cNvSpPr txBox="1"/>
      </xdr:nvSpPr>
      <xdr:spPr>
        <a:xfrm>
          <a:off x="19310427" y="101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148891</xdr:rowOff>
    </xdr:from>
    <xdr:to>
      <xdr:col>27</xdr:col>
      <xdr:colOff>161925</xdr:colOff>
      <xdr:row>59</xdr:row>
      <xdr:rowOff>79041</xdr:rowOff>
    </xdr:to>
    <xdr:sp macro="" textlink="">
      <xdr:nvSpPr>
        <xdr:cNvPr id="779" name="円/楕円 778"/>
        <xdr:cNvSpPr/>
      </xdr:nvSpPr>
      <xdr:spPr>
        <a:xfrm>
          <a:off x="18605500" y="1009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70168</xdr:rowOff>
    </xdr:from>
    <xdr:ext cx="469744" cy="259045"/>
    <xdr:sp macro="" textlink="">
      <xdr:nvSpPr>
        <xdr:cNvPr id="780" name="テキスト ボックス 779"/>
        <xdr:cNvSpPr txBox="1"/>
      </xdr:nvSpPr>
      <xdr:spPr>
        <a:xfrm>
          <a:off x="18421427" y="1018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9" name="直線コネクタ 78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0" name="テキスト ボックス 78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1" name="直線コネクタ 79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2" name="テキスト ボックス 79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3" name="直線コネクタ 79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4" name="テキスト ボックス 79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5" name="直線コネクタ 79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6" name="テキスト ボックス 79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7" name="直線コネクタ 79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8" name="テキスト ボックス 79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0" name="直線コネクタ 799"/>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1"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2" name="直線コネクタ 801"/>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3"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4" name="直線コネクタ 803"/>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104724</xdr:rowOff>
    </xdr:from>
    <xdr:to>
      <xdr:col>32</xdr:col>
      <xdr:colOff>187325</xdr:colOff>
      <xdr:row>77</xdr:row>
      <xdr:rowOff>118211</xdr:rowOff>
    </xdr:to>
    <xdr:cxnSp macro="">
      <xdr:nvCxnSpPr>
        <xdr:cNvPr id="805" name="直線コネクタ 804"/>
        <xdr:cNvCxnSpPr/>
      </xdr:nvCxnSpPr>
      <xdr:spPr>
        <a:xfrm flipV="1">
          <a:off x="21323300" y="13306374"/>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162298</xdr:rowOff>
    </xdr:from>
    <xdr:ext cx="469744" cy="259045"/>
    <xdr:sp macro="" textlink="">
      <xdr:nvSpPr>
        <xdr:cNvPr id="806" name="繰出金平均値テキスト"/>
        <xdr:cNvSpPr txBox="1"/>
      </xdr:nvSpPr>
      <xdr:spPr>
        <a:xfrm>
          <a:off x="22212300" y="13021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7" name="フローチャート : 判断 806"/>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98552</xdr:rowOff>
    </xdr:from>
    <xdr:to>
      <xdr:col>31</xdr:col>
      <xdr:colOff>34925</xdr:colOff>
      <xdr:row>77</xdr:row>
      <xdr:rowOff>118211</xdr:rowOff>
    </xdr:to>
    <xdr:cxnSp macro="">
      <xdr:nvCxnSpPr>
        <xdr:cNvPr id="808" name="直線コネクタ 807"/>
        <xdr:cNvCxnSpPr/>
      </xdr:nvCxnSpPr>
      <xdr:spPr>
        <a:xfrm>
          <a:off x="20434300" y="1330020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9" name="フローチャート : 判断 808"/>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10" name="テキスト ボックス 809"/>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70434</xdr:rowOff>
    </xdr:from>
    <xdr:to>
      <xdr:col>29</xdr:col>
      <xdr:colOff>517525</xdr:colOff>
      <xdr:row>77</xdr:row>
      <xdr:rowOff>98552</xdr:rowOff>
    </xdr:to>
    <xdr:cxnSp macro="">
      <xdr:nvCxnSpPr>
        <xdr:cNvPr id="811" name="直線コネクタ 810"/>
        <xdr:cNvCxnSpPr/>
      </xdr:nvCxnSpPr>
      <xdr:spPr>
        <a:xfrm>
          <a:off x="19545300" y="13100634"/>
          <a:ext cx="8890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2" name="フローチャート : 判断 811"/>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13" name="テキスト ボックス 812"/>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70434</xdr:rowOff>
    </xdr:from>
    <xdr:to>
      <xdr:col>28</xdr:col>
      <xdr:colOff>314325</xdr:colOff>
      <xdr:row>77</xdr:row>
      <xdr:rowOff>110440</xdr:rowOff>
    </xdr:to>
    <xdr:cxnSp macro="">
      <xdr:nvCxnSpPr>
        <xdr:cNvPr id="814" name="直線コネクタ 813"/>
        <xdr:cNvCxnSpPr/>
      </xdr:nvCxnSpPr>
      <xdr:spPr>
        <a:xfrm flipV="1">
          <a:off x="18656300" y="13100634"/>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5" name="フローチャート : 判断 814"/>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160138</xdr:rowOff>
    </xdr:from>
    <xdr:ext cx="469744" cy="259045"/>
    <xdr:sp macro="" textlink="">
      <xdr:nvSpPr>
        <xdr:cNvPr id="816" name="テキスト ボックス 815"/>
        <xdr:cNvSpPr txBox="1"/>
      </xdr:nvSpPr>
      <xdr:spPr>
        <a:xfrm>
          <a:off x="19310427" y="1319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7" name="フローチャート : 判断 816"/>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148048</xdr:rowOff>
    </xdr:from>
    <xdr:ext cx="469744" cy="259045"/>
    <xdr:sp macro="" textlink="">
      <xdr:nvSpPr>
        <xdr:cNvPr id="818" name="テキスト ボックス 817"/>
        <xdr:cNvSpPr txBox="1"/>
      </xdr:nvSpPr>
      <xdr:spPr>
        <a:xfrm>
          <a:off x="18421427"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9" name="テキスト ボックス 81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0" name="テキスト ボックス 81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1" name="テキスト ボックス 82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2" name="テキスト ボックス 82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3" name="テキスト ボックス 82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53924</xdr:rowOff>
    </xdr:from>
    <xdr:to>
      <xdr:col>32</xdr:col>
      <xdr:colOff>238125</xdr:colOff>
      <xdr:row>77</xdr:row>
      <xdr:rowOff>155524</xdr:rowOff>
    </xdr:to>
    <xdr:sp macro="" textlink="">
      <xdr:nvSpPr>
        <xdr:cNvPr id="824" name="円/楕円 823"/>
        <xdr:cNvSpPr/>
      </xdr:nvSpPr>
      <xdr:spPr>
        <a:xfrm>
          <a:off x="22110700" y="132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32351</xdr:rowOff>
    </xdr:from>
    <xdr:ext cx="378565" cy="259045"/>
    <xdr:sp macro="" textlink="">
      <xdr:nvSpPr>
        <xdr:cNvPr id="825" name="繰出金該当値テキスト"/>
        <xdr:cNvSpPr txBox="1"/>
      </xdr:nvSpPr>
      <xdr:spPr>
        <a:xfrm>
          <a:off x="22212300" y="13234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67411</xdr:rowOff>
    </xdr:from>
    <xdr:to>
      <xdr:col>31</xdr:col>
      <xdr:colOff>85725</xdr:colOff>
      <xdr:row>77</xdr:row>
      <xdr:rowOff>169011</xdr:rowOff>
    </xdr:to>
    <xdr:sp macro="" textlink="">
      <xdr:nvSpPr>
        <xdr:cNvPr id="826" name="円/楕円 825"/>
        <xdr:cNvSpPr/>
      </xdr:nvSpPr>
      <xdr:spPr>
        <a:xfrm>
          <a:off x="21272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160138</xdr:rowOff>
    </xdr:from>
    <xdr:ext cx="378565" cy="259045"/>
    <xdr:sp macro="" textlink="">
      <xdr:nvSpPr>
        <xdr:cNvPr id="827" name="テキスト ボックス 826"/>
        <xdr:cNvSpPr txBox="1"/>
      </xdr:nvSpPr>
      <xdr:spPr>
        <a:xfrm>
          <a:off x="21121317" y="1336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47752</xdr:rowOff>
    </xdr:from>
    <xdr:to>
      <xdr:col>29</xdr:col>
      <xdr:colOff>568325</xdr:colOff>
      <xdr:row>77</xdr:row>
      <xdr:rowOff>149352</xdr:rowOff>
    </xdr:to>
    <xdr:sp macro="" textlink="">
      <xdr:nvSpPr>
        <xdr:cNvPr id="828" name="円/楕円 827"/>
        <xdr:cNvSpPr/>
      </xdr:nvSpPr>
      <xdr:spPr>
        <a:xfrm>
          <a:off x="20383500" y="132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77</xdr:row>
      <xdr:rowOff>140479</xdr:rowOff>
    </xdr:from>
    <xdr:ext cx="378565" cy="259045"/>
    <xdr:sp macro="" textlink="">
      <xdr:nvSpPr>
        <xdr:cNvPr id="829" name="テキスト ボックス 828"/>
        <xdr:cNvSpPr txBox="1"/>
      </xdr:nvSpPr>
      <xdr:spPr>
        <a:xfrm>
          <a:off x="20245017" y="1334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19634</xdr:rowOff>
    </xdr:from>
    <xdr:to>
      <xdr:col>28</xdr:col>
      <xdr:colOff>365125</xdr:colOff>
      <xdr:row>76</xdr:row>
      <xdr:rowOff>121234</xdr:rowOff>
    </xdr:to>
    <xdr:sp macro="" textlink="">
      <xdr:nvSpPr>
        <xdr:cNvPr id="830" name="円/楕円 829"/>
        <xdr:cNvSpPr/>
      </xdr:nvSpPr>
      <xdr:spPr>
        <a:xfrm>
          <a:off x="19494500" y="130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137761</xdr:rowOff>
    </xdr:from>
    <xdr:ext cx="469744" cy="259045"/>
    <xdr:sp macro="" textlink="">
      <xdr:nvSpPr>
        <xdr:cNvPr id="831" name="テキスト ボックス 830"/>
        <xdr:cNvSpPr txBox="1"/>
      </xdr:nvSpPr>
      <xdr:spPr>
        <a:xfrm>
          <a:off x="19310427" y="128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59640</xdr:rowOff>
    </xdr:from>
    <xdr:to>
      <xdr:col>27</xdr:col>
      <xdr:colOff>161925</xdr:colOff>
      <xdr:row>77</xdr:row>
      <xdr:rowOff>161240</xdr:rowOff>
    </xdr:to>
    <xdr:sp macro="" textlink="">
      <xdr:nvSpPr>
        <xdr:cNvPr id="832" name="円/楕円 831"/>
        <xdr:cNvSpPr/>
      </xdr:nvSpPr>
      <xdr:spPr>
        <a:xfrm>
          <a:off x="18605500" y="132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77</xdr:row>
      <xdr:rowOff>152367</xdr:rowOff>
    </xdr:from>
    <xdr:ext cx="378565" cy="259045"/>
    <xdr:sp macro="" textlink="">
      <xdr:nvSpPr>
        <xdr:cNvPr id="833" name="テキスト ボックス 832"/>
        <xdr:cNvSpPr txBox="1"/>
      </xdr:nvSpPr>
      <xdr:spPr>
        <a:xfrm>
          <a:off x="18467017" y="1335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4" name="正方形/長方形 83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5" name="正方形/長方形 83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6" name="正方形/長方形 83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7" name="正方形/長方形 83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8" name="正方形/長方形 83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9" name="正方形/長方形 8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0" name="テキスト ボックス 8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1" name="直線コネクタ 8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2" name="直線コネクタ 8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3" name="テキスト ボックス 8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4" name="直線コネクタ 8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5" name="テキスト ボックス 8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7" name="直線コネクタ 8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2" name="直線コネクタ 8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4" name="フローチャート : 判断 8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5" name="直線コネクタ 8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6" name="フローチャート : 判断 8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7" name="テキスト ボックス 85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8" name="直線コネクタ 85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9" name="フローチャート : 判断 85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0" name="テキスト ボックス 85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1" name="直線コネクタ 86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2" name="フローチャート : 判断 86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3" name="テキスト ボックス 86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4" name="フローチャート : 判断 86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5" name="テキスト ボックス 86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6" name="テキスト ボックス 86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7" name="テキスト ボックス 86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8" name="テキスト ボックス 86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9" name="テキスト ボックス 86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0" name="テキスト ボックス 86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円/楕円 87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3" name="円/楕円 87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4" name="テキスト ボックス 87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5" name="円/楕円 87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6" name="テキスト ボックス 87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7" name="円/楕円 87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8" name="テキスト ボックス 87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円/楕円 87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0" name="テキスト ボックス 87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1" name="正方形/長方形 88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2" name="正方形/長方形 88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3" name="テキスト ボックス 88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・普通建設事業費は、住民一人当たり</a:t>
          </a:r>
          <a:r>
            <a:rPr kumimoji="1" lang="en-US" altLang="ja-JP" sz="1300">
              <a:latin typeface="ＭＳ Ｐゴシック"/>
            </a:rPr>
            <a:t>18,441</a:t>
          </a:r>
          <a:r>
            <a:rPr kumimoji="1" lang="ja-JP" altLang="en-US" sz="1300">
              <a:latin typeface="ＭＳ Ｐゴシック"/>
            </a:rPr>
            <a:t>円となっており、前年度決算と比較すると</a:t>
          </a:r>
          <a:r>
            <a:rPr kumimoji="1" lang="en-US" altLang="ja-JP" sz="1300">
              <a:latin typeface="ＭＳ Ｐゴシック"/>
            </a:rPr>
            <a:t>1,021</a:t>
          </a:r>
          <a:r>
            <a:rPr kumimoji="1" lang="ja-JP" altLang="en-US" sz="1300">
              <a:latin typeface="ＭＳ Ｐゴシック"/>
            </a:rPr>
            <a:t>円の増となっている。これは、県立文化会館施設の建設工事の進捗に伴う増及び大学附属病院等の整備に係る用地取得に伴う増である。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・扶助費は、住民一人当たり</a:t>
          </a:r>
          <a:r>
            <a:rPr kumimoji="1" lang="en-US" altLang="ja-JP" sz="1300">
              <a:latin typeface="ＭＳ Ｐゴシック"/>
            </a:rPr>
            <a:t>5,909</a:t>
          </a:r>
          <a:r>
            <a:rPr kumimoji="1" lang="ja-JP" altLang="en-US" sz="1300">
              <a:latin typeface="ＭＳ Ｐゴシック"/>
            </a:rPr>
            <a:t>円となっており、類似団体と比較して住民一人当たりのコストが低い状態となっているが</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年度連続で増加傾向にある。</a:t>
          </a:r>
          <a:r>
            <a:rPr kumimoji="1" lang="ja-JP" altLang="en-US" sz="1300">
              <a:latin typeface="ＭＳ Ｐゴシック"/>
            </a:rPr>
            <a:t>これは、社会保障関係経費の増が主な要因となっている。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7,343,807
7,194,582
3,797.75
1,722,075,796
1,712,177,456
4,520,662
1,191,189,852
3,821,800,253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137795</xdr:rowOff>
    </xdr:from>
    <xdr:to>
      <xdr:col>6</xdr:col>
      <xdr:colOff>511175</xdr:colOff>
      <xdr:row>36</xdr:row>
      <xdr:rowOff>145415</xdr:rowOff>
    </xdr:to>
    <xdr:cxnSp macro="">
      <xdr:nvCxnSpPr>
        <xdr:cNvPr id="61" name="直線コネクタ 60"/>
        <xdr:cNvCxnSpPr/>
      </xdr:nvCxnSpPr>
      <xdr:spPr>
        <a:xfrm flipV="1">
          <a:off x="3797300" y="63099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117492</xdr:rowOff>
    </xdr:from>
    <xdr:ext cx="378565" cy="259045"/>
    <xdr:sp macro="" textlink="">
      <xdr:nvSpPr>
        <xdr:cNvPr id="62" name="議会費平均値テキスト"/>
        <xdr:cNvSpPr txBox="1"/>
      </xdr:nvSpPr>
      <xdr:spPr>
        <a:xfrm>
          <a:off x="4686300" y="5946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145415</xdr:rowOff>
    </xdr:from>
    <xdr:to>
      <xdr:col>5</xdr:col>
      <xdr:colOff>358775</xdr:colOff>
      <xdr:row>37</xdr:row>
      <xdr:rowOff>8255</xdr:rowOff>
    </xdr:to>
    <xdr:cxnSp macro="">
      <xdr:nvCxnSpPr>
        <xdr:cNvPr id="64" name="直線コネクタ 63"/>
        <xdr:cNvCxnSpPr/>
      </xdr:nvCxnSpPr>
      <xdr:spPr>
        <a:xfrm flipV="1">
          <a:off x="2908300" y="63176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50817</xdr:rowOff>
    </xdr:from>
    <xdr:ext cx="378565" cy="259045"/>
    <xdr:sp macro="" textlink="">
      <xdr:nvSpPr>
        <xdr:cNvPr id="66" name="テキスト ボックス 65"/>
        <xdr:cNvSpPr txBox="1"/>
      </xdr:nvSpPr>
      <xdr:spPr>
        <a:xfrm>
          <a:off x="35953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8255</xdr:rowOff>
    </xdr:from>
    <xdr:to>
      <xdr:col>4</xdr:col>
      <xdr:colOff>155575</xdr:colOff>
      <xdr:row>37</xdr:row>
      <xdr:rowOff>21590</xdr:rowOff>
    </xdr:to>
    <xdr:cxnSp macro="">
      <xdr:nvCxnSpPr>
        <xdr:cNvPr id="67" name="直線コネクタ 66"/>
        <xdr:cNvCxnSpPr/>
      </xdr:nvCxnSpPr>
      <xdr:spPr>
        <a:xfrm flipV="1">
          <a:off x="2019300" y="63519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79392</xdr:rowOff>
    </xdr:from>
    <xdr:ext cx="378565" cy="259045"/>
    <xdr:sp macro="" textlink="">
      <xdr:nvSpPr>
        <xdr:cNvPr id="69" name="テキスト ボックス 68"/>
        <xdr:cNvSpPr txBox="1"/>
      </xdr:nvSpPr>
      <xdr:spPr>
        <a:xfrm>
          <a:off x="2719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160655</xdr:rowOff>
    </xdr:from>
    <xdr:to>
      <xdr:col>2</xdr:col>
      <xdr:colOff>638175</xdr:colOff>
      <xdr:row>37</xdr:row>
      <xdr:rowOff>21590</xdr:rowOff>
    </xdr:to>
    <xdr:cxnSp macro="">
      <xdr:nvCxnSpPr>
        <xdr:cNvPr id="70" name="直線コネクタ 69"/>
        <xdr:cNvCxnSpPr/>
      </xdr:nvCxnSpPr>
      <xdr:spPr>
        <a:xfrm>
          <a:off x="1130300" y="63328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104157</xdr:rowOff>
    </xdr:from>
    <xdr:ext cx="378565" cy="259045"/>
    <xdr:sp macro="" textlink="">
      <xdr:nvSpPr>
        <xdr:cNvPr id="72" name="テキスト ボックス 71"/>
        <xdr:cNvSpPr txBox="1"/>
      </xdr:nvSpPr>
      <xdr:spPr>
        <a:xfrm>
          <a:off x="183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67962</xdr:rowOff>
    </xdr:from>
    <xdr:ext cx="378565" cy="259045"/>
    <xdr:sp macro="" textlink="">
      <xdr:nvSpPr>
        <xdr:cNvPr id="74" name="テキスト ボックス 73"/>
        <xdr:cNvSpPr txBox="1"/>
      </xdr:nvSpPr>
      <xdr:spPr>
        <a:xfrm>
          <a:off x="941017" y="5897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86995</xdr:rowOff>
    </xdr:from>
    <xdr:to>
      <xdr:col>6</xdr:col>
      <xdr:colOff>561975</xdr:colOff>
      <xdr:row>37</xdr:row>
      <xdr:rowOff>17145</xdr:rowOff>
    </xdr:to>
    <xdr:sp macro="" textlink="">
      <xdr:nvSpPr>
        <xdr:cNvPr id="80" name="円/楕円 79"/>
        <xdr:cNvSpPr/>
      </xdr:nvSpPr>
      <xdr:spPr>
        <a:xfrm>
          <a:off x="45847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65422</xdr:rowOff>
    </xdr:from>
    <xdr:ext cx="378565" cy="259045"/>
    <xdr:sp macro="" textlink="">
      <xdr:nvSpPr>
        <xdr:cNvPr id="81" name="議会費該当値テキスト"/>
        <xdr:cNvSpPr txBox="1"/>
      </xdr:nvSpPr>
      <xdr:spPr>
        <a:xfrm>
          <a:off x="4686300" y="62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94615</xdr:rowOff>
    </xdr:from>
    <xdr:to>
      <xdr:col>5</xdr:col>
      <xdr:colOff>409575</xdr:colOff>
      <xdr:row>37</xdr:row>
      <xdr:rowOff>24765</xdr:rowOff>
    </xdr:to>
    <xdr:sp macro="" textlink="">
      <xdr:nvSpPr>
        <xdr:cNvPr id="82" name="円/楕円 81"/>
        <xdr:cNvSpPr/>
      </xdr:nvSpPr>
      <xdr:spPr>
        <a:xfrm>
          <a:off x="3746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15892</xdr:rowOff>
    </xdr:from>
    <xdr:ext cx="378565" cy="259045"/>
    <xdr:sp macro="" textlink="">
      <xdr:nvSpPr>
        <xdr:cNvPr id="83" name="テキスト ボックス 82"/>
        <xdr:cNvSpPr txBox="1"/>
      </xdr:nvSpPr>
      <xdr:spPr>
        <a:xfrm>
          <a:off x="3595317" y="6359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128905</xdr:rowOff>
    </xdr:from>
    <xdr:to>
      <xdr:col>4</xdr:col>
      <xdr:colOff>206375</xdr:colOff>
      <xdr:row>37</xdr:row>
      <xdr:rowOff>59055</xdr:rowOff>
    </xdr:to>
    <xdr:sp macro="" textlink="">
      <xdr:nvSpPr>
        <xdr:cNvPr id="84" name="円/楕円 83"/>
        <xdr:cNvSpPr/>
      </xdr:nvSpPr>
      <xdr:spPr>
        <a:xfrm>
          <a:off x="2857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50182</xdr:rowOff>
    </xdr:from>
    <xdr:ext cx="378565" cy="259045"/>
    <xdr:sp macro="" textlink="">
      <xdr:nvSpPr>
        <xdr:cNvPr id="85" name="テキスト ボックス 84"/>
        <xdr:cNvSpPr txBox="1"/>
      </xdr:nvSpPr>
      <xdr:spPr>
        <a:xfrm>
          <a:off x="2719017" y="639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142240</xdr:rowOff>
    </xdr:from>
    <xdr:to>
      <xdr:col>3</xdr:col>
      <xdr:colOff>3175</xdr:colOff>
      <xdr:row>37</xdr:row>
      <xdr:rowOff>72390</xdr:rowOff>
    </xdr:to>
    <xdr:sp macro="" textlink="">
      <xdr:nvSpPr>
        <xdr:cNvPr id="86" name="円/楕円 85"/>
        <xdr:cNvSpPr/>
      </xdr:nvSpPr>
      <xdr:spPr>
        <a:xfrm>
          <a:off x="1968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63517</xdr:rowOff>
    </xdr:from>
    <xdr:ext cx="378565" cy="259045"/>
    <xdr:sp macro="" textlink="">
      <xdr:nvSpPr>
        <xdr:cNvPr id="87" name="テキスト ボックス 86"/>
        <xdr:cNvSpPr txBox="1"/>
      </xdr:nvSpPr>
      <xdr:spPr>
        <a:xfrm>
          <a:off x="1830017" y="6407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109855</xdr:rowOff>
    </xdr:from>
    <xdr:to>
      <xdr:col>1</xdr:col>
      <xdr:colOff>485775</xdr:colOff>
      <xdr:row>37</xdr:row>
      <xdr:rowOff>40005</xdr:rowOff>
    </xdr:to>
    <xdr:sp macro="" textlink="">
      <xdr:nvSpPr>
        <xdr:cNvPr id="88" name="円/楕円 87"/>
        <xdr:cNvSpPr/>
      </xdr:nvSpPr>
      <xdr:spPr>
        <a:xfrm>
          <a:off x="1079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31132</xdr:rowOff>
    </xdr:from>
    <xdr:ext cx="378565" cy="259045"/>
    <xdr:sp macro="" textlink="">
      <xdr:nvSpPr>
        <xdr:cNvPr id="89" name="テキスト ボックス 88"/>
        <xdr:cNvSpPr txBox="1"/>
      </xdr:nvSpPr>
      <xdr:spPr>
        <a:xfrm>
          <a:off x="941017" y="637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30168</xdr:rowOff>
    </xdr:from>
    <xdr:to>
      <xdr:col>6</xdr:col>
      <xdr:colOff>511175</xdr:colOff>
      <xdr:row>59</xdr:row>
      <xdr:rowOff>32486</xdr:rowOff>
    </xdr:to>
    <xdr:cxnSp macro="">
      <xdr:nvCxnSpPr>
        <xdr:cNvPr id="119" name="直線コネクタ 118"/>
        <xdr:cNvCxnSpPr/>
      </xdr:nvCxnSpPr>
      <xdr:spPr>
        <a:xfrm flipV="1">
          <a:off x="3797300" y="10145718"/>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75299</xdr:rowOff>
    </xdr:from>
    <xdr:ext cx="534377" cy="259045"/>
    <xdr:sp macro="" textlink="">
      <xdr:nvSpPr>
        <xdr:cNvPr id="120" name="総務費平均値テキスト"/>
        <xdr:cNvSpPr txBox="1"/>
      </xdr:nvSpPr>
      <xdr:spPr>
        <a:xfrm>
          <a:off x="4686300" y="9847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32486</xdr:rowOff>
    </xdr:from>
    <xdr:to>
      <xdr:col>5</xdr:col>
      <xdr:colOff>358775</xdr:colOff>
      <xdr:row>59</xdr:row>
      <xdr:rowOff>41794</xdr:rowOff>
    </xdr:to>
    <xdr:cxnSp macro="">
      <xdr:nvCxnSpPr>
        <xdr:cNvPr id="122" name="直線コネクタ 121"/>
        <xdr:cNvCxnSpPr/>
      </xdr:nvCxnSpPr>
      <xdr:spPr>
        <a:xfrm flipV="1">
          <a:off x="2908300" y="10148036"/>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121988</xdr:rowOff>
    </xdr:from>
    <xdr:ext cx="534377" cy="259045"/>
    <xdr:sp macro="" textlink="">
      <xdr:nvSpPr>
        <xdr:cNvPr id="124" name="テキスト ボックス 123"/>
        <xdr:cNvSpPr txBox="1"/>
      </xdr:nvSpPr>
      <xdr:spPr>
        <a:xfrm>
          <a:off x="35174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41794</xdr:rowOff>
    </xdr:from>
    <xdr:to>
      <xdr:col>4</xdr:col>
      <xdr:colOff>155575</xdr:colOff>
      <xdr:row>59</xdr:row>
      <xdr:rowOff>83562</xdr:rowOff>
    </xdr:to>
    <xdr:cxnSp macro="">
      <xdr:nvCxnSpPr>
        <xdr:cNvPr id="125" name="直線コネクタ 124"/>
        <xdr:cNvCxnSpPr/>
      </xdr:nvCxnSpPr>
      <xdr:spPr>
        <a:xfrm flipV="1">
          <a:off x="2019300" y="10157344"/>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77182</xdr:rowOff>
    </xdr:from>
    <xdr:ext cx="534377" cy="259045"/>
    <xdr:sp macro="" textlink="">
      <xdr:nvSpPr>
        <xdr:cNvPr id="127" name="テキスト ボックス 126"/>
        <xdr:cNvSpPr txBox="1"/>
      </xdr:nvSpPr>
      <xdr:spPr>
        <a:xfrm>
          <a:off x="2641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81864</xdr:rowOff>
    </xdr:from>
    <xdr:to>
      <xdr:col>2</xdr:col>
      <xdr:colOff>638175</xdr:colOff>
      <xdr:row>59</xdr:row>
      <xdr:rowOff>83562</xdr:rowOff>
    </xdr:to>
    <xdr:cxnSp macro="">
      <xdr:nvCxnSpPr>
        <xdr:cNvPr id="128" name="直線コネクタ 127"/>
        <xdr:cNvCxnSpPr/>
      </xdr:nvCxnSpPr>
      <xdr:spPr>
        <a:xfrm>
          <a:off x="1130300" y="10197414"/>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68985</xdr:rowOff>
    </xdr:from>
    <xdr:ext cx="534377" cy="259045"/>
    <xdr:sp macro="" textlink="">
      <xdr:nvSpPr>
        <xdr:cNvPr id="130" name="テキスト ボックス 129"/>
        <xdr:cNvSpPr txBox="1"/>
      </xdr:nvSpPr>
      <xdr:spPr>
        <a:xfrm>
          <a:off x="1752111" y="96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73786</xdr:rowOff>
    </xdr:from>
    <xdr:ext cx="534377" cy="259045"/>
    <xdr:sp macro="" textlink="">
      <xdr:nvSpPr>
        <xdr:cNvPr id="132" name="テキスト ボックス 131"/>
        <xdr:cNvSpPr txBox="1"/>
      </xdr:nvSpPr>
      <xdr:spPr>
        <a:xfrm>
          <a:off x="863111" y="9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150818</xdr:rowOff>
    </xdr:from>
    <xdr:to>
      <xdr:col>6</xdr:col>
      <xdr:colOff>561975</xdr:colOff>
      <xdr:row>59</xdr:row>
      <xdr:rowOff>80968</xdr:rowOff>
    </xdr:to>
    <xdr:sp macro="" textlink="">
      <xdr:nvSpPr>
        <xdr:cNvPr id="138" name="円/楕円 137"/>
        <xdr:cNvSpPr/>
      </xdr:nvSpPr>
      <xdr:spPr>
        <a:xfrm>
          <a:off x="4584700" y="100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65745</xdr:rowOff>
    </xdr:from>
    <xdr:ext cx="534377" cy="259045"/>
    <xdr:sp macro="" textlink="">
      <xdr:nvSpPr>
        <xdr:cNvPr id="139" name="総務費該当値テキスト"/>
        <xdr:cNvSpPr txBox="1"/>
      </xdr:nvSpPr>
      <xdr:spPr>
        <a:xfrm>
          <a:off x="4686300" y="100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153136</xdr:rowOff>
    </xdr:from>
    <xdr:to>
      <xdr:col>5</xdr:col>
      <xdr:colOff>409575</xdr:colOff>
      <xdr:row>59</xdr:row>
      <xdr:rowOff>83286</xdr:rowOff>
    </xdr:to>
    <xdr:sp macro="" textlink="">
      <xdr:nvSpPr>
        <xdr:cNvPr id="140" name="円/楕円 139"/>
        <xdr:cNvSpPr/>
      </xdr:nvSpPr>
      <xdr:spPr>
        <a:xfrm>
          <a:off x="3746500" y="100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59</xdr:row>
      <xdr:rowOff>74413</xdr:rowOff>
    </xdr:from>
    <xdr:ext cx="534377" cy="259045"/>
    <xdr:sp macro="" textlink="">
      <xdr:nvSpPr>
        <xdr:cNvPr id="141" name="テキスト ボックス 140"/>
        <xdr:cNvSpPr txBox="1"/>
      </xdr:nvSpPr>
      <xdr:spPr>
        <a:xfrm>
          <a:off x="3517411" y="1018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162444</xdr:rowOff>
    </xdr:from>
    <xdr:to>
      <xdr:col>4</xdr:col>
      <xdr:colOff>206375</xdr:colOff>
      <xdr:row>59</xdr:row>
      <xdr:rowOff>92594</xdr:rowOff>
    </xdr:to>
    <xdr:sp macro="" textlink="">
      <xdr:nvSpPr>
        <xdr:cNvPr id="142" name="円/楕円 141"/>
        <xdr:cNvSpPr/>
      </xdr:nvSpPr>
      <xdr:spPr>
        <a:xfrm>
          <a:off x="2857500" y="101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83721</xdr:rowOff>
    </xdr:from>
    <xdr:ext cx="534377" cy="259045"/>
    <xdr:sp macro="" textlink="">
      <xdr:nvSpPr>
        <xdr:cNvPr id="143" name="テキスト ボックス 142"/>
        <xdr:cNvSpPr txBox="1"/>
      </xdr:nvSpPr>
      <xdr:spPr>
        <a:xfrm>
          <a:off x="2641111" y="1019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32762</xdr:rowOff>
    </xdr:from>
    <xdr:to>
      <xdr:col>3</xdr:col>
      <xdr:colOff>3175</xdr:colOff>
      <xdr:row>59</xdr:row>
      <xdr:rowOff>134362</xdr:rowOff>
    </xdr:to>
    <xdr:sp macro="" textlink="">
      <xdr:nvSpPr>
        <xdr:cNvPr id="144" name="円/楕円 143"/>
        <xdr:cNvSpPr/>
      </xdr:nvSpPr>
      <xdr:spPr>
        <a:xfrm>
          <a:off x="1968500" y="101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125489</xdr:rowOff>
    </xdr:from>
    <xdr:ext cx="534377" cy="259045"/>
    <xdr:sp macro="" textlink="">
      <xdr:nvSpPr>
        <xdr:cNvPr id="145" name="テキスト ボックス 144"/>
        <xdr:cNvSpPr txBox="1"/>
      </xdr:nvSpPr>
      <xdr:spPr>
        <a:xfrm>
          <a:off x="1752111" y="1024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31064</xdr:rowOff>
    </xdr:from>
    <xdr:to>
      <xdr:col>1</xdr:col>
      <xdr:colOff>485775</xdr:colOff>
      <xdr:row>59</xdr:row>
      <xdr:rowOff>132664</xdr:rowOff>
    </xdr:to>
    <xdr:sp macro="" textlink="">
      <xdr:nvSpPr>
        <xdr:cNvPr id="146" name="円/楕円 145"/>
        <xdr:cNvSpPr/>
      </xdr:nvSpPr>
      <xdr:spPr>
        <a:xfrm>
          <a:off x="1079500" y="101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123791</xdr:rowOff>
    </xdr:from>
    <xdr:ext cx="534377" cy="259045"/>
    <xdr:sp macro="" textlink="">
      <xdr:nvSpPr>
        <xdr:cNvPr id="147" name="テキスト ボックス 146"/>
        <xdr:cNvSpPr txBox="1"/>
      </xdr:nvSpPr>
      <xdr:spPr>
        <a:xfrm>
          <a:off x="863111" y="102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119387</xdr:rowOff>
    </xdr:from>
    <xdr:to>
      <xdr:col>6</xdr:col>
      <xdr:colOff>511175</xdr:colOff>
      <xdr:row>78</xdr:row>
      <xdr:rowOff>129259</xdr:rowOff>
    </xdr:to>
    <xdr:cxnSp macro="">
      <xdr:nvCxnSpPr>
        <xdr:cNvPr id="176" name="直線コネクタ 175"/>
        <xdr:cNvCxnSpPr/>
      </xdr:nvCxnSpPr>
      <xdr:spPr>
        <a:xfrm flipV="1">
          <a:off x="3797300" y="13492487"/>
          <a:ext cx="8382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127777</xdr:rowOff>
    </xdr:from>
    <xdr:to>
      <xdr:col>5</xdr:col>
      <xdr:colOff>358775</xdr:colOff>
      <xdr:row>78</xdr:row>
      <xdr:rowOff>129259</xdr:rowOff>
    </xdr:to>
    <xdr:cxnSp macro="">
      <xdr:nvCxnSpPr>
        <xdr:cNvPr id="179" name="直線コネクタ 178"/>
        <xdr:cNvCxnSpPr/>
      </xdr:nvCxnSpPr>
      <xdr:spPr>
        <a:xfrm>
          <a:off x="2908300" y="13500877"/>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127777</xdr:rowOff>
    </xdr:from>
    <xdr:to>
      <xdr:col>4</xdr:col>
      <xdr:colOff>155575</xdr:colOff>
      <xdr:row>78</xdr:row>
      <xdr:rowOff>143433</xdr:rowOff>
    </xdr:to>
    <xdr:cxnSp macro="">
      <xdr:nvCxnSpPr>
        <xdr:cNvPr id="182" name="直線コネクタ 181"/>
        <xdr:cNvCxnSpPr/>
      </xdr:nvCxnSpPr>
      <xdr:spPr>
        <a:xfrm flipV="1">
          <a:off x="2019300" y="13500877"/>
          <a:ext cx="889000" cy="1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4922</xdr:rowOff>
    </xdr:from>
    <xdr:ext cx="534377" cy="259045"/>
    <xdr:sp macro="" textlink="">
      <xdr:nvSpPr>
        <xdr:cNvPr id="184" name="テキスト ボックス 183"/>
        <xdr:cNvSpPr txBox="1"/>
      </xdr:nvSpPr>
      <xdr:spPr>
        <a:xfrm>
          <a:off x="2641111" y="132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142711</xdr:rowOff>
    </xdr:from>
    <xdr:to>
      <xdr:col>2</xdr:col>
      <xdr:colOff>638175</xdr:colOff>
      <xdr:row>78</xdr:row>
      <xdr:rowOff>143433</xdr:rowOff>
    </xdr:to>
    <xdr:cxnSp macro="">
      <xdr:nvCxnSpPr>
        <xdr:cNvPr id="185" name="直線コネクタ 184"/>
        <xdr:cNvCxnSpPr/>
      </xdr:nvCxnSpPr>
      <xdr:spPr>
        <a:xfrm>
          <a:off x="1130300" y="13515811"/>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6379</xdr:rowOff>
    </xdr:from>
    <xdr:ext cx="534377" cy="259045"/>
    <xdr:sp macro="" textlink="">
      <xdr:nvSpPr>
        <xdr:cNvPr id="187" name="テキスト ボックス 186"/>
        <xdr:cNvSpPr txBox="1"/>
      </xdr:nvSpPr>
      <xdr:spPr>
        <a:xfrm>
          <a:off x="1752111" y="132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1274</xdr:rowOff>
    </xdr:from>
    <xdr:ext cx="534377" cy="259045"/>
    <xdr:sp macro="" textlink="">
      <xdr:nvSpPr>
        <xdr:cNvPr id="189" name="テキスト ボックス 188"/>
        <xdr:cNvSpPr txBox="1"/>
      </xdr:nvSpPr>
      <xdr:spPr>
        <a:xfrm>
          <a:off x="863111" y="132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68587</xdr:rowOff>
    </xdr:from>
    <xdr:to>
      <xdr:col>6</xdr:col>
      <xdr:colOff>561975</xdr:colOff>
      <xdr:row>78</xdr:row>
      <xdr:rowOff>170187</xdr:rowOff>
    </xdr:to>
    <xdr:sp macro="" textlink="">
      <xdr:nvSpPr>
        <xdr:cNvPr id="195" name="円/楕円 194"/>
        <xdr:cNvSpPr/>
      </xdr:nvSpPr>
      <xdr:spPr>
        <a:xfrm>
          <a:off x="4584700" y="134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46,220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78459</xdr:rowOff>
    </xdr:from>
    <xdr:to>
      <xdr:col>5</xdr:col>
      <xdr:colOff>409575</xdr:colOff>
      <xdr:row>79</xdr:row>
      <xdr:rowOff>8609</xdr:rowOff>
    </xdr:to>
    <xdr:sp macro="" textlink="">
      <xdr:nvSpPr>
        <xdr:cNvPr id="197" name="円/楕円 196"/>
        <xdr:cNvSpPr/>
      </xdr:nvSpPr>
      <xdr:spPr>
        <a:xfrm>
          <a:off x="3746500" y="134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171186</xdr:rowOff>
    </xdr:from>
    <xdr:ext cx="534377" cy="259045"/>
    <xdr:sp macro="" textlink="">
      <xdr:nvSpPr>
        <xdr:cNvPr id="198" name="テキスト ボックス 197"/>
        <xdr:cNvSpPr txBox="1"/>
      </xdr:nvSpPr>
      <xdr:spPr>
        <a:xfrm>
          <a:off x="3517411" y="1354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76977</xdr:rowOff>
    </xdr:from>
    <xdr:to>
      <xdr:col>4</xdr:col>
      <xdr:colOff>206375</xdr:colOff>
      <xdr:row>79</xdr:row>
      <xdr:rowOff>7127</xdr:rowOff>
    </xdr:to>
    <xdr:sp macro="" textlink="">
      <xdr:nvSpPr>
        <xdr:cNvPr id="199" name="円/楕円 198"/>
        <xdr:cNvSpPr/>
      </xdr:nvSpPr>
      <xdr:spPr>
        <a:xfrm>
          <a:off x="2857500" y="134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169704</xdr:rowOff>
    </xdr:from>
    <xdr:ext cx="534377" cy="259045"/>
    <xdr:sp macro="" textlink="">
      <xdr:nvSpPr>
        <xdr:cNvPr id="200" name="テキスト ボックス 199"/>
        <xdr:cNvSpPr txBox="1"/>
      </xdr:nvSpPr>
      <xdr:spPr>
        <a:xfrm>
          <a:off x="2641111" y="1354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92633</xdr:rowOff>
    </xdr:from>
    <xdr:to>
      <xdr:col>3</xdr:col>
      <xdr:colOff>3175</xdr:colOff>
      <xdr:row>79</xdr:row>
      <xdr:rowOff>22783</xdr:rowOff>
    </xdr:to>
    <xdr:sp macro="" textlink="">
      <xdr:nvSpPr>
        <xdr:cNvPr id="201" name="円/楕円 200"/>
        <xdr:cNvSpPr/>
      </xdr:nvSpPr>
      <xdr:spPr>
        <a:xfrm>
          <a:off x="1968500" y="134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13910</xdr:rowOff>
    </xdr:from>
    <xdr:ext cx="534377" cy="259045"/>
    <xdr:sp macro="" textlink="">
      <xdr:nvSpPr>
        <xdr:cNvPr id="202" name="テキスト ボックス 201"/>
        <xdr:cNvSpPr txBox="1"/>
      </xdr:nvSpPr>
      <xdr:spPr>
        <a:xfrm>
          <a:off x="1752111" y="135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91911</xdr:rowOff>
    </xdr:from>
    <xdr:to>
      <xdr:col>1</xdr:col>
      <xdr:colOff>485775</xdr:colOff>
      <xdr:row>79</xdr:row>
      <xdr:rowOff>22061</xdr:rowOff>
    </xdr:to>
    <xdr:sp macro="" textlink="">
      <xdr:nvSpPr>
        <xdr:cNvPr id="203" name="円/楕円 202"/>
        <xdr:cNvSpPr/>
      </xdr:nvSpPr>
      <xdr:spPr>
        <a:xfrm>
          <a:off x="1079500" y="134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13188</xdr:rowOff>
    </xdr:from>
    <xdr:ext cx="534377" cy="259045"/>
    <xdr:sp macro="" textlink="">
      <xdr:nvSpPr>
        <xdr:cNvPr id="204" name="テキスト ボックス 203"/>
        <xdr:cNvSpPr txBox="1"/>
      </xdr:nvSpPr>
      <xdr:spPr>
        <a:xfrm>
          <a:off x="863111" y="135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116520</xdr:rowOff>
    </xdr:from>
    <xdr:to>
      <xdr:col>6</xdr:col>
      <xdr:colOff>511175</xdr:colOff>
      <xdr:row>96</xdr:row>
      <xdr:rowOff>146329</xdr:rowOff>
    </xdr:to>
    <xdr:cxnSp macro="">
      <xdr:nvCxnSpPr>
        <xdr:cNvPr id="229" name="直線コネクタ 228"/>
        <xdr:cNvCxnSpPr/>
      </xdr:nvCxnSpPr>
      <xdr:spPr>
        <a:xfrm flipV="1">
          <a:off x="3797300" y="16575720"/>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142273</xdr:rowOff>
    </xdr:from>
    <xdr:ext cx="534377" cy="259045"/>
    <xdr:sp macro="" textlink="">
      <xdr:nvSpPr>
        <xdr:cNvPr id="230" name="衛生費平均値テキスト"/>
        <xdr:cNvSpPr txBox="1"/>
      </xdr:nvSpPr>
      <xdr:spPr>
        <a:xfrm>
          <a:off x="4686300" y="1625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146329</xdr:rowOff>
    </xdr:from>
    <xdr:to>
      <xdr:col>5</xdr:col>
      <xdr:colOff>358775</xdr:colOff>
      <xdr:row>97</xdr:row>
      <xdr:rowOff>986</xdr:rowOff>
    </xdr:to>
    <xdr:cxnSp macro="">
      <xdr:nvCxnSpPr>
        <xdr:cNvPr id="232" name="直線コネクタ 231"/>
        <xdr:cNvCxnSpPr/>
      </xdr:nvCxnSpPr>
      <xdr:spPr>
        <a:xfrm flipV="1">
          <a:off x="2908300" y="16605529"/>
          <a:ext cx="8890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54368</xdr:rowOff>
    </xdr:from>
    <xdr:ext cx="534377" cy="259045"/>
    <xdr:sp macro="" textlink="">
      <xdr:nvSpPr>
        <xdr:cNvPr id="234" name="テキスト ボックス 233"/>
        <xdr:cNvSpPr txBox="1"/>
      </xdr:nvSpPr>
      <xdr:spPr>
        <a:xfrm>
          <a:off x="35174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96448</xdr:rowOff>
    </xdr:from>
    <xdr:to>
      <xdr:col>4</xdr:col>
      <xdr:colOff>155575</xdr:colOff>
      <xdr:row>97</xdr:row>
      <xdr:rowOff>986</xdr:rowOff>
    </xdr:to>
    <xdr:cxnSp macro="">
      <xdr:nvCxnSpPr>
        <xdr:cNvPr id="235" name="直線コネクタ 234"/>
        <xdr:cNvCxnSpPr/>
      </xdr:nvCxnSpPr>
      <xdr:spPr>
        <a:xfrm>
          <a:off x="2019300" y="16555648"/>
          <a:ext cx="889000" cy="7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128801</xdr:rowOff>
    </xdr:from>
    <xdr:ext cx="469744" cy="259045"/>
    <xdr:sp macro="" textlink="">
      <xdr:nvSpPr>
        <xdr:cNvPr id="237" name="テキスト ボックス 236"/>
        <xdr:cNvSpPr txBox="1"/>
      </xdr:nvSpPr>
      <xdr:spPr>
        <a:xfrm>
          <a:off x="2673427" y="162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78755</xdr:rowOff>
    </xdr:from>
    <xdr:to>
      <xdr:col>2</xdr:col>
      <xdr:colOff>638175</xdr:colOff>
      <xdr:row>96</xdr:row>
      <xdr:rowOff>96448</xdr:rowOff>
    </xdr:to>
    <xdr:cxnSp macro="">
      <xdr:nvCxnSpPr>
        <xdr:cNvPr id="238" name="直線コネクタ 237"/>
        <xdr:cNvCxnSpPr/>
      </xdr:nvCxnSpPr>
      <xdr:spPr>
        <a:xfrm>
          <a:off x="1130300" y="16537955"/>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107814</xdr:rowOff>
    </xdr:from>
    <xdr:ext cx="469744" cy="259045"/>
    <xdr:sp macro="" textlink="">
      <xdr:nvSpPr>
        <xdr:cNvPr id="240" name="テキスト ボックス 239"/>
        <xdr:cNvSpPr txBox="1"/>
      </xdr:nvSpPr>
      <xdr:spPr>
        <a:xfrm>
          <a:off x="1784427" y="1622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105529</xdr:rowOff>
    </xdr:from>
    <xdr:ext cx="469744" cy="259045"/>
    <xdr:sp macro="" textlink="">
      <xdr:nvSpPr>
        <xdr:cNvPr id="242" name="テキスト ボックス 241"/>
        <xdr:cNvSpPr txBox="1"/>
      </xdr:nvSpPr>
      <xdr:spPr>
        <a:xfrm>
          <a:off x="895427" y="162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65720</xdr:rowOff>
    </xdr:from>
    <xdr:to>
      <xdr:col>6</xdr:col>
      <xdr:colOff>561975</xdr:colOff>
      <xdr:row>96</xdr:row>
      <xdr:rowOff>167320</xdr:rowOff>
    </xdr:to>
    <xdr:sp macro="" textlink="">
      <xdr:nvSpPr>
        <xdr:cNvPr id="248" name="円/楕円 247"/>
        <xdr:cNvSpPr/>
      </xdr:nvSpPr>
      <xdr:spPr>
        <a:xfrm>
          <a:off x="4584700" y="165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152097</xdr:rowOff>
    </xdr:from>
    <xdr:ext cx="469744" cy="259045"/>
    <xdr:sp macro="" textlink="">
      <xdr:nvSpPr>
        <xdr:cNvPr id="249" name="衛生費該当値テキスト"/>
        <xdr:cNvSpPr txBox="1"/>
      </xdr:nvSpPr>
      <xdr:spPr>
        <a:xfrm>
          <a:off x="4686300" y="1643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95529</xdr:rowOff>
    </xdr:from>
    <xdr:to>
      <xdr:col>5</xdr:col>
      <xdr:colOff>409575</xdr:colOff>
      <xdr:row>97</xdr:row>
      <xdr:rowOff>25679</xdr:rowOff>
    </xdr:to>
    <xdr:sp macro="" textlink="">
      <xdr:nvSpPr>
        <xdr:cNvPr id="250" name="円/楕円 249"/>
        <xdr:cNvSpPr/>
      </xdr:nvSpPr>
      <xdr:spPr>
        <a:xfrm>
          <a:off x="3746500" y="165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16806</xdr:rowOff>
    </xdr:from>
    <xdr:ext cx="469744" cy="259045"/>
    <xdr:sp macro="" textlink="">
      <xdr:nvSpPr>
        <xdr:cNvPr id="251" name="テキスト ボックス 250"/>
        <xdr:cNvSpPr txBox="1"/>
      </xdr:nvSpPr>
      <xdr:spPr>
        <a:xfrm>
          <a:off x="3549727" y="1664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121636</xdr:rowOff>
    </xdr:from>
    <xdr:to>
      <xdr:col>4</xdr:col>
      <xdr:colOff>206375</xdr:colOff>
      <xdr:row>97</xdr:row>
      <xdr:rowOff>51786</xdr:rowOff>
    </xdr:to>
    <xdr:sp macro="" textlink="">
      <xdr:nvSpPr>
        <xdr:cNvPr id="252" name="円/楕円 251"/>
        <xdr:cNvSpPr/>
      </xdr:nvSpPr>
      <xdr:spPr>
        <a:xfrm>
          <a:off x="2857500" y="16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42913</xdr:rowOff>
    </xdr:from>
    <xdr:ext cx="469744" cy="259045"/>
    <xdr:sp macro="" textlink="">
      <xdr:nvSpPr>
        <xdr:cNvPr id="253" name="テキスト ボックス 252"/>
        <xdr:cNvSpPr txBox="1"/>
      </xdr:nvSpPr>
      <xdr:spPr>
        <a:xfrm>
          <a:off x="2673427" y="166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45648</xdr:rowOff>
    </xdr:from>
    <xdr:to>
      <xdr:col>3</xdr:col>
      <xdr:colOff>3175</xdr:colOff>
      <xdr:row>96</xdr:row>
      <xdr:rowOff>147248</xdr:rowOff>
    </xdr:to>
    <xdr:sp macro="" textlink="">
      <xdr:nvSpPr>
        <xdr:cNvPr id="254" name="円/楕円 253"/>
        <xdr:cNvSpPr/>
      </xdr:nvSpPr>
      <xdr:spPr>
        <a:xfrm>
          <a:off x="1968500" y="165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138375</xdr:rowOff>
    </xdr:from>
    <xdr:ext cx="469744" cy="259045"/>
    <xdr:sp macro="" textlink="">
      <xdr:nvSpPr>
        <xdr:cNvPr id="255" name="テキスト ボックス 254"/>
        <xdr:cNvSpPr txBox="1"/>
      </xdr:nvSpPr>
      <xdr:spPr>
        <a:xfrm>
          <a:off x="1784427" y="165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27955</xdr:rowOff>
    </xdr:from>
    <xdr:to>
      <xdr:col>1</xdr:col>
      <xdr:colOff>485775</xdr:colOff>
      <xdr:row>96</xdr:row>
      <xdr:rowOff>129555</xdr:rowOff>
    </xdr:to>
    <xdr:sp macro="" textlink="">
      <xdr:nvSpPr>
        <xdr:cNvPr id="256" name="円/楕円 255"/>
        <xdr:cNvSpPr/>
      </xdr:nvSpPr>
      <xdr:spPr>
        <a:xfrm>
          <a:off x="1079500" y="164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120682</xdr:rowOff>
    </xdr:from>
    <xdr:ext cx="469744" cy="259045"/>
    <xdr:sp macro="" textlink="">
      <xdr:nvSpPr>
        <xdr:cNvPr id="257" name="テキスト ボックス 256"/>
        <xdr:cNvSpPr txBox="1"/>
      </xdr:nvSpPr>
      <xdr:spPr>
        <a:xfrm>
          <a:off x="895427" y="1657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46736</xdr:rowOff>
    </xdr:from>
    <xdr:to>
      <xdr:col>15</xdr:col>
      <xdr:colOff>180975</xdr:colOff>
      <xdr:row>38</xdr:row>
      <xdr:rowOff>75120</xdr:rowOff>
    </xdr:to>
    <xdr:cxnSp macro="">
      <xdr:nvCxnSpPr>
        <xdr:cNvPr id="284" name="直線コネクタ 283"/>
        <xdr:cNvCxnSpPr/>
      </xdr:nvCxnSpPr>
      <xdr:spPr>
        <a:xfrm>
          <a:off x="9639300" y="6561836"/>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132923</xdr:rowOff>
    </xdr:from>
    <xdr:ext cx="469744" cy="259045"/>
    <xdr:sp macro="" textlink="">
      <xdr:nvSpPr>
        <xdr:cNvPr id="285" name="労働費平均値テキスト"/>
        <xdr:cNvSpPr txBox="1"/>
      </xdr:nvSpPr>
      <xdr:spPr>
        <a:xfrm>
          <a:off x="10528300" y="630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113983</xdr:rowOff>
    </xdr:from>
    <xdr:to>
      <xdr:col>14</xdr:col>
      <xdr:colOff>28575</xdr:colOff>
      <xdr:row>38</xdr:row>
      <xdr:rowOff>46736</xdr:rowOff>
    </xdr:to>
    <xdr:cxnSp macro="">
      <xdr:nvCxnSpPr>
        <xdr:cNvPr id="287" name="直線コネクタ 286"/>
        <xdr:cNvCxnSpPr/>
      </xdr:nvCxnSpPr>
      <xdr:spPr>
        <a:xfrm>
          <a:off x="8750300" y="6457633"/>
          <a:ext cx="889000" cy="10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89" name="テキスト ボックス 288"/>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163703</xdr:rowOff>
    </xdr:from>
    <xdr:to>
      <xdr:col>12</xdr:col>
      <xdr:colOff>511175</xdr:colOff>
      <xdr:row>37</xdr:row>
      <xdr:rowOff>113983</xdr:rowOff>
    </xdr:to>
    <xdr:cxnSp macro="">
      <xdr:nvCxnSpPr>
        <xdr:cNvPr id="290" name="直線コネクタ 289"/>
        <xdr:cNvCxnSpPr/>
      </xdr:nvCxnSpPr>
      <xdr:spPr>
        <a:xfrm>
          <a:off x="7861300" y="6335903"/>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55008</xdr:rowOff>
    </xdr:from>
    <xdr:ext cx="469744" cy="259045"/>
    <xdr:sp macro="" textlink="">
      <xdr:nvSpPr>
        <xdr:cNvPr id="292" name="テキスト ボックス 291"/>
        <xdr:cNvSpPr txBox="1"/>
      </xdr:nvSpPr>
      <xdr:spPr>
        <a:xfrm>
          <a:off x="8515427"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67120</xdr:rowOff>
    </xdr:from>
    <xdr:to>
      <xdr:col>11</xdr:col>
      <xdr:colOff>307975</xdr:colOff>
      <xdr:row>36</xdr:row>
      <xdr:rowOff>163703</xdr:rowOff>
    </xdr:to>
    <xdr:cxnSp macro="">
      <xdr:nvCxnSpPr>
        <xdr:cNvPr id="293" name="直線コネクタ 292"/>
        <xdr:cNvCxnSpPr/>
      </xdr:nvCxnSpPr>
      <xdr:spPr>
        <a:xfrm>
          <a:off x="6972300" y="6239320"/>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27386</xdr:rowOff>
    </xdr:from>
    <xdr:ext cx="469744" cy="259045"/>
    <xdr:sp macro="" textlink="">
      <xdr:nvSpPr>
        <xdr:cNvPr id="295" name="テキスト ボックス 294"/>
        <xdr:cNvSpPr txBox="1"/>
      </xdr:nvSpPr>
      <xdr:spPr>
        <a:xfrm>
          <a:off x="7626427" y="585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20147</xdr:rowOff>
    </xdr:from>
    <xdr:ext cx="469744" cy="259045"/>
    <xdr:sp macro="" textlink="">
      <xdr:nvSpPr>
        <xdr:cNvPr id="297" name="テキスト ボックス 296"/>
        <xdr:cNvSpPr txBox="1"/>
      </xdr:nvSpPr>
      <xdr:spPr>
        <a:xfrm>
          <a:off x="6737427" y="567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24320</xdr:rowOff>
    </xdr:from>
    <xdr:to>
      <xdr:col>15</xdr:col>
      <xdr:colOff>231775</xdr:colOff>
      <xdr:row>38</xdr:row>
      <xdr:rowOff>125920</xdr:rowOff>
    </xdr:to>
    <xdr:sp macro="" textlink="">
      <xdr:nvSpPr>
        <xdr:cNvPr id="303" name="円/楕円 302"/>
        <xdr:cNvSpPr/>
      </xdr:nvSpPr>
      <xdr:spPr>
        <a:xfrm>
          <a:off x="10426700" y="65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110698</xdr:rowOff>
    </xdr:from>
    <xdr:ext cx="378565" cy="259045"/>
    <xdr:sp macro="" textlink="">
      <xdr:nvSpPr>
        <xdr:cNvPr id="304" name="労働費該当値テキスト"/>
        <xdr:cNvSpPr txBox="1"/>
      </xdr:nvSpPr>
      <xdr:spPr>
        <a:xfrm>
          <a:off x="10528300" y="645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167386</xdr:rowOff>
    </xdr:from>
    <xdr:to>
      <xdr:col>14</xdr:col>
      <xdr:colOff>79375</xdr:colOff>
      <xdr:row>38</xdr:row>
      <xdr:rowOff>97536</xdr:rowOff>
    </xdr:to>
    <xdr:sp macro="" textlink="">
      <xdr:nvSpPr>
        <xdr:cNvPr id="305" name="円/楕円 304"/>
        <xdr:cNvSpPr/>
      </xdr:nvSpPr>
      <xdr:spPr>
        <a:xfrm>
          <a:off x="9588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512392</xdr:colOff>
      <xdr:row>38</xdr:row>
      <xdr:rowOff>88663</xdr:rowOff>
    </xdr:from>
    <xdr:ext cx="378565" cy="259045"/>
    <xdr:sp macro="" textlink="">
      <xdr:nvSpPr>
        <xdr:cNvPr id="306" name="テキスト ボックス 305"/>
        <xdr:cNvSpPr txBox="1"/>
      </xdr:nvSpPr>
      <xdr:spPr>
        <a:xfrm>
          <a:off x="9437317" y="66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63183</xdr:rowOff>
    </xdr:from>
    <xdr:to>
      <xdr:col>12</xdr:col>
      <xdr:colOff>561975</xdr:colOff>
      <xdr:row>37</xdr:row>
      <xdr:rowOff>164782</xdr:rowOff>
    </xdr:to>
    <xdr:sp macro="" textlink="">
      <xdr:nvSpPr>
        <xdr:cNvPr id="307" name="円/楕円 306"/>
        <xdr:cNvSpPr/>
      </xdr:nvSpPr>
      <xdr:spPr>
        <a:xfrm>
          <a:off x="8699500" y="6406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155909</xdr:rowOff>
    </xdr:from>
    <xdr:ext cx="469744" cy="259045"/>
    <xdr:sp macro="" textlink="">
      <xdr:nvSpPr>
        <xdr:cNvPr id="308" name="テキスト ボックス 307"/>
        <xdr:cNvSpPr txBox="1"/>
      </xdr:nvSpPr>
      <xdr:spPr>
        <a:xfrm>
          <a:off x="8515427" y="64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112903</xdr:rowOff>
    </xdr:from>
    <xdr:to>
      <xdr:col>11</xdr:col>
      <xdr:colOff>358775</xdr:colOff>
      <xdr:row>37</xdr:row>
      <xdr:rowOff>43053</xdr:rowOff>
    </xdr:to>
    <xdr:sp macro="" textlink="">
      <xdr:nvSpPr>
        <xdr:cNvPr id="309" name="円/楕円 308"/>
        <xdr:cNvSpPr/>
      </xdr:nvSpPr>
      <xdr:spPr>
        <a:xfrm>
          <a:off x="7810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34180</xdr:rowOff>
    </xdr:from>
    <xdr:ext cx="469744" cy="259045"/>
    <xdr:sp macro="" textlink="">
      <xdr:nvSpPr>
        <xdr:cNvPr id="310" name="テキスト ボックス 309"/>
        <xdr:cNvSpPr txBox="1"/>
      </xdr:nvSpPr>
      <xdr:spPr>
        <a:xfrm>
          <a:off x="7626427" y="63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16320</xdr:rowOff>
    </xdr:from>
    <xdr:to>
      <xdr:col>10</xdr:col>
      <xdr:colOff>155575</xdr:colOff>
      <xdr:row>36</xdr:row>
      <xdr:rowOff>117920</xdr:rowOff>
    </xdr:to>
    <xdr:sp macro="" textlink="">
      <xdr:nvSpPr>
        <xdr:cNvPr id="311" name="円/楕円 310"/>
        <xdr:cNvSpPr/>
      </xdr:nvSpPr>
      <xdr:spPr>
        <a:xfrm>
          <a:off x="6921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109047</xdr:rowOff>
    </xdr:from>
    <xdr:ext cx="469744" cy="259045"/>
    <xdr:sp macro="" textlink="">
      <xdr:nvSpPr>
        <xdr:cNvPr id="312" name="テキスト ボックス 311"/>
        <xdr:cNvSpPr txBox="1"/>
      </xdr:nvSpPr>
      <xdr:spPr>
        <a:xfrm>
          <a:off x="6737427" y="628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50683</xdr:rowOff>
    </xdr:from>
    <xdr:to>
      <xdr:col>15</xdr:col>
      <xdr:colOff>180975</xdr:colOff>
      <xdr:row>58</xdr:row>
      <xdr:rowOff>77178</xdr:rowOff>
    </xdr:to>
    <xdr:cxnSp macro="">
      <xdr:nvCxnSpPr>
        <xdr:cNvPr id="337" name="直線コネクタ 336"/>
        <xdr:cNvCxnSpPr/>
      </xdr:nvCxnSpPr>
      <xdr:spPr>
        <a:xfrm>
          <a:off x="9639300" y="9994783"/>
          <a:ext cx="8382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18485</xdr:rowOff>
    </xdr:from>
    <xdr:ext cx="534377" cy="259045"/>
    <xdr:sp macro="" textlink="">
      <xdr:nvSpPr>
        <xdr:cNvPr id="338" name="農林水産業費平均値テキスト"/>
        <xdr:cNvSpPr txBox="1"/>
      </xdr:nvSpPr>
      <xdr:spPr>
        <a:xfrm>
          <a:off x="10528300" y="961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39642</xdr:rowOff>
    </xdr:from>
    <xdr:to>
      <xdr:col>14</xdr:col>
      <xdr:colOff>28575</xdr:colOff>
      <xdr:row>58</xdr:row>
      <xdr:rowOff>50683</xdr:rowOff>
    </xdr:to>
    <xdr:cxnSp macro="">
      <xdr:nvCxnSpPr>
        <xdr:cNvPr id="340" name="直線コネクタ 339"/>
        <xdr:cNvCxnSpPr/>
      </xdr:nvCxnSpPr>
      <xdr:spPr>
        <a:xfrm>
          <a:off x="8750300" y="9983742"/>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103471</xdr:rowOff>
    </xdr:from>
    <xdr:ext cx="534377" cy="259045"/>
    <xdr:sp macro="" textlink="">
      <xdr:nvSpPr>
        <xdr:cNvPr id="342" name="テキスト ボックス 341"/>
        <xdr:cNvSpPr txBox="1"/>
      </xdr:nvSpPr>
      <xdr:spPr>
        <a:xfrm>
          <a:off x="93594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39642</xdr:rowOff>
    </xdr:from>
    <xdr:to>
      <xdr:col>12</xdr:col>
      <xdr:colOff>511175</xdr:colOff>
      <xdr:row>58</xdr:row>
      <xdr:rowOff>58341</xdr:rowOff>
    </xdr:to>
    <xdr:cxnSp macro="">
      <xdr:nvCxnSpPr>
        <xdr:cNvPr id="343" name="直線コネクタ 342"/>
        <xdr:cNvCxnSpPr/>
      </xdr:nvCxnSpPr>
      <xdr:spPr>
        <a:xfrm flipV="1">
          <a:off x="7861300" y="9983742"/>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136115</xdr:rowOff>
    </xdr:from>
    <xdr:ext cx="534377" cy="259045"/>
    <xdr:sp macro="" textlink="">
      <xdr:nvSpPr>
        <xdr:cNvPr id="345" name="テキスト ボックス 344"/>
        <xdr:cNvSpPr txBox="1"/>
      </xdr:nvSpPr>
      <xdr:spPr>
        <a:xfrm>
          <a:off x="84831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58341</xdr:rowOff>
    </xdr:from>
    <xdr:to>
      <xdr:col>11</xdr:col>
      <xdr:colOff>307975</xdr:colOff>
      <xdr:row>58</xdr:row>
      <xdr:rowOff>76401</xdr:rowOff>
    </xdr:to>
    <xdr:cxnSp macro="">
      <xdr:nvCxnSpPr>
        <xdr:cNvPr id="346" name="直線コネクタ 345"/>
        <xdr:cNvCxnSpPr/>
      </xdr:nvCxnSpPr>
      <xdr:spPr>
        <a:xfrm flipV="1">
          <a:off x="6972300" y="10002441"/>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128434</xdr:rowOff>
    </xdr:from>
    <xdr:ext cx="534377" cy="259045"/>
    <xdr:sp macro="" textlink="">
      <xdr:nvSpPr>
        <xdr:cNvPr id="348" name="テキスト ボックス 347"/>
        <xdr:cNvSpPr txBox="1"/>
      </xdr:nvSpPr>
      <xdr:spPr>
        <a:xfrm>
          <a:off x="7594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149511</xdr:rowOff>
    </xdr:from>
    <xdr:ext cx="534377" cy="259045"/>
    <xdr:sp macro="" textlink="">
      <xdr:nvSpPr>
        <xdr:cNvPr id="350" name="テキスト ボックス 349"/>
        <xdr:cNvSpPr txBox="1"/>
      </xdr:nvSpPr>
      <xdr:spPr>
        <a:xfrm>
          <a:off x="6705111" y="95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26378</xdr:rowOff>
    </xdr:from>
    <xdr:to>
      <xdr:col>15</xdr:col>
      <xdr:colOff>231775</xdr:colOff>
      <xdr:row>58</xdr:row>
      <xdr:rowOff>127978</xdr:rowOff>
    </xdr:to>
    <xdr:sp macro="" textlink="">
      <xdr:nvSpPr>
        <xdr:cNvPr id="356" name="円/楕円 355"/>
        <xdr:cNvSpPr/>
      </xdr:nvSpPr>
      <xdr:spPr>
        <a:xfrm>
          <a:off x="10426700" y="99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112755</xdr:rowOff>
    </xdr:from>
    <xdr:ext cx="469744" cy="259045"/>
    <xdr:sp macro="" textlink="">
      <xdr:nvSpPr>
        <xdr:cNvPr id="357" name="農林水産業費該当値テキスト"/>
        <xdr:cNvSpPr txBox="1"/>
      </xdr:nvSpPr>
      <xdr:spPr>
        <a:xfrm>
          <a:off x="10528300" y="988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171333</xdr:rowOff>
    </xdr:from>
    <xdr:to>
      <xdr:col>14</xdr:col>
      <xdr:colOff>79375</xdr:colOff>
      <xdr:row>58</xdr:row>
      <xdr:rowOff>101483</xdr:rowOff>
    </xdr:to>
    <xdr:sp macro="" textlink="">
      <xdr:nvSpPr>
        <xdr:cNvPr id="358" name="円/楕円 357"/>
        <xdr:cNvSpPr/>
      </xdr:nvSpPr>
      <xdr:spPr>
        <a:xfrm>
          <a:off x="9588500" y="99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92610</xdr:rowOff>
    </xdr:from>
    <xdr:ext cx="469744" cy="259045"/>
    <xdr:sp macro="" textlink="">
      <xdr:nvSpPr>
        <xdr:cNvPr id="359" name="テキスト ボックス 358"/>
        <xdr:cNvSpPr txBox="1"/>
      </xdr:nvSpPr>
      <xdr:spPr>
        <a:xfrm>
          <a:off x="9391727" y="1003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160292</xdr:rowOff>
    </xdr:from>
    <xdr:to>
      <xdr:col>12</xdr:col>
      <xdr:colOff>561975</xdr:colOff>
      <xdr:row>58</xdr:row>
      <xdr:rowOff>90442</xdr:rowOff>
    </xdr:to>
    <xdr:sp macro="" textlink="">
      <xdr:nvSpPr>
        <xdr:cNvPr id="360" name="円/楕円 359"/>
        <xdr:cNvSpPr/>
      </xdr:nvSpPr>
      <xdr:spPr>
        <a:xfrm>
          <a:off x="8699500" y="993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81569</xdr:rowOff>
    </xdr:from>
    <xdr:ext cx="469744" cy="259045"/>
    <xdr:sp macro="" textlink="">
      <xdr:nvSpPr>
        <xdr:cNvPr id="361" name="テキスト ボックス 360"/>
        <xdr:cNvSpPr txBox="1"/>
      </xdr:nvSpPr>
      <xdr:spPr>
        <a:xfrm>
          <a:off x="8515427" y="100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7541</xdr:rowOff>
    </xdr:from>
    <xdr:to>
      <xdr:col>11</xdr:col>
      <xdr:colOff>358775</xdr:colOff>
      <xdr:row>58</xdr:row>
      <xdr:rowOff>109141</xdr:rowOff>
    </xdr:to>
    <xdr:sp macro="" textlink="">
      <xdr:nvSpPr>
        <xdr:cNvPr id="362" name="円/楕円 361"/>
        <xdr:cNvSpPr/>
      </xdr:nvSpPr>
      <xdr:spPr>
        <a:xfrm>
          <a:off x="7810500" y="99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100268</xdr:rowOff>
    </xdr:from>
    <xdr:ext cx="469744" cy="259045"/>
    <xdr:sp macro="" textlink="">
      <xdr:nvSpPr>
        <xdr:cNvPr id="363" name="テキスト ボックス 362"/>
        <xdr:cNvSpPr txBox="1"/>
      </xdr:nvSpPr>
      <xdr:spPr>
        <a:xfrm>
          <a:off x="7626427" y="1004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25601</xdr:rowOff>
    </xdr:from>
    <xdr:to>
      <xdr:col>10</xdr:col>
      <xdr:colOff>155575</xdr:colOff>
      <xdr:row>58</xdr:row>
      <xdr:rowOff>127201</xdr:rowOff>
    </xdr:to>
    <xdr:sp macro="" textlink="">
      <xdr:nvSpPr>
        <xdr:cNvPr id="364" name="円/楕円 363"/>
        <xdr:cNvSpPr/>
      </xdr:nvSpPr>
      <xdr:spPr>
        <a:xfrm>
          <a:off x="6921500" y="99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118328</xdr:rowOff>
    </xdr:from>
    <xdr:ext cx="469744" cy="259045"/>
    <xdr:sp macro="" textlink="">
      <xdr:nvSpPr>
        <xdr:cNvPr id="365" name="テキスト ボックス 364"/>
        <xdr:cNvSpPr txBox="1"/>
      </xdr:nvSpPr>
      <xdr:spPr>
        <a:xfrm>
          <a:off x="6737427" y="1006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165036</xdr:rowOff>
    </xdr:from>
    <xdr:to>
      <xdr:col>15</xdr:col>
      <xdr:colOff>180975</xdr:colOff>
      <xdr:row>78</xdr:row>
      <xdr:rowOff>170942</xdr:rowOff>
    </xdr:to>
    <xdr:cxnSp macro="">
      <xdr:nvCxnSpPr>
        <xdr:cNvPr id="392" name="直線コネクタ 391"/>
        <xdr:cNvCxnSpPr/>
      </xdr:nvCxnSpPr>
      <xdr:spPr>
        <a:xfrm>
          <a:off x="9639300" y="13538136"/>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101185</xdr:rowOff>
    </xdr:from>
    <xdr:ext cx="534377" cy="259045"/>
    <xdr:sp macro="" textlink="">
      <xdr:nvSpPr>
        <xdr:cNvPr id="393" name="商工費平均値テキスト"/>
        <xdr:cNvSpPr txBox="1"/>
      </xdr:nvSpPr>
      <xdr:spPr>
        <a:xfrm>
          <a:off x="10528300" y="12959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139681</xdr:rowOff>
    </xdr:from>
    <xdr:to>
      <xdr:col>14</xdr:col>
      <xdr:colOff>28575</xdr:colOff>
      <xdr:row>78</xdr:row>
      <xdr:rowOff>165036</xdr:rowOff>
    </xdr:to>
    <xdr:cxnSp macro="">
      <xdr:nvCxnSpPr>
        <xdr:cNvPr id="395" name="直線コネクタ 394"/>
        <xdr:cNvCxnSpPr/>
      </xdr:nvCxnSpPr>
      <xdr:spPr>
        <a:xfrm>
          <a:off x="8750300" y="13512781"/>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145343</xdr:rowOff>
    </xdr:from>
    <xdr:ext cx="534377" cy="259045"/>
    <xdr:sp macro="" textlink="">
      <xdr:nvSpPr>
        <xdr:cNvPr id="397" name="テキスト ボックス 396"/>
        <xdr:cNvSpPr txBox="1"/>
      </xdr:nvSpPr>
      <xdr:spPr>
        <a:xfrm>
          <a:off x="9359411" y="128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134710</xdr:rowOff>
    </xdr:from>
    <xdr:to>
      <xdr:col>12</xdr:col>
      <xdr:colOff>511175</xdr:colOff>
      <xdr:row>78</xdr:row>
      <xdr:rowOff>139681</xdr:rowOff>
    </xdr:to>
    <xdr:cxnSp macro="">
      <xdr:nvCxnSpPr>
        <xdr:cNvPr id="398" name="直線コネクタ 397"/>
        <xdr:cNvCxnSpPr/>
      </xdr:nvCxnSpPr>
      <xdr:spPr>
        <a:xfrm>
          <a:off x="7861300" y="13507810"/>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150734</xdr:rowOff>
    </xdr:from>
    <xdr:ext cx="534377" cy="259045"/>
    <xdr:sp macro="" textlink="">
      <xdr:nvSpPr>
        <xdr:cNvPr id="400" name="テキスト ボックス 399"/>
        <xdr:cNvSpPr txBox="1"/>
      </xdr:nvSpPr>
      <xdr:spPr>
        <a:xfrm>
          <a:off x="84831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134710</xdr:rowOff>
    </xdr:from>
    <xdr:to>
      <xdr:col>11</xdr:col>
      <xdr:colOff>307975</xdr:colOff>
      <xdr:row>78</xdr:row>
      <xdr:rowOff>164864</xdr:rowOff>
    </xdr:to>
    <xdr:cxnSp macro="">
      <xdr:nvCxnSpPr>
        <xdr:cNvPr id="401" name="直線コネクタ 400"/>
        <xdr:cNvCxnSpPr/>
      </xdr:nvCxnSpPr>
      <xdr:spPr>
        <a:xfrm flipV="1">
          <a:off x="6972300" y="13507810"/>
          <a:ext cx="889000" cy="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91756</xdr:rowOff>
    </xdr:from>
    <xdr:ext cx="534377" cy="259045"/>
    <xdr:sp macro="" textlink="">
      <xdr:nvSpPr>
        <xdr:cNvPr id="403" name="テキスト ボックス 402"/>
        <xdr:cNvSpPr txBox="1"/>
      </xdr:nvSpPr>
      <xdr:spPr>
        <a:xfrm>
          <a:off x="7594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42454</xdr:rowOff>
    </xdr:from>
    <xdr:ext cx="534377" cy="259045"/>
    <xdr:sp macro="" textlink="">
      <xdr:nvSpPr>
        <xdr:cNvPr id="405" name="テキスト ボックス 404"/>
        <xdr:cNvSpPr txBox="1"/>
      </xdr:nvSpPr>
      <xdr:spPr>
        <a:xfrm>
          <a:off x="6705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120142</xdr:rowOff>
    </xdr:from>
    <xdr:to>
      <xdr:col>15</xdr:col>
      <xdr:colOff>231775</xdr:colOff>
      <xdr:row>79</xdr:row>
      <xdr:rowOff>50292</xdr:rowOff>
    </xdr:to>
    <xdr:sp macro="" textlink="">
      <xdr:nvSpPr>
        <xdr:cNvPr id="411" name="円/楕円 410"/>
        <xdr:cNvSpPr/>
      </xdr:nvSpPr>
      <xdr:spPr>
        <a:xfrm>
          <a:off x="10426700" y="134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35069</xdr:rowOff>
    </xdr:from>
    <xdr:ext cx="469744" cy="259045"/>
    <xdr:sp macro="" textlink="">
      <xdr:nvSpPr>
        <xdr:cNvPr id="412" name="商工費該当値テキスト"/>
        <xdr:cNvSpPr txBox="1"/>
      </xdr:nvSpPr>
      <xdr:spPr>
        <a:xfrm>
          <a:off x="10528300" y="134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114236</xdr:rowOff>
    </xdr:from>
    <xdr:to>
      <xdr:col>14</xdr:col>
      <xdr:colOff>79375</xdr:colOff>
      <xdr:row>79</xdr:row>
      <xdr:rowOff>44386</xdr:rowOff>
    </xdr:to>
    <xdr:sp macro="" textlink="">
      <xdr:nvSpPr>
        <xdr:cNvPr id="413" name="円/楕円 412"/>
        <xdr:cNvSpPr/>
      </xdr:nvSpPr>
      <xdr:spPr>
        <a:xfrm>
          <a:off x="9588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35513</xdr:rowOff>
    </xdr:from>
    <xdr:ext cx="469744" cy="259045"/>
    <xdr:sp macro="" textlink="">
      <xdr:nvSpPr>
        <xdr:cNvPr id="414" name="テキスト ボックス 413"/>
        <xdr:cNvSpPr txBox="1"/>
      </xdr:nvSpPr>
      <xdr:spPr>
        <a:xfrm>
          <a:off x="9391727"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88881</xdr:rowOff>
    </xdr:from>
    <xdr:to>
      <xdr:col>12</xdr:col>
      <xdr:colOff>561975</xdr:colOff>
      <xdr:row>79</xdr:row>
      <xdr:rowOff>19031</xdr:rowOff>
    </xdr:to>
    <xdr:sp macro="" textlink="">
      <xdr:nvSpPr>
        <xdr:cNvPr id="415" name="円/楕円 414"/>
        <xdr:cNvSpPr/>
      </xdr:nvSpPr>
      <xdr:spPr>
        <a:xfrm>
          <a:off x="8699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10158</xdr:rowOff>
    </xdr:from>
    <xdr:ext cx="469744" cy="259045"/>
    <xdr:sp macro="" textlink="">
      <xdr:nvSpPr>
        <xdr:cNvPr id="416" name="テキスト ボックス 415"/>
        <xdr:cNvSpPr txBox="1"/>
      </xdr:nvSpPr>
      <xdr:spPr>
        <a:xfrm>
          <a:off x="8515427" y="13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83910</xdr:rowOff>
    </xdr:from>
    <xdr:to>
      <xdr:col>11</xdr:col>
      <xdr:colOff>358775</xdr:colOff>
      <xdr:row>79</xdr:row>
      <xdr:rowOff>14060</xdr:rowOff>
    </xdr:to>
    <xdr:sp macro="" textlink="">
      <xdr:nvSpPr>
        <xdr:cNvPr id="417" name="円/楕円 416"/>
        <xdr:cNvSpPr/>
      </xdr:nvSpPr>
      <xdr:spPr>
        <a:xfrm>
          <a:off x="7810500" y="134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5187</xdr:rowOff>
    </xdr:from>
    <xdr:ext cx="469744" cy="259045"/>
    <xdr:sp macro="" textlink="">
      <xdr:nvSpPr>
        <xdr:cNvPr id="418" name="テキスト ボックス 417"/>
        <xdr:cNvSpPr txBox="1"/>
      </xdr:nvSpPr>
      <xdr:spPr>
        <a:xfrm>
          <a:off x="7626427" y="135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114064</xdr:rowOff>
    </xdr:from>
    <xdr:to>
      <xdr:col>10</xdr:col>
      <xdr:colOff>155575</xdr:colOff>
      <xdr:row>79</xdr:row>
      <xdr:rowOff>44214</xdr:rowOff>
    </xdr:to>
    <xdr:sp macro="" textlink="">
      <xdr:nvSpPr>
        <xdr:cNvPr id="419" name="円/楕円 418"/>
        <xdr:cNvSpPr/>
      </xdr:nvSpPr>
      <xdr:spPr>
        <a:xfrm>
          <a:off x="6921500" y="134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35341</xdr:rowOff>
    </xdr:from>
    <xdr:ext cx="469744" cy="259045"/>
    <xdr:sp macro="" textlink="">
      <xdr:nvSpPr>
        <xdr:cNvPr id="420" name="テキスト ボックス 419"/>
        <xdr:cNvSpPr txBox="1"/>
      </xdr:nvSpPr>
      <xdr:spPr>
        <a:xfrm>
          <a:off x="6737427" y="1357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16129</xdr:rowOff>
    </xdr:from>
    <xdr:to>
      <xdr:col>15</xdr:col>
      <xdr:colOff>180975</xdr:colOff>
      <xdr:row>98</xdr:row>
      <xdr:rowOff>20802</xdr:rowOff>
    </xdr:to>
    <xdr:cxnSp macro="">
      <xdr:nvCxnSpPr>
        <xdr:cNvPr id="447" name="直線コネクタ 446"/>
        <xdr:cNvCxnSpPr/>
      </xdr:nvCxnSpPr>
      <xdr:spPr>
        <a:xfrm flipV="1">
          <a:off x="9639300" y="16818229"/>
          <a:ext cx="8382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153598</xdr:rowOff>
    </xdr:from>
    <xdr:ext cx="534377" cy="259045"/>
    <xdr:sp macro="" textlink="">
      <xdr:nvSpPr>
        <xdr:cNvPr id="448" name="土木費平均値テキスト"/>
        <xdr:cNvSpPr txBox="1"/>
      </xdr:nvSpPr>
      <xdr:spPr>
        <a:xfrm>
          <a:off x="10528300" y="16441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109513</xdr:rowOff>
    </xdr:from>
    <xdr:to>
      <xdr:col>14</xdr:col>
      <xdr:colOff>28575</xdr:colOff>
      <xdr:row>98</xdr:row>
      <xdr:rowOff>20802</xdr:rowOff>
    </xdr:to>
    <xdr:cxnSp macro="">
      <xdr:nvCxnSpPr>
        <xdr:cNvPr id="450" name="直線コネクタ 449"/>
        <xdr:cNvCxnSpPr/>
      </xdr:nvCxnSpPr>
      <xdr:spPr>
        <a:xfrm>
          <a:off x="8750300" y="16740163"/>
          <a:ext cx="889000" cy="8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99547</xdr:rowOff>
    </xdr:from>
    <xdr:ext cx="534377" cy="259045"/>
    <xdr:sp macro="" textlink="">
      <xdr:nvSpPr>
        <xdr:cNvPr id="452" name="テキスト ボックス 451"/>
        <xdr:cNvSpPr txBox="1"/>
      </xdr:nvSpPr>
      <xdr:spPr>
        <a:xfrm>
          <a:off x="93594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109513</xdr:rowOff>
    </xdr:from>
    <xdr:to>
      <xdr:col>12</xdr:col>
      <xdr:colOff>511175</xdr:colOff>
      <xdr:row>97</xdr:row>
      <xdr:rowOff>134443</xdr:rowOff>
    </xdr:to>
    <xdr:cxnSp macro="">
      <xdr:nvCxnSpPr>
        <xdr:cNvPr id="453" name="直線コネクタ 452"/>
        <xdr:cNvCxnSpPr/>
      </xdr:nvCxnSpPr>
      <xdr:spPr>
        <a:xfrm flipV="1">
          <a:off x="7861300" y="16740163"/>
          <a:ext cx="8890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89743</xdr:rowOff>
    </xdr:from>
    <xdr:ext cx="534377" cy="259045"/>
    <xdr:sp macro="" textlink="">
      <xdr:nvSpPr>
        <xdr:cNvPr id="455" name="テキスト ボックス 454"/>
        <xdr:cNvSpPr txBox="1"/>
      </xdr:nvSpPr>
      <xdr:spPr>
        <a:xfrm>
          <a:off x="8483111" y="163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134443</xdr:rowOff>
    </xdr:from>
    <xdr:to>
      <xdr:col>11</xdr:col>
      <xdr:colOff>307975</xdr:colOff>
      <xdr:row>97</xdr:row>
      <xdr:rowOff>141376</xdr:rowOff>
    </xdr:to>
    <xdr:cxnSp macro="">
      <xdr:nvCxnSpPr>
        <xdr:cNvPr id="456" name="直線コネクタ 455"/>
        <xdr:cNvCxnSpPr/>
      </xdr:nvCxnSpPr>
      <xdr:spPr>
        <a:xfrm flipV="1">
          <a:off x="6972300" y="16765093"/>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94290</xdr:rowOff>
    </xdr:from>
    <xdr:ext cx="534377" cy="259045"/>
    <xdr:sp macro="" textlink="">
      <xdr:nvSpPr>
        <xdr:cNvPr id="458" name="テキスト ボックス 457"/>
        <xdr:cNvSpPr txBox="1"/>
      </xdr:nvSpPr>
      <xdr:spPr>
        <a:xfrm>
          <a:off x="7594111" y="163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108563</xdr:rowOff>
    </xdr:from>
    <xdr:ext cx="534377" cy="259045"/>
    <xdr:sp macro="" textlink="">
      <xdr:nvSpPr>
        <xdr:cNvPr id="460" name="テキスト ボックス 459"/>
        <xdr:cNvSpPr txBox="1"/>
      </xdr:nvSpPr>
      <xdr:spPr>
        <a:xfrm>
          <a:off x="6705111" y="163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136779</xdr:rowOff>
    </xdr:from>
    <xdr:to>
      <xdr:col>15</xdr:col>
      <xdr:colOff>231775</xdr:colOff>
      <xdr:row>98</xdr:row>
      <xdr:rowOff>66929</xdr:rowOff>
    </xdr:to>
    <xdr:sp macro="" textlink="">
      <xdr:nvSpPr>
        <xdr:cNvPr id="466" name="円/楕円 465"/>
        <xdr:cNvSpPr/>
      </xdr:nvSpPr>
      <xdr:spPr>
        <a:xfrm>
          <a:off x="10426700" y="167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51706</xdr:rowOff>
    </xdr:from>
    <xdr:ext cx="534377" cy="259045"/>
    <xdr:sp macro="" textlink="">
      <xdr:nvSpPr>
        <xdr:cNvPr id="467" name="土木費該当値テキスト"/>
        <xdr:cNvSpPr txBox="1"/>
      </xdr:nvSpPr>
      <xdr:spPr>
        <a:xfrm>
          <a:off x="10528300"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141452</xdr:rowOff>
    </xdr:from>
    <xdr:to>
      <xdr:col>14</xdr:col>
      <xdr:colOff>79375</xdr:colOff>
      <xdr:row>98</xdr:row>
      <xdr:rowOff>71602</xdr:rowOff>
    </xdr:to>
    <xdr:sp macro="" textlink="">
      <xdr:nvSpPr>
        <xdr:cNvPr id="468" name="円/楕円 467"/>
        <xdr:cNvSpPr/>
      </xdr:nvSpPr>
      <xdr:spPr>
        <a:xfrm>
          <a:off x="9588500" y="167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62729</xdr:rowOff>
    </xdr:from>
    <xdr:ext cx="534377" cy="259045"/>
    <xdr:sp macro="" textlink="">
      <xdr:nvSpPr>
        <xdr:cNvPr id="469" name="テキスト ボックス 468"/>
        <xdr:cNvSpPr txBox="1"/>
      </xdr:nvSpPr>
      <xdr:spPr>
        <a:xfrm>
          <a:off x="9359411" y="168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58713</xdr:rowOff>
    </xdr:from>
    <xdr:to>
      <xdr:col>12</xdr:col>
      <xdr:colOff>561975</xdr:colOff>
      <xdr:row>97</xdr:row>
      <xdr:rowOff>160313</xdr:rowOff>
    </xdr:to>
    <xdr:sp macro="" textlink="">
      <xdr:nvSpPr>
        <xdr:cNvPr id="470" name="円/楕円 469"/>
        <xdr:cNvSpPr/>
      </xdr:nvSpPr>
      <xdr:spPr>
        <a:xfrm>
          <a:off x="8699500" y="166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151440</xdr:rowOff>
    </xdr:from>
    <xdr:ext cx="534377" cy="259045"/>
    <xdr:sp macro="" textlink="">
      <xdr:nvSpPr>
        <xdr:cNvPr id="471" name="テキスト ボックス 470"/>
        <xdr:cNvSpPr txBox="1"/>
      </xdr:nvSpPr>
      <xdr:spPr>
        <a:xfrm>
          <a:off x="8483111" y="167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83643</xdr:rowOff>
    </xdr:from>
    <xdr:to>
      <xdr:col>11</xdr:col>
      <xdr:colOff>358775</xdr:colOff>
      <xdr:row>98</xdr:row>
      <xdr:rowOff>13793</xdr:rowOff>
    </xdr:to>
    <xdr:sp macro="" textlink="">
      <xdr:nvSpPr>
        <xdr:cNvPr id="472" name="円/楕円 471"/>
        <xdr:cNvSpPr/>
      </xdr:nvSpPr>
      <xdr:spPr>
        <a:xfrm>
          <a:off x="7810500" y="167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4920</xdr:rowOff>
    </xdr:from>
    <xdr:ext cx="534377" cy="259045"/>
    <xdr:sp macro="" textlink="">
      <xdr:nvSpPr>
        <xdr:cNvPr id="473" name="テキスト ボックス 472"/>
        <xdr:cNvSpPr txBox="1"/>
      </xdr:nvSpPr>
      <xdr:spPr>
        <a:xfrm>
          <a:off x="7594111" y="168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90576</xdr:rowOff>
    </xdr:from>
    <xdr:to>
      <xdr:col>10</xdr:col>
      <xdr:colOff>155575</xdr:colOff>
      <xdr:row>98</xdr:row>
      <xdr:rowOff>20726</xdr:rowOff>
    </xdr:to>
    <xdr:sp macro="" textlink="">
      <xdr:nvSpPr>
        <xdr:cNvPr id="474" name="円/楕円 473"/>
        <xdr:cNvSpPr/>
      </xdr:nvSpPr>
      <xdr:spPr>
        <a:xfrm>
          <a:off x="6921500" y="167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11853</xdr:rowOff>
    </xdr:from>
    <xdr:ext cx="534377" cy="259045"/>
    <xdr:sp macro="" textlink="">
      <xdr:nvSpPr>
        <xdr:cNvPr id="475" name="テキスト ボックス 474"/>
        <xdr:cNvSpPr txBox="1"/>
      </xdr:nvSpPr>
      <xdr:spPr>
        <a:xfrm>
          <a:off x="6705111" y="168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90932</xdr:rowOff>
    </xdr:from>
    <xdr:to>
      <xdr:col>23</xdr:col>
      <xdr:colOff>517525</xdr:colOff>
      <xdr:row>38</xdr:row>
      <xdr:rowOff>148590</xdr:rowOff>
    </xdr:to>
    <xdr:cxnSp macro="">
      <xdr:nvCxnSpPr>
        <xdr:cNvPr id="503" name="直線コネクタ 502"/>
        <xdr:cNvCxnSpPr/>
      </xdr:nvCxnSpPr>
      <xdr:spPr>
        <a:xfrm flipV="1">
          <a:off x="15481300" y="6606032"/>
          <a:ext cx="8382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504"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148590</xdr:rowOff>
    </xdr:to>
    <xdr:cxnSp macro="">
      <xdr:nvCxnSpPr>
        <xdr:cNvPr id="506" name="直線コネクタ 505"/>
        <xdr:cNvCxnSpPr/>
      </xdr:nvCxnSpPr>
      <xdr:spPr>
        <a:xfrm>
          <a:off x="14592300" y="66548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08" name="テキスト ボックス 507"/>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39</xdr:row>
      <xdr:rowOff>8509</xdr:rowOff>
    </xdr:to>
    <xdr:cxnSp macro="">
      <xdr:nvCxnSpPr>
        <xdr:cNvPr id="509" name="直線コネクタ 508"/>
        <xdr:cNvCxnSpPr/>
      </xdr:nvCxnSpPr>
      <xdr:spPr>
        <a:xfrm flipV="1">
          <a:off x="13703300" y="6654800"/>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71645</xdr:rowOff>
    </xdr:from>
    <xdr:ext cx="534377" cy="259045"/>
    <xdr:sp macro="" textlink="">
      <xdr:nvSpPr>
        <xdr:cNvPr id="511" name="テキスト ボックス 510"/>
        <xdr:cNvSpPr txBox="1"/>
      </xdr:nvSpPr>
      <xdr:spPr>
        <a:xfrm>
          <a:off x="14325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79756</xdr:rowOff>
    </xdr:from>
    <xdr:to>
      <xdr:col>19</xdr:col>
      <xdr:colOff>644525</xdr:colOff>
      <xdr:row>39</xdr:row>
      <xdr:rowOff>8509</xdr:rowOff>
    </xdr:to>
    <xdr:cxnSp macro="">
      <xdr:nvCxnSpPr>
        <xdr:cNvPr id="512" name="直線コネクタ 511"/>
        <xdr:cNvCxnSpPr/>
      </xdr:nvCxnSpPr>
      <xdr:spPr>
        <a:xfrm>
          <a:off x="12814300" y="6594856"/>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12463</xdr:rowOff>
    </xdr:from>
    <xdr:ext cx="534377" cy="259045"/>
    <xdr:sp macro="" textlink="">
      <xdr:nvSpPr>
        <xdr:cNvPr id="514" name="テキスト ボックス 513"/>
        <xdr:cNvSpPr txBox="1"/>
      </xdr:nvSpPr>
      <xdr:spPr>
        <a:xfrm>
          <a:off x="13436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79519</xdr:rowOff>
    </xdr:from>
    <xdr:ext cx="534377" cy="259045"/>
    <xdr:sp macro="" textlink="">
      <xdr:nvSpPr>
        <xdr:cNvPr id="516" name="テキスト ボックス 515"/>
        <xdr:cNvSpPr txBox="1"/>
      </xdr:nvSpPr>
      <xdr:spPr>
        <a:xfrm>
          <a:off x="12547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40132</xdr:rowOff>
    </xdr:from>
    <xdr:to>
      <xdr:col>23</xdr:col>
      <xdr:colOff>568325</xdr:colOff>
      <xdr:row>38</xdr:row>
      <xdr:rowOff>141732</xdr:rowOff>
    </xdr:to>
    <xdr:sp macro="" textlink="">
      <xdr:nvSpPr>
        <xdr:cNvPr id="522" name="円/楕円 521"/>
        <xdr:cNvSpPr/>
      </xdr:nvSpPr>
      <xdr:spPr>
        <a:xfrm>
          <a:off x="162687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126509</xdr:rowOff>
    </xdr:from>
    <xdr:ext cx="534377" cy="259045"/>
    <xdr:sp macro="" textlink="">
      <xdr:nvSpPr>
        <xdr:cNvPr id="523" name="警察費該当値テキスト"/>
        <xdr:cNvSpPr txBox="1"/>
      </xdr:nvSpPr>
      <xdr:spPr>
        <a:xfrm>
          <a:off x="16370300" y="64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97790</xdr:rowOff>
    </xdr:from>
    <xdr:to>
      <xdr:col>22</xdr:col>
      <xdr:colOff>415925</xdr:colOff>
      <xdr:row>39</xdr:row>
      <xdr:rowOff>27940</xdr:rowOff>
    </xdr:to>
    <xdr:sp macro="" textlink="">
      <xdr:nvSpPr>
        <xdr:cNvPr id="524" name="円/楕円 523"/>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39</xdr:row>
      <xdr:rowOff>19067</xdr:rowOff>
    </xdr:from>
    <xdr:ext cx="534377" cy="259045"/>
    <xdr:sp macro="" textlink="">
      <xdr:nvSpPr>
        <xdr:cNvPr id="525" name="テキスト ボックス 524"/>
        <xdr:cNvSpPr txBox="1"/>
      </xdr:nvSpPr>
      <xdr:spPr>
        <a:xfrm>
          <a:off x="15201411" y="67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6" name="円/楕円 52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10177</xdr:rowOff>
    </xdr:from>
    <xdr:ext cx="534377" cy="259045"/>
    <xdr:sp macro="" textlink="">
      <xdr:nvSpPr>
        <xdr:cNvPr id="527" name="テキスト ボックス 526"/>
        <xdr:cNvSpPr txBox="1"/>
      </xdr:nvSpPr>
      <xdr:spPr>
        <a:xfrm>
          <a:off x="14325111" y="66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129159</xdr:rowOff>
    </xdr:from>
    <xdr:to>
      <xdr:col>20</xdr:col>
      <xdr:colOff>9525</xdr:colOff>
      <xdr:row>39</xdr:row>
      <xdr:rowOff>59309</xdr:rowOff>
    </xdr:to>
    <xdr:sp macro="" textlink="">
      <xdr:nvSpPr>
        <xdr:cNvPr id="528" name="円/楕円 527"/>
        <xdr:cNvSpPr/>
      </xdr:nvSpPr>
      <xdr:spPr>
        <a:xfrm>
          <a:off x="13652500" y="66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50436</xdr:rowOff>
    </xdr:from>
    <xdr:ext cx="534377" cy="259045"/>
    <xdr:sp macro="" textlink="">
      <xdr:nvSpPr>
        <xdr:cNvPr id="529" name="テキスト ボックス 528"/>
        <xdr:cNvSpPr txBox="1"/>
      </xdr:nvSpPr>
      <xdr:spPr>
        <a:xfrm>
          <a:off x="13436111" y="67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28956</xdr:rowOff>
    </xdr:from>
    <xdr:to>
      <xdr:col>18</xdr:col>
      <xdr:colOff>492125</xdr:colOff>
      <xdr:row>38</xdr:row>
      <xdr:rowOff>130556</xdr:rowOff>
    </xdr:to>
    <xdr:sp macro="" textlink="">
      <xdr:nvSpPr>
        <xdr:cNvPr id="530" name="円/楕円 529"/>
        <xdr:cNvSpPr/>
      </xdr:nvSpPr>
      <xdr:spPr>
        <a:xfrm>
          <a:off x="12763500" y="65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121683</xdr:rowOff>
    </xdr:from>
    <xdr:ext cx="534377" cy="259045"/>
    <xdr:sp macro="" textlink="">
      <xdr:nvSpPr>
        <xdr:cNvPr id="531" name="テキスト ボックス 530"/>
        <xdr:cNvSpPr txBox="1"/>
      </xdr:nvSpPr>
      <xdr:spPr>
        <a:xfrm>
          <a:off x="12547111" y="663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151759</xdr:rowOff>
    </xdr:from>
    <xdr:to>
      <xdr:col>23</xdr:col>
      <xdr:colOff>517525</xdr:colOff>
      <xdr:row>57</xdr:row>
      <xdr:rowOff>165332</xdr:rowOff>
    </xdr:to>
    <xdr:cxnSp macro="">
      <xdr:nvCxnSpPr>
        <xdr:cNvPr id="563" name="直線コネクタ 562"/>
        <xdr:cNvCxnSpPr/>
      </xdr:nvCxnSpPr>
      <xdr:spPr>
        <a:xfrm flipV="1">
          <a:off x="15481300" y="9924409"/>
          <a:ext cx="8382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45740</xdr:rowOff>
    </xdr:from>
    <xdr:ext cx="534377" cy="259045"/>
    <xdr:sp macro="" textlink="">
      <xdr:nvSpPr>
        <xdr:cNvPr id="564" name="教育費平均値テキスト"/>
        <xdr:cNvSpPr txBox="1"/>
      </xdr:nvSpPr>
      <xdr:spPr>
        <a:xfrm>
          <a:off x="16370300" y="9475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165332</xdr:rowOff>
    </xdr:from>
    <xdr:to>
      <xdr:col>22</xdr:col>
      <xdr:colOff>365125</xdr:colOff>
      <xdr:row>58</xdr:row>
      <xdr:rowOff>19971</xdr:rowOff>
    </xdr:to>
    <xdr:cxnSp macro="">
      <xdr:nvCxnSpPr>
        <xdr:cNvPr id="566" name="直線コネクタ 565"/>
        <xdr:cNvCxnSpPr/>
      </xdr:nvCxnSpPr>
      <xdr:spPr>
        <a:xfrm flipV="1">
          <a:off x="14592300" y="9937982"/>
          <a:ext cx="889000" cy="2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143505</xdr:rowOff>
    </xdr:from>
    <xdr:ext cx="534377" cy="259045"/>
    <xdr:sp macro="" textlink="">
      <xdr:nvSpPr>
        <xdr:cNvPr id="568" name="テキスト ボックス 567"/>
        <xdr:cNvSpPr txBox="1"/>
      </xdr:nvSpPr>
      <xdr:spPr>
        <a:xfrm>
          <a:off x="152014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19971</xdr:rowOff>
    </xdr:from>
    <xdr:to>
      <xdr:col>21</xdr:col>
      <xdr:colOff>161925</xdr:colOff>
      <xdr:row>58</xdr:row>
      <xdr:rowOff>90722</xdr:rowOff>
    </xdr:to>
    <xdr:cxnSp macro="">
      <xdr:nvCxnSpPr>
        <xdr:cNvPr id="569" name="直線コネクタ 568"/>
        <xdr:cNvCxnSpPr/>
      </xdr:nvCxnSpPr>
      <xdr:spPr>
        <a:xfrm flipV="1">
          <a:off x="13703300" y="9964071"/>
          <a:ext cx="889000" cy="7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24204</xdr:rowOff>
    </xdr:from>
    <xdr:ext cx="534377" cy="259045"/>
    <xdr:sp macro="" textlink="">
      <xdr:nvSpPr>
        <xdr:cNvPr id="571" name="テキスト ボックス 570"/>
        <xdr:cNvSpPr txBox="1"/>
      </xdr:nvSpPr>
      <xdr:spPr>
        <a:xfrm>
          <a:off x="14325111" y="94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154302</xdr:rowOff>
    </xdr:from>
    <xdr:to>
      <xdr:col>19</xdr:col>
      <xdr:colOff>644525</xdr:colOff>
      <xdr:row>58</xdr:row>
      <xdr:rowOff>90722</xdr:rowOff>
    </xdr:to>
    <xdr:cxnSp macro="">
      <xdr:nvCxnSpPr>
        <xdr:cNvPr id="572" name="直線コネクタ 571"/>
        <xdr:cNvCxnSpPr/>
      </xdr:nvCxnSpPr>
      <xdr:spPr>
        <a:xfrm>
          <a:off x="12814300" y="9926952"/>
          <a:ext cx="889000" cy="10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100613</xdr:rowOff>
    </xdr:from>
    <xdr:ext cx="534377" cy="259045"/>
    <xdr:sp macro="" textlink="">
      <xdr:nvSpPr>
        <xdr:cNvPr id="574" name="テキスト ボックス 573"/>
        <xdr:cNvSpPr txBox="1"/>
      </xdr:nvSpPr>
      <xdr:spPr>
        <a:xfrm>
          <a:off x="13436111" y="95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39664</xdr:rowOff>
    </xdr:from>
    <xdr:ext cx="534377" cy="259045"/>
    <xdr:sp macro="" textlink="">
      <xdr:nvSpPr>
        <xdr:cNvPr id="576" name="テキスト ボックス 575"/>
        <xdr:cNvSpPr txBox="1"/>
      </xdr:nvSpPr>
      <xdr:spPr>
        <a:xfrm>
          <a:off x="12547111" y="946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100959</xdr:rowOff>
    </xdr:from>
    <xdr:to>
      <xdr:col>23</xdr:col>
      <xdr:colOff>568325</xdr:colOff>
      <xdr:row>58</xdr:row>
      <xdr:rowOff>31109</xdr:rowOff>
    </xdr:to>
    <xdr:sp macro="" textlink="">
      <xdr:nvSpPr>
        <xdr:cNvPr id="582" name="円/楕円 581"/>
        <xdr:cNvSpPr/>
      </xdr:nvSpPr>
      <xdr:spPr>
        <a:xfrm>
          <a:off x="16268700" y="9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79386</xdr:rowOff>
    </xdr:from>
    <xdr:ext cx="534377" cy="259045"/>
    <xdr:sp macro="" textlink="">
      <xdr:nvSpPr>
        <xdr:cNvPr id="583" name="教育費該当値テキスト"/>
        <xdr:cNvSpPr txBox="1"/>
      </xdr:nvSpPr>
      <xdr:spPr>
        <a:xfrm>
          <a:off x="16370300" y="98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71,578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114532</xdr:rowOff>
    </xdr:from>
    <xdr:to>
      <xdr:col>22</xdr:col>
      <xdr:colOff>415925</xdr:colOff>
      <xdr:row>58</xdr:row>
      <xdr:rowOff>44682</xdr:rowOff>
    </xdr:to>
    <xdr:sp macro="" textlink="">
      <xdr:nvSpPr>
        <xdr:cNvPr id="584" name="円/楕円 583"/>
        <xdr:cNvSpPr/>
      </xdr:nvSpPr>
      <xdr:spPr>
        <a:xfrm>
          <a:off x="15430500" y="988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58</xdr:row>
      <xdr:rowOff>35809</xdr:rowOff>
    </xdr:from>
    <xdr:ext cx="534377" cy="259045"/>
    <xdr:sp macro="" textlink="">
      <xdr:nvSpPr>
        <xdr:cNvPr id="585" name="テキスト ボックス 584"/>
        <xdr:cNvSpPr txBox="1"/>
      </xdr:nvSpPr>
      <xdr:spPr>
        <a:xfrm>
          <a:off x="15201411" y="997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140621</xdr:rowOff>
    </xdr:from>
    <xdr:to>
      <xdr:col>21</xdr:col>
      <xdr:colOff>212725</xdr:colOff>
      <xdr:row>58</xdr:row>
      <xdr:rowOff>70771</xdr:rowOff>
    </xdr:to>
    <xdr:sp macro="" textlink="">
      <xdr:nvSpPr>
        <xdr:cNvPr id="586" name="円/楕円 585"/>
        <xdr:cNvSpPr/>
      </xdr:nvSpPr>
      <xdr:spPr>
        <a:xfrm>
          <a:off x="14541500" y="99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61898</xdr:rowOff>
    </xdr:from>
    <xdr:ext cx="534377" cy="259045"/>
    <xdr:sp macro="" textlink="">
      <xdr:nvSpPr>
        <xdr:cNvPr id="587" name="テキスト ボックス 586"/>
        <xdr:cNvSpPr txBox="1"/>
      </xdr:nvSpPr>
      <xdr:spPr>
        <a:xfrm>
          <a:off x="14325111" y="100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39922</xdr:rowOff>
    </xdr:from>
    <xdr:to>
      <xdr:col>20</xdr:col>
      <xdr:colOff>9525</xdr:colOff>
      <xdr:row>58</xdr:row>
      <xdr:rowOff>141522</xdr:rowOff>
    </xdr:to>
    <xdr:sp macro="" textlink="">
      <xdr:nvSpPr>
        <xdr:cNvPr id="588" name="円/楕円 587"/>
        <xdr:cNvSpPr/>
      </xdr:nvSpPr>
      <xdr:spPr>
        <a:xfrm>
          <a:off x="13652500" y="99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132649</xdr:rowOff>
    </xdr:from>
    <xdr:ext cx="534377" cy="259045"/>
    <xdr:sp macro="" textlink="">
      <xdr:nvSpPr>
        <xdr:cNvPr id="589" name="テキスト ボックス 588"/>
        <xdr:cNvSpPr txBox="1"/>
      </xdr:nvSpPr>
      <xdr:spPr>
        <a:xfrm>
          <a:off x="13436111" y="1007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67,714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103502</xdr:rowOff>
    </xdr:from>
    <xdr:to>
      <xdr:col>18</xdr:col>
      <xdr:colOff>492125</xdr:colOff>
      <xdr:row>58</xdr:row>
      <xdr:rowOff>33652</xdr:rowOff>
    </xdr:to>
    <xdr:sp macro="" textlink="">
      <xdr:nvSpPr>
        <xdr:cNvPr id="590" name="円/楕円 589"/>
        <xdr:cNvSpPr/>
      </xdr:nvSpPr>
      <xdr:spPr>
        <a:xfrm>
          <a:off x="12763500" y="98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24779</xdr:rowOff>
    </xdr:from>
    <xdr:ext cx="534377" cy="259045"/>
    <xdr:sp macro="" textlink="">
      <xdr:nvSpPr>
        <xdr:cNvPr id="591" name="テキスト ボックス 590"/>
        <xdr:cNvSpPr txBox="1"/>
      </xdr:nvSpPr>
      <xdr:spPr>
        <a:xfrm>
          <a:off x="12547111" y="99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37212</xdr:rowOff>
    </xdr:from>
    <xdr:to>
      <xdr:col>23</xdr:col>
      <xdr:colOff>517525</xdr:colOff>
      <xdr:row>79</xdr:row>
      <xdr:rowOff>42793</xdr:rowOff>
    </xdr:to>
    <xdr:cxnSp macro="">
      <xdr:nvCxnSpPr>
        <xdr:cNvPr id="618" name="直線コネクタ 617"/>
        <xdr:cNvCxnSpPr/>
      </xdr:nvCxnSpPr>
      <xdr:spPr>
        <a:xfrm>
          <a:off x="15481300" y="13581762"/>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37212</xdr:rowOff>
    </xdr:from>
    <xdr:to>
      <xdr:col>22</xdr:col>
      <xdr:colOff>365125</xdr:colOff>
      <xdr:row>79</xdr:row>
      <xdr:rowOff>42945</xdr:rowOff>
    </xdr:to>
    <xdr:cxnSp macro="">
      <xdr:nvCxnSpPr>
        <xdr:cNvPr id="621" name="直線コネクタ 620"/>
        <xdr:cNvCxnSpPr/>
      </xdr:nvCxnSpPr>
      <xdr:spPr>
        <a:xfrm flipV="1">
          <a:off x="14592300" y="13581762"/>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42945</xdr:rowOff>
    </xdr:from>
    <xdr:to>
      <xdr:col>21</xdr:col>
      <xdr:colOff>161925</xdr:colOff>
      <xdr:row>79</xdr:row>
      <xdr:rowOff>44145</xdr:rowOff>
    </xdr:to>
    <xdr:cxnSp macro="">
      <xdr:nvCxnSpPr>
        <xdr:cNvPr id="624" name="直線コネクタ 623"/>
        <xdr:cNvCxnSpPr/>
      </xdr:nvCxnSpPr>
      <xdr:spPr>
        <a:xfrm flipV="1">
          <a:off x="13703300" y="1358749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6" name="テキスト ボックス 625"/>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43993</xdr:rowOff>
    </xdr:from>
    <xdr:to>
      <xdr:col>19</xdr:col>
      <xdr:colOff>644525</xdr:colOff>
      <xdr:row>79</xdr:row>
      <xdr:rowOff>44145</xdr:rowOff>
    </xdr:to>
    <xdr:cxnSp macro="">
      <xdr:nvCxnSpPr>
        <xdr:cNvPr id="627" name="直線コネクタ 626"/>
        <xdr:cNvCxnSpPr/>
      </xdr:nvCxnSpPr>
      <xdr:spPr>
        <a:xfrm>
          <a:off x="12814300" y="1358854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9" name="テキスト ボックス 628"/>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31" name="テキスト ボックス 630"/>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163443</xdr:rowOff>
    </xdr:from>
    <xdr:to>
      <xdr:col>23</xdr:col>
      <xdr:colOff>568325</xdr:colOff>
      <xdr:row>79</xdr:row>
      <xdr:rowOff>93593</xdr:rowOff>
    </xdr:to>
    <xdr:sp macro="" textlink="">
      <xdr:nvSpPr>
        <xdr:cNvPr id="637" name="円/楕円 636"/>
        <xdr:cNvSpPr/>
      </xdr:nvSpPr>
      <xdr:spPr>
        <a:xfrm>
          <a:off x="16268700" y="135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78370</xdr:rowOff>
    </xdr:from>
    <xdr:ext cx="313932" cy="259045"/>
    <xdr:sp macro="" textlink="">
      <xdr:nvSpPr>
        <xdr:cNvPr id="638" name="災害復旧費該当値テキスト"/>
        <xdr:cNvSpPr txBox="1"/>
      </xdr:nvSpPr>
      <xdr:spPr>
        <a:xfrm>
          <a:off x="16370300" y="1345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157862</xdr:rowOff>
    </xdr:from>
    <xdr:to>
      <xdr:col>22</xdr:col>
      <xdr:colOff>415925</xdr:colOff>
      <xdr:row>79</xdr:row>
      <xdr:rowOff>88012</xdr:rowOff>
    </xdr:to>
    <xdr:sp macro="" textlink="">
      <xdr:nvSpPr>
        <xdr:cNvPr id="639" name="円/楕円 638"/>
        <xdr:cNvSpPr/>
      </xdr:nvSpPr>
      <xdr:spPr>
        <a:xfrm>
          <a:off x="154305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79139</xdr:rowOff>
    </xdr:from>
    <xdr:ext cx="378565" cy="259045"/>
    <xdr:sp macro="" textlink="">
      <xdr:nvSpPr>
        <xdr:cNvPr id="640" name="テキスト ボックス 639"/>
        <xdr:cNvSpPr txBox="1"/>
      </xdr:nvSpPr>
      <xdr:spPr>
        <a:xfrm>
          <a:off x="15279317" y="1362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163595</xdr:rowOff>
    </xdr:from>
    <xdr:to>
      <xdr:col>21</xdr:col>
      <xdr:colOff>212725</xdr:colOff>
      <xdr:row>79</xdr:row>
      <xdr:rowOff>93745</xdr:rowOff>
    </xdr:to>
    <xdr:sp macro="" textlink="">
      <xdr:nvSpPr>
        <xdr:cNvPr id="641" name="円/楕円 640"/>
        <xdr:cNvSpPr/>
      </xdr:nvSpPr>
      <xdr:spPr>
        <a:xfrm>
          <a:off x="14541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84872</xdr:rowOff>
    </xdr:from>
    <xdr:ext cx="313932" cy="259045"/>
    <xdr:sp macro="" textlink="">
      <xdr:nvSpPr>
        <xdr:cNvPr id="642" name="テキスト ボックス 641"/>
        <xdr:cNvSpPr txBox="1"/>
      </xdr:nvSpPr>
      <xdr:spPr>
        <a:xfrm>
          <a:off x="14435333" y="1362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164795</xdr:rowOff>
    </xdr:from>
    <xdr:to>
      <xdr:col>20</xdr:col>
      <xdr:colOff>9525</xdr:colOff>
      <xdr:row>79</xdr:row>
      <xdr:rowOff>94945</xdr:rowOff>
    </xdr:to>
    <xdr:sp macro="" textlink="">
      <xdr:nvSpPr>
        <xdr:cNvPr id="643" name="円/楕円 642"/>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86072</xdr:rowOff>
    </xdr:from>
    <xdr:ext cx="313932" cy="259045"/>
    <xdr:sp macro="" textlink="">
      <xdr:nvSpPr>
        <xdr:cNvPr id="644" name="テキスト ボックス 643"/>
        <xdr:cNvSpPr txBox="1"/>
      </xdr:nvSpPr>
      <xdr:spPr>
        <a:xfrm>
          <a:off x="13546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164643</xdr:rowOff>
    </xdr:from>
    <xdr:to>
      <xdr:col>18</xdr:col>
      <xdr:colOff>492125</xdr:colOff>
      <xdr:row>79</xdr:row>
      <xdr:rowOff>94793</xdr:rowOff>
    </xdr:to>
    <xdr:sp macro="" textlink="">
      <xdr:nvSpPr>
        <xdr:cNvPr id="645" name="円/楕円 644"/>
        <xdr:cNvSpPr/>
      </xdr:nvSpPr>
      <xdr:spPr>
        <a:xfrm>
          <a:off x="12763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85920</xdr:rowOff>
    </xdr:from>
    <xdr:ext cx="313932" cy="259045"/>
    <xdr:sp macro="" textlink="">
      <xdr:nvSpPr>
        <xdr:cNvPr id="646" name="テキスト ボックス 645"/>
        <xdr:cNvSpPr txBox="1"/>
      </xdr:nvSpPr>
      <xdr:spPr>
        <a:xfrm>
          <a:off x="12657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80721</xdr:rowOff>
    </xdr:from>
    <xdr:to>
      <xdr:col>23</xdr:col>
      <xdr:colOff>517525</xdr:colOff>
      <xdr:row>97</xdr:row>
      <xdr:rowOff>121565</xdr:rowOff>
    </xdr:to>
    <xdr:cxnSp macro="">
      <xdr:nvCxnSpPr>
        <xdr:cNvPr id="674" name="直線コネクタ 673"/>
        <xdr:cNvCxnSpPr/>
      </xdr:nvCxnSpPr>
      <xdr:spPr>
        <a:xfrm>
          <a:off x="15481300" y="16711371"/>
          <a:ext cx="8382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114177</xdr:rowOff>
    </xdr:from>
    <xdr:ext cx="534377" cy="259045"/>
    <xdr:sp macro="" textlink="">
      <xdr:nvSpPr>
        <xdr:cNvPr id="675" name="公債費平均値テキスト"/>
        <xdr:cNvSpPr txBox="1"/>
      </xdr:nvSpPr>
      <xdr:spPr>
        <a:xfrm>
          <a:off x="16370300" y="1623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80721</xdr:rowOff>
    </xdr:from>
    <xdr:to>
      <xdr:col>22</xdr:col>
      <xdr:colOff>365125</xdr:colOff>
      <xdr:row>97</xdr:row>
      <xdr:rowOff>110668</xdr:rowOff>
    </xdr:to>
    <xdr:cxnSp macro="">
      <xdr:nvCxnSpPr>
        <xdr:cNvPr id="677" name="直線コネクタ 676"/>
        <xdr:cNvCxnSpPr/>
      </xdr:nvCxnSpPr>
      <xdr:spPr>
        <a:xfrm flipV="1">
          <a:off x="14592300" y="16711371"/>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14318</xdr:rowOff>
    </xdr:from>
    <xdr:ext cx="534377" cy="259045"/>
    <xdr:sp macro="" textlink="">
      <xdr:nvSpPr>
        <xdr:cNvPr id="679" name="テキスト ボックス 678"/>
        <xdr:cNvSpPr txBox="1"/>
      </xdr:nvSpPr>
      <xdr:spPr>
        <a:xfrm>
          <a:off x="15201411" y="1613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71768</xdr:rowOff>
    </xdr:from>
    <xdr:to>
      <xdr:col>21</xdr:col>
      <xdr:colOff>161925</xdr:colOff>
      <xdr:row>97</xdr:row>
      <xdr:rowOff>110668</xdr:rowOff>
    </xdr:to>
    <xdr:cxnSp macro="">
      <xdr:nvCxnSpPr>
        <xdr:cNvPr id="680" name="直線コネクタ 679"/>
        <xdr:cNvCxnSpPr/>
      </xdr:nvCxnSpPr>
      <xdr:spPr>
        <a:xfrm>
          <a:off x="13703300" y="16702418"/>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32566</xdr:rowOff>
    </xdr:from>
    <xdr:ext cx="534377" cy="259045"/>
    <xdr:sp macro="" textlink="">
      <xdr:nvSpPr>
        <xdr:cNvPr id="682" name="テキスト ボックス 681"/>
        <xdr:cNvSpPr txBox="1"/>
      </xdr:nvSpPr>
      <xdr:spPr>
        <a:xfrm>
          <a:off x="14325111" y="161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71768</xdr:rowOff>
    </xdr:from>
    <xdr:to>
      <xdr:col>19</xdr:col>
      <xdr:colOff>644525</xdr:colOff>
      <xdr:row>98</xdr:row>
      <xdr:rowOff>1360</xdr:rowOff>
    </xdr:to>
    <xdr:cxnSp macro="">
      <xdr:nvCxnSpPr>
        <xdr:cNvPr id="683" name="直線コネクタ 682"/>
        <xdr:cNvCxnSpPr/>
      </xdr:nvCxnSpPr>
      <xdr:spPr>
        <a:xfrm flipV="1">
          <a:off x="12814300" y="16702418"/>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60723</xdr:rowOff>
    </xdr:from>
    <xdr:ext cx="534377" cy="259045"/>
    <xdr:sp macro="" textlink="">
      <xdr:nvSpPr>
        <xdr:cNvPr id="685" name="テキスト ボックス 684"/>
        <xdr:cNvSpPr txBox="1"/>
      </xdr:nvSpPr>
      <xdr:spPr>
        <a:xfrm>
          <a:off x="13436111" y="161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27919</xdr:rowOff>
    </xdr:from>
    <xdr:ext cx="534377" cy="259045"/>
    <xdr:sp macro="" textlink="">
      <xdr:nvSpPr>
        <xdr:cNvPr id="687" name="テキスト ボックス 686"/>
        <xdr:cNvSpPr txBox="1"/>
      </xdr:nvSpPr>
      <xdr:spPr>
        <a:xfrm>
          <a:off x="12547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70765</xdr:rowOff>
    </xdr:from>
    <xdr:to>
      <xdr:col>23</xdr:col>
      <xdr:colOff>568325</xdr:colOff>
      <xdr:row>98</xdr:row>
      <xdr:rowOff>915</xdr:rowOff>
    </xdr:to>
    <xdr:sp macro="" textlink="">
      <xdr:nvSpPr>
        <xdr:cNvPr id="693" name="円/楕円 692"/>
        <xdr:cNvSpPr/>
      </xdr:nvSpPr>
      <xdr:spPr>
        <a:xfrm>
          <a:off x="16268700" y="167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49192</xdr:rowOff>
    </xdr:from>
    <xdr:ext cx="534377" cy="259045"/>
    <xdr:sp macro="" textlink="">
      <xdr:nvSpPr>
        <xdr:cNvPr id="694" name="公債費該当値テキスト"/>
        <xdr:cNvSpPr txBox="1"/>
      </xdr:nvSpPr>
      <xdr:spPr>
        <a:xfrm>
          <a:off x="16370300" y="166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29921</xdr:rowOff>
    </xdr:from>
    <xdr:to>
      <xdr:col>22</xdr:col>
      <xdr:colOff>415925</xdr:colOff>
      <xdr:row>97</xdr:row>
      <xdr:rowOff>131521</xdr:rowOff>
    </xdr:to>
    <xdr:sp macro="" textlink="">
      <xdr:nvSpPr>
        <xdr:cNvPr id="695" name="円/楕円 694"/>
        <xdr:cNvSpPr/>
      </xdr:nvSpPr>
      <xdr:spPr>
        <a:xfrm>
          <a:off x="154305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122648</xdr:rowOff>
    </xdr:from>
    <xdr:ext cx="534377" cy="259045"/>
    <xdr:sp macro="" textlink="">
      <xdr:nvSpPr>
        <xdr:cNvPr id="696" name="テキスト ボックス 695"/>
        <xdr:cNvSpPr txBox="1"/>
      </xdr:nvSpPr>
      <xdr:spPr>
        <a:xfrm>
          <a:off x="15201411" y="1675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59868</xdr:rowOff>
    </xdr:from>
    <xdr:to>
      <xdr:col>21</xdr:col>
      <xdr:colOff>212725</xdr:colOff>
      <xdr:row>97</xdr:row>
      <xdr:rowOff>161468</xdr:rowOff>
    </xdr:to>
    <xdr:sp macro="" textlink="">
      <xdr:nvSpPr>
        <xdr:cNvPr id="697" name="円/楕円 696"/>
        <xdr:cNvSpPr/>
      </xdr:nvSpPr>
      <xdr:spPr>
        <a:xfrm>
          <a:off x="14541500" y="166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152595</xdr:rowOff>
    </xdr:from>
    <xdr:ext cx="534377" cy="259045"/>
    <xdr:sp macro="" textlink="">
      <xdr:nvSpPr>
        <xdr:cNvPr id="698" name="テキスト ボックス 697"/>
        <xdr:cNvSpPr txBox="1"/>
      </xdr:nvSpPr>
      <xdr:spPr>
        <a:xfrm>
          <a:off x="14325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20968</xdr:rowOff>
    </xdr:from>
    <xdr:to>
      <xdr:col>20</xdr:col>
      <xdr:colOff>9525</xdr:colOff>
      <xdr:row>97</xdr:row>
      <xdr:rowOff>122568</xdr:rowOff>
    </xdr:to>
    <xdr:sp macro="" textlink="">
      <xdr:nvSpPr>
        <xdr:cNvPr id="699" name="円/楕円 698"/>
        <xdr:cNvSpPr/>
      </xdr:nvSpPr>
      <xdr:spPr>
        <a:xfrm>
          <a:off x="13652500" y="166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113695</xdr:rowOff>
    </xdr:from>
    <xdr:ext cx="534377" cy="259045"/>
    <xdr:sp macro="" textlink="">
      <xdr:nvSpPr>
        <xdr:cNvPr id="700" name="テキスト ボックス 699"/>
        <xdr:cNvSpPr txBox="1"/>
      </xdr:nvSpPr>
      <xdr:spPr>
        <a:xfrm>
          <a:off x="13436111" y="1674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122010</xdr:rowOff>
    </xdr:from>
    <xdr:to>
      <xdr:col>18</xdr:col>
      <xdr:colOff>492125</xdr:colOff>
      <xdr:row>98</xdr:row>
      <xdr:rowOff>52160</xdr:rowOff>
    </xdr:to>
    <xdr:sp macro="" textlink="">
      <xdr:nvSpPr>
        <xdr:cNvPr id="701" name="円/楕円 700"/>
        <xdr:cNvSpPr/>
      </xdr:nvSpPr>
      <xdr:spPr>
        <a:xfrm>
          <a:off x="12763500" y="167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43287</xdr:rowOff>
    </xdr:from>
    <xdr:ext cx="534377" cy="259045"/>
    <xdr:sp macro="" textlink="">
      <xdr:nvSpPr>
        <xdr:cNvPr id="702" name="テキスト ボックス 701"/>
        <xdr:cNvSpPr txBox="1"/>
      </xdr:nvSpPr>
      <xdr:spPr>
        <a:xfrm>
          <a:off x="12547111" y="168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6"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5"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mn-ea"/>
              <a:ea typeface="+mn-ea"/>
            </a:rPr>
            <a:t>・</a:t>
          </a:r>
          <a:r>
            <a:rPr kumimoji="1" lang="ja-JP" altLang="ja-JP" sz="1300" b="0">
              <a:solidFill>
                <a:schemeClr val="dk1"/>
              </a:solidFill>
              <a:effectLst/>
              <a:latin typeface="+mn-ea"/>
              <a:ea typeface="+mn-ea"/>
              <a:cs typeface="+mn-cs"/>
            </a:rPr>
            <a:t>民生費は</a:t>
          </a:r>
          <a:r>
            <a:rPr kumimoji="1" lang="ja-JP" altLang="en-US" sz="1300" b="0">
              <a:solidFill>
                <a:schemeClr val="dk1"/>
              </a:solidFill>
              <a:effectLst/>
              <a:latin typeface="+mn-ea"/>
              <a:ea typeface="+mn-ea"/>
              <a:cs typeface="+mn-cs"/>
            </a:rPr>
            <a:t>、住民一人当たり</a:t>
          </a:r>
          <a:r>
            <a:rPr kumimoji="1" lang="en-US" altLang="ja-JP" sz="1300" b="0">
              <a:solidFill>
                <a:schemeClr val="dk1"/>
              </a:solidFill>
              <a:effectLst/>
              <a:latin typeface="+mn-ea"/>
              <a:ea typeface="+mn-ea"/>
              <a:cs typeface="+mn-cs"/>
            </a:rPr>
            <a:t>46,220</a:t>
          </a:r>
          <a:r>
            <a:rPr kumimoji="1" lang="ja-JP" altLang="en-US" sz="1300" b="0">
              <a:solidFill>
                <a:schemeClr val="dk1"/>
              </a:solidFill>
              <a:effectLst/>
              <a:latin typeface="+mn-ea"/>
              <a:ea typeface="+mn-ea"/>
              <a:cs typeface="+mn-cs"/>
            </a:rPr>
            <a:t>円となり、平成</a:t>
          </a:r>
          <a:r>
            <a:rPr kumimoji="1" lang="en-US" altLang="ja-JP" sz="1300" b="0">
              <a:solidFill>
                <a:schemeClr val="dk1"/>
              </a:solidFill>
              <a:effectLst/>
              <a:latin typeface="+mn-ea"/>
              <a:ea typeface="+mn-ea"/>
              <a:cs typeface="+mn-cs"/>
            </a:rPr>
            <a:t>27</a:t>
          </a:r>
          <a:r>
            <a:rPr kumimoji="1" lang="ja-JP" altLang="en-US" sz="1300" b="0">
              <a:solidFill>
                <a:schemeClr val="dk1"/>
              </a:solidFill>
              <a:effectLst/>
              <a:latin typeface="+mn-ea"/>
              <a:ea typeface="+mn-ea"/>
              <a:cs typeface="+mn-cs"/>
            </a:rPr>
            <a:t>年度と</a:t>
          </a:r>
          <a:r>
            <a:rPr kumimoji="1" lang="ja-JP" altLang="ja-JP" sz="1300">
              <a:solidFill>
                <a:schemeClr val="dk1"/>
              </a:solidFill>
              <a:effectLst/>
              <a:latin typeface="+mn-lt"/>
              <a:ea typeface="+mn-ea"/>
              <a:cs typeface="+mn-cs"/>
            </a:rPr>
            <a:t>比較して増加している</a:t>
          </a:r>
          <a:r>
            <a:rPr kumimoji="1" lang="ja-JP" altLang="en-US" sz="1300" b="0">
              <a:solidFill>
                <a:schemeClr val="dk1"/>
              </a:solidFill>
              <a:effectLst/>
              <a:latin typeface="+mn-ea"/>
              <a:ea typeface="+mn-ea"/>
              <a:cs typeface="+mn-cs"/>
            </a:rPr>
            <a:t>。これは、後期高齢者医療費</a:t>
          </a:r>
          <a:r>
            <a:rPr kumimoji="1" lang="ja-JP" altLang="ja-JP" sz="1300" b="0">
              <a:solidFill>
                <a:schemeClr val="dk1"/>
              </a:solidFill>
              <a:effectLst/>
              <a:latin typeface="+mn-ea"/>
              <a:ea typeface="+mn-ea"/>
              <a:cs typeface="+mn-cs"/>
            </a:rPr>
            <a:t>等</a:t>
          </a:r>
          <a:r>
            <a:rPr kumimoji="1" lang="ja-JP" altLang="en-US" sz="1300" b="0">
              <a:solidFill>
                <a:schemeClr val="dk1"/>
              </a:solidFill>
              <a:effectLst/>
              <a:latin typeface="+mn-ea"/>
              <a:ea typeface="+mn-ea"/>
              <a:cs typeface="+mn-cs"/>
            </a:rPr>
            <a:t>の医療、介護に関する経費が増加したこと及び</a:t>
          </a:r>
          <a:r>
            <a:rPr kumimoji="1" lang="ja-JP" altLang="ja-JP" sz="1300" b="0">
              <a:solidFill>
                <a:schemeClr val="dk1"/>
              </a:solidFill>
              <a:effectLst/>
              <a:latin typeface="+mn-ea"/>
              <a:ea typeface="+mn-ea"/>
              <a:cs typeface="+mn-cs"/>
            </a:rPr>
            <a:t>埼玉県地域医療介護総合確保基金</a:t>
          </a:r>
          <a:r>
            <a:rPr kumimoji="1" lang="ja-JP" altLang="ja-JP" sz="1300" b="0">
              <a:solidFill>
                <a:schemeClr val="dk1"/>
              </a:solidFill>
              <a:effectLst/>
              <a:latin typeface="+mn-lt"/>
              <a:ea typeface="+mn-ea"/>
              <a:cs typeface="+mn-cs"/>
            </a:rPr>
            <a:t>への積立</a:t>
          </a:r>
          <a:r>
            <a:rPr kumimoji="1" lang="ja-JP" altLang="ja-JP" sz="1300" b="0">
              <a:solidFill>
                <a:schemeClr val="dk1"/>
              </a:solidFill>
              <a:effectLst/>
              <a:latin typeface="+mn-ea"/>
              <a:ea typeface="+mn-ea"/>
              <a:cs typeface="+mn-cs"/>
            </a:rPr>
            <a:t>が増加した</a:t>
          </a:r>
          <a:r>
            <a:rPr kumimoji="1" lang="ja-JP" altLang="en-US" sz="1300" b="0">
              <a:solidFill>
                <a:schemeClr val="dk1"/>
              </a:solidFill>
              <a:effectLst/>
              <a:latin typeface="+mn-ea"/>
              <a:ea typeface="+mn-ea"/>
              <a:cs typeface="+mn-cs"/>
            </a:rPr>
            <a:t>ことが主な要因である。</a:t>
          </a:r>
          <a:endParaRPr kumimoji="1" lang="en-US" altLang="ja-JP" sz="1300" b="0">
            <a:latin typeface="+mn-ea"/>
            <a:ea typeface="+mn-ea"/>
          </a:endParaRPr>
        </a:p>
        <a:p>
          <a:r>
            <a:rPr kumimoji="1" lang="ja-JP" altLang="en-US" sz="1300">
              <a:latin typeface="ＭＳ Ｐゴシック"/>
            </a:rPr>
            <a:t>・土木費は、住民一人当たり</a:t>
          </a:r>
          <a:r>
            <a:rPr kumimoji="1" lang="en-US" altLang="ja-JP" sz="1300">
              <a:latin typeface="ＭＳ Ｐゴシック"/>
            </a:rPr>
            <a:t>15,730</a:t>
          </a:r>
          <a:r>
            <a:rPr kumimoji="1" lang="ja-JP" altLang="en-US" sz="1300">
              <a:latin typeface="ＭＳ Ｐゴシック"/>
            </a:rPr>
            <a:t>円となり、平成</a:t>
          </a:r>
          <a:r>
            <a:rPr kumimoji="1" lang="en-US" altLang="ja-JP" sz="1300">
              <a:latin typeface="ＭＳ Ｐゴシック"/>
            </a:rPr>
            <a:t>27</a:t>
          </a:r>
          <a:r>
            <a:rPr kumimoji="1" lang="ja-JP" altLang="en-US" sz="1300">
              <a:latin typeface="ＭＳ Ｐゴシック"/>
            </a:rPr>
            <a:t>年度と比較して増加している。これは</a:t>
          </a:r>
          <a:r>
            <a:rPr kumimoji="1" lang="ja-JP" altLang="en-US" sz="1300" b="0">
              <a:solidFill>
                <a:schemeClr val="dk1"/>
              </a:solidFill>
              <a:effectLst/>
              <a:latin typeface="+mn-ea"/>
              <a:ea typeface="+mn-ea"/>
              <a:cs typeface="+mn-cs"/>
            </a:rPr>
            <a:t>、</a:t>
          </a:r>
          <a:r>
            <a:rPr kumimoji="1" lang="ja-JP" altLang="ja-JP" sz="1300" b="0">
              <a:solidFill>
                <a:schemeClr val="dk1"/>
              </a:solidFill>
              <a:effectLst/>
              <a:latin typeface="+mn-ea"/>
              <a:ea typeface="+mn-ea"/>
              <a:cs typeface="+mn-cs"/>
            </a:rPr>
            <a:t>橋りょうの修繕費等</a:t>
          </a:r>
          <a:r>
            <a:rPr kumimoji="1" lang="ja-JP" altLang="en-US" sz="1300" b="0">
              <a:solidFill>
                <a:schemeClr val="dk1"/>
              </a:solidFill>
              <a:effectLst/>
              <a:latin typeface="+mn-ea"/>
              <a:ea typeface="+mn-ea"/>
              <a:cs typeface="+mn-cs"/>
            </a:rPr>
            <a:t>を始めとした普通建設事業費の増が主な要因である。</a:t>
          </a:r>
          <a:endParaRPr kumimoji="1" lang="en-US" altLang="ja-JP" sz="1300" b="0">
            <a:latin typeface="+mn-ea"/>
            <a:ea typeface="+mn-ea"/>
          </a:endParaRPr>
        </a:p>
        <a:p>
          <a:r>
            <a:rPr kumimoji="1" lang="ja-JP" altLang="en-US" sz="1300">
              <a:latin typeface="ＭＳ Ｐゴシック"/>
            </a:rPr>
            <a:t>・教育費は、住民一人当たり</a:t>
          </a:r>
          <a:r>
            <a:rPr kumimoji="1" lang="en-US" altLang="ja-JP" sz="1300">
              <a:latin typeface="ＭＳ Ｐゴシック"/>
            </a:rPr>
            <a:t>71,578</a:t>
          </a:r>
          <a:r>
            <a:rPr kumimoji="1" lang="ja-JP" altLang="en-US" sz="1300">
              <a:latin typeface="ＭＳ Ｐゴシック"/>
            </a:rPr>
            <a:t>円となっている。平成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3</a:t>
          </a:r>
          <a:r>
            <a:rPr kumimoji="1" lang="ja-JP" altLang="en-US" sz="1300">
              <a:latin typeface="ＭＳ Ｐゴシック"/>
            </a:rPr>
            <a:t>年度連続で増加をしている。これは公立学校に通う一定収入額未満の世帯への支援金の補助事業について、年々対象数が増えていることが主な要因である。</a:t>
          </a:r>
          <a:endParaRPr kumimoji="1" lang="en-US" altLang="ja-JP" sz="1300">
            <a:latin typeface="ＭＳ Ｐゴシック"/>
          </a:endParaRPr>
        </a:p>
        <a:p>
          <a:r>
            <a:rPr kumimoji="1" lang="ja-JP" altLang="en-US" sz="1300">
              <a:latin typeface="ＭＳ Ｐゴシック"/>
            </a:rPr>
            <a:t>・警察費は、住民一人当たり</a:t>
          </a:r>
          <a:r>
            <a:rPr kumimoji="1" lang="en-US" altLang="ja-JP" sz="1300">
              <a:latin typeface="ＭＳ Ｐゴシック"/>
            </a:rPr>
            <a:t>18,984</a:t>
          </a:r>
          <a:r>
            <a:rPr kumimoji="1" lang="ja-JP" altLang="en-US" sz="1300">
              <a:latin typeface="ＭＳ Ｐゴシック"/>
            </a:rPr>
            <a:t>円となっている。類似団体内で住民一人当たりのコストが最も抑えられているのは全国平均を下回る人口</a:t>
          </a:r>
          <a:r>
            <a:rPr kumimoji="1" lang="en-US" altLang="ja-JP" sz="1300">
              <a:latin typeface="ＭＳ Ｐゴシック"/>
            </a:rPr>
            <a:t>10</a:t>
          </a:r>
          <a:r>
            <a:rPr kumimoji="1" lang="ja-JP" altLang="en-US" sz="1300">
              <a:latin typeface="ＭＳ Ｐゴシック"/>
            </a:rPr>
            <a:t>万人当たりの職員数で効率的な運営を行っていることが要因である。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財政調整基金について、平成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年度は財政調整</a:t>
          </a:r>
          <a:r>
            <a:rPr lang="en-US" altLang="ja-JP" sz="1050" b="0" i="0" baseline="0">
              <a:solidFill>
                <a:schemeClr val="dk1"/>
              </a:solidFill>
              <a:effectLst/>
              <a:latin typeface="+mn-lt"/>
              <a:ea typeface="+mn-ea"/>
              <a:cs typeface="+mn-cs"/>
            </a:rPr>
            <a:t>3</a:t>
          </a:r>
          <a:r>
            <a:rPr lang="ja-JP" altLang="ja-JP" sz="1050" b="0" i="0" baseline="0">
              <a:solidFill>
                <a:schemeClr val="dk1"/>
              </a:solidFill>
              <a:effectLst/>
              <a:latin typeface="+mn-lt"/>
              <a:ea typeface="+mn-ea"/>
              <a:cs typeface="+mn-cs"/>
            </a:rPr>
            <a:t>基金（財政調整基金、県債管理基金、大規模事業推進基金）の残高を前々年度末時点並みとなるように積み立て</a:t>
          </a:r>
          <a:r>
            <a:rPr lang="ja-JP" altLang="en-US" sz="1050" b="0" i="0" baseline="0">
              <a:solidFill>
                <a:schemeClr val="dk1"/>
              </a:solidFill>
              <a:effectLst/>
              <a:latin typeface="+mn-lt"/>
              <a:ea typeface="+mn-ea"/>
              <a:cs typeface="+mn-cs"/>
            </a:rPr>
            <a:t>を行った</a:t>
          </a:r>
          <a:r>
            <a:rPr lang="ja-JP" altLang="ja-JP" sz="1050" b="0" i="0" baseline="0">
              <a:solidFill>
                <a:schemeClr val="dk1"/>
              </a:solidFill>
              <a:effectLst/>
              <a:latin typeface="+mn-lt"/>
              <a:ea typeface="+mn-ea"/>
              <a:cs typeface="+mn-cs"/>
            </a:rPr>
            <a:t>ため、</a:t>
          </a:r>
          <a:r>
            <a:rPr lang="ja-JP" altLang="en-US" sz="1050" b="0" i="0" baseline="0">
              <a:solidFill>
                <a:schemeClr val="dk1"/>
              </a:solidFill>
              <a:effectLst/>
              <a:latin typeface="+mn-lt"/>
              <a:ea typeface="+mn-ea"/>
              <a:cs typeface="+mn-cs"/>
            </a:rPr>
            <a:t>比率</a:t>
          </a:r>
          <a:r>
            <a:rPr lang="ja-JP" altLang="ja-JP" sz="1050" b="0" i="0" baseline="0">
              <a:solidFill>
                <a:schemeClr val="dk1"/>
              </a:solidFill>
              <a:effectLst/>
              <a:latin typeface="+mn-lt"/>
              <a:ea typeface="+mn-ea"/>
              <a:cs typeface="+mn-cs"/>
            </a:rPr>
            <a:t>が対前年比で大幅に増加し</a:t>
          </a:r>
          <a:r>
            <a:rPr lang="ja-JP" altLang="en-US" sz="1050" b="0" i="0" baseline="0">
              <a:solidFill>
                <a:schemeClr val="dk1"/>
              </a:solidFill>
              <a:effectLst/>
              <a:latin typeface="+mn-lt"/>
              <a:ea typeface="+mn-ea"/>
              <a:cs typeface="+mn-cs"/>
            </a:rPr>
            <a:t>た。</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年度は運用益の積立てのみを行</a:t>
          </a:r>
          <a:r>
            <a:rPr lang="ja-JP" altLang="en-US" sz="1050" b="0" i="0" baseline="0">
              <a:solidFill>
                <a:schemeClr val="dk1"/>
              </a:solidFill>
              <a:effectLst/>
              <a:latin typeface="+mn-lt"/>
              <a:ea typeface="+mn-ea"/>
              <a:cs typeface="+mn-cs"/>
            </a:rPr>
            <a:t>い</a:t>
          </a:r>
          <a:r>
            <a:rPr lang="ja-JP" altLang="ja-JP" sz="1050" b="0" i="0" baseline="0">
              <a:solidFill>
                <a:schemeClr val="dk1"/>
              </a:solidFill>
              <a:effectLst/>
              <a:latin typeface="+mn-lt"/>
              <a:ea typeface="+mn-ea"/>
              <a:cs typeface="+mn-cs"/>
            </a:rPr>
            <a:t>ほぼ横ばいとなっ</a:t>
          </a:r>
          <a:r>
            <a:rPr lang="ja-JP" altLang="en-US" sz="1050" b="0" i="0" baseline="0">
              <a:solidFill>
                <a:schemeClr val="dk1"/>
              </a:solidFill>
              <a:effectLst/>
              <a:latin typeface="+mn-lt"/>
              <a:ea typeface="+mn-ea"/>
              <a:cs typeface="+mn-cs"/>
            </a:rPr>
            <a:t>た。平成</a:t>
          </a:r>
          <a:r>
            <a:rPr lang="en-US" altLang="ja-JP" sz="1050" b="0" i="0" baseline="0">
              <a:solidFill>
                <a:schemeClr val="dk1"/>
              </a:solidFill>
              <a:effectLst/>
              <a:latin typeface="+mn-lt"/>
              <a:ea typeface="+mn-ea"/>
              <a:cs typeface="+mn-cs"/>
            </a:rPr>
            <a:t>28</a:t>
          </a:r>
          <a:r>
            <a:rPr lang="ja-JP" altLang="en-US" sz="1050" b="0" i="0" baseline="0">
              <a:solidFill>
                <a:schemeClr val="dk1"/>
              </a:solidFill>
              <a:effectLst/>
              <a:latin typeface="+mn-lt"/>
              <a:ea typeface="+mn-ea"/>
              <a:cs typeface="+mn-cs"/>
            </a:rPr>
            <a:t>年度は</a:t>
          </a:r>
          <a:r>
            <a:rPr lang="ja-JP" altLang="ja-JP" sz="1050">
              <a:solidFill>
                <a:schemeClr val="dk1"/>
              </a:solidFill>
              <a:effectLst/>
              <a:latin typeface="+mn-lt"/>
              <a:ea typeface="+mn-ea"/>
              <a:cs typeface="+mn-cs"/>
            </a:rPr>
            <a:t>税収の減などによる収支</a:t>
          </a:r>
          <a:r>
            <a:rPr lang="ja-JP" altLang="en-US" sz="1050">
              <a:solidFill>
                <a:schemeClr val="dk1"/>
              </a:solidFill>
              <a:effectLst/>
              <a:latin typeface="+mn-lt"/>
              <a:ea typeface="+mn-ea"/>
              <a:cs typeface="+mn-cs"/>
            </a:rPr>
            <a:t>差に</a:t>
          </a:r>
          <a:r>
            <a:rPr lang="ja-JP" altLang="ja-JP" sz="1050">
              <a:solidFill>
                <a:schemeClr val="dk1"/>
              </a:solidFill>
              <a:effectLst/>
              <a:latin typeface="+mn-lt"/>
              <a:ea typeface="+mn-ea"/>
              <a:cs typeface="+mn-cs"/>
            </a:rPr>
            <a:t>県債管理基金を約</a:t>
          </a:r>
          <a:r>
            <a:rPr lang="en-US" altLang="ja-JP" sz="1050">
              <a:solidFill>
                <a:schemeClr val="dk1"/>
              </a:solidFill>
              <a:effectLst/>
              <a:latin typeface="+mn-lt"/>
              <a:ea typeface="+mn-ea"/>
              <a:cs typeface="+mn-cs"/>
            </a:rPr>
            <a:t>132</a:t>
          </a:r>
          <a:r>
            <a:rPr lang="ja-JP" altLang="ja-JP" sz="1050">
              <a:solidFill>
                <a:schemeClr val="dk1"/>
              </a:solidFill>
              <a:effectLst/>
              <a:latin typeface="+mn-lt"/>
              <a:ea typeface="+mn-ea"/>
              <a:cs typeface="+mn-cs"/>
            </a:rPr>
            <a:t>億円</a:t>
          </a:r>
          <a:r>
            <a:rPr lang="ja-JP" altLang="en-US" sz="1050">
              <a:solidFill>
                <a:schemeClr val="dk1"/>
              </a:solidFill>
              <a:effectLst/>
              <a:latin typeface="+mn-lt"/>
              <a:ea typeface="+mn-ea"/>
              <a:cs typeface="+mn-cs"/>
            </a:rPr>
            <a:t>取</a:t>
          </a:r>
          <a:r>
            <a:rPr lang="ja-JP" altLang="ja-JP" sz="1050">
              <a:solidFill>
                <a:schemeClr val="dk1"/>
              </a:solidFill>
              <a:effectLst/>
              <a:latin typeface="+mn-lt"/>
              <a:ea typeface="+mn-ea"/>
              <a:cs typeface="+mn-cs"/>
            </a:rPr>
            <a:t>崩し</a:t>
          </a:r>
          <a:r>
            <a:rPr lang="ja-JP" altLang="en-US" sz="1050">
              <a:solidFill>
                <a:schemeClr val="dk1"/>
              </a:solidFill>
              <a:effectLst/>
              <a:latin typeface="+mn-lt"/>
              <a:ea typeface="+mn-ea"/>
              <a:cs typeface="+mn-cs"/>
            </a:rPr>
            <a:t>対応した結果</a:t>
          </a:r>
          <a:r>
            <a:rPr lang="ja-JP" altLang="ja-JP" sz="1050" b="0" i="0" baseline="0">
              <a:solidFill>
                <a:schemeClr val="dk1"/>
              </a:solidFill>
              <a:effectLst/>
              <a:latin typeface="+mn-lt"/>
              <a:ea typeface="+mn-ea"/>
              <a:cs typeface="+mn-cs"/>
            </a:rPr>
            <a:t>横ばいとなった。</a:t>
          </a:r>
          <a:endParaRPr lang="ja-JP" altLang="ja-JP" sz="1050">
            <a:effectLst/>
          </a:endParaRPr>
        </a:p>
        <a:p>
          <a:r>
            <a:rPr lang="ja-JP" altLang="ja-JP" sz="1050" b="0" i="0" baseline="0">
              <a:solidFill>
                <a:schemeClr val="dk1"/>
              </a:solidFill>
              <a:effectLst/>
              <a:latin typeface="+mn-lt"/>
              <a:ea typeface="+mn-ea"/>
              <a:cs typeface="+mn-cs"/>
            </a:rPr>
            <a:t>　実質収支額は</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年度は地方消費税率の引上げによる県税の増収等により</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25</a:t>
          </a:r>
          <a:r>
            <a:rPr lang="ja-JP" altLang="en-US" sz="1050" b="0" i="0" baseline="0">
              <a:solidFill>
                <a:schemeClr val="dk1"/>
              </a:solidFill>
              <a:effectLst/>
              <a:latin typeface="+mn-lt"/>
              <a:ea typeface="+mn-ea"/>
              <a:cs typeface="+mn-cs"/>
            </a:rPr>
            <a:t>年度までの</a:t>
          </a:r>
          <a:r>
            <a:rPr lang="ja-JP" altLang="ja-JP" sz="1050" b="0" i="0" baseline="0">
              <a:solidFill>
                <a:schemeClr val="dk1"/>
              </a:solidFill>
              <a:effectLst/>
              <a:latin typeface="+mn-lt"/>
              <a:ea typeface="+mn-ea"/>
              <a:cs typeface="+mn-cs"/>
            </a:rPr>
            <a:t>社会保障関連経費等の増によ</a:t>
          </a:r>
          <a:r>
            <a:rPr lang="ja-JP" altLang="en-US" sz="1050" b="0" i="0" baseline="0">
              <a:solidFill>
                <a:schemeClr val="dk1"/>
              </a:solidFill>
              <a:effectLst/>
              <a:latin typeface="+mn-lt"/>
              <a:ea typeface="+mn-ea"/>
              <a:cs typeface="+mn-cs"/>
            </a:rPr>
            <a:t>る減少傾向から</a:t>
          </a:r>
          <a:r>
            <a:rPr lang="ja-JP" altLang="ja-JP" sz="1050" b="0" i="0" baseline="0">
              <a:solidFill>
                <a:schemeClr val="dk1"/>
              </a:solidFill>
              <a:effectLst/>
              <a:latin typeface="+mn-lt"/>
              <a:ea typeface="+mn-ea"/>
              <a:cs typeface="+mn-cs"/>
            </a:rPr>
            <a:t>対前年度比増</a:t>
          </a:r>
          <a:r>
            <a:rPr lang="ja-JP" altLang="en-US" sz="1050" b="0" i="0" baseline="0">
              <a:solidFill>
                <a:schemeClr val="dk1"/>
              </a:solidFill>
              <a:effectLst/>
              <a:latin typeface="+mn-lt"/>
              <a:ea typeface="+mn-ea"/>
              <a:cs typeface="+mn-cs"/>
            </a:rPr>
            <a:t>に転じた</a:t>
          </a:r>
          <a:r>
            <a:rPr lang="ja-JP" altLang="ja-JP" sz="1050" b="0" i="0" baseline="0">
              <a:solidFill>
                <a:schemeClr val="dk1"/>
              </a:solidFill>
              <a:effectLst/>
              <a:latin typeface="+mn-lt"/>
              <a:ea typeface="+mn-ea"/>
              <a:cs typeface="+mn-cs"/>
            </a:rPr>
            <a:t>。しかし、平成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a:t>
          </a:r>
          <a:r>
            <a:rPr lang="ja-JP" altLang="en-US" sz="1050" b="0" i="0" baseline="0">
              <a:solidFill>
                <a:schemeClr val="dk1"/>
              </a:solidFill>
              <a:effectLst/>
              <a:latin typeface="+mn-lt"/>
              <a:ea typeface="+mn-ea"/>
              <a:cs typeface="+mn-cs"/>
            </a:rPr>
            <a:t>以降は</a:t>
          </a:r>
          <a:r>
            <a:rPr lang="ja-JP" altLang="ja-JP" sz="1050" b="0" i="0" baseline="0">
              <a:solidFill>
                <a:schemeClr val="dk1"/>
              </a:solidFill>
              <a:effectLst/>
              <a:latin typeface="+mn-lt"/>
              <a:ea typeface="+mn-ea"/>
              <a:cs typeface="+mn-cs"/>
            </a:rPr>
            <a:t>社会保障関連経費等の増により、</a:t>
          </a:r>
          <a:r>
            <a:rPr lang="ja-JP" altLang="en-US" sz="1050" b="0" i="0" baseline="0">
              <a:solidFill>
                <a:schemeClr val="dk1"/>
              </a:solidFill>
              <a:effectLst/>
              <a:latin typeface="+mn-lt"/>
              <a:ea typeface="+mn-ea"/>
              <a:cs typeface="+mn-cs"/>
            </a:rPr>
            <a:t>再び</a:t>
          </a:r>
          <a:r>
            <a:rPr lang="ja-JP" altLang="ja-JP" sz="1050" b="0" i="0" baseline="0">
              <a:solidFill>
                <a:schemeClr val="dk1"/>
              </a:solidFill>
              <a:effectLst/>
              <a:latin typeface="+mn-lt"/>
              <a:ea typeface="+mn-ea"/>
              <a:cs typeface="+mn-cs"/>
            </a:rPr>
            <a:t>対前年度比で減少</a:t>
          </a:r>
          <a:r>
            <a:rPr lang="ja-JP" altLang="en-US" sz="1050" b="0" i="0" baseline="0">
              <a:solidFill>
                <a:schemeClr val="dk1"/>
              </a:solidFill>
              <a:effectLst/>
              <a:latin typeface="+mn-lt"/>
              <a:ea typeface="+mn-ea"/>
              <a:cs typeface="+mn-cs"/>
            </a:rPr>
            <a:t>傾向となった</a:t>
          </a:r>
          <a:r>
            <a:rPr lang="ja-JP" altLang="ja-JP" sz="1050" b="0" i="0" baseline="0">
              <a:solidFill>
                <a:schemeClr val="dk1"/>
              </a:solidFill>
              <a:effectLst/>
              <a:latin typeface="+mn-lt"/>
              <a:ea typeface="+mn-ea"/>
              <a:cs typeface="+mn-cs"/>
            </a:rPr>
            <a:t>。 </a:t>
          </a:r>
          <a:endParaRPr lang="ja-JP" altLang="ja-JP" sz="1050">
            <a:effectLst/>
          </a:endParaRPr>
        </a:p>
        <a:p>
          <a:r>
            <a:rPr lang="ja-JP" altLang="ja-JP" sz="1050" b="0" i="0" baseline="0">
              <a:solidFill>
                <a:schemeClr val="dk1"/>
              </a:solidFill>
              <a:effectLst/>
              <a:latin typeface="+mn-lt"/>
              <a:ea typeface="+mn-ea"/>
              <a:cs typeface="+mn-cs"/>
            </a:rPr>
            <a:t>　実質単年度収支</a:t>
          </a:r>
          <a:r>
            <a:rPr lang="ja-JP" altLang="en-US" sz="1050" b="0" i="0" baseline="0">
              <a:solidFill>
                <a:schemeClr val="dk1"/>
              </a:solidFill>
              <a:effectLst/>
              <a:latin typeface="+mn-lt"/>
              <a:ea typeface="+mn-ea"/>
              <a:cs typeface="+mn-cs"/>
            </a:rPr>
            <a:t>について</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28</a:t>
          </a:r>
          <a:r>
            <a:rPr lang="ja-JP" altLang="en-US" sz="1050" b="0" i="0" baseline="0">
              <a:solidFill>
                <a:schemeClr val="dk1"/>
              </a:solidFill>
              <a:effectLst/>
              <a:latin typeface="+mn-lt"/>
              <a:ea typeface="+mn-ea"/>
              <a:cs typeface="+mn-cs"/>
            </a:rPr>
            <a:t>年度は、財政状況を鑑み</a:t>
          </a:r>
          <a:r>
            <a:rPr lang="ja-JP" altLang="ja-JP" sz="1050" b="0" i="0" baseline="0">
              <a:solidFill>
                <a:schemeClr val="dk1"/>
              </a:solidFill>
              <a:effectLst/>
              <a:latin typeface="+mn-lt"/>
              <a:ea typeface="+mn-ea"/>
              <a:cs typeface="+mn-cs"/>
            </a:rPr>
            <a:t>公債費の繰上償還措置</a:t>
          </a:r>
          <a:r>
            <a:rPr lang="ja-JP" altLang="en-US" sz="105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財政調整基金の積立て</a:t>
          </a:r>
          <a:r>
            <a:rPr lang="ja-JP" altLang="en-US" sz="1050" b="0" i="0" baseline="0">
              <a:solidFill>
                <a:schemeClr val="dk1"/>
              </a:solidFill>
              <a:effectLst/>
              <a:latin typeface="+mn-lt"/>
              <a:ea typeface="+mn-ea"/>
              <a:cs typeface="+mn-cs"/>
            </a:rPr>
            <a:t>等を行わなかったため比率が小さくなっている。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埼玉県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一般会計等の実質赤字比率は黒字で推移している。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公営企業会計においては、資金不足が発生していないため、連結実質赤字比率も黒字で推移している。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連結実質赤字比率に係る黒字額のうち、地域整備事業会計、水道用水供給事業会計などの公営企業会計の黒字額が全体の９割以上を占めている。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今後も、公営企業会計等を含む県全体の健全な財政運営に取り組んでいく。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臨時財政対策債や減収補塡債を除いた県で発行をコントロールできる県債残高については減少しているが、臨時財政対策債の発行により全体の県債残高は増加している。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県では、残高の増加要因となっている臨時財政対策債の大部分を満期一括償還方式により起債しており、毎年度発行額の３０分の１を償還のため減債基金に積み立てることとしているため、満期一括償還地方債に係る年度割相当額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また、基準財政需要額に算入される臨時財政対策債の元利償還金が増加したため、算入公債費等が増加している。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年度の将来負担比率の分子は、平成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これは、一般会計等に係る地方債現在高の増加に対して基準財政需要額算入見込額の伸びが過年度に比べ低いことなどによる。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一般会計等に係る地方債の現在高が将来負担額の８割以上を占めており、将来負担比率に大きな影響を与えているため、今後も県でコントロール可能な県債残高の適切な管理に努めていく。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7,343,807
7,194,582
3,797.75
1,722,075,796
1,712,177,456
4,520,662
1,191,189,852
3,821,800,253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7,343,807
7,194,582
3,797.75
1,722,075,796
1,712,177,456
4,520,662
1,191,189,852
3,821,800,253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7,343,807
7,194,582
3,797.75
1,722,075,796
1,712,177,456
4,520,662
1,191,189,852
3,821,800,253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64</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65</v>
      </c>
      <c r="C3" s="558"/>
      <c r="D3" s="559"/>
      <c r="E3" s="559"/>
      <c r="F3" s="559"/>
      <c r="G3" s="559"/>
      <c r="H3" s="559"/>
      <c r="I3" s="559"/>
      <c r="J3" s="559"/>
      <c r="K3" s="559"/>
      <c r="L3" s="559" t="s">
        <v>66</v>
      </c>
      <c r="M3" s="559"/>
      <c r="N3" s="559"/>
      <c r="O3" s="559"/>
      <c r="P3" s="559"/>
      <c r="Q3" s="559"/>
      <c r="R3" s="560"/>
      <c r="S3" s="560"/>
      <c r="T3" s="560"/>
      <c r="U3" s="560"/>
      <c r="V3" s="561"/>
      <c r="W3" s="589" t="s">
        <v>67</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68</v>
      </c>
      <c r="BO3" s="557"/>
      <c r="BP3" s="557"/>
      <c r="BQ3" s="557"/>
      <c r="BR3" s="557"/>
      <c r="BS3" s="557"/>
      <c r="BT3" s="557"/>
      <c r="BU3" s="593"/>
      <c r="BV3" s="556" t="s">
        <v>69</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70</v>
      </c>
      <c r="CU3" s="557"/>
      <c r="CV3" s="557"/>
      <c r="CW3" s="557"/>
      <c r="CX3" s="557"/>
      <c r="CY3" s="557"/>
      <c r="CZ3" s="557"/>
      <c r="DA3" s="593"/>
      <c r="DB3" s="556" t="s">
        <v>71</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72</v>
      </c>
      <c r="X4" s="509"/>
      <c r="Y4" s="510"/>
      <c r="Z4" s="517" t="s">
        <v>1</v>
      </c>
      <c r="AA4" s="518"/>
      <c r="AB4" s="518"/>
      <c r="AC4" s="518"/>
      <c r="AD4" s="518"/>
      <c r="AE4" s="518"/>
      <c r="AF4" s="518"/>
      <c r="AG4" s="518"/>
      <c r="AH4" s="519"/>
      <c r="AI4" s="517" t="s">
        <v>73</v>
      </c>
      <c r="AJ4" s="567"/>
      <c r="AK4" s="567"/>
      <c r="AL4" s="567"/>
      <c r="AM4" s="567"/>
      <c r="AN4" s="567"/>
      <c r="AO4" s="567"/>
      <c r="AP4" s="568"/>
      <c r="AQ4" s="523" t="s">
        <v>74</v>
      </c>
      <c r="AR4" s="524"/>
      <c r="AS4" s="567"/>
      <c r="AT4" s="567"/>
      <c r="AU4" s="567"/>
      <c r="AV4" s="567"/>
      <c r="AW4" s="567"/>
      <c r="AX4" s="567"/>
      <c r="AY4" s="572"/>
      <c r="AZ4" s="429" t="s">
        <v>75</v>
      </c>
      <c r="BA4" s="430"/>
      <c r="BB4" s="430"/>
      <c r="BC4" s="430"/>
      <c r="BD4" s="430"/>
      <c r="BE4" s="430"/>
      <c r="BF4" s="430"/>
      <c r="BG4" s="430"/>
      <c r="BH4" s="430"/>
      <c r="BI4" s="430"/>
      <c r="BJ4" s="430"/>
      <c r="BK4" s="430"/>
      <c r="BL4" s="430"/>
      <c r="BM4" s="431"/>
      <c r="BN4" s="432">
        <v>1722075796</v>
      </c>
      <c r="BO4" s="433"/>
      <c r="BP4" s="433"/>
      <c r="BQ4" s="433"/>
      <c r="BR4" s="433"/>
      <c r="BS4" s="433"/>
      <c r="BT4" s="433"/>
      <c r="BU4" s="434"/>
      <c r="BV4" s="432">
        <v>1721513382</v>
      </c>
      <c r="BW4" s="433"/>
      <c r="BX4" s="433"/>
      <c r="BY4" s="433"/>
      <c r="BZ4" s="433"/>
      <c r="CA4" s="433"/>
      <c r="CB4" s="433"/>
      <c r="CC4" s="434"/>
      <c r="CD4" s="541" t="s">
        <v>76</v>
      </c>
      <c r="CE4" s="542"/>
      <c r="CF4" s="542"/>
      <c r="CG4" s="542"/>
      <c r="CH4" s="542"/>
      <c r="CI4" s="542"/>
      <c r="CJ4" s="542"/>
      <c r="CK4" s="542"/>
      <c r="CL4" s="542"/>
      <c r="CM4" s="542"/>
      <c r="CN4" s="542"/>
      <c r="CO4" s="542"/>
      <c r="CP4" s="542"/>
      <c r="CQ4" s="542"/>
      <c r="CR4" s="542"/>
      <c r="CS4" s="543"/>
      <c r="CT4" s="594">
        <v>0.4</v>
      </c>
      <c r="CU4" s="595"/>
      <c r="CV4" s="595"/>
      <c r="CW4" s="595"/>
      <c r="CX4" s="595"/>
      <c r="CY4" s="595"/>
      <c r="CZ4" s="595"/>
      <c r="DA4" s="596"/>
      <c r="DB4" s="594">
        <v>0.5</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77</v>
      </c>
      <c r="BA5" s="436"/>
      <c r="BB5" s="436"/>
      <c r="BC5" s="436"/>
      <c r="BD5" s="436"/>
      <c r="BE5" s="436"/>
      <c r="BF5" s="436"/>
      <c r="BG5" s="436"/>
      <c r="BH5" s="436"/>
      <c r="BI5" s="436"/>
      <c r="BJ5" s="436"/>
      <c r="BK5" s="436"/>
      <c r="BL5" s="436"/>
      <c r="BM5" s="437"/>
      <c r="BN5" s="438">
        <v>1712177456</v>
      </c>
      <c r="BO5" s="439"/>
      <c r="BP5" s="439"/>
      <c r="BQ5" s="439"/>
      <c r="BR5" s="439"/>
      <c r="BS5" s="439"/>
      <c r="BT5" s="439"/>
      <c r="BU5" s="440"/>
      <c r="BV5" s="438">
        <v>1710215511</v>
      </c>
      <c r="BW5" s="439"/>
      <c r="BX5" s="439"/>
      <c r="BY5" s="439"/>
      <c r="BZ5" s="439"/>
      <c r="CA5" s="439"/>
      <c r="CB5" s="439"/>
      <c r="CC5" s="440"/>
      <c r="CD5" s="485" t="s">
        <v>78</v>
      </c>
      <c r="CE5" s="486"/>
      <c r="CF5" s="486"/>
      <c r="CG5" s="486"/>
      <c r="CH5" s="486"/>
      <c r="CI5" s="486"/>
      <c r="CJ5" s="486"/>
      <c r="CK5" s="486"/>
      <c r="CL5" s="486"/>
      <c r="CM5" s="486"/>
      <c r="CN5" s="486"/>
      <c r="CO5" s="486"/>
      <c r="CP5" s="486"/>
      <c r="CQ5" s="486"/>
      <c r="CR5" s="486"/>
      <c r="CS5" s="487"/>
      <c r="CT5" s="417">
        <v>96.9</v>
      </c>
      <c r="CU5" s="418"/>
      <c r="CV5" s="418"/>
      <c r="CW5" s="418"/>
      <c r="CX5" s="418"/>
      <c r="CY5" s="418"/>
      <c r="CZ5" s="418"/>
      <c r="DA5" s="419"/>
      <c r="DB5" s="417">
        <v>94.9</v>
      </c>
      <c r="DC5" s="418"/>
      <c r="DD5" s="418"/>
      <c r="DE5" s="418"/>
      <c r="DF5" s="418"/>
      <c r="DG5" s="418"/>
      <c r="DH5" s="418"/>
      <c r="DI5" s="419"/>
      <c r="DJ5" s="114"/>
      <c r="DK5" s="114"/>
      <c r="DL5" s="114"/>
      <c r="DM5" s="114"/>
      <c r="DN5" s="114"/>
      <c r="DO5" s="114"/>
    </row>
    <row r="6" spans="1:119" ht="18.75" customHeight="1">
      <c r="A6" s="115"/>
      <c r="B6" s="556" t="s">
        <v>79</v>
      </c>
      <c r="C6" s="557"/>
      <c r="D6" s="557"/>
      <c r="E6" s="557"/>
      <c r="F6" s="557"/>
      <c r="G6" s="557"/>
      <c r="H6" s="557"/>
      <c r="I6" s="557"/>
      <c r="J6" s="557"/>
      <c r="K6" s="558"/>
      <c r="L6" s="559" t="s">
        <v>80</v>
      </c>
      <c r="M6" s="559"/>
      <c r="N6" s="559"/>
      <c r="O6" s="559"/>
      <c r="P6" s="559"/>
      <c r="Q6" s="559"/>
      <c r="R6" s="560"/>
      <c r="S6" s="560"/>
      <c r="T6" s="560"/>
      <c r="U6" s="560"/>
      <c r="V6" s="561"/>
      <c r="W6" s="511"/>
      <c r="X6" s="512"/>
      <c r="Y6" s="513"/>
      <c r="Z6" s="538" t="s">
        <v>81</v>
      </c>
      <c r="AA6" s="539"/>
      <c r="AB6" s="539"/>
      <c r="AC6" s="539"/>
      <c r="AD6" s="539"/>
      <c r="AE6" s="539"/>
      <c r="AF6" s="539"/>
      <c r="AG6" s="539"/>
      <c r="AH6" s="540"/>
      <c r="AI6" s="463">
        <v>1</v>
      </c>
      <c r="AJ6" s="464"/>
      <c r="AK6" s="464"/>
      <c r="AL6" s="464"/>
      <c r="AM6" s="464"/>
      <c r="AN6" s="464"/>
      <c r="AO6" s="464"/>
      <c r="AP6" s="465"/>
      <c r="AQ6" s="463">
        <v>14200</v>
      </c>
      <c r="AR6" s="464"/>
      <c r="AS6" s="464"/>
      <c r="AT6" s="464"/>
      <c r="AU6" s="464"/>
      <c r="AV6" s="464"/>
      <c r="AW6" s="464"/>
      <c r="AX6" s="464"/>
      <c r="AY6" s="466"/>
      <c r="AZ6" s="435" t="s">
        <v>82</v>
      </c>
      <c r="BA6" s="436"/>
      <c r="BB6" s="436"/>
      <c r="BC6" s="436"/>
      <c r="BD6" s="436"/>
      <c r="BE6" s="436"/>
      <c r="BF6" s="436"/>
      <c r="BG6" s="436"/>
      <c r="BH6" s="436"/>
      <c r="BI6" s="436"/>
      <c r="BJ6" s="436"/>
      <c r="BK6" s="436"/>
      <c r="BL6" s="436"/>
      <c r="BM6" s="437"/>
      <c r="BN6" s="438">
        <v>9898340</v>
      </c>
      <c r="BO6" s="439"/>
      <c r="BP6" s="439"/>
      <c r="BQ6" s="439"/>
      <c r="BR6" s="439"/>
      <c r="BS6" s="439"/>
      <c r="BT6" s="439"/>
      <c r="BU6" s="440"/>
      <c r="BV6" s="438">
        <v>11297871</v>
      </c>
      <c r="BW6" s="439"/>
      <c r="BX6" s="439"/>
      <c r="BY6" s="439"/>
      <c r="BZ6" s="439"/>
      <c r="CA6" s="439"/>
      <c r="CB6" s="439"/>
      <c r="CC6" s="440"/>
      <c r="CD6" s="485" t="s">
        <v>83</v>
      </c>
      <c r="CE6" s="486"/>
      <c r="CF6" s="486"/>
      <c r="CG6" s="486"/>
      <c r="CH6" s="486"/>
      <c r="CI6" s="486"/>
      <c r="CJ6" s="486"/>
      <c r="CK6" s="486"/>
      <c r="CL6" s="486"/>
      <c r="CM6" s="486"/>
      <c r="CN6" s="486"/>
      <c r="CO6" s="486"/>
      <c r="CP6" s="486"/>
      <c r="CQ6" s="486"/>
      <c r="CR6" s="486"/>
      <c r="CS6" s="487"/>
      <c r="CT6" s="583">
        <v>109.2</v>
      </c>
      <c r="CU6" s="584"/>
      <c r="CV6" s="584"/>
      <c r="CW6" s="584"/>
      <c r="CX6" s="584"/>
      <c r="CY6" s="584"/>
      <c r="CZ6" s="584"/>
      <c r="DA6" s="585"/>
      <c r="DB6" s="583">
        <v>108.8</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84</v>
      </c>
      <c r="AA7" s="539"/>
      <c r="AB7" s="539"/>
      <c r="AC7" s="539"/>
      <c r="AD7" s="539"/>
      <c r="AE7" s="539"/>
      <c r="AF7" s="539"/>
      <c r="AG7" s="539"/>
      <c r="AH7" s="540"/>
      <c r="AI7" s="463">
        <v>3</v>
      </c>
      <c r="AJ7" s="464"/>
      <c r="AK7" s="464"/>
      <c r="AL7" s="464"/>
      <c r="AM7" s="464"/>
      <c r="AN7" s="464"/>
      <c r="AO7" s="464"/>
      <c r="AP7" s="465"/>
      <c r="AQ7" s="463">
        <v>11340</v>
      </c>
      <c r="AR7" s="464"/>
      <c r="AS7" s="464"/>
      <c r="AT7" s="464"/>
      <c r="AU7" s="464"/>
      <c r="AV7" s="464"/>
      <c r="AW7" s="464"/>
      <c r="AX7" s="464"/>
      <c r="AY7" s="466"/>
      <c r="AZ7" s="435" t="s">
        <v>85</v>
      </c>
      <c r="BA7" s="436"/>
      <c r="BB7" s="436"/>
      <c r="BC7" s="436"/>
      <c r="BD7" s="436"/>
      <c r="BE7" s="436"/>
      <c r="BF7" s="436"/>
      <c r="BG7" s="436"/>
      <c r="BH7" s="436"/>
      <c r="BI7" s="436"/>
      <c r="BJ7" s="436"/>
      <c r="BK7" s="436"/>
      <c r="BL7" s="436"/>
      <c r="BM7" s="437"/>
      <c r="BN7" s="438">
        <v>5377678</v>
      </c>
      <c r="BO7" s="439"/>
      <c r="BP7" s="439"/>
      <c r="BQ7" s="439"/>
      <c r="BR7" s="439"/>
      <c r="BS7" s="439"/>
      <c r="BT7" s="439"/>
      <c r="BU7" s="440"/>
      <c r="BV7" s="438">
        <v>5745079</v>
      </c>
      <c r="BW7" s="439"/>
      <c r="BX7" s="439"/>
      <c r="BY7" s="439"/>
      <c r="BZ7" s="439"/>
      <c r="CA7" s="439"/>
      <c r="CB7" s="439"/>
      <c r="CC7" s="440"/>
      <c r="CD7" s="485" t="s">
        <v>86</v>
      </c>
      <c r="CE7" s="486"/>
      <c r="CF7" s="486"/>
      <c r="CG7" s="486"/>
      <c r="CH7" s="486"/>
      <c r="CI7" s="486"/>
      <c r="CJ7" s="486"/>
      <c r="CK7" s="486"/>
      <c r="CL7" s="486"/>
      <c r="CM7" s="486"/>
      <c r="CN7" s="486"/>
      <c r="CO7" s="486"/>
      <c r="CP7" s="486"/>
      <c r="CQ7" s="486"/>
      <c r="CR7" s="486"/>
      <c r="CS7" s="487"/>
      <c r="CT7" s="438">
        <v>1191189852</v>
      </c>
      <c r="CU7" s="439"/>
      <c r="CV7" s="439"/>
      <c r="CW7" s="439"/>
      <c r="CX7" s="439"/>
      <c r="CY7" s="439"/>
      <c r="CZ7" s="439"/>
      <c r="DA7" s="440"/>
      <c r="DB7" s="438">
        <v>1183350235</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87</v>
      </c>
      <c r="AA8" s="539"/>
      <c r="AB8" s="539"/>
      <c r="AC8" s="539"/>
      <c r="AD8" s="539"/>
      <c r="AE8" s="539"/>
      <c r="AF8" s="539"/>
      <c r="AG8" s="539"/>
      <c r="AH8" s="540"/>
      <c r="AI8" s="463">
        <v>1</v>
      </c>
      <c r="AJ8" s="464"/>
      <c r="AK8" s="464"/>
      <c r="AL8" s="464"/>
      <c r="AM8" s="464"/>
      <c r="AN8" s="464"/>
      <c r="AO8" s="464"/>
      <c r="AP8" s="465"/>
      <c r="AQ8" s="463">
        <v>9370</v>
      </c>
      <c r="AR8" s="464"/>
      <c r="AS8" s="464"/>
      <c r="AT8" s="464"/>
      <c r="AU8" s="464"/>
      <c r="AV8" s="464"/>
      <c r="AW8" s="464"/>
      <c r="AX8" s="464"/>
      <c r="AY8" s="466"/>
      <c r="AZ8" s="435" t="s">
        <v>88</v>
      </c>
      <c r="BA8" s="436"/>
      <c r="BB8" s="436"/>
      <c r="BC8" s="436"/>
      <c r="BD8" s="436"/>
      <c r="BE8" s="436"/>
      <c r="BF8" s="436"/>
      <c r="BG8" s="436"/>
      <c r="BH8" s="436"/>
      <c r="BI8" s="436"/>
      <c r="BJ8" s="436"/>
      <c r="BK8" s="436"/>
      <c r="BL8" s="436"/>
      <c r="BM8" s="437"/>
      <c r="BN8" s="438">
        <v>4520662</v>
      </c>
      <c r="BO8" s="439"/>
      <c r="BP8" s="439"/>
      <c r="BQ8" s="439"/>
      <c r="BR8" s="439"/>
      <c r="BS8" s="439"/>
      <c r="BT8" s="439"/>
      <c r="BU8" s="440"/>
      <c r="BV8" s="438">
        <v>5552792</v>
      </c>
      <c r="BW8" s="439"/>
      <c r="BX8" s="439"/>
      <c r="BY8" s="439"/>
      <c r="BZ8" s="439"/>
      <c r="CA8" s="439"/>
      <c r="CB8" s="439"/>
      <c r="CC8" s="440"/>
      <c r="CD8" s="485" t="s">
        <v>89</v>
      </c>
      <c r="CE8" s="486"/>
      <c r="CF8" s="486"/>
      <c r="CG8" s="486"/>
      <c r="CH8" s="486"/>
      <c r="CI8" s="486"/>
      <c r="CJ8" s="486"/>
      <c r="CK8" s="486"/>
      <c r="CL8" s="486"/>
      <c r="CM8" s="486"/>
      <c r="CN8" s="486"/>
      <c r="CO8" s="486"/>
      <c r="CP8" s="486"/>
      <c r="CQ8" s="486"/>
      <c r="CR8" s="486"/>
      <c r="CS8" s="487"/>
      <c r="CT8" s="580">
        <v>0.76593</v>
      </c>
      <c r="CU8" s="581"/>
      <c r="CV8" s="581"/>
      <c r="CW8" s="581"/>
      <c r="CX8" s="581"/>
      <c r="CY8" s="581"/>
      <c r="CZ8" s="581"/>
      <c r="DA8" s="582"/>
      <c r="DB8" s="580">
        <v>0.76548000000000005</v>
      </c>
      <c r="DC8" s="581"/>
      <c r="DD8" s="581"/>
      <c r="DE8" s="581"/>
      <c r="DF8" s="581"/>
      <c r="DG8" s="581"/>
      <c r="DH8" s="581"/>
      <c r="DI8" s="582"/>
      <c r="DJ8" s="114"/>
      <c r="DK8" s="114"/>
      <c r="DL8" s="114"/>
      <c r="DM8" s="114"/>
      <c r="DN8" s="114"/>
      <c r="DO8" s="114"/>
    </row>
    <row r="9" spans="1:119" ht="18.75" customHeight="1" thickBot="1">
      <c r="A9" s="115"/>
      <c r="B9" s="544" t="s">
        <v>90</v>
      </c>
      <c r="C9" s="518"/>
      <c r="D9" s="518"/>
      <c r="E9" s="518"/>
      <c r="F9" s="518"/>
      <c r="G9" s="518"/>
      <c r="H9" s="518"/>
      <c r="I9" s="518"/>
      <c r="J9" s="518"/>
      <c r="K9" s="519"/>
      <c r="L9" s="550" t="s">
        <v>91</v>
      </c>
      <c r="M9" s="551"/>
      <c r="N9" s="551"/>
      <c r="O9" s="551"/>
      <c r="P9" s="551"/>
      <c r="Q9" s="552"/>
      <c r="R9" s="553">
        <v>7266534</v>
      </c>
      <c r="S9" s="554"/>
      <c r="T9" s="554"/>
      <c r="U9" s="554"/>
      <c r="V9" s="555"/>
      <c r="W9" s="511"/>
      <c r="X9" s="512"/>
      <c r="Y9" s="513"/>
      <c r="Z9" s="538" t="s">
        <v>92</v>
      </c>
      <c r="AA9" s="539"/>
      <c r="AB9" s="539"/>
      <c r="AC9" s="539"/>
      <c r="AD9" s="539"/>
      <c r="AE9" s="539"/>
      <c r="AF9" s="539"/>
      <c r="AG9" s="539"/>
      <c r="AH9" s="540"/>
      <c r="AI9" s="463">
        <v>1</v>
      </c>
      <c r="AJ9" s="464"/>
      <c r="AK9" s="464"/>
      <c r="AL9" s="464"/>
      <c r="AM9" s="464"/>
      <c r="AN9" s="464"/>
      <c r="AO9" s="464"/>
      <c r="AP9" s="465"/>
      <c r="AQ9" s="463">
        <v>11440</v>
      </c>
      <c r="AR9" s="464"/>
      <c r="AS9" s="464"/>
      <c r="AT9" s="464"/>
      <c r="AU9" s="464"/>
      <c r="AV9" s="464"/>
      <c r="AW9" s="464"/>
      <c r="AX9" s="464"/>
      <c r="AY9" s="466"/>
      <c r="AZ9" s="435" t="s">
        <v>93</v>
      </c>
      <c r="BA9" s="436"/>
      <c r="BB9" s="436"/>
      <c r="BC9" s="436"/>
      <c r="BD9" s="436"/>
      <c r="BE9" s="436"/>
      <c r="BF9" s="436"/>
      <c r="BG9" s="436"/>
      <c r="BH9" s="436"/>
      <c r="BI9" s="436"/>
      <c r="BJ9" s="436"/>
      <c r="BK9" s="436"/>
      <c r="BL9" s="436"/>
      <c r="BM9" s="437"/>
      <c r="BN9" s="438">
        <v>-1032130</v>
      </c>
      <c r="BO9" s="439"/>
      <c r="BP9" s="439"/>
      <c r="BQ9" s="439"/>
      <c r="BR9" s="439"/>
      <c r="BS9" s="439"/>
      <c r="BT9" s="439"/>
      <c r="BU9" s="440"/>
      <c r="BV9" s="438">
        <v>-826773</v>
      </c>
      <c r="BW9" s="439"/>
      <c r="BX9" s="439"/>
      <c r="BY9" s="439"/>
      <c r="BZ9" s="439"/>
      <c r="CA9" s="439"/>
      <c r="CB9" s="439"/>
      <c r="CC9" s="440"/>
      <c r="CD9" s="409" t="s">
        <v>94</v>
      </c>
      <c r="CE9" s="410"/>
      <c r="CF9" s="410"/>
      <c r="CG9" s="410"/>
      <c r="CH9" s="410"/>
      <c r="CI9" s="410"/>
      <c r="CJ9" s="410"/>
      <c r="CK9" s="410"/>
      <c r="CL9" s="410"/>
      <c r="CM9" s="410"/>
      <c r="CN9" s="410"/>
      <c r="CO9" s="410"/>
      <c r="CP9" s="410"/>
      <c r="CQ9" s="410"/>
      <c r="CR9" s="410"/>
      <c r="CS9" s="411"/>
      <c r="CT9" s="417">
        <v>19</v>
      </c>
      <c r="CU9" s="418"/>
      <c r="CV9" s="418"/>
      <c r="CW9" s="418"/>
      <c r="CX9" s="418"/>
      <c r="CY9" s="418"/>
      <c r="CZ9" s="418"/>
      <c r="DA9" s="419"/>
      <c r="DB9" s="417">
        <v>19.2</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95</v>
      </c>
      <c r="M10" s="461"/>
      <c r="N10" s="461"/>
      <c r="O10" s="461"/>
      <c r="P10" s="461"/>
      <c r="Q10" s="462"/>
      <c r="R10" s="463">
        <v>7194556</v>
      </c>
      <c r="S10" s="464"/>
      <c r="T10" s="464"/>
      <c r="U10" s="464"/>
      <c r="V10" s="466"/>
      <c r="W10" s="511"/>
      <c r="X10" s="512"/>
      <c r="Y10" s="513"/>
      <c r="Z10" s="538" t="s">
        <v>96</v>
      </c>
      <c r="AA10" s="539"/>
      <c r="AB10" s="539"/>
      <c r="AC10" s="539"/>
      <c r="AD10" s="539"/>
      <c r="AE10" s="539"/>
      <c r="AF10" s="539"/>
      <c r="AG10" s="539"/>
      <c r="AH10" s="540"/>
      <c r="AI10" s="463">
        <v>1</v>
      </c>
      <c r="AJ10" s="464"/>
      <c r="AK10" s="464"/>
      <c r="AL10" s="464"/>
      <c r="AM10" s="464"/>
      <c r="AN10" s="464"/>
      <c r="AO10" s="464"/>
      <c r="AP10" s="465"/>
      <c r="AQ10" s="463">
        <v>10160</v>
      </c>
      <c r="AR10" s="464"/>
      <c r="AS10" s="464"/>
      <c r="AT10" s="464"/>
      <c r="AU10" s="464"/>
      <c r="AV10" s="464"/>
      <c r="AW10" s="464"/>
      <c r="AX10" s="464"/>
      <c r="AY10" s="466"/>
      <c r="AZ10" s="435" t="s">
        <v>97</v>
      </c>
      <c r="BA10" s="436"/>
      <c r="BB10" s="436"/>
      <c r="BC10" s="436"/>
      <c r="BD10" s="436"/>
      <c r="BE10" s="436"/>
      <c r="BF10" s="436"/>
      <c r="BG10" s="436"/>
      <c r="BH10" s="436"/>
      <c r="BI10" s="436"/>
      <c r="BJ10" s="436"/>
      <c r="BK10" s="436"/>
      <c r="BL10" s="436"/>
      <c r="BM10" s="437"/>
      <c r="BN10" s="438">
        <v>53124</v>
      </c>
      <c r="BO10" s="439"/>
      <c r="BP10" s="439"/>
      <c r="BQ10" s="439"/>
      <c r="BR10" s="439"/>
      <c r="BS10" s="439"/>
      <c r="BT10" s="439"/>
      <c r="BU10" s="440"/>
      <c r="BV10" s="438">
        <v>60030</v>
      </c>
      <c r="BW10" s="439"/>
      <c r="BX10" s="439"/>
      <c r="BY10" s="439"/>
      <c r="BZ10" s="439"/>
      <c r="CA10" s="439"/>
      <c r="CB10" s="439"/>
      <c r="CC10" s="440"/>
      <c r="CD10" s="541" t="s">
        <v>98</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99</v>
      </c>
      <c r="M11" s="575"/>
      <c r="N11" s="575"/>
      <c r="O11" s="575"/>
      <c r="P11" s="575"/>
      <c r="Q11" s="576"/>
      <c r="R11" s="577" t="s">
        <v>100</v>
      </c>
      <c r="S11" s="578"/>
      <c r="T11" s="578"/>
      <c r="U11" s="578"/>
      <c r="V11" s="579"/>
      <c r="W11" s="514"/>
      <c r="X11" s="515"/>
      <c r="Y11" s="516"/>
      <c r="Z11" s="538" t="s">
        <v>101</v>
      </c>
      <c r="AA11" s="539"/>
      <c r="AB11" s="539"/>
      <c r="AC11" s="539"/>
      <c r="AD11" s="539"/>
      <c r="AE11" s="539"/>
      <c r="AF11" s="539"/>
      <c r="AG11" s="539"/>
      <c r="AH11" s="540"/>
      <c r="AI11" s="463">
        <v>91</v>
      </c>
      <c r="AJ11" s="464"/>
      <c r="AK11" s="464"/>
      <c r="AL11" s="464"/>
      <c r="AM11" s="464"/>
      <c r="AN11" s="464"/>
      <c r="AO11" s="464"/>
      <c r="AP11" s="465"/>
      <c r="AQ11" s="463">
        <v>9270</v>
      </c>
      <c r="AR11" s="464"/>
      <c r="AS11" s="464"/>
      <c r="AT11" s="464"/>
      <c r="AU11" s="464"/>
      <c r="AV11" s="464"/>
      <c r="AW11" s="464"/>
      <c r="AX11" s="464"/>
      <c r="AY11" s="466"/>
      <c r="AZ11" s="435" t="s">
        <v>102</v>
      </c>
      <c r="BA11" s="436"/>
      <c r="BB11" s="436"/>
      <c r="BC11" s="436"/>
      <c r="BD11" s="436"/>
      <c r="BE11" s="436"/>
      <c r="BF11" s="436"/>
      <c r="BG11" s="436"/>
      <c r="BH11" s="436"/>
      <c r="BI11" s="436"/>
      <c r="BJ11" s="436"/>
      <c r="BK11" s="436"/>
      <c r="BL11" s="436"/>
      <c r="BM11" s="437"/>
      <c r="BN11" s="438" t="s">
        <v>103</v>
      </c>
      <c r="BO11" s="439"/>
      <c r="BP11" s="439"/>
      <c r="BQ11" s="439"/>
      <c r="BR11" s="439"/>
      <c r="BS11" s="439"/>
      <c r="BT11" s="439"/>
      <c r="BU11" s="440"/>
      <c r="BV11" s="438">
        <v>8000000</v>
      </c>
      <c r="BW11" s="439"/>
      <c r="BX11" s="439"/>
      <c r="BY11" s="439"/>
      <c r="BZ11" s="439"/>
      <c r="CA11" s="439"/>
      <c r="CB11" s="439"/>
      <c r="CC11" s="440"/>
      <c r="CD11" s="485" t="s">
        <v>104</v>
      </c>
      <c r="CE11" s="486"/>
      <c r="CF11" s="486"/>
      <c r="CG11" s="486"/>
      <c r="CH11" s="486"/>
      <c r="CI11" s="486"/>
      <c r="CJ11" s="486"/>
      <c r="CK11" s="486"/>
      <c r="CL11" s="486"/>
      <c r="CM11" s="486"/>
      <c r="CN11" s="486"/>
      <c r="CO11" s="486"/>
      <c r="CP11" s="486"/>
      <c r="CQ11" s="486"/>
      <c r="CR11" s="486"/>
      <c r="CS11" s="487"/>
      <c r="CT11" s="488" t="s">
        <v>103</v>
      </c>
      <c r="CU11" s="489"/>
      <c r="CV11" s="489"/>
      <c r="CW11" s="489"/>
      <c r="CX11" s="489"/>
      <c r="CY11" s="489"/>
      <c r="CZ11" s="489"/>
      <c r="DA11" s="490"/>
      <c r="DB11" s="488" t="s">
        <v>103</v>
      </c>
      <c r="DC11" s="489"/>
      <c r="DD11" s="489"/>
      <c r="DE11" s="489"/>
      <c r="DF11" s="489"/>
      <c r="DG11" s="489"/>
      <c r="DH11" s="489"/>
      <c r="DI11" s="490"/>
      <c r="DJ11" s="114"/>
      <c r="DK11" s="114"/>
      <c r="DL11" s="114"/>
      <c r="DM11" s="114"/>
      <c r="DN11" s="114"/>
      <c r="DO11" s="114"/>
    </row>
    <row r="12" spans="1:119" ht="18.75" customHeight="1">
      <c r="A12" s="115"/>
      <c r="B12" s="493" t="s">
        <v>105</v>
      </c>
      <c r="C12" s="494"/>
      <c r="D12" s="494"/>
      <c r="E12" s="494"/>
      <c r="F12" s="494"/>
      <c r="G12" s="494"/>
      <c r="H12" s="494"/>
      <c r="I12" s="494"/>
      <c r="J12" s="494"/>
      <c r="K12" s="495"/>
      <c r="L12" s="502" t="s">
        <v>106</v>
      </c>
      <c r="M12" s="503"/>
      <c r="N12" s="503"/>
      <c r="O12" s="503"/>
      <c r="P12" s="503"/>
      <c r="Q12" s="504"/>
      <c r="R12" s="505">
        <v>7343807</v>
      </c>
      <c r="S12" s="506"/>
      <c r="T12" s="506"/>
      <c r="U12" s="506"/>
      <c r="V12" s="507"/>
      <c r="W12" s="508" t="s">
        <v>107</v>
      </c>
      <c r="X12" s="509"/>
      <c r="Y12" s="510"/>
      <c r="Z12" s="517" t="s">
        <v>1</v>
      </c>
      <c r="AA12" s="518"/>
      <c r="AB12" s="518"/>
      <c r="AC12" s="518"/>
      <c r="AD12" s="518"/>
      <c r="AE12" s="518"/>
      <c r="AF12" s="518"/>
      <c r="AG12" s="518"/>
      <c r="AH12" s="519"/>
      <c r="AI12" s="523" t="s">
        <v>108</v>
      </c>
      <c r="AJ12" s="518"/>
      <c r="AK12" s="518"/>
      <c r="AL12" s="518"/>
      <c r="AM12" s="519"/>
      <c r="AN12" s="523" t="s">
        <v>109</v>
      </c>
      <c r="AO12" s="524"/>
      <c r="AP12" s="524"/>
      <c r="AQ12" s="524"/>
      <c r="AR12" s="524"/>
      <c r="AS12" s="525"/>
      <c r="AT12" s="532" t="s">
        <v>110</v>
      </c>
      <c r="AU12" s="533"/>
      <c r="AV12" s="533"/>
      <c r="AW12" s="533"/>
      <c r="AX12" s="533"/>
      <c r="AY12" s="534"/>
      <c r="AZ12" s="435" t="s">
        <v>111</v>
      </c>
      <c r="BA12" s="436"/>
      <c r="BB12" s="436"/>
      <c r="BC12" s="436"/>
      <c r="BD12" s="436"/>
      <c r="BE12" s="436"/>
      <c r="BF12" s="436"/>
      <c r="BG12" s="436"/>
      <c r="BH12" s="436"/>
      <c r="BI12" s="436"/>
      <c r="BJ12" s="436"/>
      <c r="BK12" s="436"/>
      <c r="BL12" s="436"/>
      <c r="BM12" s="437"/>
      <c r="BN12" s="438" t="s">
        <v>112</v>
      </c>
      <c r="BO12" s="439"/>
      <c r="BP12" s="439"/>
      <c r="BQ12" s="439"/>
      <c r="BR12" s="439"/>
      <c r="BS12" s="439"/>
      <c r="BT12" s="439"/>
      <c r="BU12" s="440"/>
      <c r="BV12" s="438" t="s">
        <v>112</v>
      </c>
      <c r="BW12" s="439"/>
      <c r="BX12" s="439"/>
      <c r="BY12" s="439"/>
      <c r="BZ12" s="439"/>
      <c r="CA12" s="439"/>
      <c r="CB12" s="439"/>
      <c r="CC12" s="440"/>
      <c r="CD12" s="485" t="s">
        <v>113</v>
      </c>
      <c r="CE12" s="486"/>
      <c r="CF12" s="486"/>
      <c r="CG12" s="486"/>
      <c r="CH12" s="486"/>
      <c r="CI12" s="486"/>
      <c r="CJ12" s="486"/>
      <c r="CK12" s="486"/>
      <c r="CL12" s="486"/>
      <c r="CM12" s="486"/>
      <c r="CN12" s="486"/>
      <c r="CO12" s="486"/>
      <c r="CP12" s="486"/>
      <c r="CQ12" s="486"/>
      <c r="CR12" s="486"/>
      <c r="CS12" s="487"/>
      <c r="CT12" s="488" t="s">
        <v>112</v>
      </c>
      <c r="CU12" s="489"/>
      <c r="CV12" s="489"/>
      <c r="CW12" s="489"/>
      <c r="CX12" s="489"/>
      <c r="CY12" s="489"/>
      <c r="CZ12" s="489"/>
      <c r="DA12" s="490"/>
      <c r="DB12" s="488" t="s">
        <v>112</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114</v>
      </c>
      <c r="N13" s="480"/>
      <c r="O13" s="480"/>
      <c r="P13" s="480"/>
      <c r="Q13" s="481"/>
      <c r="R13" s="529">
        <v>7194582</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115</v>
      </c>
      <c r="BA13" s="447"/>
      <c r="BB13" s="447"/>
      <c r="BC13" s="447"/>
      <c r="BD13" s="447"/>
      <c r="BE13" s="447"/>
      <c r="BF13" s="447"/>
      <c r="BG13" s="447"/>
      <c r="BH13" s="447"/>
      <c r="BI13" s="447"/>
      <c r="BJ13" s="447"/>
      <c r="BK13" s="447"/>
      <c r="BL13" s="447"/>
      <c r="BM13" s="448"/>
      <c r="BN13" s="438">
        <v>-979006</v>
      </c>
      <c r="BO13" s="439"/>
      <c r="BP13" s="439"/>
      <c r="BQ13" s="439"/>
      <c r="BR13" s="439"/>
      <c r="BS13" s="439"/>
      <c r="BT13" s="439"/>
      <c r="BU13" s="440"/>
      <c r="BV13" s="438">
        <v>7233257</v>
      </c>
      <c r="BW13" s="439"/>
      <c r="BX13" s="439"/>
      <c r="BY13" s="439"/>
      <c r="BZ13" s="439"/>
      <c r="CA13" s="439"/>
      <c r="CB13" s="439"/>
      <c r="CC13" s="440"/>
      <c r="CD13" s="485" t="s">
        <v>116</v>
      </c>
      <c r="CE13" s="486"/>
      <c r="CF13" s="486"/>
      <c r="CG13" s="486"/>
      <c r="CH13" s="486"/>
      <c r="CI13" s="486"/>
      <c r="CJ13" s="486"/>
      <c r="CK13" s="486"/>
      <c r="CL13" s="486"/>
      <c r="CM13" s="486"/>
      <c r="CN13" s="486"/>
      <c r="CO13" s="486"/>
      <c r="CP13" s="486"/>
      <c r="CQ13" s="486"/>
      <c r="CR13" s="486"/>
      <c r="CS13" s="487"/>
      <c r="CT13" s="417">
        <v>11.8</v>
      </c>
      <c r="CU13" s="418"/>
      <c r="CV13" s="418"/>
      <c r="CW13" s="418"/>
      <c r="CX13" s="418"/>
      <c r="CY13" s="418"/>
      <c r="CZ13" s="418"/>
      <c r="DA13" s="419"/>
      <c r="DB13" s="417">
        <v>12</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117</v>
      </c>
      <c r="M14" s="491"/>
      <c r="N14" s="491"/>
      <c r="O14" s="491"/>
      <c r="P14" s="491"/>
      <c r="Q14" s="492"/>
      <c r="R14" s="482">
        <v>7323413</v>
      </c>
      <c r="S14" s="483"/>
      <c r="T14" s="483"/>
      <c r="U14" s="483"/>
      <c r="V14" s="484"/>
      <c r="W14" s="511"/>
      <c r="X14" s="512"/>
      <c r="Y14" s="513"/>
      <c r="Z14" s="460" t="s">
        <v>118</v>
      </c>
      <c r="AA14" s="461"/>
      <c r="AB14" s="461"/>
      <c r="AC14" s="461"/>
      <c r="AD14" s="461"/>
      <c r="AE14" s="461"/>
      <c r="AF14" s="461"/>
      <c r="AG14" s="461"/>
      <c r="AH14" s="462"/>
      <c r="AI14" s="463">
        <v>10744</v>
      </c>
      <c r="AJ14" s="464"/>
      <c r="AK14" s="464"/>
      <c r="AL14" s="464"/>
      <c r="AM14" s="465"/>
      <c r="AN14" s="463">
        <v>35304784</v>
      </c>
      <c r="AO14" s="464"/>
      <c r="AP14" s="464"/>
      <c r="AQ14" s="464"/>
      <c r="AR14" s="464"/>
      <c r="AS14" s="465"/>
      <c r="AT14" s="463">
        <v>3286</v>
      </c>
      <c r="AU14" s="464"/>
      <c r="AV14" s="464"/>
      <c r="AW14" s="464"/>
      <c r="AX14" s="464"/>
      <c r="AY14" s="466"/>
      <c r="AZ14" s="429" t="s">
        <v>119</v>
      </c>
      <c r="BA14" s="430"/>
      <c r="BB14" s="430"/>
      <c r="BC14" s="430"/>
      <c r="BD14" s="430"/>
      <c r="BE14" s="430"/>
      <c r="BF14" s="430"/>
      <c r="BG14" s="430"/>
      <c r="BH14" s="430"/>
      <c r="BI14" s="430"/>
      <c r="BJ14" s="430"/>
      <c r="BK14" s="430"/>
      <c r="BL14" s="430"/>
      <c r="BM14" s="431"/>
      <c r="BN14" s="432">
        <v>685383676</v>
      </c>
      <c r="BO14" s="433"/>
      <c r="BP14" s="433"/>
      <c r="BQ14" s="433"/>
      <c r="BR14" s="433"/>
      <c r="BS14" s="433"/>
      <c r="BT14" s="433"/>
      <c r="BU14" s="434"/>
      <c r="BV14" s="432">
        <v>674913053</v>
      </c>
      <c r="BW14" s="433"/>
      <c r="BX14" s="433"/>
      <c r="BY14" s="433"/>
      <c r="BZ14" s="433"/>
      <c r="CA14" s="433"/>
      <c r="CB14" s="433"/>
      <c r="CC14" s="434"/>
      <c r="CD14" s="409" t="s">
        <v>120</v>
      </c>
      <c r="CE14" s="410"/>
      <c r="CF14" s="410"/>
      <c r="CG14" s="410"/>
      <c r="CH14" s="410"/>
      <c r="CI14" s="410"/>
      <c r="CJ14" s="410"/>
      <c r="CK14" s="410"/>
      <c r="CL14" s="410"/>
      <c r="CM14" s="410"/>
      <c r="CN14" s="410"/>
      <c r="CO14" s="410"/>
      <c r="CP14" s="410"/>
      <c r="CQ14" s="410"/>
      <c r="CR14" s="410"/>
      <c r="CS14" s="411"/>
      <c r="CT14" s="443">
        <v>192.3</v>
      </c>
      <c r="CU14" s="444"/>
      <c r="CV14" s="444"/>
      <c r="CW14" s="444"/>
      <c r="CX14" s="444"/>
      <c r="CY14" s="444"/>
      <c r="CZ14" s="444"/>
      <c r="DA14" s="445"/>
      <c r="DB14" s="443">
        <v>192.9</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114</v>
      </c>
      <c r="N15" s="480"/>
      <c r="O15" s="480"/>
      <c r="P15" s="480"/>
      <c r="Q15" s="481"/>
      <c r="R15" s="482">
        <v>7186890</v>
      </c>
      <c r="S15" s="483"/>
      <c r="T15" s="483"/>
      <c r="U15" s="483"/>
      <c r="V15" s="484"/>
      <c r="W15" s="511"/>
      <c r="X15" s="512"/>
      <c r="Y15" s="513"/>
      <c r="Z15" s="460" t="s">
        <v>121</v>
      </c>
      <c r="AA15" s="461"/>
      <c r="AB15" s="461"/>
      <c r="AC15" s="461"/>
      <c r="AD15" s="461"/>
      <c r="AE15" s="461"/>
      <c r="AF15" s="461"/>
      <c r="AG15" s="461"/>
      <c r="AH15" s="462"/>
      <c r="AI15" s="463" t="s">
        <v>112</v>
      </c>
      <c r="AJ15" s="464"/>
      <c r="AK15" s="464"/>
      <c r="AL15" s="464"/>
      <c r="AM15" s="465"/>
      <c r="AN15" s="463" t="s">
        <v>112</v>
      </c>
      <c r="AO15" s="464"/>
      <c r="AP15" s="464"/>
      <c r="AQ15" s="464"/>
      <c r="AR15" s="464"/>
      <c r="AS15" s="465"/>
      <c r="AT15" s="463" t="s">
        <v>112</v>
      </c>
      <c r="AU15" s="464"/>
      <c r="AV15" s="464"/>
      <c r="AW15" s="464"/>
      <c r="AX15" s="464"/>
      <c r="AY15" s="466"/>
      <c r="AZ15" s="435" t="s">
        <v>122</v>
      </c>
      <c r="BA15" s="436"/>
      <c r="BB15" s="436"/>
      <c r="BC15" s="436"/>
      <c r="BD15" s="436"/>
      <c r="BE15" s="436"/>
      <c r="BF15" s="436"/>
      <c r="BG15" s="436"/>
      <c r="BH15" s="436"/>
      <c r="BI15" s="436"/>
      <c r="BJ15" s="436"/>
      <c r="BK15" s="436"/>
      <c r="BL15" s="436"/>
      <c r="BM15" s="437"/>
      <c r="BN15" s="438">
        <v>899999115</v>
      </c>
      <c r="BO15" s="439"/>
      <c r="BP15" s="439"/>
      <c r="BQ15" s="439"/>
      <c r="BR15" s="439"/>
      <c r="BS15" s="439"/>
      <c r="BT15" s="439"/>
      <c r="BU15" s="440"/>
      <c r="BV15" s="438">
        <v>876153896</v>
      </c>
      <c r="BW15" s="439"/>
      <c r="BX15" s="439"/>
      <c r="BY15" s="439"/>
      <c r="BZ15" s="439"/>
      <c r="CA15" s="439"/>
      <c r="CB15" s="439"/>
      <c r="CC15" s="440"/>
      <c r="CD15" s="476" t="s">
        <v>123</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124</v>
      </c>
      <c r="M16" s="474"/>
      <c r="N16" s="474"/>
      <c r="O16" s="474"/>
      <c r="P16" s="474"/>
      <c r="Q16" s="475"/>
      <c r="R16" s="470" t="s">
        <v>125</v>
      </c>
      <c r="S16" s="471"/>
      <c r="T16" s="471"/>
      <c r="U16" s="471"/>
      <c r="V16" s="472"/>
      <c r="W16" s="511"/>
      <c r="X16" s="512"/>
      <c r="Y16" s="513"/>
      <c r="Z16" s="460" t="s">
        <v>126</v>
      </c>
      <c r="AA16" s="461"/>
      <c r="AB16" s="461"/>
      <c r="AC16" s="461"/>
      <c r="AD16" s="461"/>
      <c r="AE16" s="461"/>
      <c r="AF16" s="461"/>
      <c r="AG16" s="461"/>
      <c r="AH16" s="462"/>
      <c r="AI16" s="463">
        <v>266</v>
      </c>
      <c r="AJ16" s="464"/>
      <c r="AK16" s="464"/>
      <c r="AL16" s="464"/>
      <c r="AM16" s="465"/>
      <c r="AN16" s="463">
        <v>933660</v>
      </c>
      <c r="AO16" s="464"/>
      <c r="AP16" s="464"/>
      <c r="AQ16" s="464"/>
      <c r="AR16" s="464"/>
      <c r="AS16" s="465"/>
      <c r="AT16" s="463">
        <v>3510</v>
      </c>
      <c r="AU16" s="464"/>
      <c r="AV16" s="464"/>
      <c r="AW16" s="464"/>
      <c r="AX16" s="464"/>
      <c r="AY16" s="466"/>
      <c r="AZ16" s="435" t="s">
        <v>127</v>
      </c>
      <c r="BA16" s="436"/>
      <c r="BB16" s="436"/>
      <c r="BC16" s="436"/>
      <c r="BD16" s="436"/>
      <c r="BE16" s="436"/>
      <c r="BF16" s="436"/>
      <c r="BG16" s="436"/>
      <c r="BH16" s="436"/>
      <c r="BI16" s="436"/>
      <c r="BJ16" s="436"/>
      <c r="BK16" s="436"/>
      <c r="BL16" s="436"/>
      <c r="BM16" s="437"/>
      <c r="BN16" s="438">
        <v>851722457</v>
      </c>
      <c r="BO16" s="439"/>
      <c r="BP16" s="439"/>
      <c r="BQ16" s="439"/>
      <c r="BR16" s="439"/>
      <c r="BS16" s="439"/>
      <c r="BT16" s="439"/>
      <c r="BU16" s="440"/>
      <c r="BV16" s="438">
        <v>837279198</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128</v>
      </c>
      <c r="N17" s="468"/>
      <c r="O17" s="468"/>
      <c r="P17" s="468"/>
      <c r="Q17" s="469"/>
      <c r="R17" s="470" t="s">
        <v>129</v>
      </c>
      <c r="S17" s="471"/>
      <c r="T17" s="471"/>
      <c r="U17" s="471"/>
      <c r="V17" s="472"/>
      <c r="W17" s="511"/>
      <c r="X17" s="512"/>
      <c r="Y17" s="513"/>
      <c r="Z17" s="460" t="s">
        <v>130</v>
      </c>
      <c r="AA17" s="461"/>
      <c r="AB17" s="461"/>
      <c r="AC17" s="461"/>
      <c r="AD17" s="461"/>
      <c r="AE17" s="461"/>
      <c r="AF17" s="461"/>
      <c r="AG17" s="461"/>
      <c r="AH17" s="462"/>
      <c r="AI17" s="463">
        <v>11640</v>
      </c>
      <c r="AJ17" s="464"/>
      <c r="AK17" s="464"/>
      <c r="AL17" s="464"/>
      <c r="AM17" s="465"/>
      <c r="AN17" s="463">
        <v>37457520</v>
      </c>
      <c r="AO17" s="464"/>
      <c r="AP17" s="464"/>
      <c r="AQ17" s="464"/>
      <c r="AR17" s="464"/>
      <c r="AS17" s="465"/>
      <c r="AT17" s="463">
        <v>3218</v>
      </c>
      <c r="AU17" s="464"/>
      <c r="AV17" s="464"/>
      <c r="AW17" s="464"/>
      <c r="AX17" s="464"/>
      <c r="AY17" s="466"/>
      <c r="AZ17" s="435" t="s">
        <v>131</v>
      </c>
      <c r="BA17" s="436"/>
      <c r="BB17" s="436"/>
      <c r="BC17" s="436"/>
      <c r="BD17" s="436"/>
      <c r="BE17" s="436"/>
      <c r="BF17" s="436"/>
      <c r="BG17" s="436"/>
      <c r="BH17" s="436"/>
      <c r="BI17" s="436"/>
      <c r="BJ17" s="436"/>
      <c r="BK17" s="436"/>
      <c r="BL17" s="436"/>
      <c r="BM17" s="437"/>
      <c r="BN17" s="438">
        <v>1150765544</v>
      </c>
      <c r="BO17" s="439"/>
      <c r="BP17" s="439"/>
      <c r="BQ17" s="439"/>
      <c r="BR17" s="439"/>
      <c r="BS17" s="439"/>
      <c r="BT17" s="439"/>
      <c r="BU17" s="440"/>
      <c r="BV17" s="438">
        <v>1134917207</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132</v>
      </c>
      <c r="C18" s="456"/>
      <c r="D18" s="456"/>
      <c r="E18" s="456"/>
      <c r="F18" s="456"/>
      <c r="G18" s="456"/>
      <c r="H18" s="456"/>
      <c r="I18" s="456"/>
      <c r="J18" s="456"/>
      <c r="K18" s="457"/>
      <c r="L18" s="458">
        <v>3798</v>
      </c>
      <c r="M18" s="459"/>
      <c r="N18" s="459"/>
      <c r="O18" s="459"/>
      <c r="P18" s="459"/>
      <c r="Q18" s="459"/>
      <c r="R18" s="459"/>
      <c r="S18" s="459"/>
      <c r="T18" s="459"/>
      <c r="U18" s="459"/>
      <c r="V18" s="459"/>
      <c r="W18" s="511"/>
      <c r="X18" s="512"/>
      <c r="Y18" s="513"/>
      <c r="Z18" s="460" t="s">
        <v>133</v>
      </c>
      <c r="AA18" s="461"/>
      <c r="AB18" s="461"/>
      <c r="AC18" s="461"/>
      <c r="AD18" s="461"/>
      <c r="AE18" s="461"/>
      <c r="AF18" s="461"/>
      <c r="AG18" s="461"/>
      <c r="AH18" s="462"/>
      <c r="AI18" s="463">
        <v>33880</v>
      </c>
      <c r="AJ18" s="464"/>
      <c r="AK18" s="464"/>
      <c r="AL18" s="464"/>
      <c r="AM18" s="465"/>
      <c r="AN18" s="463">
        <v>119886849</v>
      </c>
      <c r="AO18" s="464"/>
      <c r="AP18" s="464"/>
      <c r="AQ18" s="464"/>
      <c r="AR18" s="464"/>
      <c r="AS18" s="465"/>
      <c r="AT18" s="463">
        <v>3539</v>
      </c>
      <c r="AU18" s="464"/>
      <c r="AV18" s="464"/>
      <c r="AW18" s="464"/>
      <c r="AX18" s="464"/>
      <c r="AY18" s="466"/>
      <c r="AZ18" s="446" t="s">
        <v>134</v>
      </c>
      <c r="BA18" s="447"/>
      <c r="BB18" s="447"/>
      <c r="BC18" s="447"/>
      <c r="BD18" s="447"/>
      <c r="BE18" s="447"/>
      <c r="BF18" s="447"/>
      <c r="BG18" s="447"/>
      <c r="BH18" s="447"/>
      <c r="BI18" s="447"/>
      <c r="BJ18" s="447"/>
      <c r="BK18" s="447"/>
      <c r="BL18" s="447"/>
      <c r="BM18" s="448"/>
      <c r="BN18" s="412">
        <v>1368234896</v>
      </c>
      <c r="BO18" s="413"/>
      <c r="BP18" s="413"/>
      <c r="BQ18" s="413"/>
      <c r="BR18" s="413"/>
      <c r="BS18" s="413"/>
      <c r="BT18" s="413"/>
      <c r="BU18" s="414"/>
      <c r="BV18" s="412">
        <v>1386916283</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135</v>
      </c>
      <c r="C19" s="456"/>
      <c r="D19" s="456"/>
      <c r="E19" s="456"/>
      <c r="F19" s="456"/>
      <c r="G19" s="456"/>
      <c r="H19" s="456"/>
      <c r="I19" s="456"/>
      <c r="J19" s="456"/>
      <c r="K19" s="457"/>
      <c r="L19" s="458">
        <v>1934</v>
      </c>
      <c r="M19" s="459"/>
      <c r="N19" s="459"/>
      <c r="O19" s="459"/>
      <c r="P19" s="459"/>
      <c r="Q19" s="459"/>
      <c r="R19" s="459"/>
      <c r="S19" s="459"/>
      <c r="T19" s="459"/>
      <c r="U19" s="459"/>
      <c r="V19" s="459"/>
      <c r="W19" s="511"/>
      <c r="X19" s="512"/>
      <c r="Y19" s="513"/>
      <c r="Z19" s="460" t="s">
        <v>136</v>
      </c>
      <c r="AA19" s="461"/>
      <c r="AB19" s="461"/>
      <c r="AC19" s="461"/>
      <c r="AD19" s="461"/>
      <c r="AE19" s="461"/>
      <c r="AF19" s="461"/>
      <c r="AG19" s="461"/>
      <c r="AH19" s="462"/>
      <c r="AI19" s="463" t="s">
        <v>103</v>
      </c>
      <c r="AJ19" s="464"/>
      <c r="AK19" s="464"/>
      <c r="AL19" s="464"/>
      <c r="AM19" s="465"/>
      <c r="AN19" s="463" t="s">
        <v>103</v>
      </c>
      <c r="AO19" s="464"/>
      <c r="AP19" s="464"/>
      <c r="AQ19" s="464"/>
      <c r="AR19" s="464"/>
      <c r="AS19" s="465"/>
      <c r="AT19" s="463" t="s">
        <v>103</v>
      </c>
      <c r="AU19" s="464"/>
      <c r="AV19" s="464"/>
      <c r="AW19" s="464"/>
      <c r="AX19" s="464"/>
      <c r="AY19" s="466"/>
      <c r="AZ19" s="429" t="s">
        <v>137</v>
      </c>
      <c r="BA19" s="430"/>
      <c r="BB19" s="430"/>
      <c r="BC19" s="430"/>
      <c r="BD19" s="430"/>
      <c r="BE19" s="430"/>
      <c r="BF19" s="430"/>
      <c r="BG19" s="430"/>
      <c r="BH19" s="430"/>
      <c r="BI19" s="430"/>
      <c r="BJ19" s="430"/>
      <c r="BK19" s="430"/>
      <c r="BL19" s="430"/>
      <c r="BM19" s="431"/>
      <c r="BN19" s="432">
        <v>3821800253</v>
      </c>
      <c r="BO19" s="433"/>
      <c r="BP19" s="433"/>
      <c r="BQ19" s="433"/>
      <c r="BR19" s="433"/>
      <c r="BS19" s="433"/>
      <c r="BT19" s="433"/>
      <c r="BU19" s="434"/>
      <c r="BV19" s="432">
        <v>3810146282</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138</v>
      </c>
      <c r="C20" s="456"/>
      <c r="D20" s="456"/>
      <c r="E20" s="456"/>
      <c r="F20" s="456"/>
      <c r="G20" s="456"/>
      <c r="H20" s="456"/>
      <c r="I20" s="456"/>
      <c r="J20" s="456"/>
      <c r="K20" s="457"/>
      <c r="L20" s="458">
        <v>2971659</v>
      </c>
      <c r="M20" s="459"/>
      <c r="N20" s="459"/>
      <c r="O20" s="459"/>
      <c r="P20" s="459"/>
      <c r="Q20" s="459"/>
      <c r="R20" s="459"/>
      <c r="S20" s="459"/>
      <c r="T20" s="459"/>
      <c r="U20" s="459"/>
      <c r="V20" s="459"/>
      <c r="W20" s="514"/>
      <c r="X20" s="515"/>
      <c r="Y20" s="516"/>
      <c r="Z20" s="460" t="s">
        <v>139</v>
      </c>
      <c r="AA20" s="461"/>
      <c r="AB20" s="461"/>
      <c r="AC20" s="461"/>
      <c r="AD20" s="461"/>
      <c r="AE20" s="461"/>
      <c r="AF20" s="461"/>
      <c r="AG20" s="461"/>
      <c r="AH20" s="462"/>
      <c r="AI20" s="463">
        <v>56264</v>
      </c>
      <c r="AJ20" s="464"/>
      <c r="AK20" s="464"/>
      <c r="AL20" s="464"/>
      <c r="AM20" s="465"/>
      <c r="AN20" s="463">
        <v>192649153</v>
      </c>
      <c r="AO20" s="464"/>
      <c r="AP20" s="464"/>
      <c r="AQ20" s="464"/>
      <c r="AR20" s="464"/>
      <c r="AS20" s="465"/>
      <c r="AT20" s="463">
        <v>3424</v>
      </c>
      <c r="AU20" s="464"/>
      <c r="AV20" s="464"/>
      <c r="AW20" s="464"/>
      <c r="AX20" s="464"/>
      <c r="AY20" s="466"/>
      <c r="AZ20" s="446" t="s">
        <v>140</v>
      </c>
      <c r="BA20" s="447"/>
      <c r="BB20" s="447"/>
      <c r="BC20" s="447"/>
      <c r="BD20" s="447"/>
      <c r="BE20" s="447"/>
      <c r="BF20" s="447"/>
      <c r="BG20" s="447"/>
      <c r="BH20" s="447"/>
      <c r="BI20" s="447"/>
      <c r="BJ20" s="447"/>
      <c r="BK20" s="447"/>
      <c r="BL20" s="447"/>
      <c r="BM20" s="448"/>
      <c r="BN20" s="412">
        <v>572521689</v>
      </c>
      <c r="BO20" s="413"/>
      <c r="BP20" s="413"/>
      <c r="BQ20" s="413"/>
      <c r="BR20" s="413"/>
      <c r="BS20" s="413"/>
      <c r="BT20" s="413"/>
      <c r="BU20" s="414"/>
      <c r="BV20" s="412">
        <v>591697875</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141</v>
      </c>
      <c r="X21" s="450"/>
      <c r="Y21" s="450"/>
      <c r="Z21" s="450"/>
      <c r="AA21" s="450"/>
      <c r="AB21" s="450"/>
      <c r="AC21" s="450"/>
      <c r="AD21" s="450"/>
      <c r="AE21" s="450"/>
      <c r="AF21" s="450"/>
      <c r="AG21" s="450"/>
      <c r="AH21" s="451"/>
      <c r="AI21" s="452">
        <v>100.6</v>
      </c>
      <c r="AJ21" s="453"/>
      <c r="AK21" s="453"/>
      <c r="AL21" s="453"/>
      <c r="AM21" s="453"/>
      <c r="AN21" s="453"/>
      <c r="AO21" s="453"/>
      <c r="AP21" s="453"/>
      <c r="AQ21" s="453"/>
      <c r="AR21" s="453"/>
      <c r="AS21" s="453"/>
      <c r="AT21" s="453"/>
      <c r="AU21" s="453"/>
      <c r="AV21" s="453"/>
      <c r="AW21" s="453"/>
      <c r="AX21" s="453"/>
      <c r="AY21" s="454"/>
      <c r="AZ21" s="429" t="s">
        <v>142</v>
      </c>
      <c r="BA21" s="430"/>
      <c r="BB21" s="430"/>
      <c r="BC21" s="430"/>
      <c r="BD21" s="430"/>
      <c r="BE21" s="430"/>
      <c r="BF21" s="430"/>
      <c r="BG21" s="430"/>
      <c r="BH21" s="430"/>
      <c r="BI21" s="430"/>
      <c r="BJ21" s="430"/>
      <c r="BK21" s="430"/>
      <c r="BL21" s="430"/>
      <c r="BM21" s="431"/>
      <c r="BN21" s="432">
        <v>37001659</v>
      </c>
      <c r="BO21" s="433"/>
      <c r="BP21" s="433"/>
      <c r="BQ21" s="433"/>
      <c r="BR21" s="433"/>
      <c r="BS21" s="433"/>
      <c r="BT21" s="433"/>
      <c r="BU21" s="434"/>
      <c r="BV21" s="432">
        <v>32896539</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143</v>
      </c>
      <c r="BA22" s="436"/>
      <c r="BB22" s="436"/>
      <c r="BC22" s="436"/>
      <c r="BD22" s="436"/>
      <c r="BE22" s="436"/>
      <c r="BF22" s="436"/>
      <c r="BG22" s="436"/>
      <c r="BH22" s="436"/>
      <c r="BI22" s="436"/>
      <c r="BJ22" s="436"/>
      <c r="BK22" s="436"/>
      <c r="BL22" s="436"/>
      <c r="BM22" s="437"/>
      <c r="BN22" s="438">
        <v>16366899</v>
      </c>
      <c r="BO22" s="439"/>
      <c r="BP22" s="439"/>
      <c r="BQ22" s="439"/>
      <c r="BR22" s="439"/>
      <c r="BS22" s="439"/>
      <c r="BT22" s="439"/>
      <c r="BU22" s="440"/>
      <c r="BV22" s="438">
        <v>14205795</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144</v>
      </c>
      <c r="BA23" s="436"/>
      <c r="BB23" s="436"/>
      <c r="BC23" s="436"/>
      <c r="BD23" s="436"/>
      <c r="BE23" s="436"/>
      <c r="BF23" s="436"/>
      <c r="BG23" s="436"/>
      <c r="BH23" s="436"/>
      <c r="BI23" s="436"/>
      <c r="BJ23" s="436"/>
      <c r="BK23" s="436"/>
      <c r="BL23" s="436"/>
      <c r="BM23" s="437"/>
      <c r="BN23" s="438">
        <v>27578325</v>
      </c>
      <c r="BO23" s="439"/>
      <c r="BP23" s="439"/>
      <c r="BQ23" s="439"/>
      <c r="BR23" s="439"/>
      <c r="BS23" s="439"/>
      <c r="BT23" s="439"/>
      <c r="BU23" s="440"/>
      <c r="BV23" s="438">
        <v>27473985</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145</v>
      </c>
      <c r="BA24" s="410"/>
      <c r="BB24" s="410"/>
      <c r="BC24" s="410"/>
      <c r="BD24" s="410"/>
      <c r="BE24" s="410"/>
      <c r="BF24" s="410"/>
      <c r="BG24" s="410"/>
      <c r="BH24" s="410"/>
      <c r="BI24" s="410"/>
      <c r="BJ24" s="410"/>
      <c r="BK24" s="410"/>
      <c r="BL24" s="410"/>
      <c r="BM24" s="411"/>
      <c r="BN24" s="412">
        <v>22074382</v>
      </c>
      <c r="BO24" s="413"/>
      <c r="BP24" s="413"/>
      <c r="BQ24" s="413"/>
      <c r="BR24" s="413"/>
      <c r="BS24" s="413"/>
      <c r="BT24" s="413"/>
      <c r="BU24" s="414"/>
      <c r="BV24" s="412">
        <v>22005918</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146</v>
      </c>
      <c r="BA25" s="421"/>
      <c r="BB25" s="421"/>
      <c r="BC25" s="422"/>
      <c r="BD25" s="429" t="s">
        <v>572</v>
      </c>
      <c r="BE25" s="430"/>
      <c r="BF25" s="430"/>
      <c r="BG25" s="430"/>
      <c r="BH25" s="430"/>
      <c r="BI25" s="430"/>
      <c r="BJ25" s="430"/>
      <c r="BK25" s="430"/>
      <c r="BL25" s="430"/>
      <c r="BM25" s="431"/>
      <c r="BN25" s="432">
        <v>12118737</v>
      </c>
      <c r="BO25" s="433"/>
      <c r="BP25" s="433"/>
      <c r="BQ25" s="433"/>
      <c r="BR25" s="433"/>
      <c r="BS25" s="433"/>
      <c r="BT25" s="433"/>
      <c r="BU25" s="434"/>
      <c r="BV25" s="432">
        <v>12065613</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147</v>
      </c>
      <c r="BE26" s="436"/>
      <c r="BF26" s="436"/>
      <c r="BG26" s="436"/>
      <c r="BH26" s="436"/>
      <c r="BI26" s="436"/>
      <c r="BJ26" s="436"/>
      <c r="BK26" s="436"/>
      <c r="BL26" s="436"/>
      <c r="BM26" s="437"/>
      <c r="BN26" s="438">
        <v>56304596</v>
      </c>
      <c r="BO26" s="439"/>
      <c r="BP26" s="439"/>
      <c r="BQ26" s="439"/>
      <c r="BR26" s="439"/>
      <c r="BS26" s="439"/>
      <c r="BT26" s="439"/>
      <c r="BU26" s="440"/>
      <c r="BV26" s="438">
        <v>69241731</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148</v>
      </c>
      <c r="BE27" s="447"/>
      <c r="BF27" s="447"/>
      <c r="BG27" s="447"/>
      <c r="BH27" s="447"/>
      <c r="BI27" s="447"/>
      <c r="BJ27" s="447"/>
      <c r="BK27" s="447"/>
      <c r="BL27" s="447"/>
      <c r="BM27" s="448"/>
      <c r="BN27" s="412">
        <v>96865764</v>
      </c>
      <c r="BO27" s="413"/>
      <c r="BP27" s="413"/>
      <c r="BQ27" s="413"/>
      <c r="BR27" s="413"/>
      <c r="BS27" s="413"/>
      <c r="BT27" s="413"/>
      <c r="BU27" s="414"/>
      <c r="BV27" s="412">
        <v>92879343</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155</v>
      </c>
      <c r="D30" s="408"/>
      <c r="E30" s="407" t="s">
        <v>156</v>
      </c>
      <c r="F30" s="407"/>
      <c r="G30" s="407"/>
      <c r="H30" s="407"/>
      <c r="I30" s="407"/>
      <c r="J30" s="407"/>
      <c r="K30" s="407"/>
      <c r="L30" s="407"/>
      <c r="M30" s="407"/>
      <c r="N30" s="407"/>
      <c r="O30" s="407"/>
      <c r="P30" s="407"/>
      <c r="Q30" s="407"/>
      <c r="R30" s="407"/>
      <c r="S30" s="407"/>
      <c r="T30" s="132"/>
      <c r="U30" s="408" t="s">
        <v>155</v>
      </c>
      <c r="V30" s="408"/>
      <c r="W30" s="407" t="s">
        <v>156</v>
      </c>
      <c r="X30" s="407"/>
      <c r="Y30" s="407"/>
      <c r="Z30" s="407"/>
      <c r="AA30" s="407"/>
      <c r="AB30" s="407"/>
      <c r="AC30" s="407"/>
      <c r="AD30" s="407"/>
      <c r="AE30" s="407"/>
      <c r="AF30" s="407"/>
      <c r="AG30" s="407"/>
      <c r="AH30" s="407"/>
      <c r="AI30" s="407"/>
      <c r="AJ30" s="407"/>
      <c r="AK30" s="407"/>
      <c r="AL30" s="132"/>
      <c r="AM30" s="408" t="s">
        <v>155</v>
      </c>
      <c r="AN30" s="408"/>
      <c r="AO30" s="407" t="s">
        <v>156</v>
      </c>
      <c r="AP30" s="407"/>
      <c r="AQ30" s="407"/>
      <c r="AR30" s="407"/>
      <c r="AS30" s="407"/>
      <c r="AT30" s="407"/>
      <c r="AU30" s="407"/>
      <c r="AV30" s="407"/>
      <c r="AW30" s="407"/>
      <c r="AX30" s="407"/>
      <c r="AY30" s="407"/>
      <c r="AZ30" s="407"/>
      <c r="BA30" s="407"/>
      <c r="BB30" s="407"/>
      <c r="BC30" s="407"/>
      <c r="BD30" s="157"/>
      <c r="BE30" s="408" t="s">
        <v>155</v>
      </c>
      <c r="BF30" s="408"/>
      <c r="BG30" s="407" t="s">
        <v>156</v>
      </c>
      <c r="BH30" s="407"/>
      <c r="BI30" s="407"/>
      <c r="BJ30" s="407"/>
      <c r="BK30" s="407"/>
      <c r="BL30" s="407"/>
      <c r="BM30" s="407"/>
      <c r="BN30" s="407"/>
      <c r="BO30" s="407"/>
      <c r="BP30" s="407"/>
      <c r="BQ30" s="407"/>
      <c r="BR30" s="407"/>
      <c r="BS30" s="407"/>
      <c r="BT30" s="407"/>
      <c r="BU30" s="407"/>
      <c r="BV30" s="158"/>
      <c r="BW30" s="408" t="s">
        <v>155</v>
      </c>
      <c r="BX30" s="408"/>
      <c r="BY30" s="407" t="s">
        <v>157</v>
      </c>
      <c r="BZ30" s="407"/>
      <c r="CA30" s="407"/>
      <c r="CB30" s="407"/>
      <c r="CC30" s="407"/>
      <c r="CD30" s="407"/>
      <c r="CE30" s="407"/>
      <c r="CF30" s="407"/>
      <c r="CG30" s="407"/>
      <c r="CH30" s="407"/>
      <c r="CI30" s="407"/>
      <c r="CJ30" s="407"/>
      <c r="CK30" s="407"/>
      <c r="CL30" s="407"/>
      <c r="CM30" s="407"/>
      <c r="CN30" s="132"/>
      <c r="CO30" s="408" t="s">
        <v>155</v>
      </c>
      <c r="CP30" s="408"/>
      <c r="CQ30" s="407" t="s">
        <v>158</v>
      </c>
      <c r="CR30" s="407"/>
      <c r="CS30" s="407"/>
      <c r="CT30" s="407"/>
      <c r="CU30" s="407"/>
      <c r="CV30" s="407"/>
      <c r="CW30" s="407"/>
      <c r="CX30" s="407"/>
      <c r="CY30" s="407"/>
      <c r="CZ30" s="407"/>
      <c r="DA30" s="407"/>
      <c r="DB30" s="407"/>
      <c r="DC30" s="407"/>
      <c r="DD30" s="407"/>
      <c r="DE30" s="407"/>
      <c r="DF30" s="132"/>
      <c r="DG30" s="407" t="s">
        <v>159</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f>IF(W31="","",MAX(C31:D40)+1)</f>
        <v>11</v>
      </c>
      <c r="V31" s="405"/>
      <c r="W31" s="404" t="str">
        <f>IF('各会計、関係団体の財政状況及び健全化判断比率'!B28="","",'各会計、関係団体の財政状況及び健全化判断比率'!B28)</f>
        <v>公営競技事業特別会計</v>
      </c>
      <c r="X31" s="404"/>
      <c r="Y31" s="404"/>
      <c r="Z31" s="404"/>
      <c r="AA31" s="404"/>
      <c r="AB31" s="404"/>
      <c r="AC31" s="404"/>
      <c r="AD31" s="404"/>
      <c r="AE31" s="404"/>
      <c r="AF31" s="404"/>
      <c r="AG31" s="404"/>
      <c r="AH31" s="404"/>
      <c r="AI31" s="404"/>
      <c r="AJ31" s="404"/>
      <c r="AK31" s="404"/>
      <c r="AL31" s="156"/>
      <c r="AM31" s="405">
        <f>IF(AO31="","",MAX(C31:D40,U31:V40)+1)</f>
        <v>12</v>
      </c>
      <c r="AN31" s="405"/>
      <c r="AO31" s="404" t="str">
        <f>IF('各会計、関係団体の財政状況及び健全化判断比率'!B29="","",'各会計、関係団体の財政状況及び健全化判断比率'!B29)</f>
        <v>工業用水道事業会計</v>
      </c>
      <c r="AP31" s="404"/>
      <c r="AQ31" s="404"/>
      <c r="AR31" s="404"/>
      <c r="AS31" s="404"/>
      <c r="AT31" s="404"/>
      <c r="AU31" s="404"/>
      <c r="AV31" s="404"/>
      <c r="AW31" s="404"/>
      <c r="AX31" s="404"/>
      <c r="AY31" s="404"/>
      <c r="AZ31" s="404"/>
      <c r="BA31" s="404"/>
      <c r="BB31" s="404"/>
      <c r="BC31" s="404"/>
      <c r="BD31" s="156"/>
      <c r="BE31" s="405" t="str">
        <f>IF(BG31="","",MAX(C31:D40,U31:V40,AM31:AN40)+1)</f>
        <v/>
      </c>
      <c r="BF31" s="405"/>
      <c r="BG31" s="404"/>
      <c r="BH31" s="404"/>
      <c r="BI31" s="404"/>
      <c r="BJ31" s="404"/>
      <c r="BK31" s="404"/>
      <c r="BL31" s="404"/>
      <c r="BM31" s="404"/>
      <c r="BN31" s="404"/>
      <c r="BO31" s="404"/>
      <c r="BP31" s="404"/>
      <c r="BQ31" s="404"/>
      <c r="BR31" s="404"/>
      <c r="BS31" s="404"/>
      <c r="BT31" s="404"/>
      <c r="BU31" s="404"/>
      <c r="BV31" s="156"/>
      <c r="BW31" s="405">
        <f>IF(BY31="","",MAX(C31:D40,U31:V40,AM31:AN40,BE31:BF40)+1)</f>
        <v>17</v>
      </c>
      <c r="BX31" s="405"/>
      <c r="BY31" s="404" t="str">
        <f>IF('各会計、関係団体の財政状況及び健全化判断比率'!B68="","",'各会計、関係団体の財政状況及び健全化判断比率'!B68)</f>
        <v>彩の国さいたま人づくり広域連合</v>
      </c>
      <c r="BZ31" s="404"/>
      <c r="CA31" s="404"/>
      <c r="CB31" s="404"/>
      <c r="CC31" s="404"/>
      <c r="CD31" s="404"/>
      <c r="CE31" s="404"/>
      <c r="CF31" s="404"/>
      <c r="CG31" s="404"/>
      <c r="CH31" s="404"/>
      <c r="CI31" s="404"/>
      <c r="CJ31" s="404"/>
      <c r="CK31" s="404"/>
      <c r="CL31" s="404"/>
      <c r="CM31" s="404"/>
      <c r="CN31" s="156"/>
      <c r="CO31" s="405">
        <f>IF(CQ31="","",MAX(C31:D40,U31:V40,AM31:AN40,BE31:BF40,BW31:BX40)+1)</f>
        <v>19</v>
      </c>
      <c r="CP31" s="405"/>
      <c r="CQ31" s="404" t="str">
        <f>IF('各会計、関係団体の財政状況及び健全化判断比率'!BS7="","",'各会計、関係団体の財政状況及び健全化判断比率'!BS7)</f>
        <v>埼玉県農林公社（林業公社）</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公債費特別会計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13</v>
      </c>
      <c r="AN32" s="405"/>
      <c r="AO32" s="404" t="str">
        <f>IF('各会計、関係団体の財政状況及び健全化判断比率'!B30="","",'各会計、関係団体の財政状況及び健全化判断比率'!B30)</f>
        <v>水道用水供給事業会計</v>
      </c>
      <c r="AP32" s="404"/>
      <c r="AQ32" s="404"/>
      <c r="AR32" s="404"/>
      <c r="AS32" s="404"/>
      <c r="AT32" s="404"/>
      <c r="AU32" s="404"/>
      <c r="AV32" s="404"/>
      <c r="AW32" s="404"/>
      <c r="AX32" s="404"/>
      <c r="AY32" s="404"/>
      <c r="AZ32" s="404"/>
      <c r="BA32" s="404"/>
      <c r="BB32" s="404"/>
      <c r="BC32" s="404"/>
      <c r="BD32" s="156"/>
      <c r="BE32" s="405" t="str">
        <f t="shared" ref="BE32:BE40" si="2">IF(BG32="","",BE31+1)</f>
        <v/>
      </c>
      <c r="BF32" s="405"/>
      <c r="BG32" s="404"/>
      <c r="BH32" s="404"/>
      <c r="BI32" s="404"/>
      <c r="BJ32" s="404"/>
      <c r="BK32" s="404"/>
      <c r="BL32" s="404"/>
      <c r="BM32" s="404"/>
      <c r="BN32" s="404"/>
      <c r="BO32" s="404"/>
      <c r="BP32" s="404"/>
      <c r="BQ32" s="404"/>
      <c r="BR32" s="404"/>
      <c r="BS32" s="404"/>
      <c r="BT32" s="404"/>
      <c r="BU32" s="404"/>
      <c r="BV32" s="156"/>
      <c r="BW32" s="405">
        <f t="shared" ref="BW32:BW40" si="3">IF(BY32="","",BW31+1)</f>
        <v>18</v>
      </c>
      <c r="BX32" s="405"/>
      <c r="BY32" s="404" t="str">
        <f>IF('各会計、関係団体の財政状況及び健全化判断比率'!B69="","",'各会計、関係団体の財政状況及び健全化判断比率'!B69)</f>
        <v>埼玉県浦和競馬組合</v>
      </c>
      <c r="BZ32" s="404"/>
      <c r="CA32" s="404"/>
      <c r="CB32" s="404"/>
      <c r="CC32" s="404"/>
      <c r="CD32" s="404"/>
      <c r="CE32" s="404"/>
      <c r="CF32" s="404"/>
      <c r="CG32" s="404"/>
      <c r="CH32" s="404"/>
      <c r="CI32" s="404"/>
      <c r="CJ32" s="404"/>
      <c r="CK32" s="404"/>
      <c r="CL32" s="404"/>
      <c r="CM32" s="404"/>
      <c r="CN32" s="156"/>
      <c r="CO32" s="405">
        <f t="shared" ref="CO32:CO40" si="4">IF(CQ32="","",CO31+1)</f>
        <v>20</v>
      </c>
      <c r="CP32" s="405"/>
      <c r="CQ32" s="404" t="str">
        <f>IF('各会計、関係団体の財政状況及び健全化判断比率'!BS8="","",'各会計、関係団体の財政状況及び健全化判断比率'!BS8)</f>
        <v>埼玉県国際交流協会</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市町村振興事業特別会計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14</v>
      </c>
      <c r="AN33" s="405"/>
      <c r="AO33" s="404" t="str">
        <f>IF('各会計、関係団体の財政状況及び健全化判断比率'!B31="","",'各会計、関係団体の財政状況及び健全化判断比率'!B31)</f>
        <v>病院事業会計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21</v>
      </c>
      <c r="CP33" s="405"/>
      <c r="CQ33" s="404" t="str">
        <f>IF('各会計、関係団体の財政状況及び健全化判断比率'!BS9="","",'各会計、関係団体の財政状況及び健全化判断比率'!BS9)</f>
        <v>埼玉県青果物価格安定資金協会</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災害救助事業特別会計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15</v>
      </c>
      <c r="AN34" s="405"/>
      <c r="AO34" s="404" t="str">
        <f>IF('各会計、関係団体の財政状況及び健全化判断比率'!B32="","",'各会計、関係団体の財政状況及び健全化判断比率'!B32)</f>
        <v>流域下水道事業会計</v>
      </c>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22</v>
      </c>
      <c r="CP34" s="405"/>
      <c r="CQ34" s="404" t="str">
        <f>IF('各会計、関係団体の財政状況及び健全化判断比率'!BS10="","",'各会計、関係団体の財政状況及び健全化判断比率'!BS10)</f>
        <v>埼玉高速鉄道</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母子父子寡婦福祉資金特別会計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f t="shared" si="1"/>
        <v>16</v>
      </c>
      <c r="AN35" s="405"/>
      <c r="AO35" s="404" t="str">
        <f>IF('各会計、関係団体の財政状況及び健全化判断比率'!B33="","",'各会計、関係団体の財政状況及び健全化判断比率'!B33)</f>
        <v>地域整備事業会計</v>
      </c>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23</v>
      </c>
      <c r="CP35" s="405"/>
      <c r="CQ35" s="404" t="str">
        <f>IF('各会計、関係団体の財政状況及び健全化判断比率'!BS11="","",'各会計、関係団体の財政状況及び健全化判断比率'!BS11)</f>
        <v>いきいき埼玉</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中小企業高度化資金特別会計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24</v>
      </c>
      <c r="CP36" s="405"/>
      <c r="CQ36" s="404" t="str">
        <f>IF('各会計、関係団体の財政状況及び健全化判断比率'!BS12="","",'各会計、関係団体の財政状況及び健全化判断比率'!BS12)</f>
        <v>さいたま緑のトラスト協会</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就農支援資金貸付事業特別会計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25</v>
      </c>
      <c r="CP37" s="405"/>
      <c r="CQ37" s="404" t="str">
        <f>IF('各会計、関係団体の財政状況及び健全化判断比率'!BS13="","",'各会計、関係団体の財政状況及び健全化判断比率'!BS13)</f>
        <v>埼玉県消防協会</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林業・木材産業改善資金特別会計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26</v>
      </c>
      <c r="CP38" s="405"/>
      <c r="CQ38" s="404" t="str">
        <f>IF('各会計、関係団体の財政状況及び健全化判断比率'!BS14="","",'各会計、関係団体の財政状況及び健全化判断比率'!BS14)</f>
        <v>埼玉県生活衛生営業指導センター</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本多静六博士育英事業特別会計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27</v>
      </c>
      <c r="CP39" s="405"/>
      <c r="CQ39" s="404" t="str">
        <f>IF('各会計、関係団体の財政状況及び健全化判断比率'!BS15="","",'各会計、関係団体の財政状況及び健全化判断比率'!BS15)</f>
        <v>デジタルスキップステーション</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用地事業特別会計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28</v>
      </c>
      <c r="CP40" s="405"/>
      <c r="CQ40" s="404" t="str">
        <f>IF('各会計、関係団体の財政状況及び健全化判断比率'!BS16="","",'各会計、関係団体の財政状況及び健全化判断比率'!BS16)</f>
        <v>埼玉県産業文化センター</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RVlpb41PmMpAMTwlcYpgVtJtlLe7byQyLrRJCNSQHeOsWqcrCEr96TrDHL6MNIw0MFmFb4+6zvI8Y3qA9cINmA==" saltValue="ULuUUP+L1elynrK9x0hRz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167</v>
      </c>
      <c r="DD1" s="691"/>
      <c r="DE1" s="691"/>
      <c r="DF1" s="691"/>
      <c r="DG1" s="691"/>
      <c r="DH1" s="691"/>
      <c r="DI1" s="692"/>
      <c r="DK1" s="690" t="s">
        <v>168</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170</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171</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172</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173</v>
      </c>
      <c r="S4" s="661"/>
      <c r="T4" s="661"/>
      <c r="U4" s="661"/>
      <c r="V4" s="661"/>
      <c r="W4" s="661"/>
      <c r="X4" s="661"/>
      <c r="Y4" s="662"/>
      <c r="Z4" s="660" t="s">
        <v>174</v>
      </c>
      <c r="AA4" s="661"/>
      <c r="AB4" s="661"/>
      <c r="AC4" s="662"/>
      <c r="AD4" s="660" t="s">
        <v>175</v>
      </c>
      <c r="AE4" s="661"/>
      <c r="AF4" s="661"/>
      <c r="AG4" s="661"/>
      <c r="AH4" s="661"/>
      <c r="AI4" s="661"/>
      <c r="AJ4" s="661"/>
      <c r="AK4" s="662"/>
      <c r="AL4" s="660" t="s">
        <v>174</v>
      </c>
      <c r="AM4" s="661"/>
      <c r="AN4" s="661"/>
      <c r="AO4" s="662"/>
      <c r="AP4" s="693" t="s">
        <v>176</v>
      </c>
      <c r="AQ4" s="693"/>
      <c r="AR4" s="693"/>
      <c r="AS4" s="693"/>
      <c r="AT4" s="693"/>
      <c r="AU4" s="693"/>
      <c r="AV4" s="693"/>
      <c r="AW4" s="693"/>
      <c r="AX4" s="693"/>
      <c r="AY4" s="693"/>
      <c r="AZ4" s="693"/>
      <c r="BA4" s="693"/>
      <c r="BB4" s="693"/>
      <c r="BC4" s="693"/>
      <c r="BD4" s="693" t="s">
        <v>177</v>
      </c>
      <c r="BE4" s="693"/>
      <c r="BF4" s="693"/>
      <c r="BG4" s="693"/>
      <c r="BH4" s="693"/>
      <c r="BI4" s="693"/>
      <c r="BJ4" s="693"/>
      <c r="BK4" s="693"/>
      <c r="BL4" s="693" t="s">
        <v>174</v>
      </c>
      <c r="BM4" s="693"/>
      <c r="BN4" s="693"/>
      <c r="BO4" s="693"/>
      <c r="BP4" s="693" t="s">
        <v>178</v>
      </c>
      <c r="BQ4" s="693"/>
      <c r="BR4" s="693"/>
      <c r="BS4" s="693"/>
      <c r="BT4" s="693"/>
      <c r="BU4" s="693"/>
      <c r="BV4" s="693"/>
      <c r="BW4" s="693"/>
      <c r="BY4" s="660" t="s">
        <v>179</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180</v>
      </c>
      <c r="C5" s="653"/>
      <c r="D5" s="653"/>
      <c r="E5" s="653"/>
      <c r="F5" s="653"/>
      <c r="G5" s="653"/>
      <c r="H5" s="653"/>
      <c r="I5" s="653"/>
      <c r="J5" s="653"/>
      <c r="K5" s="653"/>
      <c r="L5" s="653"/>
      <c r="M5" s="653"/>
      <c r="N5" s="653"/>
      <c r="O5" s="653"/>
      <c r="P5" s="653"/>
      <c r="Q5" s="654"/>
      <c r="R5" s="681">
        <v>864864928</v>
      </c>
      <c r="S5" s="664"/>
      <c r="T5" s="664"/>
      <c r="U5" s="664"/>
      <c r="V5" s="664"/>
      <c r="W5" s="664"/>
      <c r="X5" s="664"/>
      <c r="Y5" s="665"/>
      <c r="Z5" s="687">
        <v>50.2</v>
      </c>
      <c r="AA5" s="687"/>
      <c r="AB5" s="687"/>
      <c r="AC5" s="687"/>
      <c r="AD5" s="688">
        <v>735304271</v>
      </c>
      <c r="AE5" s="688"/>
      <c r="AF5" s="688"/>
      <c r="AG5" s="688"/>
      <c r="AH5" s="688"/>
      <c r="AI5" s="688"/>
      <c r="AJ5" s="688"/>
      <c r="AK5" s="688"/>
      <c r="AL5" s="689">
        <v>69.8</v>
      </c>
      <c r="AM5" s="674"/>
      <c r="AN5" s="674"/>
      <c r="AO5" s="675"/>
      <c r="AP5" s="652" t="s">
        <v>181</v>
      </c>
      <c r="AQ5" s="653"/>
      <c r="AR5" s="653"/>
      <c r="AS5" s="653"/>
      <c r="AT5" s="653"/>
      <c r="AU5" s="653"/>
      <c r="AV5" s="653"/>
      <c r="AW5" s="653"/>
      <c r="AX5" s="653"/>
      <c r="AY5" s="653"/>
      <c r="AZ5" s="653"/>
      <c r="BA5" s="653"/>
      <c r="BB5" s="653"/>
      <c r="BC5" s="654"/>
      <c r="BD5" s="627">
        <v>864843224</v>
      </c>
      <c r="BE5" s="628"/>
      <c r="BF5" s="628"/>
      <c r="BG5" s="628"/>
      <c r="BH5" s="628"/>
      <c r="BI5" s="628"/>
      <c r="BJ5" s="628"/>
      <c r="BK5" s="629"/>
      <c r="BL5" s="678">
        <v>100</v>
      </c>
      <c r="BM5" s="678"/>
      <c r="BN5" s="678"/>
      <c r="BO5" s="678"/>
      <c r="BP5" s="679">
        <v>3211588</v>
      </c>
      <c r="BQ5" s="679"/>
      <c r="BR5" s="679"/>
      <c r="BS5" s="679"/>
      <c r="BT5" s="679"/>
      <c r="BU5" s="679"/>
      <c r="BV5" s="679"/>
      <c r="BW5" s="680"/>
      <c r="BY5" s="660" t="s">
        <v>176</v>
      </c>
      <c r="BZ5" s="661"/>
      <c r="CA5" s="661"/>
      <c r="CB5" s="661"/>
      <c r="CC5" s="661"/>
      <c r="CD5" s="661"/>
      <c r="CE5" s="661"/>
      <c r="CF5" s="661"/>
      <c r="CG5" s="661"/>
      <c r="CH5" s="661"/>
      <c r="CI5" s="661"/>
      <c r="CJ5" s="661"/>
      <c r="CK5" s="661"/>
      <c r="CL5" s="662"/>
      <c r="CM5" s="660" t="s">
        <v>182</v>
      </c>
      <c r="CN5" s="661"/>
      <c r="CO5" s="661"/>
      <c r="CP5" s="661"/>
      <c r="CQ5" s="661"/>
      <c r="CR5" s="661"/>
      <c r="CS5" s="661"/>
      <c r="CT5" s="662"/>
      <c r="CU5" s="660" t="s">
        <v>174</v>
      </c>
      <c r="CV5" s="661"/>
      <c r="CW5" s="661"/>
      <c r="CX5" s="662"/>
      <c r="CY5" s="660" t="s">
        <v>183</v>
      </c>
      <c r="CZ5" s="661"/>
      <c r="DA5" s="661"/>
      <c r="DB5" s="661"/>
      <c r="DC5" s="661"/>
      <c r="DD5" s="661"/>
      <c r="DE5" s="661"/>
      <c r="DF5" s="661"/>
      <c r="DG5" s="661"/>
      <c r="DH5" s="661"/>
      <c r="DI5" s="661"/>
      <c r="DJ5" s="661"/>
      <c r="DK5" s="662"/>
      <c r="DL5" s="660" t="s">
        <v>184</v>
      </c>
      <c r="DM5" s="661"/>
      <c r="DN5" s="661"/>
      <c r="DO5" s="661"/>
      <c r="DP5" s="661"/>
      <c r="DQ5" s="661"/>
      <c r="DR5" s="661"/>
      <c r="DS5" s="661"/>
      <c r="DT5" s="661"/>
      <c r="DU5" s="661"/>
      <c r="DV5" s="661"/>
      <c r="DW5" s="661"/>
      <c r="DX5" s="662"/>
    </row>
    <row r="6" spans="2:138" ht="11.25" customHeight="1">
      <c r="B6" s="624" t="s">
        <v>185</v>
      </c>
      <c r="C6" s="625"/>
      <c r="D6" s="625"/>
      <c r="E6" s="625"/>
      <c r="F6" s="625"/>
      <c r="G6" s="625"/>
      <c r="H6" s="625"/>
      <c r="I6" s="625"/>
      <c r="J6" s="625"/>
      <c r="K6" s="625"/>
      <c r="L6" s="625"/>
      <c r="M6" s="625"/>
      <c r="N6" s="625"/>
      <c r="O6" s="625"/>
      <c r="P6" s="625"/>
      <c r="Q6" s="626"/>
      <c r="R6" s="627">
        <v>94343035</v>
      </c>
      <c r="S6" s="628"/>
      <c r="T6" s="628"/>
      <c r="U6" s="628"/>
      <c r="V6" s="628"/>
      <c r="W6" s="628"/>
      <c r="X6" s="628"/>
      <c r="Y6" s="629"/>
      <c r="Z6" s="678">
        <v>5.5</v>
      </c>
      <c r="AA6" s="678"/>
      <c r="AB6" s="678"/>
      <c r="AC6" s="678"/>
      <c r="AD6" s="679">
        <v>94343035</v>
      </c>
      <c r="AE6" s="679"/>
      <c r="AF6" s="679"/>
      <c r="AG6" s="679"/>
      <c r="AH6" s="679"/>
      <c r="AI6" s="679"/>
      <c r="AJ6" s="679"/>
      <c r="AK6" s="679"/>
      <c r="AL6" s="676">
        <v>8.9</v>
      </c>
      <c r="AM6" s="641"/>
      <c r="AN6" s="641"/>
      <c r="AO6" s="656"/>
      <c r="AP6" s="624" t="s">
        <v>186</v>
      </c>
      <c r="AQ6" s="625"/>
      <c r="AR6" s="625"/>
      <c r="AS6" s="625"/>
      <c r="AT6" s="625"/>
      <c r="AU6" s="625"/>
      <c r="AV6" s="625"/>
      <c r="AW6" s="625"/>
      <c r="AX6" s="625"/>
      <c r="AY6" s="625"/>
      <c r="AZ6" s="625"/>
      <c r="BA6" s="625"/>
      <c r="BB6" s="625"/>
      <c r="BC6" s="626"/>
      <c r="BD6" s="627">
        <v>864843224</v>
      </c>
      <c r="BE6" s="628"/>
      <c r="BF6" s="628"/>
      <c r="BG6" s="628"/>
      <c r="BH6" s="628"/>
      <c r="BI6" s="628"/>
      <c r="BJ6" s="628"/>
      <c r="BK6" s="629"/>
      <c r="BL6" s="678">
        <v>100</v>
      </c>
      <c r="BM6" s="678"/>
      <c r="BN6" s="678"/>
      <c r="BO6" s="678"/>
      <c r="BP6" s="679">
        <v>3211588</v>
      </c>
      <c r="BQ6" s="679"/>
      <c r="BR6" s="679"/>
      <c r="BS6" s="679"/>
      <c r="BT6" s="679"/>
      <c r="BU6" s="679"/>
      <c r="BV6" s="679"/>
      <c r="BW6" s="680"/>
      <c r="BY6" s="652" t="s">
        <v>187</v>
      </c>
      <c r="BZ6" s="653"/>
      <c r="CA6" s="653"/>
      <c r="CB6" s="653"/>
      <c r="CC6" s="653"/>
      <c r="CD6" s="653"/>
      <c r="CE6" s="653"/>
      <c r="CF6" s="653"/>
      <c r="CG6" s="653"/>
      <c r="CH6" s="653"/>
      <c r="CI6" s="653"/>
      <c r="CJ6" s="653"/>
      <c r="CK6" s="653"/>
      <c r="CL6" s="654"/>
      <c r="CM6" s="627">
        <v>3093403</v>
      </c>
      <c r="CN6" s="628"/>
      <c r="CO6" s="628"/>
      <c r="CP6" s="628"/>
      <c r="CQ6" s="628"/>
      <c r="CR6" s="628"/>
      <c r="CS6" s="628"/>
      <c r="CT6" s="629"/>
      <c r="CU6" s="678">
        <v>0.2</v>
      </c>
      <c r="CV6" s="678"/>
      <c r="CW6" s="678"/>
      <c r="CX6" s="678"/>
      <c r="CY6" s="615">
        <v>9654</v>
      </c>
      <c r="CZ6" s="628"/>
      <c r="DA6" s="628"/>
      <c r="DB6" s="628"/>
      <c r="DC6" s="628"/>
      <c r="DD6" s="628"/>
      <c r="DE6" s="628"/>
      <c r="DF6" s="628"/>
      <c r="DG6" s="628"/>
      <c r="DH6" s="628"/>
      <c r="DI6" s="628"/>
      <c r="DJ6" s="628"/>
      <c r="DK6" s="629"/>
      <c r="DL6" s="615">
        <v>3092258</v>
      </c>
      <c r="DM6" s="628"/>
      <c r="DN6" s="628"/>
      <c r="DO6" s="628"/>
      <c r="DP6" s="628"/>
      <c r="DQ6" s="628"/>
      <c r="DR6" s="628"/>
      <c r="DS6" s="628"/>
      <c r="DT6" s="628"/>
      <c r="DU6" s="628"/>
      <c r="DV6" s="628"/>
      <c r="DW6" s="628"/>
      <c r="DX6" s="685"/>
    </row>
    <row r="7" spans="2:138" ht="11.25" customHeight="1">
      <c r="B7" s="624" t="s">
        <v>188</v>
      </c>
      <c r="C7" s="625"/>
      <c r="D7" s="625"/>
      <c r="E7" s="625"/>
      <c r="F7" s="625"/>
      <c r="G7" s="625"/>
      <c r="H7" s="625"/>
      <c r="I7" s="625"/>
      <c r="J7" s="625"/>
      <c r="K7" s="625"/>
      <c r="L7" s="625"/>
      <c r="M7" s="625"/>
      <c r="N7" s="625"/>
      <c r="O7" s="625"/>
      <c r="P7" s="625"/>
      <c r="Q7" s="626"/>
      <c r="R7" s="627">
        <v>3815430</v>
      </c>
      <c r="S7" s="628"/>
      <c r="T7" s="628"/>
      <c r="U7" s="628"/>
      <c r="V7" s="628"/>
      <c r="W7" s="628"/>
      <c r="X7" s="628"/>
      <c r="Y7" s="629"/>
      <c r="Z7" s="678">
        <v>0.2</v>
      </c>
      <c r="AA7" s="678"/>
      <c r="AB7" s="678"/>
      <c r="AC7" s="678"/>
      <c r="AD7" s="679">
        <v>3815430</v>
      </c>
      <c r="AE7" s="679"/>
      <c r="AF7" s="679"/>
      <c r="AG7" s="679"/>
      <c r="AH7" s="679"/>
      <c r="AI7" s="679"/>
      <c r="AJ7" s="679"/>
      <c r="AK7" s="679"/>
      <c r="AL7" s="676">
        <v>0.4</v>
      </c>
      <c r="AM7" s="641"/>
      <c r="AN7" s="641"/>
      <c r="AO7" s="656"/>
      <c r="AP7" s="624" t="s">
        <v>189</v>
      </c>
      <c r="AQ7" s="625"/>
      <c r="AR7" s="625"/>
      <c r="AS7" s="625"/>
      <c r="AT7" s="625"/>
      <c r="AU7" s="625"/>
      <c r="AV7" s="625"/>
      <c r="AW7" s="625"/>
      <c r="AX7" s="625"/>
      <c r="AY7" s="625"/>
      <c r="AZ7" s="625"/>
      <c r="BA7" s="625"/>
      <c r="BB7" s="625"/>
      <c r="BC7" s="626"/>
      <c r="BD7" s="627">
        <v>332526445</v>
      </c>
      <c r="BE7" s="628"/>
      <c r="BF7" s="628"/>
      <c r="BG7" s="628"/>
      <c r="BH7" s="628"/>
      <c r="BI7" s="628"/>
      <c r="BJ7" s="628"/>
      <c r="BK7" s="629"/>
      <c r="BL7" s="678">
        <v>38.4</v>
      </c>
      <c r="BM7" s="678"/>
      <c r="BN7" s="678"/>
      <c r="BO7" s="678"/>
      <c r="BP7" s="679">
        <v>3211588</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88890543</v>
      </c>
      <c r="CN7" s="628"/>
      <c r="CO7" s="628"/>
      <c r="CP7" s="628"/>
      <c r="CQ7" s="628"/>
      <c r="CR7" s="628"/>
      <c r="CS7" s="628"/>
      <c r="CT7" s="629"/>
      <c r="CU7" s="678">
        <v>5.2</v>
      </c>
      <c r="CV7" s="678"/>
      <c r="CW7" s="678"/>
      <c r="CX7" s="678"/>
      <c r="CY7" s="615">
        <v>13888484</v>
      </c>
      <c r="CZ7" s="628"/>
      <c r="DA7" s="628"/>
      <c r="DB7" s="628"/>
      <c r="DC7" s="628"/>
      <c r="DD7" s="628"/>
      <c r="DE7" s="628"/>
      <c r="DF7" s="628"/>
      <c r="DG7" s="628"/>
      <c r="DH7" s="628"/>
      <c r="DI7" s="628"/>
      <c r="DJ7" s="628"/>
      <c r="DK7" s="629"/>
      <c r="DL7" s="615">
        <v>62318720</v>
      </c>
      <c r="DM7" s="628"/>
      <c r="DN7" s="628"/>
      <c r="DO7" s="628"/>
      <c r="DP7" s="628"/>
      <c r="DQ7" s="628"/>
      <c r="DR7" s="628"/>
      <c r="DS7" s="628"/>
      <c r="DT7" s="628"/>
      <c r="DU7" s="628"/>
      <c r="DV7" s="628"/>
      <c r="DW7" s="628"/>
      <c r="DX7" s="685"/>
    </row>
    <row r="8" spans="2:138" ht="11.25" customHeight="1">
      <c r="B8" s="624" t="s">
        <v>191</v>
      </c>
      <c r="C8" s="625"/>
      <c r="D8" s="625"/>
      <c r="E8" s="625"/>
      <c r="F8" s="625"/>
      <c r="G8" s="625"/>
      <c r="H8" s="625"/>
      <c r="I8" s="625"/>
      <c r="J8" s="625"/>
      <c r="K8" s="625"/>
      <c r="L8" s="625"/>
      <c r="M8" s="625"/>
      <c r="N8" s="625"/>
      <c r="O8" s="625"/>
      <c r="P8" s="625"/>
      <c r="Q8" s="626"/>
      <c r="R8" s="627" t="s">
        <v>103</v>
      </c>
      <c r="S8" s="628"/>
      <c r="T8" s="628"/>
      <c r="U8" s="628"/>
      <c r="V8" s="628"/>
      <c r="W8" s="628"/>
      <c r="X8" s="628"/>
      <c r="Y8" s="629"/>
      <c r="Z8" s="678" t="s">
        <v>103</v>
      </c>
      <c r="AA8" s="678"/>
      <c r="AB8" s="678"/>
      <c r="AC8" s="678"/>
      <c r="AD8" s="679" t="s">
        <v>103</v>
      </c>
      <c r="AE8" s="679"/>
      <c r="AF8" s="679"/>
      <c r="AG8" s="679"/>
      <c r="AH8" s="679"/>
      <c r="AI8" s="679"/>
      <c r="AJ8" s="679"/>
      <c r="AK8" s="679"/>
      <c r="AL8" s="676" t="s">
        <v>103</v>
      </c>
      <c r="AM8" s="641"/>
      <c r="AN8" s="641"/>
      <c r="AO8" s="656"/>
      <c r="AP8" s="624" t="s">
        <v>192</v>
      </c>
      <c r="AQ8" s="625"/>
      <c r="AR8" s="625"/>
      <c r="AS8" s="625"/>
      <c r="AT8" s="625"/>
      <c r="AU8" s="625"/>
      <c r="AV8" s="625"/>
      <c r="AW8" s="625"/>
      <c r="AX8" s="625"/>
      <c r="AY8" s="625"/>
      <c r="AZ8" s="625"/>
      <c r="BA8" s="625"/>
      <c r="BB8" s="625"/>
      <c r="BC8" s="626"/>
      <c r="BD8" s="627">
        <v>5494083</v>
      </c>
      <c r="BE8" s="628"/>
      <c r="BF8" s="628"/>
      <c r="BG8" s="628"/>
      <c r="BH8" s="628"/>
      <c r="BI8" s="628"/>
      <c r="BJ8" s="628"/>
      <c r="BK8" s="629"/>
      <c r="BL8" s="678">
        <v>0.6</v>
      </c>
      <c r="BM8" s="678"/>
      <c r="BN8" s="678"/>
      <c r="BO8" s="678"/>
      <c r="BP8" s="679" t="s">
        <v>103</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339427662</v>
      </c>
      <c r="CN8" s="628"/>
      <c r="CO8" s="628"/>
      <c r="CP8" s="628"/>
      <c r="CQ8" s="628"/>
      <c r="CR8" s="628"/>
      <c r="CS8" s="628"/>
      <c r="CT8" s="629"/>
      <c r="CU8" s="678">
        <v>19.8</v>
      </c>
      <c r="CV8" s="678"/>
      <c r="CW8" s="678"/>
      <c r="CX8" s="678"/>
      <c r="CY8" s="615">
        <v>8891964</v>
      </c>
      <c r="CZ8" s="628"/>
      <c r="DA8" s="628"/>
      <c r="DB8" s="628"/>
      <c r="DC8" s="628"/>
      <c r="DD8" s="628"/>
      <c r="DE8" s="628"/>
      <c r="DF8" s="628"/>
      <c r="DG8" s="628"/>
      <c r="DH8" s="628"/>
      <c r="DI8" s="628"/>
      <c r="DJ8" s="628"/>
      <c r="DK8" s="629"/>
      <c r="DL8" s="615">
        <v>293167888</v>
      </c>
      <c r="DM8" s="628"/>
      <c r="DN8" s="628"/>
      <c r="DO8" s="628"/>
      <c r="DP8" s="628"/>
      <c r="DQ8" s="628"/>
      <c r="DR8" s="628"/>
      <c r="DS8" s="628"/>
      <c r="DT8" s="628"/>
      <c r="DU8" s="628"/>
      <c r="DV8" s="628"/>
      <c r="DW8" s="628"/>
      <c r="DX8" s="685"/>
    </row>
    <row r="9" spans="2:138" ht="11.25" customHeight="1">
      <c r="B9" s="624" t="s">
        <v>194</v>
      </c>
      <c r="C9" s="625"/>
      <c r="D9" s="625"/>
      <c r="E9" s="625"/>
      <c r="F9" s="625"/>
      <c r="G9" s="625"/>
      <c r="H9" s="625"/>
      <c r="I9" s="625"/>
      <c r="J9" s="625"/>
      <c r="K9" s="625"/>
      <c r="L9" s="625"/>
      <c r="M9" s="625"/>
      <c r="N9" s="625"/>
      <c r="O9" s="625"/>
      <c r="P9" s="625"/>
      <c r="Q9" s="626"/>
      <c r="R9" s="627" t="s">
        <v>103</v>
      </c>
      <c r="S9" s="628"/>
      <c r="T9" s="628"/>
      <c r="U9" s="628"/>
      <c r="V9" s="628"/>
      <c r="W9" s="628"/>
      <c r="X9" s="628"/>
      <c r="Y9" s="629"/>
      <c r="Z9" s="678" t="s">
        <v>103</v>
      </c>
      <c r="AA9" s="678"/>
      <c r="AB9" s="678"/>
      <c r="AC9" s="678"/>
      <c r="AD9" s="679" t="s">
        <v>103</v>
      </c>
      <c r="AE9" s="679"/>
      <c r="AF9" s="679"/>
      <c r="AG9" s="679"/>
      <c r="AH9" s="679"/>
      <c r="AI9" s="679"/>
      <c r="AJ9" s="679"/>
      <c r="AK9" s="679"/>
      <c r="AL9" s="676" t="s">
        <v>103</v>
      </c>
      <c r="AM9" s="641"/>
      <c r="AN9" s="641"/>
      <c r="AO9" s="656"/>
      <c r="AP9" s="624" t="s">
        <v>195</v>
      </c>
      <c r="AQ9" s="625"/>
      <c r="AR9" s="625"/>
      <c r="AS9" s="625"/>
      <c r="AT9" s="625"/>
      <c r="AU9" s="625"/>
      <c r="AV9" s="625"/>
      <c r="AW9" s="625"/>
      <c r="AX9" s="625"/>
      <c r="AY9" s="625"/>
      <c r="AZ9" s="625"/>
      <c r="BA9" s="625"/>
      <c r="BB9" s="625"/>
      <c r="BC9" s="626"/>
      <c r="BD9" s="627">
        <v>289163000</v>
      </c>
      <c r="BE9" s="628"/>
      <c r="BF9" s="628"/>
      <c r="BG9" s="628"/>
      <c r="BH9" s="628"/>
      <c r="BI9" s="628"/>
      <c r="BJ9" s="628"/>
      <c r="BK9" s="629"/>
      <c r="BL9" s="678">
        <v>33.4</v>
      </c>
      <c r="BM9" s="678"/>
      <c r="BN9" s="678"/>
      <c r="BO9" s="678"/>
      <c r="BP9" s="679" t="s">
        <v>103</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58800666</v>
      </c>
      <c r="CN9" s="628"/>
      <c r="CO9" s="628"/>
      <c r="CP9" s="628"/>
      <c r="CQ9" s="628"/>
      <c r="CR9" s="628"/>
      <c r="CS9" s="628"/>
      <c r="CT9" s="629"/>
      <c r="CU9" s="678">
        <v>3.4</v>
      </c>
      <c r="CV9" s="678"/>
      <c r="CW9" s="678"/>
      <c r="CX9" s="678"/>
      <c r="CY9" s="615">
        <v>8196901</v>
      </c>
      <c r="CZ9" s="628"/>
      <c r="DA9" s="628"/>
      <c r="DB9" s="628"/>
      <c r="DC9" s="628"/>
      <c r="DD9" s="628"/>
      <c r="DE9" s="628"/>
      <c r="DF9" s="628"/>
      <c r="DG9" s="628"/>
      <c r="DH9" s="628"/>
      <c r="DI9" s="628"/>
      <c r="DJ9" s="628"/>
      <c r="DK9" s="629"/>
      <c r="DL9" s="615">
        <v>32689041</v>
      </c>
      <c r="DM9" s="628"/>
      <c r="DN9" s="628"/>
      <c r="DO9" s="628"/>
      <c r="DP9" s="628"/>
      <c r="DQ9" s="628"/>
      <c r="DR9" s="628"/>
      <c r="DS9" s="628"/>
      <c r="DT9" s="628"/>
      <c r="DU9" s="628"/>
      <c r="DV9" s="628"/>
      <c r="DW9" s="628"/>
      <c r="DX9" s="685"/>
    </row>
    <row r="10" spans="2:138" ht="11.25" customHeight="1">
      <c r="B10" s="624" t="s">
        <v>197</v>
      </c>
      <c r="C10" s="625"/>
      <c r="D10" s="625"/>
      <c r="E10" s="625"/>
      <c r="F10" s="625"/>
      <c r="G10" s="625"/>
      <c r="H10" s="625"/>
      <c r="I10" s="625"/>
      <c r="J10" s="625"/>
      <c r="K10" s="625"/>
      <c r="L10" s="625"/>
      <c r="M10" s="625"/>
      <c r="N10" s="625"/>
      <c r="O10" s="625"/>
      <c r="P10" s="625"/>
      <c r="Q10" s="626"/>
      <c r="R10" s="627">
        <v>206555</v>
      </c>
      <c r="S10" s="628"/>
      <c r="T10" s="628"/>
      <c r="U10" s="628"/>
      <c r="V10" s="628"/>
      <c r="W10" s="628"/>
      <c r="X10" s="628"/>
      <c r="Y10" s="629"/>
      <c r="Z10" s="678">
        <v>0</v>
      </c>
      <c r="AA10" s="678"/>
      <c r="AB10" s="678"/>
      <c r="AC10" s="678"/>
      <c r="AD10" s="679">
        <v>206555</v>
      </c>
      <c r="AE10" s="679"/>
      <c r="AF10" s="679"/>
      <c r="AG10" s="679"/>
      <c r="AH10" s="679"/>
      <c r="AI10" s="679"/>
      <c r="AJ10" s="679"/>
      <c r="AK10" s="679"/>
      <c r="AL10" s="676">
        <v>0</v>
      </c>
      <c r="AM10" s="641"/>
      <c r="AN10" s="641"/>
      <c r="AO10" s="656"/>
      <c r="AP10" s="624" t="s">
        <v>198</v>
      </c>
      <c r="AQ10" s="625"/>
      <c r="AR10" s="625"/>
      <c r="AS10" s="625"/>
      <c r="AT10" s="625"/>
      <c r="AU10" s="625"/>
      <c r="AV10" s="625"/>
      <c r="AW10" s="625"/>
      <c r="AX10" s="625"/>
      <c r="AY10" s="625"/>
      <c r="AZ10" s="625"/>
      <c r="BA10" s="625"/>
      <c r="BB10" s="625"/>
      <c r="BC10" s="626"/>
      <c r="BD10" s="627">
        <v>5705977</v>
      </c>
      <c r="BE10" s="628"/>
      <c r="BF10" s="628"/>
      <c r="BG10" s="628"/>
      <c r="BH10" s="628"/>
      <c r="BI10" s="628"/>
      <c r="BJ10" s="628"/>
      <c r="BK10" s="629"/>
      <c r="BL10" s="678">
        <v>0.7</v>
      </c>
      <c r="BM10" s="678"/>
      <c r="BN10" s="678"/>
      <c r="BO10" s="678"/>
      <c r="BP10" s="679" t="s">
        <v>103</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5426454</v>
      </c>
      <c r="CN10" s="628"/>
      <c r="CO10" s="628"/>
      <c r="CP10" s="628"/>
      <c r="CQ10" s="628"/>
      <c r="CR10" s="628"/>
      <c r="CS10" s="628"/>
      <c r="CT10" s="629"/>
      <c r="CU10" s="678">
        <v>0.3</v>
      </c>
      <c r="CV10" s="678"/>
      <c r="CW10" s="678"/>
      <c r="CX10" s="678"/>
      <c r="CY10" s="615">
        <v>71797</v>
      </c>
      <c r="CZ10" s="628"/>
      <c r="DA10" s="628"/>
      <c r="DB10" s="628"/>
      <c r="DC10" s="628"/>
      <c r="DD10" s="628"/>
      <c r="DE10" s="628"/>
      <c r="DF10" s="628"/>
      <c r="DG10" s="628"/>
      <c r="DH10" s="628"/>
      <c r="DI10" s="628"/>
      <c r="DJ10" s="628"/>
      <c r="DK10" s="629"/>
      <c r="DL10" s="615">
        <v>2452349</v>
      </c>
      <c r="DM10" s="628"/>
      <c r="DN10" s="628"/>
      <c r="DO10" s="628"/>
      <c r="DP10" s="628"/>
      <c r="DQ10" s="628"/>
      <c r="DR10" s="628"/>
      <c r="DS10" s="628"/>
      <c r="DT10" s="628"/>
      <c r="DU10" s="628"/>
      <c r="DV10" s="628"/>
      <c r="DW10" s="628"/>
      <c r="DX10" s="685"/>
    </row>
    <row r="11" spans="2:138" ht="11.25" customHeight="1">
      <c r="B11" s="624" t="s">
        <v>200</v>
      </c>
      <c r="C11" s="625"/>
      <c r="D11" s="625"/>
      <c r="E11" s="625"/>
      <c r="F11" s="625"/>
      <c r="G11" s="625"/>
      <c r="H11" s="625"/>
      <c r="I11" s="625"/>
      <c r="J11" s="625"/>
      <c r="K11" s="625"/>
      <c r="L11" s="625"/>
      <c r="M11" s="625"/>
      <c r="N11" s="625"/>
      <c r="O11" s="625"/>
      <c r="P11" s="625"/>
      <c r="Q11" s="626"/>
      <c r="R11" s="627" t="s">
        <v>103</v>
      </c>
      <c r="S11" s="628"/>
      <c r="T11" s="628"/>
      <c r="U11" s="628"/>
      <c r="V11" s="628"/>
      <c r="W11" s="628"/>
      <c r="X11" s="628"/>
      <c r="Y11" s="629"/>
      <c r="Z11" s="678" t="s">
        <v>103</v>
      </c>
      <c r="AA11" s="678"/>
      <c r="AB11" s="678"/>
      <c r="AC11" s="678"/>
      <c r="AD11" s="679" t="s">
        <v>103</v>
      </c>
      <c r="AE11" s="679"/>
      <c r="AF11" s="679"/>
      <c r="AG11" s="679"/>
      <c r="AH11" s="679"/>
      <c r="AI11" s="679"/>
      <c r="AJ11" s="679"/>
      <c r="AK11" s="679"/>
      <c r="AL11" s="676" t="s">
        <v>103</v>
      </c>
      <c r="AM11" s="641"/>
      <c r="AN11" s="641"/>
      <c r="AO11" s="656"/>
      <c r="AP11" s="624" t="s">
        <v>201</v>
      </c>
      <c r="AQ11" s="625"/>
      <c r="AR11" s="625"/>
      <c r="AS11" s="625"/>
      <c r="AT11" s="625"/>
      <c r="AU11" s="625"/>
      <c r="AV11" s="625"/>
      <c r="AW11" s="625"/>
      <c r="AX11" s="625"/>
      <c r="AY11" s="625"/>
      <c r="AZ11" s="625"/>
      <c r="BA11" s="625"/>
      <c r="BB11" s="625"/>
      <c r="BC11" s="626"/>
      <c r="BD11" s="627">
        <v>19284824</v>
      </c>
      <c r="BE11" s="628"/>
      <c r="BF11" s="628"/>
      <c r="BG11" s="628"/>
      <c r="BH11" s="628"/>
      <c r="BI11" s="628"/>
      <c r="BJ11" s="628"/>
      <c r="BK11" s="629"/>
      <c r="BL11" s="678">
        <v>2.2000000000000002</v>
      </c>
      <c r="BM11" s="678"/>
      <c r="BN11" s="678"/>
      <c r="BO11" s="678"/>
      <c r="BP11" s="679">
        <v>3211588</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20086899</v>
      </c>
      <c r="CN11" s="628"/>
      <c r="CO11" s="628"/>
      <c r="CP11" s="628"/>
      <c r="CQ11" s="628"/>
      <c r="CR11" s="628"/>
      <c r="CS11" s="628"/>
      <c r="CT11" s="629"/>
      <c r="CU11" s="678">
        <v>1.2</v>
      </c>
      <c r="CV11" s="678"/>
      <c r="CW11" s="678"/>
      <c r="CX11" s="678"/>
      <c r="CY11" s="615">
        <v>8697789</v>
      </c>
      <c r="CZ11" s="628"/>
      <c r="DA11" s="628"/>
      <c r="DB11" s="628"/>
      <c r="DC11" s="628"/>
      <c r="DD11" s="628"/>
      <c r="DE11" s="628"/>
      <c r="DF11" s="628"/>
      <c r="DG11" s="628"/>
      <c r="DH11" s="628"/>
      <c r="DI11" s="628"/>
      <c r="DJ11" s="628"/>
      <c r="DK11" s="629"/>
      <c r="DL11" s="615">
        <v>10250487</v>
      </c>
      <c r="DM11" s="628"/>
      <c r="DN11" s="628"/>
      <c r="DO11" s="628"/>
      <c r="DP11" s="628"/>
      <c r="DQ11" s="628"/>
      <c r="DR11" s="628"/>
      <c r="DS11" s="628"/>
      <c r="DT11" s="628"/>
      <c r="DU11" s="628"/>
      <c r="DV11" s="628"/>
      <c r="DW11" s="628"/>
      <c r="DX11" s="685"/>
    </row>
    <row r="12" spans="2:138" ht="11.25" customHeight="1">
      <c r="B12" s="624" t="s">
        <v>203</v>
      </c>
      <c r="C12" s="625"/>
      <c r="D12" s="625"/>
      <c r="E12" s="625"/>
      <c r="F12" s="625"/>
      <c r="G12" s="625"/>
      <c r="H12" s="625"/>
      <c r="I12" s="625"/>
      <c r="J12" s="625"/>
      <c r="K12" s="625"/>
      <c r="L12" s="625"/>
      <c r="M12" s="625"/>
      <c r="N12" s="625"/>
      <c r="O12" s="625"/>
      <c r="P12" s="625"/>
      <c r="Q12" s="626"/>
      <c r="R12" s="627">
        <v>90321050</v>
      </c>
      <c r="S12" s="628"/>
      <c r="T12" s="628"/>
      <c r="U12" s="628"/>
      <c r="V12" s="628"/>
      <c r="W12" s="628"/>
      <c r="X12" s="628"/>
      <c r="Y12" s="629"/>
      <c r="Z12" s="678">
        <v>5.2</v>
      </c>
      <c r="AA12" s="678"/>
      <c r="AB12" s="678"/>
      <c r="AC12" s="678"/>
      <c r="AD12" s="679">
        <v>90321050</v>
      </c>
      <c r="AE12" s="679"/>
      <c r="AF12" s="679"/>
      <c r="AG12" s="679"/>
      <c r="AH12" s="679"/>
      <c r="AI12" s="679"/>
      <c r="AJ12" s="679"/>
      <c r="AK12" s="679"/>
      <c r="AL12" s="676">
        <v>8.6</v>
      </c>
      <c r="AM12" s="641"/>
      <c r="AN12" s="641"/>
      <c r="AO12" s="656"/>
      <c r="AP12" s="624" t="s">
        <v>204</v>
      </c>
      <c r="AQ12" s="625"/>
      <c r="AR12" s="625"/>
      <c r="AS12" s="625"/>
      <c r="AT12" s="625"/>
      <c r="AU12" s="625"/>
      <c r="AV12" s="625"/>
      <c r="AW12" s="625"/>
      <c r="AX12" s="625"/>
      <c r="AY12" s="625"/>
      <c r="AZ12" s="625"/>
      <c r="BA12" s="625"/>
      <c r="BB12" s="625"/>
      <c r="BC12" s="626"/>
      <c r="BD12" s="627">
        <v>1871831</v>
      </c>
      <c r="BE12" s="628"/>
      <c r="BF12" s="628"/>
      <c r="BG12" s="628"/>
      <c r="BH12" s="628"/>
      <c r="BI12" s="628"/>
      <c r="BJ12" s="628"/>
      <c r="BK12" s="629"/>
      <c r="BL12" s="678">
        <v>0.2</v>
      </c>
      <c r="BM12" s="678"/>
      <c r="BN12" s="678"/>
      <c r="BO12" s="678"/>
      <c r="BP12" s="679" t="s">
        <v>103</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17334589</v>
      </c>
      <c r="CN12" s="628"/>
      <c r="CO12" s="628"/>
      <c r="CP12" s="628"/>
      <c r="CQ12" s="628"/>
      <c r="CR12" s="628"/>
      <c r="CS12" s="628"/>
      <c r="CT12" s="629"/>
      <c r="CU12" s="678">
        <v>1</v>
      </c>
      <c r="CV12" s="678"/>
      <c r="CW12" s="678"/>
      <c r="CX12" s="678"/>
      <c r="CY12" s="615">
        <v>270562</v>
      </c>
      <c r="CZ12" s="628"/>
      <c r="DA12" s="628"/>
      <c r="DB12" s="628"/>
      <c r="DC12" s="628"/>
      <c r="DD12" s="628"/>
      <c r="DE12" s="628"/>
      <c r="DF12" s="628"/>
      <c r="DG12" s="628"/>
      <c r="DH12" s="628"/>
      <c r="DI12" s="628"/>
      <c r="DJ12" s="628"/>
      <c r="DK12" s="629"/>
      <c r="DL12" s="615">
        <v>13577871</v>
      </c>
      <c r="DM12" s="628"/>
      <c r="DN12" s="628"/>
      <c r="DO12" s="628"/>
      <c r="DP12" s="628"/>
      <c r="DQ12" s="628"/>
      <c r="DR12" s="628"/>
      <c r="DS12" s="628"/>
      <c r="DT12" s="628"/>
      <c r="DU12" s="628"/>
      <c r="DV12" s="628"/>
      <c r="DW12" s="628"/>
      <c r="DX12" s="685"/>
    </row>
    <row r="13" spans="2:138" ht="11.25" customHeight="1">
      <c r="B13" s="624" t="s">
        <v>206</v>
      </c>
      <c r="C13" s="625"/>
      <c r="D13" s="625"/>
      <c r="E13" s="625"/>
      <c r="F13" s="625"/>
      <c r="G13" s="625"/>
      <c r="H13" s="625"/>
      <c r="I13" s="625"/>
      <c r="J13" s="625"/>
      <c r="K13" s="625"/>
      <c r="L13" s="625"/>
      <c r="M13" s="625"/>
      <c r="N13" s="625"/>
      <c r="O13" s="625"/>
      <c r="P13" s="625"/>
      <c r="Q13" s="626"/>
      <c r="R13" s="627" t="s">
        <v>103</v>
      </c>
      <c r="S13" s="628"/>
      <c r="T13" s="628"/>
      <c r="U13" s="628"/>
      <c r="V13" s="628"/>
      <c r="W13" s="628"/>
      <c r="X13" s="628"/>
      <c r="Y13" s="629"/>
      <c r="Z13" s="678" t="s">
        <v>103</v>
      </c>
      <c r="AA13" s="678"/>
      <c r="AB13" s="678"/>
      <c r="AC13" s="678"/>
      <c r="AD13" s="679" t="s">
        <v>103</v>
      </c>
      <c r="AE13" s="679"/>
      <c r="AF13" s="679"/>
      <c r="AG13" s="679"/>
      <c r="AH13" s="679"/>
      <c r="AI13" s="679"/>
      <c r="AJ13" s="679"/>
      <c r="AK13" s="679"/>
      <c r="AL13" s="676" t="s">
        <v>103</v>
      </c>
      <c r="AM13" s="641"/>
      <c r="AN13" s="641"/>
      <c r="AO13" s="656"/>
      <c r="AP13" s="624" t="s">
        <v>207</v>
      </c>
      <c r="AQ13" s="625"/>
      <c r="AR13" s="625"/>
      <c r="AS13" s="625"/>
      <c r="AT13" s="625"/>
      <c r="AU13" s="625"/>
      <c r="AV13" s="625"/>
      <c r="AW13" s="625"/>
      <c r="AX13" s="625"/>
      <c r="AY13" s="625"/>
      <c r="AZ13" s="625"/>
      <c r="BA13" s="625"/>
      <c r="BB13" s="625"/>
      <c r="BC13" s="626"/>
      <c r="BD13" s="627">
        <v>6838665</v>
      </c>
      <c r="BE13" s="628"/>
      <c r="BF13" s="628"/>
      <c r="BG13" s="628"/>
      <c r="BH13" s="628"/>
      <c r="BI13" s="628"/>
      <c r="BJ13" s="628"/>
      <c r="BK13" s="629"/>
      <c r="BL13" s="678">
        <v>0.8</v>
      </c>
      <c r="BM13" s="678"/>
      <c r="BN13" s="678"/>
      <c r="BO13" s="678"/>
      <c r="BP13" s="679" t="s">
        <v>103</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115514806</v>
      </c>
      <c r="CN13" s="628"/>
      <c r="CO13" s="628"/>
      <c r="CP13" s="628"/>
      <c r="CQ13" s="628"/>
      <c r="CR13" s="628"/>
      <c r="CS13" s="628"/>
      <c r="CT13" s="629"/>
      <c r="CU13" s="678">
        <v>6.7</v>
      </c>
      <c r="CV13" s="678"/>
      <c r="CW13" s="678"/>
      <c r="CX13" s="678"/>
      <c r="CY13" s="615">
        <v>78829687</v>
      </c>
      <c r="CZ13" s="628"/>
      <c r="DA13" s="628"/>
      <c r="DB13" s="628"/>
      <c r="DC13" s="628"/>
      <c r="DD13" s="628"/>
      <c r="DE13" s="628"/>
      <c r="DF13" s="628"/>
      <c r="DG13" s="628"/>
      <c r="DH13" s="628"/>
      <c r="DI13" s="628"/>
      <c r="DJ13" s="628"/>
      <c r="DK13" s="629"/>
      <c r="DL13" s="615">
        <v>34751854</v>
      </c>
      <c r="DM13" s="628"/>
      <c r="DN13" s="628"/>
      <c r="DO13" s="628"/>
      <c r="DP13" s="628"/>
      <c r="DQ13" s="628"/>
      <c r="DR13" s="628"/>
      <c r="DS13" s="628"/>
      <c r="DT13" s="628"/>
      <c r="DU13" s="628"/>
      <c r="DV13" s="628"/>
      <c r="DW13" s="628"/>
      <c r="DX13" s="685"/>
    </row>
    <row r="14" spans="2:138" ht="11.25" customHeight="1">
      <c r="B14" s="624" t="s">
        <v>209</v>
      </c>
      <c r="C14" s="625"/>
      <c r="D14" s="625"/>
      <c r="E14" s="625"/>
      <c r="F14" s="625"/>
      <c r="G14" s="625"/>
      <c r="H14" s="625"/>
      <c r="I14" s="625"/>
      <c r="J14" s="625"/>
      <c r="K14" s="625"/>
      <c r="L14" s="625"/>
      <c r="M14" s="625"/>
      <c r="N14" s="625"/>
      <c r="O14" s="625"/>
      <c r="P14" s="625"/>
      <c r="Q14" s="626"/>
      <c r="R14" s="627">
        <v>3708695</v>
      </c>
      <c r="S14" s="628"/>
      <c r="T14" s="628"/>
      <c r="U14" s="628"/>
      <c r="V14" s="628"/>
      <c r="W14" s="628"/>
      <c r="X14" s="628"/>
      <c r="Y14" s="629"/>
      <c r="Z14" s="678">
        <v>0.2</v>
      </c>
      <c r="AA14" s="678"/>
      <c r="AB14" s="678"/>
      <c r="AC14" s="678"/>
      <c r="AD14" s="679">
        <v>3708695</v>
      </c>
      <c r="AE14" s="679"/>
      <c r="AF14" s="679"/>
      <c r="AG14" s="679"/>
      <c r="AH14" s="679"/>
      <c r="AI14" s="679"/>
      <c r="AJ14" s="679"/>
      <c r="AK14" s="679"/>
      <c r="AL14" s="676">
        <v>0.4</v>
      </c>
      <c r="AM14" s="641"/>
      <c r="AN14" s="641"/>
      <c r="AO14" s="656"/>
      <c r="AP14" s="624" t="s">
        <v>210</v>
      </c>
      <c r="AQ14" s="625"/>
      <c r="AR14" s="625"/>
      <c r="AS14" s="625"/>
      <c r="AT14" s="625"/>
      <c r="AU14" s="625"/>
      <c r="AV14" s="625"/>
      <c r="AW14" s="625"/>
      <c r="AX14" s="625"/>
      <c r="AY14" s="625"/>
      <c r="AZ14" s="625"/>
      <c r="BA14" s="625"/>
      <c r="BB14" s="625"/>
      <c r="BC14" s="626"/>
      <c r="BD14" s="627">
        <v>4168065</v>
      </c>
      <c r="BE14" s="628"/>
      <c r="BF14" s="628"/>
      <c r="BG14" s="628"/>
      <c r="BH14" s="628"/>
      <c r="BI14" s="628"/>
      <c r="BJ14" s="628"/>
      <c r="BK14" s="629"/>
      <c r="BL14" s="678">
        <v>0.5</v>
      </c>
      <c r="BM14" s="678"/>
      <c r="BN14" s="678"/>
      <c r="BO14" s="678"/>
      <c r="BP14" s="679" t="s">
        <v>103</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139417983</v>
      </c>
      <c r="CN14" s="628"/>
      <c r="CO14" s="628"/>
      <c r="CP14" s="628"/>
      <c r="CQ14" s="628"/>
      <c r="CR14" s="628"/>
      <c r="CS14" s="628"/>
      <c r="CT14" s="629"/>
      <c r="CU14" s="678">
        <v>8.1</v>
      </c>
      <c r="CV14" s="678"/>
      <c r="CW14" s="678"/>
      <c r="CX14" s="678"/>
      <c r="CY14" s="615">
        <v>6718288</v>
      </c>
      <c r="CZ14" s="628"/>
      <c r="DA14" s="628"/>
      <c r="DB14" s="628"/>
      <c r="DC14" s="628"/>
      <c r="DD14" s="628"/>
      <c r="DE14" s="628"/>
      <c r="DF14" s="628"/>
      <c r="DG14" s="628"/>
      <c r="DH14" s="628"/>
      <c r="DI14" s="628"/>
      <c r="DJ14" s="628"/>
      <c r="DK14" s="629"/>
      <c r="DL14" s="615">
        <v>125318563</v>
      </c>
      <c r="DM14" s="628"/>
      <c r="DN14" s="628"/>
      <c r="DO14" s="628"/>
      <c r="DP14" s="628"/>
      <c r="DQ14" s="628"/>
      <c r="DR14" s="628"/>
      <c r="DS14" s="628"/>
      <c r="DT14" s="628"/>
      <c r="DU14" s="628"/>
      <c r="DV14" s="628"/>
      <c r="DW14" s="628"/>
      <c r="DX14" s="685"/>
    </row>
    <row r="15" spans="2:138" ht="11.25" customHeight="1">
      <c r="B15" s="624" t="s">
        <v>212</v>
      </c>
      <c r="C15" s="625"/>
      <c r="D15" s="625"/>
      <c r="E15" s="625"/>
      <c r="F15" s="625"/>
      <c r="G15" s="625"/>
      <c r="H15" s="625"/>
      <c r="I15" s="625"/>
      <c r="J15" s="625"/>
      <c r="K15" s="625"/>
      <c r="L15" s="625"/>
      <c r="M15" s="625"/>
      <c r="N15" s="625"/>
      <c r="O15" s="625"/>
      <c r="P15" s="625"/>
      <c r="Q15" s="626"/>
      <c r="R15" s="627">
        <v>215261512</v>
      </c>
      <c r="S15" s="628"/>
      <c r="T15" s="628"/>
      <c r="U15" s="628"/>
      <c r="V15" s="628"/>
      <c r="W15" s="628"/>
      <c r="X15" s="628"/>
      <c r="Y15" s="629"/>
      <c r="Z15" s="678">
        <v>12.5</v>
      </c>
      <c r="AA15" s="678"/>
      <c r="AB15" s="678"/>
      <c r="AC15" s="678"/>
      <c r="AD15" s="679">
        <v>213877554</v>
      </c>
      <c r="AE15" s="679"/>
      <c r="AF15" s="679"/>
      <c r="AG15" s="679"/>
      <c r="AH15" s="679"/>
      <c r="AI15" s="679"/>
      <c r="AJ15" s="679"/>
      <c r="AK15" s="679"/>
      <c r="AL15" s="676">
        <v>20.3</v>
      </c>
      <c r="AM15" s="641"/>
      <c r="AN15" s="641"/>
      <c r="AO15" s="656"/>
      <c r="AP15" s="624" t="s">
        <v>213</v>
      </c>
      <c r="AQ15" s="625"/>
      <c r="AR15" s="625"/>
      <c r="AS15" s="625"/>
      <c r="AT15" s="625"/>
      <c r="AU15" s="625"/>
      <c r="AV15" s="625"/>
      <c r="AW15" s="625"/>
      <c r="AX15" s="625"/>
      <c r="AY15" s="625"/>
      <c r="AZ15" s="625"/>
      <c r="BA15" s="625"/>
      <c r="BB15" s="625"/>
      <c r="BC15" s="626"/>
      <c r="BD15" s="627">
        <v>147313889</v>
      </c>
      <c r="BE15" s="628"/>
      <c r="BF15" s="628"/>
      <c r="BG15" s="628"/>
      <c r="BH15" s="628"/>
      <c r="BI15" s="628"/>
      <c r="BJ15" s="628"/>
      <c r="BK15" s="629"/>
      <c r="BL15" s="678">
        <v>17</v>
      </c>
      <c r="BM15" s="678"/>
      <c r="BN15" s="678"/>
      <c r="BO15" s="678"/>
      <c r="BP15" s="679" t="s">
        <v>103</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103</v>
      </c>
      <c r="CN15" s="628"/>
      <c r="CO15" s="628"/>
      <c r="CP15" s="628"/>
      <c r="CQ15" s="628"/>
      <c r="CR15" s="628"/>
      <c r="CS15" s="628"/>
      <c r="CT15" s="629"/>
      <c r="CU15" s="678" t="s">
        <v>103</v>
      </c>
      <c r="CV15" s="678"/>
      <c r="CW15" s="678"/>
      <c r="CX15" s="678"/>
      <c r="CY15" s="615" t="s">
        <v>103</v>
      </c>
      <c r="CZ15" s="628"/>
      <c r="DA15" s="628"/>
      <c r="DB15" s="628"/>
      <c r="DC15" s="628"/>
      <c r="DD15" s="628"/>
      <c r="DE15" s="628"/>
      <c r="DF15" s="628"/>
      <c r="DG15" s="628"/>
      <c r="DH15" s="628"/>
      <c r="DI15" s="628"/>
      <c r="DJ15" s="628"/>
      <c r="DK15" s="629"/>
      <c r="DL15" s="615" t="s">
        <v>103</v>
      </c>
      <c r="DM15" s="628"/>
      <c r="DN15" s="628"/>
      <c r="DO15" s="628"/>
      <c r="DP15" s="628"/>
      <c r="DQ15" s="628"/>
      <c r="DR15" s="628"/>
      <c r="DS15" s="628"/>
      <c r="DT15" s="628"/>
      <c r="DU15" s="628"/>
      <c r="DV15" s="628"/>
      <c r="DW15" s="628"/>
      <c r="DX15" s="685"/>
    </row>
    <row r="16" spans="2:138" ht="11.25" customHeight="1">
      <c r="B16" s="624" t="s">
        <v>215</v>
      </c>
      <c r="C16" s="625"/>
      <c r="D16" s="625"/>
      <c r="E16" s="625"/>
      <c r="F16" s="625"/>
      <c r="G16" s="625"/>
      <c r="H16" s="625"/>
      <c r="I16" s="625"/>
      <c r="J16" s="625"/>
      <c r="K16" s="625"/>
      <c r="L16" s="625"/>
      <c r="M16" s="625"/>
      <c r="N16" s="625"/>
      <c r="O16" s="625"/>
      <c r="P16" s="625"/>
      <c r="Q16" s="626"/>
      <c r="R16" s="627">
        <v>213877554</v>
      </c>
      <c r="S16" s="628"/>
      <c r="T16" s="628"/>
      <c r="U16" s="628"/>
      <c r="V16" s="628"/>
      <c r="W16" s="628"/>
      <c r="X16" s="628"/>
      <c r="Y16" s="629"/>
      <c r="Z16" s="676">
        <v>12.4</v>
      </c>
      <c r="AA16" s="641"/>
      <c r="AB16" s="641"/>
      <c r="AC16" s="677"/>
      <c r="AD16" s="615">
        <v>213877554</v>
      </c>
      <c r="AE16" s="628"/>
      <c r="AF16" s="628"/>
      <c r="AG16" s="628"/>
      <c r="AH16" s="628"/>
      <c r="AI16" s="628"/>
      <c r="AJ16" s="628"/>
      <c r="AK16" s="629"/>
      <c r="AL16" s="676">
        <v>20.3</v>
      </c>
      <c r="AM16" s="641"/>
      <c r="AN16" s="641"/>
      <c r="AO16" s="656"/>
      <c r="AP16" s="624" t="s">
        <v>216</v>
      </c>
      <c r="AQ16" s="625"/>
      <c r="AR16" s="625"/>
      <c r="AS16" s="625"/>
      <c r="AT16" s="625"/>
      <c r="AU16" s="625"/>
      <c r="AV16" s="625"/>
      <c r="AW16" s="625"/>
      <c r="AX16" s="625"/>
      <c r="AY16" s="625"/>
      <c r="AZ16" s="625"/>
      <c r="BA16" s="625"/>
      <c r="BB16" s="625"/>
      <c r="BC16" s="626"/>
      <c r="BD16" s="627">
        <v>12494278</v>
      </c>
      <c r="BE16" s="628"/>
      <c r="BF16" s="628"/>
      <c r="BG16" s="628"/>
      <c r="BH16" s="628"/>
      <c r="BI16" s="628"/>
      <c r="BJ16" s="628"/>
      <c r="BK16" s="629"/>
      <c r="BL16" s="678">
        <v>1.4</v>
      </c>
      <c r="BM16" s="678"/>
      <c r="BN16" s="678"/>
      <c r="BO16" s="678"/>
      <c r="BP16" s="679" t="s">
        <v>103</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525655702</v>
      </c>
      <c r="CN16" s="628"/>
      <c r="CO16" s="628"/>
      <c r="CP16" s="628"/>
      <c r="CQ16" s="628"/>
      <c r="CR16" s="628"/>
      <c r="CS16" s="628"/>
      <c r="CT16" s="629"/>
      <c r="CU16" s="678">
        <v>30.7</v>
      </c>
      <c r="CV16" s="678"/>
      <c r="CW16" s="678"/>
      <c r="CX16" s="678"/>
      <c r="CY16" s="615">
        <v>9851418</v>
      </c>
      <c r="CZ16" s="628"/>
      <c r="DA16" s="628"/>
      <c r="DB16" s="628"/>
      <c r="DC16" s="628"/>
      <c r="DD16" s="628"/>
      <c r="DE16" s="628"/>
      <c r="DF16" s="628"/>
      <c r="DG16" s="628"/>
      <c r="DH16" s="628"/>
      <c r="DI16" s="628"/>
      <c r="DJ16" s="628"/>
      <c r="DK16" s="629"/>
      <c r="DL16" s="615">
        <v>394831460</v>
      </c>
      <c r="DM16" s="628"/>
      <c r="DN16" s="628"/>
      <c r="DO16" s="628"/>
      <c r="DP16" s="628"/>
      <c r="DQ16" s="628"/>
      <c r="DR16" s="628"/>
      <c r="DS16" s="628"/>
      <c r="DT16" s="628"/>
      <c r="DU16" s="628"/>
      <c r="DV16" s="628"/>
      <c r="DW16" s="628"/>
      <c r="DX16" s="685"/>
    </row>
    <row r="17" spans="2:128" ht="11.25" customHeight="1">
      <c r="B17" s="624" t="s">
        <v>218</v>
      </c>
      <c r="C17" s="625"/>
      <c r="D17" s="625"/>
      <c r="E17" s="625"/>
      <c r="F17" s="625"/>
      <c r="G17" s="625"/>
      <c r="H17" s="625"/>
      <c r="I17" s="625"/>
      <c r="J17" s="625"/>
      <c r="K17" s="625"/>
      <c r="L17" s="625"/>
      <c r="M17" s="625"/>
      <c r="N17" s="625"/>
      <c r="O17" s="625"/>
      <c r="P17" s="625"/>
      <c r="Q17" s="626"/>
      <c r="R17" s="627">
        <v>1243506</v>
      </c>
      <c r="S17" s="628"/>
      <c r="T17" s="628"/>
      <c r="U17" s="628"/>
      <c r="V17" s="628"/>
      <c r="W17" s="628"/>
      <c r="X17" s="628"/>
      <c r="Y17" s="629"/>
      <c r="Z17" s="676">
        <v>0.1</v>
      </c>
      <c r="AA17" s="641"/>
      <c r="AB17" s="641"/>
      <c r="AC17" s="677"/>
      <c r="AD17" s="615" t="s">
        <v>103</v>
      </c>
      <c r="AE17" s="628"/>
      <c r="AF17" s="628"/>
      <c r="AG17" s="628"/>
      <c r="AH17" s="628"/>
      <c r="AI17" s="628"/>
      <c r="AJ17" s="628"/>
      <c r="AK17" s="629"/>
      <c r="AL17" s="676" t="s">
        <v>103</v>
      </c>
      <c r="AM17" s="641"/>
      <c r="AN17" s="641"/>
      <c r="AO17" s="656"/>
      <c r="AP17" s="624" t="s">
        <v>219</v>
      </c>
      <c r="AQ17" s="625"/>
      <c r="AR17" s="625"/>
      <c r="AS17" s="625"/>
      <c r="AT17" s="625"/>
      <c r="AU17" s="625"/>
      <c r="AV17" s="625"/>
      <c r="AW17" s="625"/>
      <c r="AX17" s="625"/>
      <c r="AY17" s="625"/>
      <c r="AZ17" s="625"/>
      <c r="BA17" s="625"/>
      <c r="BB17" s="625"/>
      <c r="BC17" s="626"/>
      <c r="BD17" s="627">
        <v>134819611</v>
      </c>
      <c r="BE17" s="628"/>
      <c r="BF17" s="628"/>
      <c r="BG17" s="628"/>
      <c r="BH17" s="628"/>
      <c r="BI17" s="628"/>
      <c r="BJ17" s="628"/>
      <c r="BK17" s="629"/>
      <c r="BL17" s="678">
        <v>15.6</v>
      </c>
      <c r="BM17" s="678"/>
      <c r="BN17" s="678"/>
      <c r="BO17" s="678"/>
      <c r="BP17" s="679" t="s">
        <v>103</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637606</v>
      </c>
      <c r="CN17" s="628"/>
      <c r="CO17" s="628"/>
      <c r="CP17" s="628"/>
      <c r="CQ17" s="628"/>
      <c r="CR17" s="628"/>
      <c r="CS17" s="628"/>
      <c r="CT17" s="629"/>
      <c r="CU17" s="678">
        <v>0</v>
      </c>
      <c r="CV17" s="678"/>
      <c r="CW17" s="678"/>
      <c r="CX17" s="678"/>
      <c r="CY17" s="615" t="s">
        <v>103</v>
      </c>
      <c r="CZ17" s="628"/>
      <c r="DA17" s="628"/>
      <c r="DB17" s="628"/>
      <c r="DC17" s="628"/>
      <c r="DD17" s="628"/>
      <c r="DE17" s="628"/>
      <c r="DF17" s="628"/>
      <c r="DG17" s="628"/>
      <c r="DH17" s="628"/>
      <c r="DI17" s="628"/>
      <c r="DJ17" s="628"/>
      <c r="DK17" s="629"/>
      <c r="DL17" s="615">
        <v>20357</v>
      </c>
      <c r="DM17" s="628"/>
      <c r="DN17" s="628"/>
      <c r="DO17" s="628"/>
      <c r="DP17" s="628"/>
      <c r="DQ17" s="628"/>
      <c r="DR17" s="628"/>
      <c r="DS17" s="628"/>
      <c r="DT17" s="628"/>
      <c r="DU17" s="628"/>
      <c r="DV17" s="628"/>
      <c r="DW17" s="628"/>
      <c r="DX17" s="685"/>
    </row>
    <row r="18" spans="2:128" ht="11.25" customHeight="1">
      <c r="B18" s="624" t="s">
        <v>221</v>
      </c>
      <c r="C18" s="625"/>
      <c r="D18" s="625"/>
      <c r="E18" s="625"/>
      <c r="F18" s="625"/>
      <c r="G18" s="625"/>
      <c r="H18" s="625"/>
      <c r="I18" s="625"/>
      <c r="J18" s="625"/>
      <c r="K18" s="625"/>
      <c r="L18" s="625"/>
      <c r="M18" s="625"/>
      <c r="N18" s="625"/>
      <c r="O18" s="625"/>
      <c r="P18" s="625"/>
      <c r="Q18" s="626"/>
      <c r="R18" s="627">
        <v>140452</v>
      </c>
      <c r="S18" s="628"/>
      <c r="T18" s="628"/>
      <c r="U18" s="628"/>
      <c r="V18" s="628"/>
      <c r="W18" s="628"/>
      <c r="X18" s="628"/>
      <c r="Y18" s="629"/>
      <c r="Z18" s="676">
        <v>0</v>
      </c>
      <c r="AA18" s="641"/>
      <c r="AB18" s="641"/>
      <c r="AC18" s="677"/>
      <c r="AD18" s="615" t="s">
        <v>103</v>
      </c>
      <c r="AE18" s="628"/>
      <c r="AF18" s="628"/>
      <c r="AG18" s="628"/>
      <c r="AH18" s="628"/>
      <c r="AI18" s="628"/>
      <c r="AJ18" s="628"/>
      <c r="AK18" s="629"/>
      <c r="AL18" s="676" t="s">
        <v>103</v>
      </c>
      <c r="AM18" s="641"/>
      <c r="AN18" s="641"/>
      <c r="AO18" s="656"/>
      <c r="AP18" s="624" t="s">
        <v>222</v>
      </c>
      <c r="AQ18" s="625"/>
      <c r="AR18" s="625"/>
      <c r="AS18" s="625"/>
      <c r="AT18" s="625"/>
      <c r="AU18" s="625"/>
      <c r="AV18" s="625"/>
      <c r="AW18" s="625"/>
      <c r="AX18" s="625"/>
      <c r="AY18" s="625"/>
      <c r="AZ18" s="625"/>
      <c r="BA18" s="625"/>
      <c r="BB18" s="625"/>
      <c r="BC18" s="626"/>
      <c r="BD18" s="627">
        <v>213787743</v>
      </c>
      <c r="BE18" s="628"/>
      <c r="BF18" s="628"/>
      <c r="BG18" s="628"/>
      <c r="BH18" s="628"/>
      <c r="BI18" s="628"/>
      <c r="BJ18" s="628"/>
      <c r="BK18" s="629"/>
      <c r="BL18" s="678">
        <v>24.7</v>
      </c>
      <c r="BM18" s="678"/>
      <c r="BN18" s="678"/>
      <c r="BO18" s="678"/>
      <c r="BP18" s="679" t="s">
        <v>103</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271542074</v>
      </c>
      <c r="CN18" s="628"/>
      <c r="CO18" s="628"/>
      <c r="CP18" s="628"/>
      <c r="CQ18" s="628"/>
      <c r="CR18" s="628"/>
      <c r="CS18" s="628"/>
      <c r="CT18" s="629"/>
      <c r="CU18" s="678">
        <v>15.9</v>
      </c>
      <c r="CV18" s="678"/>
      <c r="CW18" s="678"/>
      <c r="CX18" s="678"/>
      <c r="CY18" s="615" t="s">
        <v>103</v>
      </c>
      <c r="CZ18" s="628"/>
      <c r="DA18" s="628"/>
      <c r="DB18" s="628"/>
      <c r="DC18" s="628"/>
      <c r="DD18" s="628"/>
      <c r="DE18" s="628"/>
      <c r="DF18" s="628"/>
      <c r="DG18" s="628"/>
      <c r="DH18" s="628"/>
      <c r="DI18" s="628"/>
      <c r="DJ18" s="628"/>
      <c r="DK18" s="629"/>
      <c r="DL18" s="615">
        <v>261577393</v>
      </c>
      <c r="DM18" s="628"/>
      <c r="DN18" s="628"/>
      <c r="DO18" s="628"/>
      <c r="DP18" s="628"/>
      <c r="DQ18" s="628"/>
      <c r="DR18" s="628"/>
      <c r="DS18" s="628"/>
      <c r="DT18" s="628"/>
      <c r="DU18" s="628"/>
      <c r="DV18" s="628"/>
      <c r="DW18" s="628"/>
      <c r="DX18" s="685"/>
    </row>
    <row r="19" spans="2:128" ht="11.25" customHeight="1">
      <c r="B19" s="624" t="s">
        <v>224</v>
      </c>
      <c r="C19" s="625"/>
      <c r="D19" s="625"/>
      <c r="E19" s="625"/>
      <c r="F19" s="625"/>
      <c r="G19" s="625"/>
      <c r="H19" s="625"/>
      <c r="I19" s="625"/>
      <c r="J19" s="625"/>
      <c r="K19" s="625"/>
      <c r="L19" s="625"/>
      <c r="M19" s="625"/>
      <c r="N19" s="625"/>
      <c r="O19" s="625"/>
      <c r="P19" s="625"/>
      <c r="Q19" s="626"/>
      <c r="R19" s="627">
        <v>1178178170</v>
      </c>
      <c r="S19" s="628"/>
      <c r="T19" s="628"/>
      <c r="U19" s="628"/>
      <c r="V19" s="628"/>
      <c r="W19" s="628"/>
      <c r="X19" s="628"/>
      <c r="Y19" s="629"/>
      <c r="Z19" s="676">
        <v>68.400000000000006</v>
      </c>
      <c r="AA19" s="641"/>
      <c r="AB19" s="641"/>
      <c r="AC19" s="677"/>
      <c r="AD19" s="615">
        <v>1047233555</v>
      </c>
      <c r="AE19" s="628"/>
      <c r="AF19" s="628"/>
      <c r="AG19" s="628"/>
      <c r="AH19" s="628"/>
      <c r="AI19" s="628"/>
      <c r="AJ19" s="628"/>
      <c r="AK19" s="629"/>
      <c r="AL19" s="676">
        <v>99.3</v>
      </c>
      <c r="AM19" s="641"/>
      <c r="AN19" s="641"/>
      <c r="AO19" s="656"/>
      <c r="AP19" s="624" t="s">
        <v>225</v>
      </c>
      <c r="AQ19" s="625"/>
      <c r="AR19" s="625"/>
      <c r="AS19" s="625"/>
      <c r="AT19" s="625"/>
      <c r="AU19" s="625"/>
      <c r="AV19" s="625"/>
      <c r="AW19" s="625"/>
      <c r="AX19" s="625"/>
      <c r="AY19" s="625"/>
      <c r="AZ19" s="625"/>
      <c r="BA19" s="625"/>
      <c r="BB19" s="625"/>
      <c r="BC19" s="626"/>
      <c r="BD19" s="627">
        <v>20018453</v>
      </c>
      <c r="BE19" s="628"/>
      <c r="BF19" s="628"/>
      <c r="BG19" s="628"/>
      <c r="BH19" s="628"/>
      <c r="BI19" s="628"/>
      <c r="BJ19" s="628"/>
      <c r="BK19" s="629"/>
      <c r="BL19" s="678">
        <v>2.2999999999999998</v>
      </c>
      <c r="BM19" s="678"/>
      <c r="BN19" s="678"/>
      <c r="BO19" s="678"/>
      <c r="BP19" s="679" t="s">
        <v>103</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t="s">
        <v>103</v>
      </c>
      <c r="CN19" s="628"/>
      <c r="CO19" s="628"/>
      <c r="CP19" s="628"/>
      <c r="CQ19" s="628"/>
      <c r="CR19" s="628"/>
      <c r="CS19" s="628"/>
      <c r="CT19" s="629"/>
      <c r="CU19" s="678" t="s">
        <v>103</v>
      </c>
      <c r="CV19" s="678"/>
      <c r="CW19" s="678"/>
      <c r="CX19" s="678"/>
      <c r="CY19" s="615" t="s">
        <v>103</v>
      </c>
      <c r="CZ19" s="628"/>
      <c r="DA19" s="628"/>
      <c r="DB19" s="628"/>
      <c r="DC19" s="628"/>
      <c r="DD19" s="628"/>
      <c r="DE19" s="628"/>
      <c r="DF19" s="628"/>
      <c r="DG19" s="628"/>
      <c r="DH19" s="628"/>
      <c r="DI19" s="628"/>
      <c r="DJ19" s="628"/>
      <c r="DK19" s="629"/>
      <c r="DL19" s="615" t="s">
        <v>103</v>
      </c>
      <c r="DM19" s="628"/>
      <c r="DN19" s="628"/>
      <c r="DO19" s="628"/>
      <c r="DP19" s="628"/>
      <c r="DQ19" s="628"/>
      <c r="DR19" s="628"/>
      <c r="DS19" s="628"/>
      <c r="DT19" s="628"/>
      <c r="DU19" s="628"/>
      <c r="DV19" s="628"/>
      <c r="DW19" s="628"/>
      <c r="DX19" s="685"/>
    </row>
    <row r="20" spans="2:128" ht="11.25" customHeight="1">
      <c r="B20" s="624" t="s">
        <v>227</v>
      </c>
      <c r="C20" s="625"/>
      <c r="D20" s="625"/>
      <c r="E20" s="625"/>
      <c r="F20" s="625"/>
      <c r="G20" s="625"/>
      <c r="H20" s="625"/>
      <c r="I20" s="625"/>
      <c r="J20" s="625"/>
      <c r="K20" s="625"/>
      <c r="L20" s="625"/>
      <c r="M20" s="625"/>
      <c r="N20" s="625"/>
      <c r="O20" s="625"/>
      <c r="P20" s="625"/>
      <c r="Q20" s="626"/>
      <c r="R20" s="627">
        <v>1827946</v>
      </c>
      <c r="S20" s="628"/>
      <c r="T20" s="628"/>
      <c r="U20" s="628"/>
      <c r="V20" s="628"/>
      <c r="W20" s="628"/>
      <c r="X20" s="628"/>
      <c r="Y20" s="629"/>
      <c r="Z20" s="676">
        <v>0.1</v>
      </c>
      <c r="AA20" s="641"/>
      <c r="AB20" s="641"/>
      <c r="AC20" s="677"/>
      <c r="AD20" s="615">
        <v>1827946</v>
      </c>
      <c r="AE20" s="628"/>
      <c r="AF20" s="628"/>
      <c r="AG20" s="628"/>
      <c r="AH20" s="628"/>
      <c r="AI20" s="628"/>
      <c r="AJ20" s="628"/>
      <c r="AK20" s="629"/>
      <c r="AL20" s="676">
        <v>0.2</v>
      </c>
      <c r="AM20" s="641"/>
      <c r="AN20" s="641"/>
      <c r="AO20" s="656"/>
      <c r="AP20" s="682" t="s">
        <v>228</v>
      </c>
      <c r="AQ20" s="683"/>
      <c r="AR20" s="683"/>
      <c r="AS20" s="683"/>
      <c r="AT20" s="683"/>
      <c r="AU20" s="683"/>
      <c r="AV20" s="683"/>
      <c r="AW20" s="683"/>
      <c r="AX20" s="683"/>
      <c r="AY20" s="683"/>
      <c r="AZ20" s="683"/>
      <c r="BA20" s="683"/>
      <c r="BB20" s="683"/>
      <c r="BC20" s="684"/>
      <c r="BD20" s="627">
        <v>7860393</v>
      </c>
      <c r="BE20" s="628"/>
      <c r="BF20" s="628"/>
      <c r="BG20" s="628"/>
      <c r="BH20" s="628"/>
      <c r="BI20" s="628"/>
      <c r="BJ20" s="628"/>
      <c r="BK20" s="629"/>
      <c r="BL20" s="678">
        <v>0.9</v>
      </c>
      <c r="BM20" s="678"/>
      <c r="BN20" s="678"/>
      <c r="BO20" s="678"/>
      <c r="BP20" s="679" t="s">
        <v>103</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103</v>
      </c>
      <c r="CN20" s="628"/>
      <c r="CO20" s="628"/>
      <c r="CP20" s="628"/>
      <c r="CQ20" s="628"/>
      <c r="CR20" s="628"/>
      <c r="CS20" s="628"/>
      <c r="CT20" s="629"/>
      <c r="CU20" s="678" t="s">
        <v>103</v>
      </c>
      <c r="CV20" s="678"/>
      <c r="CW20" s="678"/>
      <c r="CX20" s="678"/>
      <c r="CY20" s="615" t="s">
        <v>103</v>
      </c>
      <c r="CZ20" s="628"/>
      <c r="DA20" s="628"/>
      <c r="DB20" s="628"/>
      <c r="DC20" s="628"/>
      <c r="DD20" s="628"/>
      <c r="DE20" s="628"/>
      <c r="DF20" s="628"/>
      <c r="DG20" s="628"/>
      <c r="DH20" s="628"/>
      <c r="DI20" s="628"/>
      <c r="DJ20" s="628"/>
      <c r="DK20" s="629"/>
      <c r="DL20" s="615" t="s">
        <v>103</v>
      </c>
      <c r="DM20" s="628"/>
      <c r="DN20" s="628"/>
      <c r="DO20" s="628"/>
      <c r="DP20" s="628"/>
      <c r="DQ20" s="628"/>
      <c r="DR20" s="628"/>
      <c r="DS20" s="628"/>
      <c r="DT20" s="628"/>
      <c r="DU20" s="628"/>
      <c r="DV20" s="628"/>
      <c r="DW20" s="628"/>
      <c r="DX20" s="685"/>
    </row>
    <row r="21" spans="2:128" ht="11.25" customHeight="1">
      <c r="B21" s="624" t="s">
        <v>230</v>
      </c>
      <c r="C21" s="625"/>
      <c r="D21" s="625"/>
      <c r="E21" s="625"/>
      <c r="F21" s="625"/>
      <c r="G21" s="625"/>
      <c r="H21" s="625"/>
      <c r="I21" s="625"/>
      <c r="J21" s="625"/>
      <c r="K21" s="625"/>
      <c r="L21" s="625"/>
      <c r="M21" s="625"/>
      <c r="N21" s="625"/>
      <c r="O21" s="625"/>
      <c r="P21" s="625"/>
      <c r="Q21" s="626"/>
      <c r="R21" s="627">
        <v>2762611</v>
      </c>
      <c r="S21" s="628"/>
      <c r="T21" s="628"/>
      <c r="U21" s="628"/>
      <c r="V21" s="628"/>
      <c r="W21" s="628"/>
      <c r="X21" s="628"/>
      <c r="Y21" s="629"/>
      <c r="Z21" s="676">
        <v>0.2</v>
      </c>
      <c r="AA21" s="641"/>
      <c r="AB21" s="641"/>
      <c r="AC21" s="677"/>
      <c r="AD21" s="615" t="s">
        <v>103</v>
      </c>
      <c r="AE21" s="628"/>
      <c r="AF21" s="628"/>
      <c r="AG21" s="628"/>
      <c r="AH21" s="628"/>
      <c r="AI21" s="628"/>
      <c r="AJ21" s="628"/>
      <c r="AK21" s="629"/>
      <c r="AL21" s="676" t="s">
        <v>103</v>
      </c>
      <c r="AM21" s="641"/>
      <c r="AN21" s="641"/>
      <c r="AO21" s="656"/>
      <c r="AP21" s="682" t="s">
        <v>231</v>
      </c>
      <c r="AQ21" s="683"/>
      <c r="AR21" s="683"/>
      <c r="AS21" s="683"/>
      <c r="AT21" s="683"/>
      <c r="AU21" s="683"/>
      <c r="AV21" s="683"/>
      <c r="AW21" s="683"/>
      <c r="AX21" s="683"/>
      <c r="AY21" s="683"/>
      <c r="AZ21" s="683"/>
      <c r="BA21" s="683"/>
      <c r="BB21" s="683"/>
      <c r="BC21" s="684"/>
      <c r="BD21" s="627">
        <v>2240214</v>
      </c>
      <c r="BE21" s="628"/>
      <c r="BF21" s="628"/>
      <c r="BG21" s="628"/>
      <c r="BH21" s="628"/>
      <c r="BI21" s="628"/>
      <c r="BJ21" s="628"/>
      <c r="BK21" s="629"/>
      <c r="BL21" s="678">
        <v>0.3</v>
      </c>
      <c r="BM21" s="678"/>
      <c r="BN21" s="678"/>
      <c r="BO21" s="678"/>
      <c r="BP21" s="679" t="s">
        <v>103</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973837</v>
      </c>
      <c r="CN21" s="628"/>
      <c r="CO21" s="628"/>
      <c r="CP21" s="628"/>
      <c r="CQ21" s="628"/>
      <c r="CR21" s="628"/>
      <c r="CS21" s="628"/>
      <c r="CT21" s="629"/>
      <c r="CU21" s="678">
        <v>0.1</v>
      </c>
      <c r="CV21" s="678"/>
      <c r="CW21" s="678"/>
      <c r="CX21" s="678"/>
      <c r="CY21" s="615" t="s">
        <v>103</v>
      </c>
      <c r="CZ21" s="628"/>
      <c r="DA21" s="628"/>
      <c r="DB21" s="628"/>
      <c r="DC21" s="628"/>
      <c r="DD21" s="628"/>
      <c r="DE21" s="628"/>
      <c r="DF21" s="628"/>
      <c r="DG21" s="628"/>
      <c r="DH21" s="628"/>
      <c r="DI21" s="628"/>
      <c r="DJ21" s="628"/>
      <c r="DK21" s="629"/>
      <c r="DL21" s="615">
        <v>973837</v>
      </c>
      <c r="DM21" s="628"/>
      <c r="DN21" s="628"/>
      <c r="DO21" s="628"/>
      <c r="DP21" s="628"/>
      <c r="DQ21" s="628"/>
      <c r="DR21" s="628"/>
      <c r="DS21" s="628"/>
      <c r="DT21" s="628"/>
      <c r="DU21" s="628"/>
      <c r="DV21" s="628"/>
      <c r="DW21" s="628"/>
      <c r="DX21" s="685"/>
    </row>
    <row r="22" spans="2:128" ht="11.25" customHeight="1">
      <c r="B22" s="624" t="s">
        <v>233</v>
      </c>
      <c r="C22" s="625"/>
      <c r="D22" s="625"/>
      <c r="E22" s="625"/>
      <c r="F22" s="625"/>
      <c r="G22" s="625"/>
      <c r="H22" s="625"/>
      <c r="I22" s="625"/>
      <c r="J22" s="625"/>
      <c r="K22" s="625"/>
      <c r="L22" s="625"/>
      <c r="M22" s="625"/>
      <c r="N22" s="625"/>
      <c r="O22" s="625"/>
      <c r="P22" s="625"/>
      <c r="Q22" s="626"/>
      <c r="R22" s="627">
        <v>26378596</v>
      </c>
      <c r="S22" s="628"/>
      <c r="T22" s="628"/>
      <c r="U22" s="628"/>
      <c r="V22" s="628"/>
      <c r="W22" s="628"/>
      <c r="X22" s="628"/>
      <c r="Y22" s="629"/>
      <c r="Z22" s="676">
        <v>1.5</v>
      </c>
      <c r="AA22" s="641"/>
      <c r="AB22" s="641"/>
      <c r="AC22" s="677"/>
      <c r="AD22" s="615">
        <v>2075289</v>
      </c>
      <c r="AE22" s="628"/>
      <c r="AF22" s="628"/>
      <c r="AG22" s="628"/>
      <c r="AH22" s="628"/>
      <c r="AI22" s="628"/>
      <c r="AJ22" s="628"/>
      <c r="AK22" s="629"/>
      <c r="AL22" s="676">
        <v>0.2</v>
      </c>
      <c r="AM22" s="641"/>
      <c r="AN22" s="641"/>
      <c r="AO22" s="656"/>
      <c r="AP22" s="682" t="s">
        <v>234</v>
      </c>
      <c r="AQ22" s="683"/>
      <c r="AR22" s="683"/>
      <c r="AS22" s="683"/>
      <c r="AT22" s="683"/>
      <c r="AU22" s="683"/>
      <c r="AV22" s="683"/>
      <c r="AW22" s="683"/>
      <c r="AX22" s="683"/>
      <c r="AY22" s="683"/>
      <c r="AZ22" s="683"/>
      <c r="BA22" s="683"/>
      <c r="BB22" s="683"/>
      <c r="BC22" s="684"/>
      <c r="BD22" s="627">
        <v>7865347</v>
      </c>
      <c r="BE22" s="628"/>
      <c r="BF22" s="628"/>
      <c r="BG22" s="628"/>
      <c r="BH22" s="628"/>
      <c r="BI22" s="628"/>
      <c r="BJ22" s="628"/>
      <c r="BK22" s="629"/>
      <c r="BL22" s="678">
        <v>0.9</v>
      </c>
      <c r="BM22" s="678"/>
      <c r="BN22" s="678"/>
      <c r="BO22" s="678"/>
      <c r="BP22" s="679" t="s">
        <v>103</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4056400</v>
      </c>
      <c r="CN22" s="628"/>
      <c r="CO22" s="628"/>
      <c r="CP22" s="628"/>
      <c r="CQ22" s="628"/>
      <c r="CR22" s="628"/>
      <c r="CS22" s="628"/>
      <c r="CT22" s="629"/>
      <c r="CU22" s="678">
        <v>0.2</v>
      </c>
      <c r="CV22" s="678"/>
      <c r="CW22" s="678"/>
      <c r="CX22" s="678"/>
      <c r="CY22" s="615" t="s">
        <v>103</v>
      </c>
      <c r="CZ22" s="628"/>
      <c r="DA22" s="628"/>
      <c r="DB22" s="628"/>
      <c r="DC22" s="628"/>
      <c r="DD22" s="628"/>
      <c r="DE22" s="628"/>
      <c r="DF22" s="628"/>
      <c r="DG22" s="628"/>
      <c r="DH22" s="628"/>
      <c r="DI22" s="628"/>
      <c r="DJ22" s="628"/>
      <c r="DK22" s="629"/>
      <c r="DL22" s="615">
        <v>4056400</v>
      </c>
      <c r="DM22" s="628"/>
      <c r="DN22" s="628"/>
      <c r="DO22" s="628"/>
      <c r="DP22" s="628"/>
      <c r="DQ22" s="628"/>
      <c r="DR22" s="628"/>
      <c r="DS22" s="628"/>
      <c r="DT22" s="628"/>
      <c r="DU22" s="628"/>
      <c r="DV22" s="628"/>
      <c r="DW22" s="628"/>
      <c r="DX22" s="685"/>
    </row>
    <row r="23" spans="2:128" ht="11.25" customHeight="1">
      <c r="B23" s="624" t="s">
        <v>236</v>
      </c>
      <c r="C23" s="625"/>
      <c r="D23" s="625"/>
      <c r="E23" s="625"/>
      <c r="F23" s="625"/>
      <c r="G23" s="625"/>
      <c r="H23" s="625"/>
      <c r="I23" s="625"/>
      <c r="J23" s="625"/>
      <c r="K23" s="625"/>
      <c r="L23" s="625"/>
      <c r="M23" s="625"/>
      <c r="N23" s="625"/>
      <c r="O23" s="625"/>
      <c r="P23" s="625"/>
      <c r="Q23" s="626"/>
      <c r="R23" s="627">
        <v>10239906</v>
      </c>
      <c r="S23" s="628"/>
      <c r="T23" s="628"/>
      <c r="U23" s="628"/>
      <c r="V23" s="628"/>
      <c r="W23" s="628"/>
      <c r="X23" s="628"/>
      <c r="Y23" s="629"/>
      <c r="Z23" s="676">
        <v>0.6</v>
      </c>
      <c r="AA23" s="641"/>
      <c r="AB23" s="641"/>
      <c r="AC23" s="677"/>
      <c r="AD23" s="615" t="s">
        <v>103</v>
      </c>
      <c r="AE23" s="628"/>
      <c r="AF23" s="628"/>
      <c r="AG23" s="628"/>
      <c r="AH23" s="628"/>
      <c r="AI23" s="628"/>
      <c r="AJ23" s="628"/>
      <c r="AK23" s="629"/>
      <c r="AL23" s="676" t="s">
        <v>103</v>
      </c>
      <c r="AM23" s="641"/>
      <c r="AN23" s="641"/>
      <c r="AO23" s="656"/>
      <c r="AP23" s="682" t="s">
        <v>237</v>
      </c>
      <c r="AQ23" s="683"/>
      <c r="AR23" s="683"/>
      <c r="AS23" s="683"/>
      <c r="AT23" s="683"/>
      <c r="AU23" s="683"/>
      <c r="AV23" s="683"/>
      <c r="AW23" s="683"/>
      <c r="AX23" s="683"/>
      <c r="AY23" s="683"/>
      <c r="AZ23" s="683"/>
      <c r="BA23" s="683"/>
      <c r="BB23" s="683"/>
      <c r="BC23" s="684"/>
      <c r="BD23" s="627">
        <v>48126026</v>
      </c>
      <c r="BE23" s="628"/>
      <c r="BF23" s="628"/>
      <c r="BG23" s="628"/>
      <c r="BH23" s="628"/>
      <c r="BI23" s="628"/>
      <c r="BJ23" s="628"/>
      <c r="BK23" s="629"/>
      <c r="BL23" s="678">
        <v>5.6</v>
      </c>
      <c r="BM23" s="678"/>
      <c r="BN23" s="678"/>
      <c r="BO23" s="678"/>
      <c r="BP23" s="679" t="s">
        <v>103</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2472829</v>
      </c>
      <c r="CN23" s="628"/>
      <c r="CO23" s="628"/>
      <c r="CP23" s="628"/>
      <c r="CQ23" s="628"/>
      <c r="CR23" s="628"/>
      <c r="CS23" s="628"/>
      <c r="CT23" s="629"/>
      <c r="CU23" s="678">
        <v>0.1</v>
      </c>
      <c r="CV23" s="678"/>
      <c r="CW23" s="678"/>
      <c r="CX23" s="678"/>
      <c r="CY23" s="615" t="s">
        <v>103</v>
      </c>
      <c r="CZ23" s="628"/>
      <c r="DA23" s="628"/>
      <c r="DB23" s="628"/>
      <c r="DC23" s="628"/>
      <c r="DD23" s="628"/>
      <c r="DE23" s="628"/>
      <c r="DF23" s="628"/>
      <c r="DG23" s="628"/>
      <c r="DH23" s="628"/>
      <c r="DI23" s="628"/>
      <c r="DJ23" s="628"/>
      <c r="DK23" s="629"/>
      <c r="DL23" s="615">
        <v>2472829</v>
      </c>
      <c r="DM23" s="628"/>
      <c r="DN23" s="628"/>
      <c r="DO23" s="628"/>
      <c r="DP23" s="628"/>
      <c r="DQ23" s="628"/>
      <c r="DR23" s="628"/>
      <c r="DS23" s="628"/>
      <c r="DT23" s="628"/>
      <c r="DU23" s="628"/>
      <c r="DV23" s="628"/>
      <c r="DW23" s="628"/>
      <c r="DX23" s="685"/>
    </row>
    <row r="24" spans="2:128" ht="11.25" customHeight="1">
      <c r="B24" s="624" t="s">
        <v>239</v>
      </c>
      <c r="C24" s="625"/>
      <c r="D24" s="625"/>
      <c r="E24" s="625"/>
      <c r="F24" s="625"/>
      <c r="G24" s="625"/>
      <c r="H24" s="625"/>
      <c r="I24" s="625"/>
      <c r="J24" s="625"/>
      <c r="K24" s="625"/>
      <c r="L24" s="625"/>
      <c r="M24" s="625"/>
      <c r="N24" s="625"/>
      <c r="O24" s="625"/>
      <c r="P24" s="625"/>
      <c r="Q24" s="626"/>
      <c r="R24" s="627">
        <v>169896726</v>
      </c>
      <c r="S24" s="628"/>
      <c r="T24" s="628"/>
      <c r="U24" s="628"/>
      <c r="V24" s="628"/>
      <c r="W24" s="628"/>
      <c r="X24" s="628"/>
      <c r="Y24" s="629"/>
      <c r="Z24" s="676">
        <v>9.9</v>
      </c>
      <c r="AA24" s="641"/>
      <c r="AB24" s="641"/>
      <c r="AC24" s="677"/>
      <c r="AD24" s="615" t="s">
        <v>103</v>
      </c>
      <c r="AE24" s="628"/>
      <c r="AF24" s="628"/>
      <c r="AG24" s="628"/>
      <c r="AH24" s="628"/>
      <c r="AI24" s="628"/>
      <c r="AJ24" s="628"/>
      <c r="AK24" s="629"/>
      <c r="AL24" s="676" t="s">
        <v>103</v>
      </c>
      <c r="AM24" s="641"/>
      <c r="AN24" s="641"/>
      <c r="AO24" s="656"/>
      <c r="AP24" s="682" t="s">
        <v>240</v>
      </c>
      <c r="AQ24" s="683"/>
      <c r="AR24" s="683"/>
      <c r="AS24" s="683"/>
      <c r="AT24" s="683"/>
      <c r="AU24" s="683"/>
      <c r="AV24" s="683"/>
      <c r="AW24" s="683"/>
      <c r="AX24" s="683"/>
      <c r="AY24" s="683"/>
      <c r="AZ24" s="683"/>
      <c r="BA24" s="683"/>
      <c r="BB24" s="683"/>
      <c r="BC24" s="684"/>
      <c r="BD24" s="627">
        <v>85099781</v>
      </c>
      <c r="BE24" s="628"/>
      <c r="BF24" s="628"/>
      <c r="BG24" s="628"/>
      <c r="BH24" s="628"/>
      <c r="BI24" s="628"/>
      <c r="BJ24" s="628"/>
      <c r="BK24" s="629"/>
      <c r="BL24" s="678">
        <v>9.8000000000000007</v>
      </c>
      <c r="BM24" s="678"/>
      <c r="BN24" s="678"/>
      <c r="BO24" s="678"/>
      <c r="BP24" s="679" t="s">
        <v>103</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105448041</v>
      </c>
      <c r="CN24" s="628"/>
      <c r="CO24" s="628"/>
      <c r="CP24" s="628"/>
      <c r="CQ24" s="628"/>
      <c r="CR24" s="628"/>
      <c r="CS24" s="628"/>
      <c r="CT24" s="629"/>
      <c r="CU24" s="678">
        <v>6.2</v>
      </c>
      <c r="CV24" s="678"/>
      <c r="CW24" s="678"/>
      <c r="CX24" s="678"/>
      <c r="CY24" s="615" t="s">
        <v>103</v>
      </c>
      <c r="CZ24" s="628"/>
      <c r="DA24" s="628"/>
      <c r="DB24" s="628"/>
      <c r="DC24" s="628"/>
      <c r="DD24" s="628"/>
      <c r="DE24" s="628"/>
      <c r="DF24" s="628"/>
      <c r="DG24" s="628"/>
      <c r="DH24" s="628"/>
      <c r="DI24" s="628"/>
      <c r="DJ24" s="628"/>
      <c r="DK24" s="629"/>
      <c r="DL24" s="615">
        <v>105448041</v>
      </c>
      <c r="DM24" s="628"/>
      <c r="DN24" s="628"/>
      <c r="DO24" s="628"/>
      <c r="DP24" s="628"/>
      <c r="DQ24" s="628"/>
      <c r="DR24" s="628"/>
      <c r="DS24" s="628"/>
      <c r="DT24" s="628"/>
      <c r="DU24" s="628"/>
      <c r="DV24" s="628"/>
      <c r="DW24" s="628"/>
      <c r="DX24" s="685"/>
    </row>
    <row r="25" spans="2:128" ht="11.25" customHeight="1">
      <c r="B25" s="624" t="s">
        <v>242</v>
      </c>
      <c r="C25" s="625"/>
      <c r="D25" s="625"/>
      <c r="E25" s="625"/>
      <c r="F25" s="625"/>
      <c r="G25" s="625"/>
      <c r="H25" s="625"/>
      <c r="I25" s="625"/>
      <c r="J25" s="625"/>
      <c r="K25" s="625"/>
      <c r="L25" s="625"/>
      <c r="M25" s="625"/>
      <c r="N25" s="625"/>
      <c r="O25" s="625"/>
      <c r="P25" s="625"/>
      <c r="Q25" s="626"/>
      <c r="R25" s="627" t="s">
        <v>103</v>
      </c>
      <c r="S25" s="628"/>
      <c r="T25" s="628"/>
      <c r="U25" s="628"/>
      <c r="V25" s="628"/>
      <c r="W25" s="628"/>
      <c r="X25" s="628"/>
      <c r="Y25" s="629"/>
      <c r="Z25" s="676" t="s">
        <v>103</v>
      </c>
      <c r="AA25" s="641"/>
      <c r="AB25" s="641"/>
      <c r="AC25" s="677"/>
      <c r="AD25" s="615" t="s">
        <v>103</v>
      </c>
      <c r="AE25" s="628"/>
      <c r="AF25" s="628"/>
      <c r="AG25" s="628"/>
      <c r="AH25" s="628"/>
      <c r="AI25" s="628"/>
      <c r="AJ25" s="628"/>
      <c r="AK25" s="629"/>
      <c r="AL25" s="676" t="s">
        <v>103</v>
      </c>
      <c r="AM25" s="641"/>
      <c r="AN25" s="641"/>
      <c r="AO25" s="656"/>
      <c r="AP25" s="682" t="s">
        <v>243</v>
      </c>
      <c r="AQ25" s="683"/>
      <c r="AR25" s="683"/>
      <c r="AS25" s="683"/>
      <c r="AT25" s="683"/>
      <c r="AU25" s="683"/>
      <c r="AV25" s="683"/>
      <c r="AW25" s="683"/>
      <c r="AX25" s="683"/>
      <c r="AY25" s="683"/>
      <c r="AZ25" s="683"/>
      <c r="BA25" s="683"/>
      <c r="BB25" s="683"/>
      <c r="BC25" s="684"/>
      <c r="BD25" s="627">
        <v>4933</v>
      </c>
      <c r="BE25" s="628"/>
      <c r="BF25" s="628"/>
      <c r="BG25" s="628"/>
      <c r="BH25" s="628"/>
      <c r="BI25" s="628"/>
      <c r="BJ25" s="628"/>
      <c r="BK25" s="629"/>
      <c r="BL25" s="678">
        <v>0</v>
      </c>
      <c r="BM25" s="678"/>
      <c r="BN25" s="678"/>
      <c r="BO25" s="678"/>
      <c r="BP25" s="679" t="s">
        <v>103</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1566726</v>
      </c>
      <c r="CN25" s="628"/>
      <c r="CO25" s="628"/>
      <c r="CP25" s="628"/>
      <c r="CQ25" s="628"/>
      <c r="CR25" s="628"/>
      <c r="CS25" s="628"/>
      <c r="CT25" s="629"/>
      <c r="CU25" s="678">
        <v>0.1</v>
      </c>
      <c r="CV25" s="678"/>
      <c r="CW25" s="678"/>
      <c r="CX25" s="678"/>
      <c r="CY25" s="615" t="s">
        <v>103</v>
      </c>
      <c r="CZ25" s="628"/>
      <c r="DA25" s="628"/>
      <c r="DB25" s="628"/>
      <c r="DC25" s="628"/>
      <c r="DD25" s="628"/>
      <c r="DE25" s="628"/>
      <c r="DF25" s="628"/>
      <c r="DG25" s="628"/>
      <c r="DH25" s="628"/>
      <c r="DI25" s="628"/>
      <c r="DJ25" s="628"/>
      <c r="DK25" s="629"/>
      <c r="DL25" s="615">
        <v>1566726</v>
      </c>
      <c r="DM25" s="628"/>
      <c r="DN25" s="628"/>
      <c r="DO25" s="628"/>
      <c r="DP25" s="628"/>
      <c r="DQ25" s="628"/>
      <c r="DR25" s="628"/>
      <c r="DS25" s="628"/>
      <c r="DT25" s="628"/>
      <c r="DU25" s="628"/>
      <c r="DV25" s="628"/>
      <c r="DW25" s="628"/>
      <c r="DX25" s="685"/>
    </row>
    <row r="26" spans="2:128" ht="11.25" customHeight="1">
      <c r="B26" s="624" t="s">
        <v>245</v>
      </c>
      <c r="C26" s="625"/>
      <c r="D26" s="625"/>
      <c r="E26" s="625"/>
      <c r="F26" s="625"/>
      <c r="G26" s="625"/>
      <c r="H26" s="625"/>
      <c r="I26" s="625"/>
      <c r="J26" s="625"/>
      <c r="K26" s="625"/>
      <c r="L26" s="625"/>
      <c r="M26" s="625"/>
      <c r="N26" s="625"/>
      <c r="O26" s="625"/>
      <c r="P26" s="625"/>
      <c r="Q26" s="626"/>
      <c r="R26" s="627">
        <v>8004949</v>
      </c>
      <c r="S26" s="628"/>
      <c r="T26" s="628"/>
      <c r="U26" s="628"/>
      <c r="V26" s="628"/>
      <c r="W26" s="628"/>
      <c r="X26" s="628"/>
      <c r="Y26" s="629"/>
      <c r="Z26" s="676">
        <v>0.5</v>
      </c>
      <c r="AA26" s="641"/>
      <c r="AB26" s="641"/>
      <c r="AC26" s="677"/>
      <c r="AD26" s="615">
        <v>2272324</v>
      </c>
      <c r="AE26" s="628"/>
      <c r="AF26" s="628"/>
      <c r="AG26" s="628"/>
      <c r="AH26" s="628"/>
      <c r="AI26" s="628"/>
      <c r="AJ26" s="628"/>
      <c r="AK26" s="629"/>
      <c r="AL26" s="676">
        <v>0.2</v>
      </c>
      <c r="AM26" s="641"/>
      <c r="AN26" s="641"/>
      <c r="AO26" s="656"/>
      <c r="AP26" s="682" t="s">
        <v>246</v>
      </c>
      <c r="AQ26" s="683"/>
      <c r="AR26" s="683"/>
      <c r="AS26" s="683"/>
      <c r="AT26" s="683"/>
      <c r="AU26" s="683"/>
      <c r="AV26" s="683"/>
      <c r="AW26" s="683"/>
      <c r="AX26" s="683"/>
      <c r="AY26" s="683"/>
      <c r="AZ26" s="683"/>
      <c r="BA26" s="683"/>
      <c r="BB26" s="683"/>
      <c r="BC26" s="684"/>
      <c r="BD26" s="627" t="s">
        <v>103</v>
      </c>
      <c r="BE26" s="628"/>
      <c r="BF26" s="628"/>
      <c r="BG26" s="628"/>
      <c r="BH26" s="628"/>
      <c r="BI26" s="628"/>
      <c r="BJ26" s="628"/>
      <c r="BK26" s="629"/>
      <c r="BL26" s="678" t="s">
        <v>103</v>
      </c>
      <c r="BM26" s="678"/>
      <c r="BN26" s="678"/>
      <c r="BO26" s="678"/>
      <c r="BP26" s="679" t="s">
        <v>103</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103</v>
      </c>
      <c r="CN26" s="628"/>
      <c r="CO26" s="628"/>
      <c r="CP26" s="628"/>
      <c r="CQ26" s="628"/>
      <c r="CR26" s="628"/>
      <c r="CS26" s="628"/>
      <c r="CT26" s="629"/>
      <c r="CU26" s="678" t="s">
        <v>103</v>
      </c>
      <c r="CV26" s="678"/>
      <c r="CW26" s="678"/>
      <c r="CX26" s="678"/>
      <c r="CY26" s="615" t="s">
        <v>103</v>
      </c>
      <c r="CZ26" s="628"/>
      <c r="DA26" s="628"/>
      <c r="DB26" s="628"/>
      <c r="DC26" s="628"/>
      <c r="DD26" s="628"/>
      <c r="DE26" s="628"/>
      <c r="DF26" s="628"/>
      <c r="DG26" s="628"/>
      <c r="DH26" s="628"/>
      <c r="DI26" s="628"/>
      <c r="DJ26" s="628"/>
      <c r="DK26" s="629"/>
      <c r="DL26" s="615" t="s">
        <v>103</v>
      </c>
      <c r="DM26" s="628"/>
      <c r="DN26" s="628"/>
      <c r="DO26" s="628"/>
      <c r="DP26" s="628"/>
      <c r="DQ26" s="628"/>
      <c r="DR26" s="628"/>
      <c r="DS26" s="628"/>
      <c r="DT26" s="628"/>
      <c r="DU26" s="628"/>
      <c r="DV26" s="628"/>
      <c r="DW26" s="628"/>
      <c r="DX26" s="685"/>
    </row>
    <row r="27" spans="2:128" ht="11.25" customHeight="1">
      <c r="B27" s="624" t="s">
        <v>248</v>
      </c>
      <c r="C27" s="625"/>
      <c r="D27" s="625"/>
      <c r="E27" s="625"/>
      <c r="F27" s="625"/>
      <c r="G27" s="625"/>
      <c r="H27" s="625"/>
      <c r="I27" s="625"/>
      <c r="J27" s="625"/>
      <c r="K27" s="625"/>
      <c r="L27" s="625"/>
      <c r="M27" s="625"/>
      <c r="N27" s="625"/>
      <c r="O27" s="625"/>
      <c r="P27" s="625"/>
      <c r="Q27" s="626"/>
      <c r="R27" s="627">
        <v>111960</v>
      </c>
      <c r="S27" s="628"/>
      <c r="T27" s="628"/>
      <c r="U27" s="628"/>
      <c r="V27" s="628"/>
      <c r="W27" s="628"/>
      <c r="X27" s="628"/>
      <c r="Y27" s="629"/>
      <c r="Z27" s="676">
        <v>0</v>
      </c>
      <c r="AA27" s="641"/>
      <c r="AB27" s="641"/>
      <c r="AC27" s="677"/>
      <c r="AD27" s="615" t="s">
        <v>103</v>
      </c>
      <c r="AE27" s="628"/>
      <c r="AF27" s="628"/>
      <c r="AG27" s="628"/>
      <c r="AH27" s="628"/>
      <c r="AI27" s="628"/>
      <c r="AJ27" s="628"/>
      <c r="AK27" s="629"/>
      <c r="AL27" s="676" t="s">
        <v>103</v>
      </c>
      <c r="AM27" s="641"/>
      <c r="AN27" s="641"/>
      <c r="AO27" s="656"/>
      <c r="AP27" s="682" t="s">
        <v>249</v>
      </c>
      <c r="AQ27" s="683"/>
      <c r="AR27" s="683"/>
      <c r="AS27" s="683"/>
      <c r="AT27" s="683"/>
      <c r="AU27" s="683"/>
      <c r="AV27" s="683"/>
      <c r="AW27" s="683"/>
      <c r="AX27" s="683"/>
      <c r="AY27" s="683"/>
      <c r="AZ27" s="683"/>
      <c r="BA27" s="683"/>
      <c r="BB27" s="683"/>
      <c r="BC27" s="684"/>
      <c r="BD27" s="627" t="s">
        <v>103</v>
      </c>
      <c r="BE27" s="628"/>
      <c r="BF27" s="628"/>
      <c r="BG27" s="628"/>
      <c r="BH27" s="628"/>
      <c r="BI27" s="628"/>
      <c r="BJ27" s="628"/>
      <c r="BK27" s="629"/>
      <c r="BL27" s="678" t="s">
        <v>103</v>
      </c>
      <c r="BM27" s="678"/>
      <c r="BN27" s="678"/>
      <c r="BO27" s="678"/>
      <c r="BP27" s="679" t="s">
        <v>103</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5531290</v>
      </c>
      <c r="CN27" s="628"/>
      <c r="CO27" s="628"/>
      <c r="CP27" s="628"/>
      <c r="CQ27" s="628"/>
      <c r="CR27" s="628"/>
      <c r="CS27" s="628"/>
      <c r="CT27" s="629"/>
      <c r="CU27" s="678">
        <v>0.3</v>
      </c>
      <c r="CV27" s="678"/>
      <c r="CW27" s="678"/>
      <c r="CX27" s="678"/>
      <c r="CY27" s="615" t="s">
        <v>103</v>
      </c>
      <c r="CZ27" s="628"/>
      <c r="DA27" s="628"/>
      <c r="DB27" s="628"/>
      <c r="DC27" s="628"/>
      <c r="DD27" s="628"/>
      <c r="DE27" s="628"/>
      <c r="DF27" s="628"/>
      <c r="DG27" s="628"/>
      <c r="DH27" s="628"/>
      <c r="DI27" s="628"/>
      <c r="DJ27" s="628"/>
      <c r="DK27" s="629"/>
      <c r="DL27" s="615">
        <v>5531290</v>
      </c>
      <c r="DM27" s="628"/>
      <c r="DN27" s="628"/>
      <c r="DO27" s="628"/>
      <c r="DP27" s="628"/>
      <c r="DQ27" s="628"/>
      <c r="DR27" s="628"/>
      <c r="DS27" s="628"/>
      <c r="DT27" s="628"/>
      <c r="DU27" s="628"/>
      <c r="DV27" s="628"/>
      <c r="DW27" s="628"/>
      <c r="DX27" s="685"/>
    </row>
    <row r="28" spans="2:128" ht="11.25" customHeight="1">
      <c r="B28" s="624" t="s">
        <v>251</v>
      </c>
      <c r="C28" s="625"/>
      <c r="D28" s="625"/>
      <c r="E28" s="625"/>
      <c r="F28" s="625"/>
      <c r="G28" s="625"/>
      <c r="H28" s="625"/>
      <c r="I28" s="625"/>
      <c r="J28" s="625"/>
      <c r="K28" s="625"/>
      <c r="L28" s="625"/>
      <c r="M28" s="625"/>
      <c r="N28" s="625"/>
      <c r="O28" s="625"/>
      <c r="P28" s="625"/>
      <c r="Q28" s="626"/>
      <c r="R28" s="627">
        <v>34546372</v>
      </c>
      <c r="S28" s="628"/>
      <c r="T28" s="628"/>
      <c r="U28" s="628"/>
      <c r="V28" s="628"/>
      <c r="W28" s="628"/>
      <c r="X28" s="628"/>
      <c r="Y28" s="629"/>
      <c r="Z28" s="676">
        <v>2</v>
      </c>
      <c r="AA28" s="641"/>
      <c r="AB28" s="641"/>
      <c r="AC28" s="677"/>
      <c r="AD28" s="615" t="s">
        <v>103</v>
      </c>
      <c r="AE28" s="628"/>
      <c r="AF28" s="628"/>
      <c r="AG28" s="628"/>
      <c r="AH28" s="628"/>
      <c r="AI28" s="628"/>
      <c r="AJ28" s="628"/>
      <c r="AK28" s="629"/>
      <c r="AL28" s="676" t="s">
        <v>103</v>
      </c>
      <c r="AM28" s="641"/>
      <c r="AN28" s="641"/>
      <c r="AO28" s="656"/>
      <c r="AP28" s="682" t="s">
        <v>252</v>
      </c>
      <c r="AQ28" s="683"/>
      <c r="AR28" s="683"/>
      <c r="AS28" s="683"/>
      <c r="AT28" s="683"/>
      <c r="AU28" s="683"/>
      <c r="AV28" s="683"/>
      <c r="AW28" s="683"/>
      <c r="AX28" s="683"/>
      <c r="AY28" s="683"/>
      <c r="AZ28" s="683"/>
      <c r="BA28" s="683"/>
      <c r="BB28" s="683"/>
      <c r="BC28" s="684"/>
      <c r="BD28" s="627">
        <v>21694</v>
      </c>
      <c r="BE28" s="628"/>
      <c r="BF28" s="628"/>
      <c r="BG28" s="628"/>
      <c r="BH28" s="628"/>
      <c r="BI28" s="628"/>
      <c r="BJ28" s="628"/>
      <c r="BK28" s="629"/>
      <c r="BL28" s="678">
        <v>0</v>
      </c>
      <c r="BM28" s="678"/>
      <c r="BN28" s="678"/>
      <c r="BO28" s="678"/>
      <c r="BP28" s="679" t="s">
        <v>103</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v>6299946</v>
      </c>
      <c r="CN28" s="628"/>
      <c r="CO28" s="628"/>
      <c r="CP28" s="628"/>
      <c r="CQ28" s="628"/>
      <c r="CR28" s="628"/>
      <c r="CS28" s="628"/>
      <c r="CT28" s="629"/>
      <c r="CU28" s="678">
        <v>0.4</v>
      </c>
      <c r="CV28" s="678"/>
      <c r="CW28" s="678"/>
      <c r="CX28" s="678"/>
      <c r="CY28" s="615" t="s">
        <v>103</v>
      </c>
      <c r="CZ28" s="628"/>
      <c r="DA28" s="628"/>
      <c r="DB28" s="628"/>
      <c r="DC28" s="628"/>
      <c r="DD28" s="628"/>
      <c r="DE28" s="628"/>
      <c r="DF28" s="628"/>
      <c r="DG28" s="628"/>
      <c r="DH28" s="628"/>
      <c r="DI28" s="628"/>
      <c r="DJ28" s="628"/>
      <c r="DK28" s="629"/>
      <c r="DL28" s="615">
        <v>6299946</v>
      </c>
      <c r="DM28" s="628"/>
      <c r="DN28" s="628"/>
      <c r="DO28" s="628"/>
      <c r="DP28" s="628"/>
      <c r="DQ28" s="628"/>
      <c r="DR28" s="628"/>
      <c r="DS28" s="628"/>
      <c r="DT28" s="628"/>
      <c r="DU28" s="628"/>
      <c r="DV28" s="628"/>
      <c r="DW28" s="628"/>
      <c r="DX28" s="685"/>
    </row>
    <row r="29" spans="2:128" ht="11.25" customHeight="1">
      <c r="B29" s="624" t="s">
        <v>254</v>
      </c>
      <c r="C29" s="625"/>
      <c r="D29" s="625"/>
      <c r="E29" s="625"/>
      <c r="F29" s="625"/>
      <c r="G29" s="625"/>
      <c r="H29" s="625"/>
      <c r="I29" s="625"/>
      <c r="J29" s="625"/>
      <c r="K29" s="625"/>
      <c r="L29" s="625"/>
      <c r="M29" s="625"/>
      <c r="N29" s="625"/>
      <c r="O29" s="625"/>
      <c r="P29" s="625"/>
      <c r="Q29" s="626"/>
      <c r="R29" s="627">
        <v>11297871</v>
      </c>
      <c r="S29" s="628"/>
      <c r="T29" s="628"/>
      <c r="U29" s="628"/>
      <c r="V29" s="628"/>
      <c r="W29" s="628"/>
      <c r="X29" s="628"/>
      <c r="Y29" s="629"/>
      <c r="Z29" s="676">
        <v>0.7</v>
      </c>
      <c r="AA29" s="641"/>
      <c r="AB29" s="641"/>
      <c r="AC29" s="677"/>
      <c r="AD29" s="615" t="s">
        <v>103</v>
      </c>
      <c r="AE29" s="628"/>
      <c r="AF29" s="628"/>
      <c r="AG29" s="628"/>
      <c r="AH29" s="628"/>
      <c r="AI29" s="628"/>
      <c r="AJ29" s="628"/>
      <c r="AK29" s="629"/>
      <c r="AL29" s="676" t="s">
        <v>103</v>
      </c>
      <c r="AM29" s="641"/>
      <c r="AN29" s="641"/>
      <c r="AO29" s="656"/>
      <c r="AP29" s="682" t="s">
        <v>255</v>
      </c>
      <c r="AQ29" s="683"/>
      <c r="AR29" s="683"/>
      <c r="AS29" s="683"/>
      <c r="AT29" s="683"/>
      <c r="AU29" s="683"/>
      <c r="AV29" s="683"/>
      <c r="AW29" s="683"/>
      <c r="AX29" s="683"/>
      <c r="AY29" s="683"/>
      <c r="AZ29" s="683"/>
      <c r="BA29" s="683"/>
      <c r="BB29" s="683"/>
      <c r="BC29" s="684"/>
      <c r="BD29" s="627">
        <v>21694</v>
      </c>
      <c r="BE29" s="628"/>
      <c r="BF29" s="628"/>
      <c r="BG29" s="628"/>
      <c r="BH29" s="628"/>
      <c r="BI29" s="628"/>
      <c r="BJ29" s="628"/>
      <c r="BK29" s="629"/>
      <c r="BL29" s="678">
        <v>0</v>
      </c>
      <c r="BM29" s="678"/>
      <c r="BN29" s="678"/>
      <c r="BO29" s="678"/>
      <c r="BP29" s="679" t="s">
        <v>103</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103</v>
      </c>
      <c r="CN29" s="628"/>
      <c r="CO29" s="628"/>
      <c r="CP29" s="628"/>
      <c r="CQ29" s="628"/>
      <c r="CR29" s="628"/>
      <c r="CS29" s="628"/>
      <c r="CT29" s="629"/>
      <c r="CU29" s="678" t="s">
        <v>103</v>
      </c>
      <c r="CV29" s="678"/>
      <c r="CW29" s="678"/>
      <c r="CX29" s="678"/>
      <c r="CY29" s="615" t="s">
        <v>103</v>
      </c>
      <c r="CZ29" s="628"/>
      <c r="DA29" s="628"/>
      <c r="DB29" s="628"/>
      <c r="DC29" s="628"/>
      <c r="DD29" s="628"/>
      <c r="DE29" s="628"/>
      <c r="DF29" s="628"/>
      <c r="DG29" s="628"/>
      <c r="DH29" s="628"/>
      <c r="DI29" s="628"/>
      <c r="DJ29" s="628"/>
      <c r="DK29" s="629"/>
      <c r="DL29" s="615" t="s">
        <v>103</v>
      </c>
      <c r="DM29" s="628"/>
      <c r="DN29" s="628"/>
      <c r="DO29" s="628"/>
      <c r="DP29" s="628"/>
      <c r="DQ29" s="628"/>
      <c r="DR29" s="628"/>
      <c r="DS29" s="628"/>
      <c r="DT29" s="628"/>
      <c r="DU29" s="628"/>
      <c r="DV29" s="628"/>
      <c r="DW29" s="628"/>
      <c r="DX29" s="685"/>
    </row>
    <row r="30" spans="2:128" ht="11.25" customHeight="1">
      <c r="B30" s="624" t="s">
        <v>257</v>
      </c>
      <c r="C30" s="625"/>
      <c r="D30" s="625"/>
      <c r="E30" s="625"/>
      <c r="F30" s="625"/>
      <c r="G30" s="625"/>
      <c r="H30" s="625"/>
      <c r="I30" s="625"/>
      <c r="J30" s="625"/>
      <c r="K30" s="625"/>
      <c r="L30" s="625"/>
      <c r="M30" s="625"/>
      <c r="N30" s="625"/>
      <c r="O30" s="625"/>
      <c r="P30" s="625"/>
      <c r="Q30" s="626"/>
      <c r="R30" s="627">
        <v>47298689</v>
      </c>
      <c r="S30" s="628"/>
      <c r="T30" s="628"/>
      <c r="U30" s="628"/>
      <c r="V30" s="628"/>
      <c r="W30" s="628"/>
      <c r="X30" s="628"/>
      <c r="Y30" s="629"/>
      <c r="Z30" s="676">
        <v>2.7</v>
      </c>
      <c r="AA30" s="641"/>
      <c r="AB30" s="641"/>
      <c r="AC30" s="677"/>
      <c r="AD30" s="615">
        <v>771426</v>
      </c>
      <c r="AE30" s="628"/>
      <c r="AF30" s="628"/>
      <c r="AG30" s="628"/>
      <c r="AH30" s="628"/>
      <c r="AI30" s="628"/>
      <c r="AJ30" s="628"/>
      <c r="AK30" s="629"/>
      <c r="AL30" s="676">
        <v>0.1</v>
      </c>
      <c r="AM30" s="641"/>
      <c r="AN30" s="641"/>
      <c r="AO30" s="656"/>
      <c r="AP30" s="682" t="s">
        <v>258</v>
      </c>
      <c r="AQ30" s="683"/>
      <c r="AR30" s="683"/>
      <c r="AS30" s="683"/>
      <c r="AT30" s="683"/>
      <c r="AU30" s="683"/>
      <c r="AV30" s="683"/>
      <c r="AW30" s="683"/>
      <c r="AX30" s="683"/>
      <c r="AY30" s="683"/>
      <c r="AZ30" s="683"/>
      <c r="BA30" s="683"/>
      <c r="BB30" s="683"/>
      <c r="BC30" s="684"/>
      <c r="BD30" s="627">
        <v>21694</v>
      </c>
      <c r="BE30" s="628"/>
      <c r="BF30" s="628"/>
      <c r="BG30" s="628"/>
      <c r="BH30" s="628"/>
      <c r="BI30" s="628"/>
      <c r="BJ30" s="628"/>
      <c r="BK30" s="629"/>
      <c r="BL30" s="678">
        <v>0</v>
      </c>
      <c r="BM30" s="678"/>
      <c r="BN30" s="678"/>
      <c r="BO30" s="678"/>
      <c r="BP30" s="679" t="s">
        <v>103</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1712177456</v>
      </c>
      <c r="CN30" s="628"/>
      <c r="CO30" s="628"/>
      <c r="CP30" s="628"/>
      <c r="CQ30" s="628"/>
      <c r="CR30" s="628"/>
      <c r="CS30" s="628"/>
      <c r="CT30" s="629"/>
      <c r="CU30" s="678">
        <v>100</v>
      </c>
      <c r="CV30" s="678"/>
      <c r="CW30" s="678"/>
      <c r="CX30" s="678"/>
      <c r="CY30" s="615">
        <v>135426544</v>
      </c>
      <c r="CZ30" s="628"/>
      <c r="DA30" s="628"/>
      <c r="DB30" s="628"/>
      <c r="DC30" s="628"/>
      <c r="DD30" s="628"/>
      <c r="DE30" s="628"/>
      <c r="DF30" s="628"/>
      <c r="DG30" s="628"/>
      <c r="DH30" s="628"/>
      <c r="DI30" s="628"/>
      <c r="DJ30" s="628"/>
      <c r="DK30" s="629"/>
      <c r="DL30" s="615">
        <v>1360397310</v>
      </c>
      <c r="DM30" s="628"/>
      <c r="DN30" s="628"/>
      <c r="DO30" s="628"/>
      <c r="DP30" s="628"/>
      <c r="DQ30" s="628"/>
      <c r="DR30" s="628"/>
      <c r="DS30" s="628"/>
      <c r="DT30" s="628"/>
      <c r="DU30" s="628"/>
      <c r="DV30" s="628"/>
      <c r="DW30" s="628"/>
      <c r="DX30" s="685"/>
    </row>
    <row r="31" spans="2:128" ht="11.25" customHeight="1">
      <c r="B31" s="624" t="s">
        <v>260</v>
      </c>
      <c r="C31" s="625"/>
      <c r="D31" s="625"/>
      <c r="E31" s="625"/>
      <c r="F31" s="625"/>
      <c r="G31" s="625"/>
      <c r="H31" s="625"/>
      <c r="I31" s="625"/>
      <c r="J31" s="625"/>
      <c r="K31" s="625"/>
      <c r="L31" s="625"/>
      <c r="M31" s="625"/>
      <c r="N31" s="625"/>
      <c r="O31" s="625"/>
      <c r="P31" s="625"/>
      <c r="Q31" s="626"/>
      <c r="R31" s="627">
        <v>231532000</v>
      </c>
      <c r="S31" s="628"/>
      <c r="T31" s="628"/>
      <c r="U31" s="628"/>
      <c r="V31" s="628"/>
      <c r="W31" s="628"/>
      <c r="X31" s="628"/>
      <c r="Y31" s="629"/>
      <c r="Z31" s="676">
        <v>13.4</v>
      </c>
      <c r="AA31" s="641"/>
      <c r="AB31" s="641"/>
      <c r="AC31" s="677"/>
      <c r="AD31" s="615" t="s">
        <v>103</v>
      </c>
      <c r="AE31" s="628"/>
      <c r="AF31" s="628"/>
      <c r="AG31" s="628"/>
      <c r="AH31" s="628"/>
      <c r="AI31" s="628"/>
      <c r="AJ31" s="628"/>
      <c r="AK31" s="629"/>
      <c r="AL31" s="676" t="s">
        <v>103</v>
      </c>
      <c r="AM31" s="641"/>
      <c r="AN31" s="641"/>
      <c r="AO31" s="656"/>
      <c r="AP31" s="682" t="s">
        <v>261</v>
      </c>
      <c r="AQ31" s="683"/>
      <c r="AR31" s="683"/>
      <c r="AS31" s="683"/>
      <c r="AT31" s="683"/>
      <c r="AU31" s="683"/>
      <c r="AV31" s="683"/>
      <c r="AW31" s="683"/>
      <c r="AX31" s="683"/>
      <c r="AY31" s="683"/>
      <c r="AZ31" s="683"/>
      <c r="BA31" s="683"/>
      <c r="BB31" s="683"/>
      <c r="BC31" s="684"/>
      <c r="BD31" s="627" t="s">
        <v>103</v>
      </c>
      <c r="BE31" s="628"/>
      <c r="BF31" s="628"/>
      <c r="BG31" s="628"/>
      <c r="BH31" s="628"/>
      <c r="BI31" s="628"/>
      <c r="BJ31" s="628"/>
      <c r="BK31" s="629"/>
      <c r="BL31" s="678" t="s">
        <v>103</v>
      </c>
      <c r="BM31" s="678"/>
      <c r="BN31" s="678"/>
      <c r="BO31" s="678"/>
      <c r="BP31" s="679" t="s">
        <v>103</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262</v>
      </c>
      <c r="C32" s="625"/>
      <c r="D32" s="625"/>
      <c r="E32" s="625"/>
      <c r="F32" s="625"/>
      <c r="G32" s="625"/>
      <c r="H32" s="625"/>
      <c r="I32" s="625"/>
      <c r="J32" s="625"/>
      <c r="K32" s="625"/>
      <c r="L32" s="625"/>
      <c r="M32" s="625"/>
      <c r="N32" s="625"/>
      <c r="O32" s="625"/>
      <c r="P32" s="625"/>
      <c r="Q32" s="626"/>
      <c r="R32" s="627">
        <v>7203000</v>
      </c>
      <c r="S32" s="628"/>
      <c r="T32" s="628"/>
      <c r="U32" s="628"/>
      <c r="V32" s="628"/>
      <c r="W32" s="628"/>
      <c r="X32" s="628"/>
      <c r="Y32" s="629"/>
      <c r="Z32" s="676">
        <v>0.4</v>
      </c>
      <c r="AA32" s="641"/>
      <c r="AB32" s="641"/>
      <c r="AC32" s="677"/>
      <c r="AD32" s="615" t="s">
        <v>103</v>
      </c>
      <c r="AE32" s="628"/>
      <c r="AF32" s="628"/>
      <c r="AG32" s="628"/>
      <c r="AH32" s="628"/>
      <c r="AI32" s="628"/>
      <c r="AJ32" s="628"/>
      <c r="AK32" s="629"/>
      <c r="AL32" s="676" t="s">
        <v>103</v>
      </c>
      <c r="AM32" s="641"/>
      <c r="AN32" s="641"/>
      <c r="AO32" s="656"/>
      <c r="AP32" s="682" t="s">
        <v>263</v>
      </c>
      <c r="AQ32" s="683"/>
      <c r="AR32" s="683"/>
      <c r="AS32" s="683"/>
      <c r="AT32" s="683"/>
      <c r="AU32" s="683"/>
      <c r="AV32" s="683"/>
      <c r="AW32" s="683"/>
      <c r="AX32" s="683"/>
      <c r="AY32" s="683"/>
      <c r="AZ32" s="683"/>
      <c r="BA32" s="683"/>
      <c r="BB32" s="683"/>
      <c r="BC32" s="684"/>
      <c r="BD32" s="627">
        <v>10</v>
      </c>
      <c r="BE32" s="628"/>
      <c r="BF32" s="628"/>
      <c r="BG32" s="628"/>
      <c r="BH32" s="628"/>
      <c r="BI32" s="628"/>
      <c r="BJ32" s="628"/>
      <c r="BK32" s="629"/>
      <c r="BL32" s="678">
        <v>0</v>
      </c>
      <c r="BM32" s="678"/>
      <c r="BN32" s="678"/>
      <c r="BO32" s="678"/>
      <c r="BP32" s="679" t="s">
        <v>103</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265</v>
      </c>
      <c r="C33" s="625"/>
      <c r="D33" s="625"/>
      <c r="E33" s="625"/>
      <c r="F33" s="625"/>
      <c r="G33" s="625"/>
      <c r="H33" s="625"/>
      <c r="I33" s="625"/>
      <c r="J33" s="625"/>
      <c r="K33" s="625"/>
      <c r="L33" s="625"/>
      <c r="M33" s="625"/>
      <c r="N33" s="625"/>
      <c r="O33" s="625"/>
      <c r="P33" s="625"/>
      <c r="Q33" s="626"/>
      <c r="R33" s="627">
        <v>125589000</v>
      </c>
      <c r="S33" s="628"/>
      <c r="T33" s="628"/>
      <c r="U33" s="628"/>
      <c r="V33" s="628"/>
      <c r="W33" s="628"/>
      <c r="X33" s="628"/>
      <c r="Y33" s="629"/>
      <c r="Z33" s="676">
        <v>7.3</v>
      </c>
      <c r="AA33" s="641"/>
      <c r="AB33" s="641"/>
      <c r="AC33" s="677"/>
      <c r="AD33" s="615" t="s">
        <v>103</v>
      </c>
      <c r="AE33" s="628"/>
      <c r="AF33" s="628"/>
      <c r="AG33" s="628"/>
      <c r="AH33" s="628"/>
      <c r="AI33" s="628"/>
      <c r="AJ33" s="628"/>
      <c r="AK33" s="629"/>
      <c r="AL33" s="676" t="s">
        <v>103</v>
      </c>
      <c r="AM33" s="641"/>
      <c r="AN33" s="641"/>
      <c r="AO33" s="656"/>
      <c r="AP33" s="624" t="s">
        <v>139</v>
      </c>
      <c r="AQ33" s="625"/>
      <c r="AR33" s="625"/>
      <c r="AS33" s="625"/>
      <c r="AT33" s="625"/>
      <c r="AU33" s="625"/>
      <c r="AV33" s="625"/>
      <c r="AW33" s="625"/>
      <c r="AX33" s="625"/>
      <c r="AY33" s="625"/>
      <c r="AZ33" s="625"/>
      <c r="BA33" s="625"/>
      <c r="BB33" s="625"/>
      <c r="BC33" s="626"/>
      <c r="BD33" s="627">
        <v>864864928</v>
      </c>
      <c r="BE33" s="628"/>
      <c r="BF33" s="628"/>
      <c r="BG33" s="628"/>
      <c r="BH33" s="628"/>
      <c r="BI33" s="628"/>
      <c r="BJ33" s="628"/>
      <c r="BK33" s="629"/>
      <c r="BL33" s="678">
        <v>100</v>
      </c>
      <c r="BM33" s="678"/>
      <c r="BN33" s="678"/>
      <c r="BO33" s="678"/>
      <c r="BP33" s="679">
        <v>3211588</v>
      </c>
      <c r="BQ33" s="679"/>
      <c r="BR33" s="679"/>
      <c r="BS33" s="679"/>
      <c r="BT33" s="679"/>
      <c r="BU33" s="679"/>
      <c r="BV33" s="679"/>
      <c r="BW33" s="680"/>
      <c r="BY33" s="660" t="s">
        <v>176</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25" customHeight="1">
      <c r="B34" s="597" t="s">
        <v>271</v>
      </c>
      <c r="C34" s="598"/>
      <c r="D34" s="598"/>
      <c r="E34" s="598"/>
      <c r="F34" s="598"/>
      <c r="G34" s="598"/>
      <c r="H34" s="598"/>
      <c r="I34" s="598"/>
      <c r="J34" s="598"/>
      <c r="K34" s="598"/>
      <c r="L34" s="598"/>
      <c r="M34" s="598"/>
      <c r="N34" s="598"/>
      <c r="O34" s="598"/>
      <c r="P34" s="598"/>
      <c r="Q34" s="599"/>
      <c r="R34" s="627">
        <v>1722075796</v>
      </c>
      <c r="S34" s="628"/>
      <c r="T34" s="628"/>
      <c r="U34" s="628"/>
      <c r="V34" s="628"/>
      <c r="W34" s="628"/>
      <c r="X34" s="628"/>
      <c r="Y34" s="629"/>
      <c r="Z34" s="678">
        <v>100</v>
      </c>
      <c r="AA34" s="678"/>
      <c r="AB34" s="678"/>
      <c r="AC34" s="678"/>
      <c r="AD34" s="679">
        <v>1054180540</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926348239</v>
      </c>
      <c r="CN34" s="664"/>
      <c r="CO34" s="664"/>
      <c r="CP34" s="664"/>
      <c r="CQ34" s="664"/>
      <c r="CR34" s="664"/>
      <c r="CS34" s="664"/>
      <c r="CT34" s="665"/>
      <c r="CU34" s="666">
        <v>54.1</v>
      </c>
      <c r="CV34" s="667"/>
      <c r="CW34" s="667"/>
      <c r="CX34" s="669"/>
      <c r="CY34" s="663">
        <v>792410398</v>
      </c>
      <c r="CZ34" s="664"/>
      <c r="DA34" s="664"/>
      <c r="DB34" s="664"/>
      <c r="DC34" s="664"/>
      <c r="DD34" s="664"/>
      <c r="DE34" s="664"/>
      <c r="DF34" s="665"/>
      <c r="DG34" s="663">
        <v>783142759</v>
      </c>
      <c r="DH34" s="664"/>
      <c r="DI34" s="664"/>
      <c r="DJ34" s="664"/>
      <c r="DK34" s="664"/>
      <c r="DL34" s="664"/>
      <c r="DM34" s="664"/>
      <c r="DN34" s="664"/>
      <c r="DO34" s="664"/>
      <c r="DP34" s="664"/>
      <c r="DQ34" s="665"/>
      <c r="DR34" s="666">
        <v>66</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613071626</v>
      </c>
      <c r="CN35" s="616"/>
      <c r="CO35" s="616"/>
      <c r="CP35" s="616"/>
      <c r="CQ35" s="616"/>
      <c r="CR35" s="616"/>
      <c r="CS35" s="616"/>
      <c r="CT35" s="617"/>
      <c r="CU35" s="630">
        <v>35.799999999999997</v>
      </c>
      <c r="CV35" s="631"/>
      <c r="CW35" s="631"/>
      <c r="CX35" s="632"/>
      <c r="CY35" s="615">
        <v>512135609</v>
      </c>
      <c r="CZ35" s="616"/>
      <c r="DA35" s="616"/>
      <c r="DB35" s="616"/>
      <c r="DC35" s="616"/>
      <c r="DD35" s="616"/>
      <c r="DE35" s="616"/>
      <c r="DF35" s="617"/>
      <c r="DG35" s="615">
        <v>502867970</v>
      </c>
      <c r="DH35" s="616"/>
      <c r="DI35" s="616"/>
      <c r="DJ35" s="616"/>
      <c r="DK35" s="616"/>
      <c r="DL35" s="616"/>
      <c r="DM35" s="616"/>
      <c r="DN35" s="616"/>
      <c r="DO35" s="616"/>
      <c r="DP35" s="616"/>
      <c r="DQ35" s="617"/>
      <c r="DR35" s="630">
        <v>42.4</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446164655</v>
      </c>
      <c r="CN36" s="628"/>
      <c r="CO36" s="628"/>
      <c r="CP36" s="628"/>
      <c r="CQ36" s="628"/>
      <c r="CR36" s="628"/>
      <c r="CS36" s="628"/>
      <c r="CT36" s="629"/>
      <c r="CU36" s="630">
        <v>26.1</v>
      </c>
      <c r="CV36" s="631"/>
      <c r="CW36" s="631"/>
      <c r="CX36" s="632"/>
      <c r="CY36" s="615">
        <v>358822327</v>
      </c>
      <c r="CZ36" s="616"/>
      <c r="DA36" s="616"/>
      <c r="DB36" s="616"/>
      <c r="DC36" s="616"/>
      <c r="DD36" s="616"/>
      <c r="DE36" s="616"/>
      <c r="DF36" s="617"/>
      <c r="DG36" s="615">
        <v>358818282</v>
      </c>
      <c r="DH36" s="616"/>
      <c r="DI36" s="616"/>
      <c r="DJ36" s="616"/>
      <c r="DK36" s="616"/>
      <c r="DL36" s="616"/>
      <c r="DM36" s="616"/>
      <c r="DN36" s="616"/>
      <c r="DO36" s="616"/>
      <c r="DP36" s="616"/>
      <c r="DQ36" s="617"/>
      <c r="DR36" s="630">
        <v>30.2</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43393805</v>
      </c>
      <c r="CN37" s="616"/>
      <c r="CO37" s="616"/>
      <c r="CP37" s="616"/>
      <c r="CQ37" s="616"/>
      <c r="CR37" s="616"/>
      <c r="CS37" s="616"/>
      <c r="CT37" s="617"/>
      <c r="CU37" s="630">
        <v>2.5</v>
      </c>
      <c r="CV37" s="631"/>
      <c r="CW37" s="631"/>
      <c r="CX37" s="632"/>
      <c r="CY37" s="615">
        <v>20356662</v>
      </c>
      <c r="CZ37" s="616"/>
      <c r="DA37" s="616"/>
      <c r="DB37" s="616"/>
      <c r="DC37" s="616"/>
      <c r="DD37" s="616"/>
      <c r="DE37" s="616"/>
      <c r="DF37" s="617"/>
      <c r="DG37" s="615">
        <v>20356662</v>
      </c>
      <c r="DH37" s="616"/>
      <c r="DI37" s="616"/>
      <c r="DJ37" s="616"/>
      <c r="DK37" s="616"/>
      <c r="DL37" s="616"/>
      <c r="DM37" s="616"/>
      <c r="DN37" s="616"/>
      <c r="DO37" s="616"/>
      <c r="DP37" s="616"/>
      <c r="DQ37" s="617"/>
      <c r="DR37" s="630">
        <v>1.7</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139</v>
      </c>
      <c r="AY38" s="653"/>
      <c r="AZ38" s="653"/>
      <c r="BA38" s="653"/>
      <c r="BB38" s="653"/>
      <c r="BC38" s="654"/>
      <c r="BD38" s="673">
        <v>99.1</v>
      </c>
      <c r="BE38" s="674"/>
      <c r="BF38" s="674"/>
      <c r="BG38" s="674"/>
      <c r="BH38" s="674"/>
      <c r="BI38" s="674">
        <v>97.4</v>
      </c>
      <c r="BJ38" s="674"/>
      <c r="BK38" s="674"/>
      <c r="BL38" s="674"/>
      <c r="BM38" s="675"/>
      <c r="BN38" s="673">
        <v>99</v>
      </c>
      <c r="BO38" s="674"/>
      <c r="BP38" s="674"/>
      <c r="BQ38" s="674"/>
      <c r="BR38" s="674"/>
      <c r="BS38" s="674">
        <v>96.9</v>
      </c>
      <c r="BT38" s="674"/>
      <c r="BU38" s="674"/>
      <c r="BV38" s="674"/>
      <c r="BW38" s="675"/>
      <c r="BY38" s="624" t="s">
        <v>281</v>
      </c>
      <c r="BZ38" s="625"/>
      <c r="CA38" s="625"/>
      <c r="CB38" s="625"/>
      <c r="CC38" s="625"/>
      <c r="CD38" s="625"/>
      <c r="CE38" s="625"/>
      <c r="CF38" s="625"/>
      <c r="CG38" s="625"/>
      <c r="CH38" s="625"/>
      <c r="CI38" s="625"/>
      <c r="CJ38" s="625"/>
      <c r="CK38" s="625"/>
      <c r="CL38" s="626"/>
      <c r="CM38" s="627">
        <v>269882808</v>
      </c>
      <c r="CN38" s="628"/>
      <c r="CO38" s="628"/>
      <c r="CP38" s="628"/>
      <c r="CQ38" s="628"/>
      <c r="CR38" s="628"/>
      <c r="CS38" s="628"/>
      <c r="CT38" s="629"/>
      <c r="CU38" s="630">
        <v>15.8</v>
      </c>
      <c r="CV38" s="631"/>
      <c r="CW38" s="631"/>
      <c r="CX38" s="632"/>
      <c r="CY38" s="615">
        <v>259918127</v>
      </c>
      <c r="CZ38" s="616"/>
      <c r="DA38" s="616"/>
      <c r="DB38" s="616"/>
      <c r="DC38" s="616"/>
      <c r="DD38" s="616"/>
      <c r="DE38" s="616"/>
      <c r="DF38" s="617"/>
      <c r="DG38" s="615">
        <v>259918127</v>
      </c>
      <c r="DH38" s="616"/>
      <c r="DI38" s="616"/>
      <c r="DJ38" s="616"/>
      <c r="DK38" s="616"/>
      <c r="DL38" s="616"/>
      <c r="DM38" s="616"/>
      <c r="DN38" s="616"/>
      <c r="DO38" s="616"/>
      <c r="DP38" s="616"/>
      <c r="DQ38" s="617"/>
      <c r="DR38" s="630">
        <v>21.9</v>
      </c>
      <c r="DS38" s="631"/>
      <c r="DT38" s="631"/>
      <c r="DU38" s="631"/>
      <c r="DV38" s="631"/>
      <c r="DW38" s="631"/>
      <c r="DX38" s="640"/>
    </row>
    <row r="39" spans="2:128" ht="11.25" customHeight="1">
      <c r="AP39" s="645"/>
      <c r="AQ39" s="646"/>
      <c r="AR39" s="646"/>
      <c r="AS39" s="646"/>
      <c r="AT39" s="650"/>
      <c r="AU39" s="169" t="s">
        <v>282</v>
      </c>
      <c r="AV39" s="169"/>
      <c r="AW39" s="169"/>
      <c r="AX39" s="624" t="s">
        <v>283</v>
      </c>
      <c r="AY39" s="625"/>
      <c r="AZ39" s="625"/>
      <c r="BA39" s="625"/>
      <c r="BB39" s="625"/>
      <c r="BC39" s="626"/>
      <c r="BD39" s="655">
        <v>98.5</v>
      </c>
      <c r="BE39" s="641"/>
      <c r="BF39" s="641"/>
      <c r="BG39" s="641"/>
      <c r="BH39" s="641"/>
      <c r="BI39" s="641">
        <v>94.8</v>
      </c>
      <c r="BJ39" s="641"/>
      <c r="BK39" s="641"/>
      <c r="BL39" s="641"/>
      <c r="BM39" s="656"/>
      <c r="BN39" s="655">
        <v>98.5</v>
      </c>
      <c r="BO39" s="641"/>
      <c r="BP39" s="641"/>
      <c r="BQ39" s="641"/>
      <c r="BR39" s="641"/>
      <c r="BS39" s="641">
        <v>94.1</v>
      </c>
      <c r="BT39" s="641"/>
      <c r="BU39" s="641"/>
      <c r="BV39" s="641"/>
      <c r="BW39" s="656"/>
      <c r="BY39" s="633" t="s">
        <v>284</v>
      </c>
      <c r="BZ39" s="634"/>
      <c r="CA39" s="624" t="s">
        <v>285</v>
      </c>
      <c r="CB39" s="625"/>
      <c r="CC39" s="625"/>
      <c r="CD39" s="625"/>
      <c r="CE39" s="625"/>
      <c r="CF39" s="625"/>
      <c r="CG39" s="625"/>
      <c r="CH39" s="625"/>
      <c r="CI39" s="625"/>
      <c r="CJ39" s="625"/>
      <c r="CK39" s="625"/>
      <c r="CL39" s="626"/>
      <c r="CM39" s="627">
        <v>269882794</v>
      </c>
      <c r="CN39" s="616"/>
      <c r="CO39" s="616"/>
      <c r="CP39" s="616"/>
      <c r="CQ39" s="616"/>
      <c r="CR39" s="616"/>
      <c r="CS39" s="616"/>
      <c r="CT39" s="617"/>
      <c r="CU39" s="630">
        <v>15.8</v>
      </c>
      <c r="CV39" s="631"/>
      <c r="CW39" s="631"/>
      <c r="CX39" s="632"/>
      <c r="CY39" s="615">
        <v>259918113</v>
      </c>
      <c r="CZ39" s="616"/>
      <c r="DA39" s="616"/>
      <c r="DB39" s="616"/>
      <c r="DC39" s="616"/>
      <c r="DD39" s="616"/>
      <c r="DE39" s="616"/>
      <c r="DF39" s="617"/>
      <c r="DG39" s="615">
        <v>259918113</v>
      </c>
      <c r="DH39" s="616"/>
      <c r="DI39" s="616"/>
      <c r="DJ39" s="616"/>
      <c r="DK39" s="616"/>
      <c r="DL39" s="616"/>
      <c r="DM39" s="616"/>
      <c r="DN39" s="616"/>
      <c r="DO39" s="616"/>
      <c r="DP39" s="616"/>
      <c r="DQ39" s="617"/>
      <c r="DR39" s="630">
        <v>21.9</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99.9</v>
      </c>
      <c r="BE40" s="658"/>
      <c r="BF40" s="658"/>
      <c r="BG40" s="658"/>
      <c r="BH40" s="658"/>
      <c r="BI40" s="658">
        <v>99.7</v>
      </c>
      <c r="BJ40" s="658"/>
      <c r="BK40" s="658"/>
      <c r="BL40" s="658"/>
      <c r="BM40" s="659"/>
      <c r="BN40" s="657">
        <v>99.8</v>
      </c>
      <c r="BO40" s="658"/>
      <c r="BP40" s="658"/>
      <c r="BQ40" s="658"/>
      <c r="BR40" s="658"/>
      <c r="BS40" s="658">
        <v>99.6</v>
      </c>
      <c r="BT40" s="658"/>
      <c r="BU40" s="658"/>
      <c r="BV40" s="658"/>
      <c r="BW40" s="659"/>
      <c r="BY40" s="635"/>
      <c r="BZ40" s="636"/>
      <c r="CA40" s="624" t="s">
        <v>287</v>
      </c>
      <c r="CB40" s="625"/>
      <c r="CC40" s="625"/>
      <c r="CD40" s="625"/>
      <c r="CE40" s="625"/>
      <c r="CF40" s="625"/>
      <c r="CG40" s="625"/>
      <c r="CH40" s="625"/>
      <c r="CI40" s="625"/>
      <c r="CJ40" s="625"/>
      <c r="CK40" s="625"/>
      <c r="CL40" s="626"/>
      <c r="CM40" s="627">
        <v>219878029</v>
      </c>
      <c r="CN40" s="628"/>
      <c r="CO40" s="628"/>
      <c r="CP40" s="628"/>
      <c r="CQ40" s="628"/>
      <c r="CR40" s="628"/>
      <c r="CS40" s="628"/>
      <c r="CT40" s="629"/>
      <c r="CU40" s="630">
        <v>12.8</v>
      </c>
      <c r="CV40" s="631"/>
      <c r="CW40" s="631"/>
      <c r="CX40" s="632"/>
      <c r="CY40" s="615">
        <v>210373171</v>
      </c>
      <c r="CZ40" s="616"/>
      <c r="DA40" s="616"/>
      <c r="DB40" s="616"/>
      <c r="DC40" s="616"/>
      <c r="DD40" s="616"/>
      <c r="DE40" s="616"/>
      <c r="DF40" s="617"/>
      <c r="DG40" s="615">
        <v>210373171</v>
      </c>
      <c r="DH40" s="616"/>
      <c r="DI40" s="616"/>
      <c r="DJ40" s="616"/>
      <c r="DK40" s="616"/>
      <c r="DL40" s="616"/>
      <c r="DM40" s="616"/>
      <c r="DN40" s="616"/>
      <c r="DO40" s="616"/>
      <c r="DP40" s="616"/>
      <c r="DQ40" s="617"/>
      <c r="DR40" s="630">
        <v>17.7</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50004765</v>
      </c>
      <c r="CN41" s="616"/>
      <c r="CO41" s="616"/>
      <c r="CP41" s="616"/>
      <c r="CQ41" s="616"/>
      <c r="CR41" s="616"/>
      <c r="CS41" s="616"/>
      <c r="CT41" s="617"/>
      <c r="CU41" s="630">
        <v>2.9</v>
      </c>
      <c r="CV41" s="631"/>
      <c r="CW41" s="631"/>
      <c r="CX41" s="632"/>
      <c r="CY41" s="615">
        <v>49544942</v>
      </c>
      <c r="CZ41" s="616"/>
      <c r="DA41" s="616"/>
      <c r="DB41" s="616"/>
      <c r="DC41" s="616"/>
      <c r="DD41" s="616"/>
      <c r="DE41" s="616"/>
      <c r="DF41" s="617"/>
      <c r="DG41" s="615">
        <v>49544942</v>
      </c>
      <c r="DH41" s="616"/>
      <c r="DI41" s="616"/>
      <c r="DJ41" s="616"/>
      <c r="DK41" s="616"/>
      <c r="DL41" s="616"/>
      <c r="DM41" s="616"/>
      <c r="DN41" s="616"/>
      <c r="DO41" s="616"/>
      <c r="DP41" s="616"/>
      <c r="DQ41" s="617"/>
      <c r="DR41" s="630">
        <v>4.2</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v>14</v>
      </c>
      <c r="CN42" s="628"/>
      <c r="CO42" s="628"/>
      <c r="CP42" s="628"/>
      <c r="CQ42" s="628"/>
      <c r="CR42" s="628"/>
      <c r="CS42" s="628"/>
      <c r="CT42" s="629"/>
      <c r="CU42" s="630">
        <v>0</v>
      </c>
      <c r="CV42" s="631"/>
      <c r="CW42" s="631"/>
      <c r="CX42" s="632"/>
      <c r="CY42" s="615">
        <v>14</v>
      </c>
      <c r="CZ42" s="616"/>
      <c r="DA42" s="616"/>
      <c r="DB42" s="616"/>
      <c r="DC42" s="616"/>
      <c r="DD42" s="616"/>
      <c r="DE42" s="616"/>
      <c r="DF42" s="617"/>
      <c r="DG42" s="615">
        <v>14</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649765067</v>
      </c>
      <c r="CN43" s="616"/>
      <c r="CO43" s="616"/>
      <c r="CP43" s="616"/>
      <c r="CQ43" s="616"/>
      <c r="CR43" s="616"/>
      <c r="CS43" s="616"/>
      <c r="CT43" s="617"/>
      <c r="CU43" s="630">
        <v>37.9</v>
      </c>
      <c r="CV43" s="631"/>
      <c r="CW43" s="631"/>
      <c r="CX43" s="632"/>
      <c r="CY43" s="615">
        <v>554248426</v>
      </c>
      <c r="CZ43" s="616"/>
      <c r="DA43" s="616"/>
      <c r="DB43" s="616"/>
      <c r="DC43" s="616"/>
      <c r="DD43" s="616"/>
      <c r="DE43" s="616"/>
      <c r="DF43" s="617"/>
      <c r="DG43" s="615">
        <v>367622785</v>
      </c>
      <c r="DH43" s="616"/>
      <c r="DI43" s="616"/>
      <c r="DJ43" s="616"/>
      <c r="DK43" s="616"/>
      <c r="DL43" s="616"/>
      <c r="DM43" s="616"/>
      <c r="DN43" s="616"/>
      <c r="DO43" s="616"/>
      <c r="DP43" s="616"/>
      <c r="DQ43" s="617"/>
      <c r="DR43" s="630">
        <v>31</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66237790</v>
      </c>
      <c r="CN44" s="628"/>
      <c r="CO44" s="628"/>
      <c r="CP44" s="628"/>
      <c r="CQ44" s="628"/>
      <c r="CR44" s="628"/>
      <c r="CS44" s="628"/>
      <c r="CT44" s="629"/>
      <c r="CU44" s="630">
        <v>3.9</v>
      </c>
      <c r="CV44" s="631"/>
      <c r="CW44" s="631"/>
      <c r="CX44" s="632"/>
      <c r="CY44" s="615">
        <v>45061763</v>
      </c>
      <c r="CZ44" s="616"/>
      <c r="DA44" s="616"/>
      <c r="DB44" s="616"/>
      <c r="DC44" s="616"/>
      <c r="DD44" s="616"/>
      <c r="DE44" s="616"/>
      <c r="DF44" s="617"/>
      <c r="DG44" s="615">
        <v>40925160</v>
      </c>
      <c r="DH44" s="616"/>
      <c r="DI44" s="616"/>
      <c r="DJ44" s="616"/>
      <c r="DK44" s="616"/>
      <c r="DL44" s="616"/>
      <c r="DM44" s="616"/>
      <c r="DN44" s="616"/>
      <c r="DO44" s="616"/>
      <c r="DP44" s="616"/>
      <c r="DQ44" s="617"/>
      <c r="DR44" s="630">
        <v>3.4</v>
      </c>
      <c r="DS44" s="631"/>
      <c r="DT44" s="631"/>
      <c r="DU44" s="631"/>
      <c r="DV44" s="631"/>
      <c r="DW44" s="631"/>
      <c r="DX44" s="640"/>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13586421</v>
      </c>
      <c r="CN45" s="616"/>
      <c r="CO45" s="616"/>
      <c r="CP45" s="616"/>
      <c r="CQ45" s="616"/>
      <c r="CR45" s="616"/>
      <c r="CS45" s="616"/>
      <c r="CT45" s="617"/>
      <c r="CU45" s="630">
        <v>0.8</v>
      </c>
      <c r="CV45" s="631"/>
      <c r="CW45" s="631"/>
      <c r="CX45" s="632"/>
      <c r="CY45" s="615">
        <v>8936214</v>
      </c>
      <c r="CZ45" s="616"/>
      <c r="DA45" s="616"/>
      <c r="DB45" s="616"/>
      <c r="DC45" s="616"/>
      <c r="DD45" s="616"/>
      <c r="DE45" s="616"/>
      <c r="DF45" s="617"/>
      <c r="DG45" s="615">
        <v>8936214</v>
      </c>
      <c r="DH45" s="616"/>
      <c r="DI45" s="616"/>
      <c r="DJ45" s="616"/>
      <c r="DK45" s="616"/>
      <c r="DL45" s="616"/>
      <c r="DM45" s="616"/>
      <c r="DN45" s="616"/>
      <c r="DO45" s="616"/>
      <c r="DP45" s="616"/>
      <c r="DQ45" s="617"/>
      <c r="DR45" s="630">
        <v>0.8</v>
      </c>
      <c r="DS45" s="631"/>
      <c r="DT45" s="631"/>
      <c r="DU45" s="631"/>
      <c r="DV45" s="631"/>
      <c r="DW45" s="631"/>
      <c r="DX45" s="640"/>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527133693</v>
      </c>
      <c r="CN46" s="628"/>
      <c r="CO46" s="628"/>
      <c r="CP46" s="628"/>
      <c r="CQ46" s="628"/>
      <c r="CR46" s="628"/>
      <c r="CS46" s="628"/>
      <c r="CT46" s="629"/>
      <c r="CU46" s="630">
        <v>30.8</v>
      </c>
      <c r="CV46" s="631"/>
      <c r="CW46" s="631"/>
      <c r="CX46" s="632"/>
      <c r="CY46" s="615">
        <v>484271141</v>
      </c>
      <c r="CZ46" s="616"/>
      <c r="DA46" s="616"/>
      <c r="DB46" s="616"/>
      <c r="DC46" s="616"/>
      <c r="DD46" s="616"/>
      <c r="DE46" s="616"/>
      <c r="DF46" s="617"/>
      <c r="DG46" s="615">
        <v>317288276</v>
      </c>
      <c r="DH46" s="616"/>
      <c r="DI46" s="616"/>
      <c r="DJ46" s="616"/>
      <c r="DK46" s="616"/>
      <c r="DL46" s="616"/>
      <c r="DM46" s="616"/>
      <c r="DN46" s="616"/>
      <c r="DO46" s="616"/>
      <c r="DP46" s="616"/>
      <c r="DQ46" s="617"/>
      <c r="DR46" s="630">
        <v>26.7</v>
      </c>
      <c r="DS46" s="631"/>
      <c r="DT46" s="631"/>
      <c r="DU46" s="631"/>
      <c r="DV46" s="631"/>
      <c r="DW46" s="631"/>
      <c r="DX46" s="640"/>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6632427</v>
      </c>
      <c r="CN47" s="616"/>
      <c r="CO47" s="616"/>
      <c r="CP47" s="616"/>
      <c r="CQ47" s="616"/>
      <c r="CR47" s="616"/>
      <c r="CS47" s="616"/>
      <c r="CT47" s="617"/>
      <c r="CU47" s="630">
        <v>0.4</v>
      </c>
      <c r="CV47" s="631"/>
      <c r="CW47" s="631"/>
      <c r="CX47" s="632"/>
      <c r="CY47" s="615">
        <v>6530942</v>
      </c>
      <c r="CZ47" s="616"/>
      <c r="DA47" s="616"/>
      <c r="DB47" s="616"/>
      <c r="DC47" s="616"/>
      <c r="DD47" s="616"/>
      <c r="DE47" s="616"/>
      <c r="DF47" s="617"/>
      <c r="DG47" s="615" t="s">
        <v>103</v>
      </c>
      <c r="DH47" s="616"/>
      <c r="DI47" s="616"/>
      <c r="DJ47" s="616"/>
      <c r="DK47" s="616"/>
      <c r="DL47" s="616"/>
      <c r="DM47" s="616"/>
      <c r="DN47" s="616"/>
      <c r="DO47" s="616"/>
      <c r="DP47" s="616"/>
      <c r="DQ47" s="617"/>
      <c r="DR47" s="630" t="s">
        <v>103</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20267344</v>
      </c>
      <c r="CN48" s="628"/>
      <c r="CO48" s="628"/>
      <c r="CP48" s="628"/>
      <c r="CQ48" s="628"/>
      <c r="CR48" s="628"/>
      <c r="CS48" s="628"/>
      <c r="CT48" s="629"/>
      <c r="CU48" s="630">
        <v>1.2</v>
      </c>
      <c r="CV48" s="631"/>
      <c r="CW48" s="631"/>
      <c r="CX48" s="632"/>
      <c r="CY48" s="615">
        <v>6097172</v>
      </c>
      <c r="CZ48" s="616"/>
      <c r="DA48" s="616"/>
      <c r="DB48" s="616"/>
      <c r="DC48" s="616"/>
      <c r="DD48" s="616"/>
      <c r="DE48" s="616"/>
      <c r="DF48" s="617"/>
      <c r="DG48" s="615" t="s">
        <v>103</v>
      </c>
      <c r="DH48" s="616"/>
      <c r="DI48" s="616"/>
      <c r="DJ48" s="616"/>
      <c r="DK48" s="616"/>
      <c r="DL48" s="616"/>
      <c r="DM48" s="616"/>
      <c r="DN48" s="616"/>
      <c r="DO48" s="616"/>
      <c r="DP48" s="616"/>
      <c r="DQ48" s="617"/>
      <c r="DR48" s="630" t="s">
        <v>103</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v>6741059</v>
      </c>
      <c r="CN49" s="616"/>
      <c r="CO49" s="616"/>
      <c r="CP49" s="616"/>
      <c r="CQ49" s="616"/>
      <c r="CR49" s="616"/>
      <c r="CS49" s="616"/>
      <c r="CT49" s="617"/>
      <c r="CU49" s="630">
        <v>0.4</v>
      </c>
      <c r="CV49" s="631"/>
      <c r="CW49" s="631"/>
      <c r="CX49" s="632"/>
      <c r="CY49" s="615">
        <v>2878059</v>
      </c>
      <c r="CZ49" s="616"/>
      <c r="DA49" s="616"/>
      <c r="DB49" s="616"/>
      <c r="DC49" s="616"/>
      <c r="DD49" s="616"/>
      <c r="DE49" s="616"/>
      <c r="DF49" s="617"/>
      <c r="DG49" s="615" t="s">
        <v>103</v>
      </c>
      <c r="DH49" s="616"/>
      <c r="DI49" s="616"/>
      <c r="DJ49" s="616"/>
      <c r="DK49" s="616"/>
      <c r="DL49" s="616"/>
      <c r="DM49" s="616"/>
      <c r="DN49" s="616"/>
      <c r="DO49" s="616"/>
      <c r="DP49" s="616"/>
      <c r="DQ49" s="617"/>
      <c r="DR49" s="630" t="s">
        <v>103</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9166333</v>
      </c>
      <c r="CN50" s="628"/>
      <c r="CO50" s="628"/>
      <c r="CP50" s="628"/>
      <c r="CQ50" s="628"/>
      <c r="CR50" s="628"/>
      <c r="CS50" s="628"/>
      <c r="CT50" s="629"/>
      <c r="CU50" s="630">
        <v>0.5</v>
      </c>
      <c r="CV50" s="631"/>
      <c r="CW50" s="631"/>
      <c r="CX50" s="632"/>
      <c r="CY50" s="615">
        <v>473135</v>
      </c>
      <c r="CZ50" s="616"/>
      <c r="DA50" s="616"/>
      <c r="DB50" s="616"/>
      <c r="DC50" s="616"/>
      <c r="DD50" s="616"/>
      <c r="DE50" s="616"/>
      <c r="DF50" s="617"/>
      <c r="DG50" s="615">
        <v>473135</v>
      </c>
      <c r="DH50" s="616"/>
      <c r="DI50" s="616"/>
      <c r="DJ50" s="616"/>
      <c r="DK50" s="616"/>
      <c r="DL50" s="616"/>
      <c r="DM50" s="616"/>
      <c r="DN50" s="616"/>
      <c r="DO50" s="616"/>
      <c r="DP50" s="616"/>
      <c r="DQ50" s="617"/>
      <c r="DR50" s="630">
        <v>0</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103</v>
      </c>
      <c r="CN51" s="616"/>
      <c r="CO51" s="616"/>
      <c r="CP51" s="616"/>
      <c r="CQ51" s="616"/>
      <c r="CR51" s="616"/>
      <c r="CS51" s="616"/>
      <c r="CT51" s="617"/>
      <c r="CU51" s="630" t="s">
        <v>103</v>
      </c>
      <c r="CV51" s="631"/>
      <c r="CW51" s="631"/>
      <c r="CX51" s="632"/>
      <c r="CY51" s="615" t="s">
        <v>103</v>
      </c>
      <c r="CZ51" s="616"/>
      <c r="DA51" s="616"/>
      <c r="DB51" s="616"/>
      <c r="DC51" s="616"/>
      <c r="DD51" s="616"/>
      <c r="DE51" s="616"/>
      <c r="DF51" s="617"/>
      <c r="DG51" s="615" t="s">
        <v>103</v>
      </c>
      <c r="DH51" s="616"/>
      <c r="DI51" s="616"/>
      <c r="DJ51" s="616"/>
      <c r="DK51" s="616"/>
      <c r="DL51" s="616"/>
      <c r="DM51" s="616"/>
      <c r="DN51" s="616"/>
      <c r="DO51" s="616"/>
      <c r="DP51" s="616"/>
      <c r="DQ51" s="617"/>
      <c r="DR51" s="630" t="s">
        <v>103</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136064150</v>
      </c>
      <c r="CN52" s="628"/>
      <c r="CO52" s="628"/>
      <c r="CP52" s="628"/>
      <c r="CQ52" s="628"/>
      <c r="CR52" s="628"/>
      <c r="CS52" s="628"/>
      <c r="CT52" s="629"/>
      <c r="CU52" s="630">
        <v>7.9</v>
      </c>
      <c r="CV52" s="631"/>
      <c r="CW52" s="631"/>
      <c r="CX52" s="632"/>
      <c r="CY52" s="615">
        <v>13738486</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2832769</v>
      </c>
      <c r="CN53" s="628"/>
      <c r="CO53" s="628"/>
      <c r="CP53" s="628"/>
      <c r="CQ53" s="628"/>
      <c r="CR53" s="628"/>
      <c r="CS53" s="628"/>
      <c r="CT53" s="629"/>
      <c r="CU53" s="630">
        <v>0.2</v>
      </c>
      <c r="CV53" s="631"/>
      <c r="CW53" s="631"/>
      <c r="CX53" s="632"/>
      <c r="CY53" s="615">
        <v>1375174</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135426544</v>
      </c>
      <c r="CN54" s="628"/>
      <c r="CO54" s="628"/>
      <c r="CP54" s="628"/>
      <c r="CQ54" s="628"/>
      <c r="CR54" s="628"/>
      <c r="CS54" s="628"/>
      <c r="CT54" s="629"/>
      <c r="CU54" s="630">
        <v>7.9</v>
      </c>
      <c r="CV54" s="631"/>
      <c r="CW54" s="631"/>
      <c r="CX54" s="632"/>
      <c r="CY54" s="615">
        <v>13718129</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48253932</v>
      </c>
      <c r="CN55" s="628"/>
      <c r="CO55" s="628"/>
      <c r="CP55" s="628"/>
      <c r="CQ55" s="628"/>
      <c r="CR55" s="628"/>
      <c r="CS55" s="628"/>
      <c r="CT55" s="629"/>
      <c r="CU55" s="630">
        <v>2.8</v>
      </c>
      <c r="CV55" s="631"/>
      <c r="CW55" s="631"/>
      <c r="CX55" s="632"/>
      <c r="CY55" s="615">
        <v>1071337</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75864184</v>
      </c>
      <c r="CN56" s="628"/>
      <c r="CO56" s="628"/>
      <c r="CP56" s="628"/>
      <c r="CQ56" s="628"/>
      <c r="CR56" s="628"/>
      <c r="CS56" s="628"/>
      <c r="CT56" s="629"/>
      <c r="CU56" s="630">
        <v>4.4000000000000004</v>
      </c>
      <c r="CV56" s="631"/>
      <c r="CW56" s="631"/>
      <c r="CX56" s="632"/>
      <c r="CY56" s="615">
        <v>12137118</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637606</v>
      </c>
      <c r="CN57" s="628"/>
      <c r="CO57" s="628"/>
      <c r="CP57" s="628"/>
      <c r="CQ57" s="628"/>
      <c r="CR57" s="628"/>
      <c r="CS57" s="628"/>
      <c r="CT57" s="629"/>
      <c r="CU57" s="630">
        <v>0</v>
      </c>
      <c r="CV57" s="631"/>
      <c r="CW57" s="631"/>
      <c r="CX57" s="632"/>
      <c r="CY57" s="615">
        <v>20357</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103</v>
      </c>
      <c r="CN58" s="628"/>
      <c r="CO58" s="628"/>
      <c r="CP58" s="628"/>
      <c r="CQ58" s="628"/>
      <c r="CR58" s="628"/>
      <c r="CS58" s="628"/>
      <c r="CT58" s="629"/>
      <c r="CU58" s="630" t="s">
        <v>103</v>
      </c>
      <c r="CV58" s="631"/>
      <c r="CW58" s="631"/>
      <c r="CX58" s="632"/>
      <c r="CY58" s="615" t="s">
        <v>103</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1712177456</v>
      </c>
      <c r="CN59" s="601"/>
      <c r="CO59" s="601"/>
      <c r="CP59" s="601"/>
      <c r="CQ59" s="601"/>
      <c r="CR59" s="601"/>
      <c r="CS59" s="601"/>
      <c r="CT59" s="602"/>
      <c r="CU59" s="603">
        <v>100</v>
      </c>
      <c r="CV59" s="604"/>
      <c r="CW59" s="604"/>
      <c r="CX59" s="605"/>
      <c r="CY59" s="606">
        <v>1360397310</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3" customWidth="1"/>
    <col min="131" max="131" width="1.6640625" style="233" customWidth="1"/>
    <col min="132" max="16384" width="9" style="233"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6" t="s">
        <v>311</v>
      </c>
      <c r="DK2" s="1117"/>
      <c r="DL2" s="1117"/>
      <c r="DM2" s="1117"/>
      <c r="DN2" s="1117"/>
      <c r="DO2" s="1118"/>
      <c r="DP2" s="194"/>
      <c r="DQ2" s="1116" t="s">
        <v>312</v>
      </c>
      <c r="DR2" s="1117"/>
      <c r="DS2" s="1117"/>
      <c r="DT2" s="1117"/>
      <c r="DU2" s="1117"/>
      <c r="DV2" s="1117"/>
      <c r="DW2" s="1117"/>
      <c r="DX2" s="1117"/>
      <c r="DY2" s="1117"/>
      <c r="DZ2" s="1118"/>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315</v>
      </c>
      <c r="B5" s="984"/>
      <c r="C5" s="984"/>
      <c r="D5" s="984"/>
      <c r="E5" s="984"/>
      <c r="F5" s="984"/>
      <c r="G5" s="984"/>
      <c r="H5" s="984"/>
      <c r="I5" s="984"/>
      <c r="J5" s="984"/>
      <c r="K5" s="984"/>
      <c r="L5" s="984"/>
      <c r="M5" s="984"/>
      <c r="N5" s="984"/>
      <c r="O5" s="984"/>
      <c r="P5" s="985"/>
      <c r="Q5" s="989" t="s">
        <v>316</v>
      </c>
      <c r="R5" s="990"/>
      <c r="S5" s="990"/>
      <c r="T5" s="990"/>
      <c r="U5" s="991"/>
      <c r="V5" s="989" t="s">
        <v>317</v>
      </c>
      <c r="W5" s="990"/>
      <c r="X5" s="990"/>
      <c r="Y5" s="990"/>
      <c r="Z5" s="991"/>
      <c r="AA5" s="989" t="s">
        <v>318</v>
      </c>
      <c r="AB5" s="990"/>
      <c r="AC5" s="990"/>
      <c r="AD5" s="990"/>
      <c r="AE5" s="990"/>
      <c r="AF5" s="1119" t="s">
        <v>319</v>
      </c>
      <c r="AG5" s="990"/>
      <c r="AH5" s="990"/>
      <c r="AI5" s="990"/>
      <c r="AJ5" s="1005"/>
      <c r="AK5" s="990" t="s">
        <v>320</v>
      </c>
      <c r="AL5" s="990"/>
      <c r="AM5" s="990"/>
      <c r="AN5" s="990"/>
      <c r="AO5" s="991"/>
      <c r="AP5" s="989" t="s">
        <v>321</v>
      </c>
      <c r="AQ5" s="990"/>
      <c r="AR5" s="990"/>
      <c r="AS5" s="990"/>
      <c r="AT5" s="991"/>
      <c r="AU5" s="989" t="s">
        <v>322</v>
      </c>
      <c r="AV5" s="990"/>
      <c r="AW5" s="990"/>
      <c r="AX5" s="990"/>
      <c r="AY5" s="1005"/>
      <c r="AZ5" s="201"/>
      <c r="BA5" s="201"/>
      <c r="BB5" s="201"/>
      <c r="BC5" s="201"/>
      <c r="BD5" s="201"/>
      <c r="BE5" s="202"/>
      <c r="BF5" s="202"/>
      <c r="BG5" s="202"/>
      <c r="BH5" s="202"/>
      <c r="BI5" s="202"/>
      <c r="BJ5" s="202"/>
      <c r="BK5" s="202"/>
      <c r="BL5" s="202"/>
      <c r="BM5" s="202"/>
      <c r="BN5" s="202"/>
      <c r="BO5" s="202"/>
      <c r="BP5" s="202"/>
      <c r="BQ5" s="983" t="s">
        <v>323</v>
      </c>
      <c r="BR5" s="984"/>
      <c r="BS5" s="984"/>
      <c r="BT5" s="984"/>
      <c r="BU5" s="984"/>
      <c r="BV5" s="984"/>
      <c r="BW5" s="984"/>
      <c r="BX5" s="984"/>
      <c r="BY5" s="984"/>
      <c r="BZ5" s="984"/>
      <c r="CA5" s="984"/>
      <c r="CB5" s="984"/>
      <c r="CC5" s="984"/>
      <c r="CD5" s="984"/>
      <c r="CE5" s="984"/>
      <c r="CF5" s="984"/>
      <c r="CG5" s="985"/>
      <c r="CH5" s="989" t="s">
        <v>324</v>
      </c>
      <c r="CI5" s="990"/>
      <c r="CJ5" s="990"/>
      <c r="CK5" s="990"/>
      <c r="CL5" s="991"/>
      <c r="CM5" s="989" t="s">
        <v>325</v>
      </c>
      <c r="CN5" s="990"/>
      <c r="CO5" s="990"/>
      <c r="CP5" s="990"/>
      <c r="CQ5" s="991"/>
      <c r="CR5" s="989" t="s">
        <v>326</v>
      </c>
      <c r="CS5" s="990"/>
      <c r="CT5" s="990"/>
      <c r="CU5" s="990"/>
      <c r="CV5" s="991"/>
      <c r="CW5" s="989" t="s">
        <v>327</v>
      </c>
      <c r="CX5" s="990"/>
      <c r="CY5" s="990"/>
      <c r="CZ5" s="990"/>
      <c r="DA5" s="991"/>
      <c r="DB5" s="989" t="s">
        <v>328</v>
      </c>
      <c r="DC5" s="990"/>
      <c r="DD5" s="990"/>
      <c r="DE5" s="990"/>
      <c r="DF5" s="991"/>
      <c r="DG5" s="1104" t="s">
        <v>329</v>
      </c>
      <c r="DH5" s="1105"/>
      <c r="DI5" s="1105"/>
      <c r="DJ5" s="1105"/>
      <c r="DK5" s="1106"/>
      <c r="DL5" s="1104" t="s">
        <v>330</v>
      </c>
      <c r="DM5" s="1105"/>
      <c r="DN5" s="1105"/>
      <c r="DO5" s="1105"/>
      <c r="DP5" s="1106"/>
      <c r="DQ5" s="989" t="s">
        <v>331</v>
      </c>
      <c r="DR5" s="990"/>
      <c r="DS5" s="990"/>
      <c r="DT5" s="990"/>
      <c r="DU5" s="991"/>
      <c r="DV5" s="989" t="s">
        <v>322</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20"/>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7"/>
      <c r="DH6" s="1108"/>
      <c r="DI6" s="1108"/>
      <c r="DJ6" s="1108"/>
      <c r="DK6" s="1109"/>
      <c r="DL6" s="1107"/>
      <c r="DM6" s="1108"/>
      <c r="DN6" s="1108"/>
      <c r="DO6" s="1108"/>
      <c r="DP6" s="1109"/>
      <c r="DQ6" s="992"/>
      <c r="DR6" s="993"/>
      <c r="DS6" s="993"/>
      <c r="DT6" s="993"/>
      <c r="DU6" s="994"/>
      <c r="DV6" s="992"/>
      <c r="DW6" s="993"/>
      <c r="DX6" s="993"/>
      <c r="DY6" s="993"/>
      <c r="DZ6" s="1006"/>
      <c r="EA6" s="199"/>
    </row>
    <row r="7" spans="1:131" s="200" customFormat="1" ht="26.25" customHeight="1" thickTop="1">
      <c r="A7" s="203">
        <v>1</v>
      </c>
      <c r="B7" s="1044" t="s">
        <v>332</v>
      </c>
      <c r="C7" s="1045"/>
      <c r="D7" s="1045"/>
      <c r="E7" s="1045"/>
      <c r="F7" s="1045"/>
      <c r="G7" s="1045"/>
      <c r="H7" s="1045"/>
      <c r="I7" s="1045"/>
      <c r="J7" s="1045"/>
      <c r="K7" s="1045"/>
      <c r="L7" s="1045"/>
      <c r="M7" s="1045"/>
      <c r="N7" s="1045"/>
      <c r="O7" s="1045"/>
      <c r="P7" s="1046"/>
      <c r="Q7" s="1110">
        <v>1808334</v>
      </c>
      <c r="R7" s="1111"/>
      <c r="S7" s="1111"/>
      <c r="T7" s="1111"/>
      <c r="U7" s="1111"/>
      <c r="V7" s="1111">
        <v>1799824</v>
      </c>
      <c r="W7" s="1111"/>
      <c r="X7" s="1111"/>
      <c r="Y7" s="1111"/>
      <c r="Z7" s="1111"/>
      <c r="AA7" s="1111">
        <v>8510</v>
      </c>
      <c r="AB7" s="1111"/>
      <c r="AC7" s="1111"/>
      <c r="AD7" s="1111"/>
      <c r="AE7" s="1112"/>
      <c r="AF7" s="1113">
        <v>4273</v>
      </c>
      <c r="AG7" s="1114"/>
      <c r="AH7" s="1114"/>
      <c r="AI7" s="1114"/>
      <c r="AJ7" s="1115"/>
      <c r="AK7" s="1097">
        <v>3258</v>
      </c>
      <c r="AL7" s="1098"/>
      <c r="AM7" s="1098"/>
      <c r="AN7" s="1098"/>
      <c r="AO7" s="1098"/>
      <c r="AP7" s="1098">
        <v>4566726</v>
      </c>
      <c r="AQ7" s="1098"/>
      <c r="AR7" s="1098"/>
      <c r="AS7" s="1098"/>
      <c r="AT7" s="1098"/>
      <c r="AU7" s="1099"/>
      <c r="AV7" s="1099"/>
      <c r="AW7" s="1099"/>
      <c r="AX7" s="1099"/>
      <c r="AY7" s="1100"/>
      <c r="AZ7" s="197"/>
      <c r="BA7" s="197"/>
      <c r="BB7" s="197"/>
      <c r="BC7" s="197"/>
      <c r="BD7" s="197"/>
      <c r="BE7" s="198"/>
      <c r="BF7" s="198"/>
      <c r="BG7" s="198"/>
      <c r="BH7" s="198"/>
      <c r="BI7" s="198"/>
      <c r="BJ7" s="198"/>
      <c r="BK7" s="198"/>
      <c r="BL7" s="198"/>
      <c r="BM7" s="198"/>
      <c r="BN7" s="198"/>
      <c r="BO7" s="198"/>
      <c r="BP7" s="198"/>
      <c r="BQ7" s="204">
        <v>1</v>
      </c>
      <c r="BR7" s="353" t="s">
        <v>514</v>
      </c>
      <c r="BS7" s="1101" t="s">
        <v>515</v>
      </c>
      <c r="BT7" s="1102" t="s">
        <v>515</v>
      </c>
      <c r="BU7" s="1102" t="s">
        <v>515</v>
      </c>
      <c r="BV7" s="1102" t="s">
        <v>515</v>
      </c>
      <c r="BW7" s="1102" t="s">
        <v>515</v>
      </c>
      <c r="BX7" s="1102" t="s">
        <v>515</v>
      </c>
      <c r="BY7" s="1102" t="s">
        <v>515</v>
      </c>
      <c r="BZ7" s="1102" t="s">
        <v>515</v>
      </c>
      <c r="CA7" s="1102" t="s">
        <v>515</v>
      </c>
      <c r="CB7" s="1102" t="s">
        <v>515</v>
      </c>
      <c r="CC7" s="1102" t="s">
        <v>515</v>
      </c>
      <c r="CD7" s="1102" t="s">
        <v>515</v>
      </c>
      <c r="CE7" s="1102" t="s">
        <v>515</v>
      </c>
      <c r="CF7" s="1102" t="s">
        <v>515</v>
      </c>
      <c r="CG7" s="1103" t="s">
        <v>515</v>
      </c>
      <c r="CH7" s="1091">
        <v>-1</v>
      </c>
      <c r="CI7" s="1092"/>
      <c r="CJ7" s="1092"/>
      <c r="CK7" s="1092"/>
      <c r="CL7" s="1093"/>
      <c r="CM7" s="1091">
        <v>978</v>
      </c>
      <c r="CN7" s="1092">
        <v>-2421</v>
      </c>
      <c r="CO7" s="1092">
        <v>-2421</v>
      </c>
      <c r="CP7" s="1092">
        <v>-2421</v>
      </c>
      <c r="CQ7" s="1093">
        <v>-2421</v>
      </c>
      <c r="CR7" s="1091">
        <v>696</v>
      </c>
      <c r="CS7" s="1092">
        <v>984298</v>
      </c>
      <c r="CT7" s="1092">
        <v>984298</v>
      </c>
      <c r="CU7" s="1092">
        <v>984298</v>
      </c>
      <c r="CV7" s="1093">
        <v>984298</v>
      </c>
      <c r="CW7" s="1091">
        <v>237</v>
      </c>
      <c r="CX7" s="1092">
        <v>695650</v>
      </c>
      <c r="CY7" s="1092">
        <v>695650</v>
      </c>
      <c r="CZ7" s="1092">
        <v>695650</v>
      </c>
      <c r="DA7" s="1093">
        <v>695650</v>
      </c>
      <c r="DB7" s="1091">
        <v>7873</v>
      </c>
      <c r="DC7" s="1092"/>
      <c r="DD7" s="1092"/>
      <c r="DE7" s="1092"/>
      <c r="DF7" s="1093"/>
      <c r="DG7" s="1094" t="s">
        <v>460</v>
      </c>
      <c r="DH7" s="1095"/>
      <c r="DI7" s="1095"/>
      <c r="DJ7" s="1095"/>
      <c r="DK7" s="1096"/>
      <c r="DL7" s="1094">
        <v>9596</v>
      </c>
      <c r="DM7" s="1095"/>
      <c r="DN7" s="1095"/>
      <c r="DO7" s="1095"/>
      <c r="DP7" s="1096"/>
      <c r="DQ7" s="1094">
        <v>8636</v>
      </c>
      <c r="DR7" s="1095"/>
      <c r="DS7" s="1095"/>
      <c r="DT7" s="1095"/>
      <c r="DU7" s="1096"/>
      <c r="DV7" s="1121"/>
      <c r="DW7" s="1122"/>
      <c r="DX7" s="1122"/>
      <c r="DY7" s="1122"/>
      <c r="DZ7" s="1123"/>
      <c r="EA7" s="199"/>
    </row>
    <row r="8" spans="1:131" s="200" customFormat="1" ht="26.25" customHeight="1">
      <c r="A8" s="205">
        <v>2</v>
      </c>
      <c r="B8" s="1031" t="s">
        <v>333</v>
      </c>
      <c r="C8" s="1032"/>
      <c r="D8" s="1032"/>
      <c r="E8" s="1032"/>
      <c r="F8" s="1032"/>
      <c r="G8" s="1032"/>
      <c r="H8" s="1032"/>
      <c r="I8" s="1032"/>
      <c r="J8" s="1032"/>
      <c r="K8" s="1032"/>
      <c r="L8" s="1032"/>
      <c r="M8" s="1032"/>
      <c r="N8" s="1032"/>
      <c r="O8" s="1032"/>
      <c r="P8" s="1033"/>
      <c r="Q8" s="1038">
        <v>566840</v>
      </c>
      <c r="R8" s="1035"/>
      <c r="S8" s="1035"/>
      <c r="T8" s="1035"/>
      <c r="U8" s="1035"/>
      <c r="V8" s="1035">
        <v>566840</v>
      </c>
      <c r="W8" s="1035"/>
      <c r="X8" s="1035"/>
      <c r="Y8" s="1035"/>
      <c r="Z8" s="1035"/>
      <c r="AA8" s="1035">
        <v>0</v>
      </c>
      <c r="AB8" s="1035"/>
      <c r="AC8" s="1035"/>
      <c r="AD8" s="1035"/>
      <c r="AE8" s="1039"/>
      <c r="AF8" s="1086">
        <v>0</v>
      </c>
      <c r="AG8" s="1087"/>
      <c r="AH8" s="1087"/>
      <c r="AI8" s="1087"/>
      <c r="AJ8" s="1088"/>
      <c r="AK8" s="1089">
        <v>191387</v>
      </c>
      <c r="AL8" s="1090"/>
      <c r="AM8" s="1090"/>
      <c r="AN8" s="1090"/>
      <c r="AO8" s="1090"/>
      <c r="AP8" s="1090" t="s">
        <v>551</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6">
        <v>2</v>
      </c>
      <c r="BR8" s="207"/>
      <c r="BS8" s="1002" t="s">
        <v>516</v>
      </c>
      <c r="BT8" s="1003" t="s">
        <v>516</v>
      </c>
      <c r="BU8" s="1003" t="s">
        <v>516</v>
      </c>
      <c r="BV8" s="1003" t="s">
        <v>516</v>
      </c>
      <c r="BW8" s="1003" t="s">
        <v>516</v>
      </c>
      <c r="BX8" s="1003" t="s">
        <v>516</v>
      </c>
      <c r="BY8" s="1003" t="s">
        <v>516</v>
      </c>
      <c r="BZ8" s="1003" t="s">
        <v>516</v>
      </c>
      <c r="CA8" s="1003" t="s">
        <v>516</v>
      </c>
      <c r="CB8" s="1003" t="s">
        <v>516</v>
      </c>
      <c r="CC8" s="1003" t="s">
        <v>516</v>
      </c>
      <c r="CD8" s="1003" t="s">
        <v>516</v>
      </c>
      <c r="CE8" s="1003" t="s">
        <v>516</v>
      </c>
      <c r="CF8" s="1003" t="s">
        <v>516</v>
      </c>
      <c r="CG8" s="1004" t="s">
        <v>516</v>
      </c>
      <c r="CH8" s="977">
        <v>25</v>
      </c>
      <c r="CI8" s="978"/>
      <c r="CJ8" s="978"/>
      <c r="CK8" s="978"/>
      <c r="CL8" s="979"/>
      <c r="CM8" s="977">
        <v>688</v>
      </c>
      <c r="CN8" s="978">
        <v>-2421</v>
      </c>
      <c r="CO8" s="978">
        <v>-2421</v>
      </c>
      <c r="CP8" s="978">
        <v>-2421</v>
      </c>
      <c r="CQ8" s="979">
        <v>-2421</v>
      </c>
      <c r="CR8" s="977">
        <v>200</v>
      </c>
      <c r="CS8" s="978">
        <v>984298</v>
      </c>
      <c r="CT8" s="978">
        <v>984298</v>
      </c>
      <c r="CU8" s="978">
        <v>984298</v>
      </c>
      <c r="CV8" s="979">
        <v>984298</v>
      </c>
      <c r="CW8" s="977" t="s">
        <v>460</v>
      </c>
      <c r="CX8" s="978"/>
      <c r="CY8" s="978"/>
      <c r="CZ8" s="978"/>
      <c r="DA8" s="979"/>
      <c r="DB8" s="977" t="s">
        <v>549</v>
      </c>
      <c r="DC8" s="978"/>
      <c r="DD8" s="978"/>
      <c r="DE8" s="978"/>
      <c r="DF8" s="979"/>
      <c r="DG8" s="977" t="s">
        <v>460</v>
      </c>
      <c r="DH8" s="978"/>
      <c r="DI8" s="978"/>
      <c r="DJ8" s="978"/>
      <c r="DK8" s="979"/>
      <c r="DL8" s="977" t="s">
        <v>460</v>
      </c>
      <c r="DM8" s="978"/>
      <c r="DN8" s="978"/>
      <c r="DO8" s="978"/>
      <c r="DP8" s="979"/>
      <c r="DQ8" s="977" t="s">
        <v>460</v>
      </c>
      <c r="DR8" s="978"/>
      <c r="DS8" s="978"/>
      <c r="DT8" s="978"/>
      <c r="DU8" s="979"/>
      <c r="DV8" s="980"/>
      <c r="DW8" s="981"/>
      <c r="DX8" s="981"/>
      <c r="DY8" s="981"/>
      <c r="DZ8" s="982"/>
      <c r="EA8" s="199"/>
    </row>
    <row r="9" spans="1:131" s="200" customFormat="1" ht="26.25" customHeight="1">
      <c r="A9" s="205">
        <v>3</v>
      </c>
      <c r="B9" s="1031" t="s">
        <v>334</v>
      </c>
      <c r="C9" s="1032"/>
      <c r="D9" s="1032"/>
      <c r="E9" s="1032"/>
      <c r="F9" s="1032"/>
      <c r="G9" s="1032"/>
      <c r="H9" s="1032"/>
      <c r="I9" s="1032"/>
      <c r="J9" s="1032"/>
      <c r="K9" s="1032"/>
      <c r="L9" s="1032"/>
      <c r="M9" s="1032"/>
      <c r="N9" s="1032"/>
      <c r="O9" s="1032"/>
      <c r="P9" s="1033"/>
      <c r="Q9" s="1038">
        <v>12632</v>
      </c>
      <c r="R9" s="1035"/>
      <c r="S9" s="1035"/>
      <c r="T9" s="1035"/>
      <c r="U9" s="1035"/>
      <c r="V9" s="1035">
        <v>12632</v>
      </c>
      <c r="W9" s="1035"/>
      <c r="X9" s="1035"/>
      <c r="Y9" s="1035"/>
      <c r="Z9" s="1035"/>
      <c r="AA9" s="1035">
        <v>0</v>
      </c>
      <c r="AB9" s="1035"/>
      <c r="AC9" s="1035"/>
      <c r="AD9" s="1035"/>
      <c r="AE9" s="1039"/>
      <c r="AF9" s="1086">
        <v>0</v>
      </c>
      <c r="AG9" s="1087"/>
      <c r="AH9" s="1087"/>
      <c r="AI9" s="1087"/>
      <c r="AJ9" s="1088"/>
      <c r="AK9" s="1089" t="s">
        <v>551</v>
      </c>
      <c r="AL9" s="1090"/>
      <c r="AM9" s="1090"/>
      <c r="AN9" s="1090"/>
      <c r="AO9" s="1090"/>
      <c r="AP9" s="1090" t="s">
        <v>551</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6">
        <v>3</v>
      </c>
      <c r="BR9" s="207"/>
      <c r="BS9" s="1002" t="s">
        <v>517</v>
      </c>
      <c r="BT9" s="1003" t="s">
        <v>517</v>
      </c>
      <c r="BU9" s="1003" t="s">
        <v>517</v>
      </c>
      <c r="BV9" s="1003" t="s">
        <v>517</v>
      </c>
      <c r="BW9" s="1003" t="s">
        <v>517</v>
      </c>
      <c r="BX9" s="1003" t="s">
        <v>517</v>
      </c>
      <c r="BY9" s="1003" t="s">
        <v>517</v>
      </c>
      <c r="BZ9" s="1003" t="s">
        <v>517</v>
      </c>
      <c r="CA9" s="1003" t="s">
        <v>517</v>
      </c>
      <c r="CB9" s="1003" t="s">
        <v>517</v>
      </c>
      <c r="CC9" s="1003" t="s">
        <v>517</v>
      </c>
      <c r="CD9" s="1003" t="s">
        <v>517</v>
      </c>
      <c r="CE9" s="1003" t="s">
        <v>517</v>
      </c>
      <c r="CF9" s="1003" t="s">
        <v>517</v>
      </c>
      <c r="CG9" s="1004" t="s">
        <v>517</v>
      </c>
      <c r="CH9" s="977">
        <v>0</v>
      </c>
      <c r="CI9" s="978"/>
      <c r="CJ9" s="978"/>
      <c r="CK9" s="978"/>
      <c r="CL9" s="979"/>
      <c r="CM9" s="977">
        <v>358</v>
      </c>
      <c r="CN9" s="978">
        <v>-2421</v>
      </c>
      <c r="CO9" s="978">
        <v>-2421</v>
      </c>
      <c r="CP9" s="978">
        <v>-2421</v>
      </c>
      <c r="CQ9" s="979">
        <v>-2421</v>
      </c>
      <c r="CR9" s="977">
        <v>25</v>
      </c>
      <c r="CS9" s="978">
        <v>984298</v>
      </c>
      <c r="CT9" s="978">
        <v>984298</v>
      </c>
      <c r="CU9" s="978">
        <v>984298</v>
      </c>
      <c r="CV9" s="979">
        <v>984298</v>
      </c>
      <c r="CW9" s="977">
        <v>25</v>
      </c>
      <c r="CX9" s="978">
        <v>695650</v>
      </c>
      <c r="CY9" s="978">
        <v>695650</v>
      </c>
      <c r="CZ9" s="978">
        <v>695650</v>
      </c>
      <c r="DA9" s="979">
        <v>695650</v>
      </c>
      <c r="DB9" s="977" t="s">
        <v>460</v>
      </c>
      <c r="DC9" s="978"/>
      <c r="DD9" s="978"/>
      <c r="DE9" s="978"/>
      <c r="DF9" s="979"/>
      <c r="DG9" s="977" t="s">
        <v>460</v>
      </c>
      <c r="DH9" s="978"/>
      <c r="DI9" s="978"/>
      <c r="DJ9" s="978"/>
      <c r="DK9" s="979"/>
      <c r="DL9" s="977" t="s">
        <v>460</v>
      </c>
      <c r="DM9" s="978"/>
      <c r="DN9" s="978"/>
      <c r="DO9" s="978"/>
      <c r="DP9" s="979"/>
      <c r="DQ9" s="977" t="s">
        <v>460</v>
      </c>
      <c r="DR9" s="978"/>
      <c r="DS9" s="978"/>
      <c r="DT9" s="978"/>
      <c r="DU9" s="979"/>
      <c r="DV9" s="980"/>
      <c r="DW9" s="981"/>
      <c r="DX9" s="981"/>
      <c r="DY9" s="981"/>
      <c r="DZ9" s="982"/>
      <c r="EA9" s="199"/>
    </row>
    <row r="10" spans="1:131" s="200" customFormat="1" ht="26.25" customHeight="1">
      <c r="A10" s="205">
        <v>4</v>
      </c>
      <c r="B10" s="1031" t="s">
        <v>335</v>
      </c>
      <c r="C10" s="1032"/>
      <c r="D10" s="1032"/>
      <c r="E10" s="1032"/>
      <c r="F10" s="1032"/>
      <c r="G10" s="1032"/>
      <c r="H10" s="1032"/>
      <c r="I10" s="1032"/>
      <c r="J10" s="1032"/>
      <c r="K10" s="1032"/>
      <c r="L10" s="1032"/>
      <c r="M10" s="1032"/>
      <c r="N10" s="1032"/>
      <c r="O10" s="1032"/>
      <c r="P10" s="1033"/>
      <c r="Q10" s="1038">
        <v>175</v>
      </c>
      <c r="R10" s="1035"/>
      <c r="S10" s="1035"/>
      <c r="T10" s="1035"/>
      <c r="U10" s="1035"/>
      <c r="V10" s="1035">
        <v>175</v>
      </c>
      <c r="W10" s="1035"/>
      <c r="X10" s="1035"/>
      <c r="Y10" s="1035"/>
      <c r="Z10" s="1035"/>
      <c r="AA10" s="1035">
        <v>0</v>
      </c>
      <c r="AB10" s="1035"/>
      <c r="AC10" s="1035"/>
      <c r="AD10" s="1035"/>
      <c r="AE10" s="1039"/>
      <c r="AF10" s="1086">
        <v>0</v>
      </c>
      <c r="AG10" s="1087"/>
      <c r="AH10" s="1087"/>
      <c r="AI10" s="1087"/>
      <c r="AJ10" s="1088"/>
      <c r="AK10" s="1089">
        <v>160</v>
      </c>
      <c r="AL10" s="1090"/>
      <c r="AM10" s="1090"/>
      <c r="AN10" s="1090"/>
      <c r="AO10" s="1090"/>
      <c r="AP10" s="1090" t="s">
        <v>551</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6">
        <v>4</v>
      </c>
      <c r="BR10" s="207"/>
      <c r="BS10" s="1002" t="s">
        <v>518</v>
      </c>
      <c r="BT10" s="1003" t="s">
        <v>518</v>
      </c>
      <c r="BU10" s="1003" t="s">
        <v>518</v>
      </c>
      <c r="BV10" s="1003" t="s">
        <v>518</v>
      </c>
      <c r="BW10" s="1003" t="s">
        <v>518</v>
      </c>
      <c r="BX10" s="1003" t="s">
        <v>518</v>
      </c>
      <c r="BY10" s="1003" t="s">
        <v>518</v>
      </c>
      <c r="BZ10" s="1003" t="s">
        <v>518</v>
      </c>
      <c r="CA10" s="1003" t="s">
        <v>518</v>
      </c>
      <c r="CB10" s="1003" t="s">
        <v>518</v>
      </c>
      <c r="CC10" s="1003" t="s">
        <v>518</v>
      </c>
      <c r="CD10" s="1003" t="s">
        <v>518</v>
      </c>
      <c r="CE10" s="1003" t="s">
        <v>518</v>
      </c>
      <c r="CF10" s="1003" t="s">
        <v>518</v>
      </c>
      <c r="CG10" s="1004" t="s">
        <v>518</v>
      </c>
      <c r="CH10" s="977">
        <v>2465</v>
      </c>
      <c r="CI10" s="978"/>
      <c r="CJ10" s="978"/>
      <c r="CK10" s="978"/>
      <c r="CL10" s="979"/>
      <c r="CM10" s="977">
        <v>8508</v>
      </c>
      <c r="CN10" s="978">
        <v>-2421</v>
      </c>
      <c r="CO10" s="978">
        <v>-2421</v>
      </c>
      <c r="CP10" s="978">
        <v>-2421</v>
      </c>
      <c r="CQ10" s="979">
        <v>-2421</v>
      </c>
      <c r="CR10" s="977">
        <v>58976</v>
      </c>
      <c r="CS10" s="978">
        <v>984298</v>
      </c>
      <c r="CT10" s="978">
        <v>984298</v>
      </c>
      <c r="CU10" s="978">
        <v>984298</v>
      </c>
      <c r="CV10" s="979">
        <v>984298</v>
      </c>
      <c r="CW10" s="977" t="s">
        <v>460</v>
      </c>
      <c r="CX10" s="978"/>
      <c r="CY10" s="978"/>
      <c r="CZ10" s="978"/>
      <c r="DA10" s="979"/>
      <c r="DB10" s="977">
        <v>9117</v>
      </c>
      <c r="DC10" s="978"/>
      <c r="DD10" s="978"/>
      <c r="DE10" s="978"/>
      <c r="DF10" s="979"/>
      <c r="DG10" s="977" t="s">
        <v>460</v>
      </c>
      <c r="DH10" s="978"/>
      <c r="DI10" s="978"/>
      <c r="DJ10" s="978"/>
      <c r="DK10" s="979"/>
      <c r="DL10" s="977" t="s">
        <v>460</v>
      </c>
      <c r="DM10" s="978"/>
      <c r="DN10" s="978"/>
      <c r="DO10" s="978"/>
      <c r="DP10" s="979"/>
      <c r="DQ10" s="977" t="s">
        <v>460</v>
      </c>
      <c r="DR10" s="978"/>
      <c r="DS10" s="978"/>
      <c r="DT10" s="978"/>
      <c r="DU10" s="979"/>
      <c r="DV10" s="980"/>
      <c r="DW10" s="981"/>
      <c r="DX10" s="981"/>
      <c r="DY10" s="981"/>
      <c r="DZ10" s="982"/>
      <c r="EA10" s="199"/>
    </row>
    <row r="11" spans="1:131" s="200" customFormat="1" ht="26.25" customHeight="1">
      <c r="A11" s="205">
        <v>5</v>
      </c>
      <c r="B11" s="1031" t="s">
        <v>336</v>
      </c>
      <c r="C11" s="1032"/>
      <c r="D11" s="1032"/>
      <c r="E11" s="1032"/>
      <c r="F11" s="1032"/>
      <c r="G11" s="1032"/>
      <c r="H11" s="1032"/>
      <c r="I11" s="1032"/>
      <c r="J11" s="1032"/>
      <c r="K11" s="1032"/>
      <c r="L11" s="1032"/>
      <c r="M11" s="1032"/>
      <c r="N11" s="1032"/>
      <c r="O11" s="1032"/>
      <c r="P11" s="1033"/>
      <c r="Q11" s="1038">
        <v>1293</v>
      </c>
      <c r="R11" s="1035"/>
      <c r="S11" s="1035"/>
      <c r="T11" s="1035"/>
      <c r="U11" s="1035"/>
      <c r="V11" s="1035">
        <v>667</v>
      </c>
      <c r="W11" s="1035"/>
      <c r="X11" s="1035"/>
      <c r="Y11" s="1035"/>
      <c r="Z11" s="1035"/>
      <c r="AA11" s="1035">
        <v>626</v>
      </c>
      <c r="AB11" s="1035"/>
      <c r="AC11" s="1035"/>
      <c r="AD11" s="1035"/>
      <c r="AE11" s="1039"/>
      <c r="AF11" s="1086" t="s">
        <v>103</v>
      </c>
      <c r="AG11" s="1087"/>
      <c r="AH11" s="1087"/>
      <c r="AI11" s="1087"/>
      <c r="AJ11" s="1088"/>
      <c r="AK11" s="1089">
        <v>32</v>
      </c>
      <c r="AL11" s="1090"/>
      <c r="AM11" s="1090"/>
      <c r="AN11" s="1090"/>
      <c r="AO11" s="1090"/>
      <c r="AP11" s="1090" t="s">
        <v>551</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6">
        <v>5</v>
      </c>
      <c r="BR11" s="207"/>
      <c r="BS11" s="1002" t="s">
        <v>519</v>
      </c>
      <c r="BT11" s="1003" t="s">
        <v>519</v>
      </c>
      <c r="BU11" s="1003" t="s">
        <v>519</v>
      </c>
      <c r="BV11" s="1003" t="s">
        <v>519</v>
      </c>
      <c r="BW11" s="1003" t="s">
        <v>519</v>
      </c>
      <c r="BX11" s="1003" t="s">
        <v>519</v>
      </c>
      <c r="BY11" s="1003" t="s">
        <v>519</v>
      </c>
      <c r="BZ11" s="1003" t="s">
        <v>519</v>
      </c>
      <c r="CA11" s="1003" t="s">
        <v>519</v>
      </c>
      <c r="CB11" s="1003" t="s">
        <v>519</v>
      </c>
      <c r="CC11" s="1003" t="s">
        <v>519</v>
      </c>
      <c r="CD11" s="1003" t="s">
        <v>519</v>
      </c>
      <c r="CE11" s="1003" t="s">
        <v>519</v>
      </c>
      <c r="CF11" s="1003" t="s">
        <v>519</v>
      </c>
      <c r="CG11" s="1004" t="s">
        <v>519</v>
      </c>
      <c r="CH11" s="977">
        <v>22</v>
      </c>
      <c r="CI11" s="978"/>
      <c r="CJ11" s="978"/>
      <c r="CK11" s="978"/>
      <c r="CL11" s="979"/>
      <c r="CM11" s="977">
        <v>520</v>
      </c>
      <c r="CN11" s="978">
        <v>-2421</v>
      </c>
      <c r="CO11" s="978">
        <v>-2421</v>
      </c>
      <c r="CP11" s="978">
        <v>-2421</v>
      </c>
      <c r="CQ11" s="979">
        <v>-2421</v>
      </c>
      <c r="CR11" s="977">
        <v>50</v>
      </c>
      <c r="CS11" s="978">
        <v>984298</v>
      </c>
      <c r="CT11" s="978">
        <v>984298</v>
      </c>
      <c r="CU11" s="978">
        <v>984298</v>
      </c>
      <c r="CV11" s="979">
        <v>984298</v>
      </c>
      <c r="CW11" s="977">
        <v>93</v>
      </c>
      <c r="CX11" s="978">
        <v>695650</v>
      </c>
      <c r="CY11" s="978">
        <v>695650</v>
      </c>
      <c r="CZ11" s="978">
        <v>695650</v>
      </c>
      <c r="DA11" s="979">
        <v>695650</v>
      </c>
      <c r="DB11" s="977" t="s">
        <v>460</v>
      </c>
      <c r="DC11" s="978"/>
      <c r="DD11" s="978"/>
      <c r="DE11" s="978"/>
      <c r="DF11" s="979"/>
      <c r="DG11" s="977" t="s">
        <v>460</v>
      </c>
      <c r="DH11" s="978"/>
      <c r="DI11" s="978"/>
      <c r="DJ11" s="978"/>
      <c r="DK11" s="979"/>
      <c r="DL11" s="977" t="s">
        <v>460</v>
      </c>
      <c r="DM11" s="978"/>
      <c r="DN11" s="978"/>
      <c r="DO11" s="978"/>
      <c r="DP11" s="979"/>
      <c r="DQ11" s="977" t="s">
        <v>460</v>
      </c>
      <c r="DR11" s="978"/>
      <c r="DS11" s="978"/>
      <c r="DT11" s="978"/>
      <c r="DU11" s="979"/>
      <c r="DV11" s="980"/>
      <c r="DW11" s="981"/>
      <c r="DX11" s="981"/>
      <c r="DY11" s="981"/>
      <c r="DZ11" s="982"/>
      <c r="EA11" s="199"/>
    </row>
    <row r="12" spans="1:131" s="200" customFormat="1" ht="26.25" customHeight="1">
      <c r="A12" s="205">
        <v>6</v>
      </c>
      <c r="B12" s="1031" t="s">
        <v>337</v>
      </c>
      <c r="C12" s="1032"/>
      <c r="D12" s="1032"/>
      <c r="E12" s="1032"/>
      <c r="F12" s="1032"/>
      <c r="G12" s="1032"/>
      <c r="H12" s="1032"/>
      <c r="I12" s="1032"/>
      <c r="J12" s="1032"/>
      <c r="K12" s="1032"/>
      <c r="L12" s="1032"/>
      <c r="M12" s="1032"/>
      <c r="N12" s="1032"/>
      <c r="O12" s="1032"/>
      <c r="P12" s="1033"/>
      <c r="Q12" s="1038">
        <v>469</v>
      </c>
      <c r="R12" s="1035"/>
      <c r="S12" s="1035"/>
      <c r="T12" s="1035"/>
      <c r="U12" s="1035"/>
      <c r="V12" s="1035">
        <v>367</v>
      </c>
      <c r="W12" s="1035"/>
      <c r="X12" s="1035"/>
      <c r="Y12" s="1035"/>
      <c r="Z12" s="1035"/>
      <c r="AA12" s="1035">
        <v>102</v>
      </c>
      <c r="AB12" s="1035"/>
      <c r="AC12" s="1035"/>
      <c r="AD12" s="1035"/>
      <c r="AE12" s="1039"/>
      <c r="AF12" s="1086" t="s">
        <v>103</v>
      </c>
      <c r="AG12" s="1087"/>
      <c r="AH12" s="1087"/>
      <c r="AI12" s="1087"/>
      <c r="AJ12" s="1088"/>
      <c r="AK12" s="1089">
        <v>2</v>
      </c>
      <c r="AL12" s="1090"/>
      <c r="AM12" s="1090"/>
      <c r="AN12" s="1090"/>
      <c r="AO12" s="1090"/>
      <c r="AP12" s="1090">
        <v>295</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6">
        <v>6</v>
      </c>
      <c r="BR12" s="207"/>
      <c r="BS12" s="1002" t="s">
        <v>520</v>
      </c>
      <c r="BT12" s="1003" t="s">
        <v>520</v>
      </c>
      <c r="BU12" s="1003" t="s">
        <v>520</v>
      </c>
      <c r="BV12" s="1003" t="s">
        <v>520</v>
      </c>
      <c r="BW12" s="1003" t="s">
        <v>520</v>
      </c>
      <c r="BX12" s="1003" t="s">
        <v>520</v>
      </c>
      <c r="BY12" s="1003" t="s">
        <v>520</v>
      </c>
      <c r="BZ12" s="1003" t="s">
        <v>520</v>
      </c>
      <c r="CA12" s="1003" t="s">
        <v>520</v>
      </c>
      <c r="CB12" s="1003" t="s">
        <v>520</v>
      </c>
      <c r="CC12" s="1003" t="s">
        <v>520</v>
      </c>
      <c r="CD12" s="1003" t="s">
        <v>520</v>
      </c>
      <c r="CE12" s="1003" t="s">
        <v>520</v>
      </c>
      <c r="CF12" s="1003" t="s">
        <v>520</v>
      </c>
      <c r="CG12" s="1004" t="s">
        <v>520</v>
      </c>
      <c r="CH12" s="977">
        <v>0</v>
      </c>
      <c r="CI12" s="978"/>
      <c r="CJ12" s="978"/>
      <c r="CK12" s="978"/>
      <c r="CL12" s="979"/>
      <c r="CM12" s="977">
        <v>25</v>
      </c>
      <c r="CN12" s="978">
        <v>-2421</v>
      </c>
      <c r="CO12" s="978">
        <v>-2421</v>
      </c>
      <c r="CP12" s="978">
        <v>-2421</v>
      </c>
      <c r="CQ12" s="979">
        <v>-2421</v>
      </c>
      <c r="CR12" s="977">
        <v>5</v>
      </c>
      <c r="CS12" s="978">
        <v>984298</v>
      </c>
      <c r="CT12" s="978">
        <v>984298</v>
      </c>
      <c r="CU12" s="978">
        <v>984298</v>
      </c>
      <c r="CV12" s="979">
        <v>984298</v>
      </c>
      <c r="CW12" s="977">
        <v>2</v>
      </c>
      <c r="CX12" s="978">
        <v>695650</v>
      </c>
      <c r="CY12" s="978">
        <v>695650</v>
      </c>
      <c r="CZ12" s="978">
        <v>695650</v>
      </c>
      <c r="DA12" s="979">
        <v>695650</v>
      </c>
      <c r="DB12" s="977" t="s">
        <v>460</v>
      </c>
      <c r="DC12" s="978"/>
      <c r="DD12" s="978"/>
      <c r="DE12" s="978"/>
      <c r="DF12" s="979"/>
      <c r="DG12" s="977" t="s">
        <v>460</v>
      </c>
      <c r="DH12" s="978"/>
      <c r="DI12" s="978"/>
      <c r="DJ12" s="978"/>
      <c r="DK12" s="979"/>
      <c r="DL12" s="977" t="s">
        <v>460</v>
      </c>
      <c r="DM12" s="978"/>
      <c r="DN12" s="978"/>
      <c r="DO12" s="978"/>
      <c r="DP12" s="979"/>
      <c r="DQ12" s="977" t="s">
        <v>460</v>
      </c>
      <c r="DR12" s="978"/>
      <c r="DS12" s="978"/>
      <c r="DT12" s="978"/>
      <c r="DU12" s="979"/>
      <c r="DV12" s="980"/>
      <c r="DW12" s="981"/>
      <c r="DX12" s="981"/>
      <c r="DY12" s="981"/>
      <c r="DZ12" s="982"/>
      <c r="EA12" s="199"/>
    </row>
    <row r="13" spans="1:131" s="200" customFormat="1" ht="26.25" customHeight="1">
      <c r="A13" s="205">
        <v>7</v>
      </c>
      <c r="B13" s="1031" t="s">
        <v>338</v>
      </c>
      <c r="C13" s="1032"/>
      <c r="D13" s="1032"/>
      <c r="E13" s="1032"/>
      <c r="F13" s="1032"/>
      <c r="G13" s="1032"/>
      <c r="H13" s="1032"/>
      <c r="I13" s="1032"/>
      <c r="J13" s="1032"/>
      <c r="K13" s="1032"/>
      <c r="L13" s="1032"/>
      <c r="M13" s="1032"/>
      <c r="N13" s="1032"/>
      <c r="O13" s="1032"/>
      <c r="P13" s="1033"/>
      <c r="Q13" s="1038">
        <v>132</v>
      </c>
      <c r="R13" s="1035"/>
      <c r="S13" s="1035"/>
      <c r="T13" s="1035"/>
      <c r="U13" s="1035"/>
      <c r="V13" s="1035">
        <v>26</v>
      </c>
      <c r="W13" s="1035"/>
      <c r="X13" s="1035"/>
      <c r="Y13" s="1035"/>
      <c r="Z13" s="1035"/>
      <c r="AA13" s="1035">
        <v>106</v>
      </c>
      <c r="AB13" s="1035"/>
      <c r="AC13" s="1035"/>
      <c r="AD13" s="1035"/>
      <c r="AE13" s="1039"/>
      <c r="AF13" s="1086" t="s">
        <v>103</v>
      </c>
      <c r="AG13" s="1087"/>
      <c r="AH13" s="1087"/>
      <c r="AI13" s="1087"/>
      <c r="AJ13" s="1088"/>
      <c r="AK13" s="1089">
        <v>0</v>
      </c>
      <c r="AL13" s="1090"/>
      <c r="AM13" s="1090"/>
      <c r="AN13" s="1090"/>
      <c r="AO13" s="1090"/>
      <c r="AP13" s="1090">
        <v>170</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6">
        <v>7</v>
      </c>
      <c r="BR13" s="207"/>
      <c r="BS13" s="1002" t="s">
        <v>521</v>
      </c>
      <c r="BT13" s="1003" t="s">
        <v>521</v>
      </c>
      <c r="BU13" s="1003" t="s">
        <v>521</v>
      </c>
      <c r="BV13" s="1003" t="s">
        <v>521</v>
      </c>
      <c r="BW13" s="1003" t="s">
        <v>521</v>
      </c>
      <c r="BX13" s="1003" t="s">
        <v>521</v>
      </c>
      <c r="BY13" s="1003" t="s">
        <v>521</v>
      </c>
      <c r="BZ13" s="1003" t="s">
        <v>521</v>
      </c>
      <c r="CA13" s="1003" t="s">
        <v>521</v>
      </c>
      <c r="CB13" s="1003" t="s">
        <v>521</v>
      </c>
      <c r="CC13" s="1003" t="s">
        <v>521</v>
      </c>
      <c r="CD13" s="1003" t="s">
        <v>521</v>
      </c>
      <c r="CE13" s="1003" t="s">
        <v>521</v>
      </c>
      <c r="CF13" s="1003" t="s">
        <v>521</v>
      </c>
      <c r="CG13" s="1004" t="s">
        <v>521</v>
      </c>
      <c r="CH13" s="977">
        <v>-11</v>
      </c>
      <c r="CI13" s="978"/>
      <c r="CJ13" s="978"/>
      <c r="CK13" s="978"/>
      <c r="CL13" s="979"/>
      <c r="CM13" s="977">
        <v>421</v>
      </c>
      <c r="CN13" s="978">
        <v>-2421</v>
      </c>
      <c r="CO13" s="978">
        <v>-2421</v>
      </c>
      <c r="CP13" s="978">
        <v>-2421</v>
      </c>
      <c r="CQ13" s="979">
        <v>-2421</v>
      </c>
      <c r="CR13" s="977">
        <v>100</v>
      </c>
      <c r="CS13" s="978">
        <v>984298</v>
      </c>
      <c r="CT13" s="978">
        <v>984298</v>
      </c>
      <c r="CU13" s="978">
        <v>984298</v>
      </c>
      <c r="CV13" s="979">
        <v>984298</v>
      </c>
      <c r="CW13" s="977">
        <v>5</v>
      </c>
      <c r="CX13" s="978">
        <v>695650</v>
      </c>
      <c r="CY13" s="978">
        <v>695650</v>
      </c>
      <c r="CZ13" s="978">
        <v>695650</v>
      </c>
      <c r="DA13" s="979">
        <v>695650</v>
      </c>
      <c r="DB13" s="977" t="s">
        <v>460</v>
      </c>
      <c r="DC13" s="978"/>
      <c r="DD13" s="978"/>
      <c r="DE13" s="978"/>
      <c r="DF13" s="979"/>
      <c r="DG13" s="977" t="s">
        <v>460</v>
      </c>
      <c r="DH13" s="978"/>
      <c r="DI13" s="978"/>
      <c r="DJ13" s="978"/>
      <c r="DK13" s="979"/>
      <c r="DL13" s="977" t="s">
        <v>460</v>
      </c>
      <c r="DM13" s="978"/>
      <c r="DN13" s="978"/>
      <c r="DO13" s="978"/>
      <c r="DP13" s="979"/>
      <c r="DQ13" s="977" t="s">
        <v>460</v>
      </c>
      <c r="DR13" s="978"/>
      <c r="DS13" s="978"/>
      <c r="DT13" s="978"/>
      <c r="DU13" s="979"/>
      <c r="DV13" s="980"/>
      <c r="DW13" s="981"/>
      <c r="DX13" s="981"/>
      <c r="DY13" s="981"/>
      <c r="DZ13" s="982"/>
      <c r="EA13" s="199"/>
    </row>
    <row r="14" spans="1:131" s="200" customFormat="1" ht="26.25" customHeight="1">
      <c r="A14" s="205">
        <v>8</v>
      </c>
      <c r="B14" s="1031" t="s">
        <v>339</v>
      </c>
      <c r="C14" s="1032"/>
      <c r="D14" s="1032"/>
      <c r="E14" s="1032"/>
      <c r="F14" s="1032"/>
      <c r="G14" s="1032"/>
      <c r="H14" s="1032"/>
      <c r="I14" s="1032"/>
      <c r="J14" s="1032"/>
      <c r="K14" s="1032"/>
      <c r="L14" s="1032"/>
      <c r="M14" s="1032"/>
      <c r="N14" s="1032"/>
      <c r="O14" s="1032"/>
      <c r="P14" s="1033"/>
      <c r="Q14" s="1038">
        <v>118</v>
      </c>
      <c r="R14" s="1035"/>
      <c r="S14" s="1035"/>
      <c r="T14" s="1035"/>
      <c r="U14" s="1035"/>
      <c r="V14" s="1035">
        <v>39</v>
      </c>
      <c r="W14" s="1035"/>
      <c r="X14" s="1035"/>
      <c r="Y14" s="1035"/>
      <c r="Z14" s="1035"/>
      <c r="AA14" s="1035">
        <v>79</v>
      </c>
      <c r="AB14" s="1035"/>
      <c r="AC14" s="1035"/>
      <c r="AD14" s="1035"/>
      <c r="AE14" s="1039"/>
      <c r="AF14" s="1086" t="s">
        <v>103</v>
      </c>
      <c r="AG14" s="1087"/>
      <c r="AH14" s="1087"/>
      <c r="AI14" s="1087"/>
      <c r="AJ14" s="1088"/>
      <c r="AK14" s="1089">
        <v>0</v>
      </c>
      <c r="AL14" s="1090"/>
      <c r="AM14" s="1090"/>
      <c r="AN14" s="1090"/>
      <c r="AO14" s="1090"/>
      <c r="AP14" s="1090" t="s">
        <v>551</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6">
        <v>8</v>
      </c>
      <c r="BR14" s="207"/>
      <c r="BS14" s="1002" t="s">
        <v>522</v>
      </c>
      <c r="BT14" s="1003" t="s">
        <v>522</v>
      </c>
      <c r="BU14" s="1003" t="s">
        <v>522</v>
      </c>
      <c r="BV14" s="1003" t="s">
        <v>522</v>
      </c>
      <c r="BW14" s="1003" t="s">
        <v>522</v>
      </c>
      <c r="BX14" s="1003" t="s">
        <v>522</v>
      </c>
      <c r="BY14" s="1003" t="s">
        <v>522</v>
      </c>
      <c r="BZ14" s="1003" t="s">
        <v>522</v>
      </c>
      <c r="CA14" s="1003" t="s">
        <v>522</v>
      </c>
      <c r="CB14" s="1003" t="s">
        <v>522</v>
      </c>
      <c r="CC14" s="1003" t="s">
        <v>522</v>
      </c>
      <c r="CD14" s="1003" t="s">
        <v>522</v>
      </c>
      <c r="CE14" s="1003" t="s">
        <v>522</v>
      </c>
      <c r="CF14" s="1003" t="s">
        <v>522</v>
      </c>
      <c r="CG14" s="1004" t="s">
        <v>522</v>
      </c>
      <c r="CH14" s="977">
        <v>0</v>
      </c>
      <c r="CI14" s="978"/>
      <c r="CJ14" s="978"/>
      <c r="CK14" s="978"/>
      <c r="CL14" s="979"/>
      <c r="CM14" s="977">
        <v>15</v>
      </c>
      <c r="CN14" s="978">
        <v>-2421</v>
      </c>
      <c r="CO14" s="978">
        <v>-2421</v>
      </c>
      <c r="CP14" s="978">
        <v>-2421</v>
      </c>
      <c r="CQ14" s="979">
        <v>-2421</v>
      </c>
      <c r="CR14" s="977">
        <v>4</v>
      </c>
      <c r="CS14" s="978">
        <v>984298</v>
      </c>
      <c r="CT14" s="978">
        <v>984298</v>
      </c>
      <c r="CU14" s="978">
        <v>984298</v>
      </c>
      <c r="CV14" s="979">
        <v>984298</v>
      </c>
      <c r="CW14" s="977">
        <v>24</v>
      </c>
      <c r="CX14" s="978">
        <v>695650</v>
      </c>
      <c r="CY14" s="978">
        <v>695650</v>
      </c>
      <c r="CZ14" s="978">
        <v>695650</v>
      </c>
      <c r="DA14" s="979">
        <v>695650</v>
      </c>
      <c r="DB14" s="977" t="s">
        <v>460</v>
      </c>
      <c r="DC14" s="978"/>
      <c r="DD14" s="978"/>
      <c r="DE14" s="978"/>
      <c r="DF14" s="979"/>
      <c r="DG14" s="977" t="s">
        <v>460</v>
      </c>
      <c r="DH14" s="978"/>
      <c r="DI14" s="978"/>
      <c r="DJ14" s="978"/>
      <c r="DK14" s="979"/>
      <c r="DL14" s="977" t="s">
        <v>460</v>
      </c>
      <c r="DM14" s="978"/>
      <c r="DN14" s="978"/>
      <c r="DO14" s="978"/>
      <c r="DP14" s="979"/>
      <c r="DQ14" s="977" t="s">
        <v>460</v>
      </c>
      <c r="DR14" s="978"/>
      <c r="DS14" s="978"/>
      <c r="DT14" s="978"/>
      <c r="DU14" s="979"/>
      <c r="DV14" s="980"/>
      <c r="DW14" s="981"/>
      <c r="DX14" s="981"/>
      <c r="DY14" s="981"/>
      <c r="DZ14" s="982"/>
      <c r="EA14" s="199"/>
    </row>
    <row r="15" spans="1:131" s="200" customFormat="1" ht="26.25" customHeight="1">
      <c r="A15" s="205">
        <v>9</v>
      </c>
      <c r="B15" s="1031" t="s">
        <v>340</v>
      </c>
      <c r="C15" s="1032"/>
      <c r="D15" s="1032"/>
      <c r="E15" s="1032"/>
      <c r="F15" s="1032"/>
      <c r="G15" s="1032"/>
      <c r="H15" s="1032"/>
      <c r="I15" s="1032"/>
      <c r="J15" s="1032"/>
      <c r="K15" s="1032"/>
      <c r="L15" s="1032"/>
      <c r="M15" s="1032"/>
      <c r="N15" s="1032"/>
      <c r="O15" s="1032"/>
      <c r="P15" s="1033"/>
      <c r="Q15" s="1038">
        <v>49</v>
      </c>
      <c r="R15" s="1035"/>
      <c r="S15" s="1035"/>
      <c r="T15" s="1035"/>
      <c r="U15" s="1035"/>
      <c r="V15" s="1035">
        <v>47</v>
      </c>
      <c r="W15" s="1035"/>
      <c r="X15" s="1035"/>
      <c r="Y15" s="1035"/>
      <c r="Z15" s="1035"/>
      <c r="AA15" s="1035">
        <v>2</v>
      </c>
      <c r="AB15" s="1035"/>
      <c r="AC15" s="1035"/>
      <c r="AD15" s="1035"/>
      <c r="AE15" s="1039"/>
      <c r="AF15" s="1086" t="s">
        <v>103</v>
      </c>
      <c r="AG15" s="1087"/>
      <c r="AH15" s="1087"/>
      <c r="AI15" s="1087"/>
      <c r="AJ15" s="1088"/>
      <c r="AK15" s="1089" t="s">
        <v>551</v>
      </c>
      <c r="AL15" s="1090"/>
      <c r="AM15" s="1090"/>
      <c r="AN15" s="1090"/>
      <c r="AO15" s="1090"/>
      <c r="AP15" s="1090" t="s">
        <v>551</v>
      </c>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6">
        <v>9</v>
      </c>
      <c r="BR15" s="207"/>
      <c r="BS15" s="1002" t="s">
        <v>523</v>
      </c>
      <c r="BT15" s="1003" t="s">
        <v>523</v>
      </c>
      <c r="BU15" s="1003" t="s">
        <v>523</v>
      </c>
      <c r="BV15" s="1003" t="s">
        <v>523</v>
      </c>
      <c r="BW15" s="1003" t="s">
        <v>523</v>
      </c>
      <c r="BX15" s="1003" t="s">
        <v>523</v>
      </c>
      <c r="BY15" s="1003" t="s">
        <v>523</v>
      </c>
      <c r="BZ15" s="1003" t="s">
        <v>523</v>
      </c>
      <c r="CA15" s="1003" t="s">
        <v>523</v>
      </c>
      <c r="CB15" s="1003" t="s">
        <v>523</v>
      </c>
      <c r="CC15" s="1003" t="s">
        <v>523</v>
      </c>
      <c r="CD15" s="1003" t="s">
        <v>523</v>
      </c>
      <c r="CE15" s="1003" t="s">
        <v>523</v>
      </c>
      <c r="CF15" s="1003" t="s">
        <v>523</v>
      </c>
      <c r="CG15" s="1004" t="s">
        <v>523</v>
      </c>
      <c r="CH15" s="977">
        <v>32</v>
      </c>
      <c r="CI15" s="978"/>
      <c r="CJ15" s="978"/>
      <c r="CK15" s="978"/>
      <c r="CL15" s="979"/>
      <c r="CM15" s="977">
        <v>1137</v>
      </c>
      <c r="CN15" s="978">
        <v>-2421</v>
      </c>
      <c r="CO15" s="978">
        <v>-2421</v>
      </c>
      <c r="CP15" s="978">
        <v>-2421</v>
      </c>
      <c r="CQ15" s="979">
        <v>-2421</v>
      </c>
      <c r="CR15" s="977">
        <v>230</v>
      </c>
      <c r="CS15" s="978">
        <v>984298</v>
      </c>
      <c r="CT15" s="978">
        <v>984298</v>
      </c>
      <c r="CU15" s="978">
        <v>984298</v>
      </c>
      <c r="CV15" s="979">
        <v>984298</v>
      </c>
      <c r="CW15" s="977" t="s">
        <v>460</v>
      </c>
      <c r="CX15" s="978"/>
      <c r="CY15" s="978"/>
      <c r="CZ15" s="978"/>
      <c r="DA15" s="979"/>
      <c r="DB15" s="977" t="s">
        <v>460</v>
      </c>
      <c r="DC15" s="978"/>
      <c r="DD15" s="978"/>
      <c r="DE15" s="978"/>
      <c r="DF15" s="979"/>
      <c r="DG15" s="977" t="s">
        <v>460</v>
      </c>
      <c r="DH15" s="978"/>
      <c r="DI15" s="978"/>
      <c r="DJ15" s="978"/>
      <c r="DK15" s="979"/>
      <c r="DL15" s="977" t="s">
        <v>460</v>
      </c>
      <c r="DM15" s="978"/>
      <c r="DN15" s="978"/>
      <c r="DO15" s="978"/>
      <c r="DP15" s="979"/>
      <c r="DQ15" s="977" t="s">
        <v>460</v>
      </c>
      <c r="DR15" s="978"/>
      <c r="DS15" s="978"/>
      <c r="DT15" s="978"/>
      <c r="DU15" s="979"/>
      <c r="DV15" s="980"/>
      <c r="DW15" s="981"/>
      <c r="DX15" s="981"/>
      <c r="DY15" s="981"/>
      <c r="DZ15" s="982"/>
      <c r="EA15" s="199"/>
    </row>
    <row r="16" spans="1:131" s="200" customFormat="1" ht="26.25" customHeight="1">
      <c r="A16" s="205">
        <v>10</v>
      </c>
      <c r="B16" s="1031" t="s">
        <v>341</v>
      </c>
      <c r="C16" s="1032"/>
      <c r="D16" s="1032"/>
      <c r="E16" s="1032"/>
      <c r="F16" s="1032"/>
      <c r="G16" s="1032"/>
      <c r="H16" s="1032"/>
      <c r="I16" s="1032"/>
      <c r="J16" s="1032"/>
      <c r="K16" s="1032"/>
      <c r="L16" s="1032"/>
      <c r="M16" s="1032"/>
      <c r="N16" s="1032"/>
      <c r="O16" s="1032"/>
      <c r="P16" s="1033"/>
      <c r="Q16" s="1038">
        <v>857</v>
      </c>
      <c r="R16" s="1035"/>
      <c r="S16" s="1035"/>
      <c r="T16" s="1035"/>
      <c r="U16" s="1035"/>
      <c r="V16" s="1035">
        <v>744</v>
      </c>
      <c r="W16" s="1035"/>
      <c r="X16" s="1035"/>
      <c r="Y16" s="1035"/>
      <c r="Z16" s="1035"/>
      <c r="AA16" s="1035">
        <v>113</v>
      </c>
      <c r="AB16" s="1035"/>
      <c r="AC16" s="1035"/>
      <c r="AD16" s="1035"/>
      <c r="AE16" s="1039"/>
      <c r="AF16" s="1086">
        <v>0</v>
      </c>
      <c r="AG16" s="1087"/>
      <c r="AH16" s="1087"/>
      <c r="AI16" s="1087"/>
      <c r="AJ16" s="1088"/>
      <c r="AK16" s="1089" t="s">
        <v>551</v>
      </c>
      <c r="AL16" s="1090"/>
      <c r="AM16" s="1090"/>
      <c r="AN16" s="1090"/>
      <c r="AO16" s="1090"/>
      <c r="AP16" s="1090" t="s">
        <v>551</v>
      </c>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6">
        <v>10</v>
      </c>
      <c r="BR16" s="207"/>
      <c r="BS16" s="1002" t="s">
        <v>524</v>
      </c>
      <c r="BT16" s="1003" t="s">
        <v>524</v>
      </c>
      <c r="BU16" s="1003" t="s">
        <v>524</v>
      </c>
      <c r="BV16" s="1003" t="s">
        <v>524</v>
      </c>
      <c r="BW16" s="1003" t="s">
        <v>524</v>
      </c>
      <c r="BX16" s="1003" t="s">
        <v>524</v>
      </c>
      <c r="BY16" s="1003" t="s">
        <v>524</v>
      </c>
      <c r="BZ16" s="1003" t="s">
        <v>524</v>
      </c>
      <c r="CA16" s="1003" t="s">
        <v>524</v>
      </c>
      <c r="CB16" s="1003" t="s">
        <v>524</v>
      </c>
      <c r="CC16" s="1003" t="s">
        <v>524</v>
      </c>
      <c r="CD16" s="1003" t="s">
        <v>524</v>
      </c>
      <c r="CE16" s="1003" t="s">
        <v>524</v>
      </c>
      <c r="CF16" s="1003" t="s">
        <v>524</v>
      </c>
      <c r="CG16" s="1004" t="s">
        <v>524</v>
      </c>
      <c r="CH16" s="977">
        <v>105</v>
      </c>
      <c r="CI16" s="978"/>
      <c r="CJ16" s="978"/>
      <c r="CK16" s="978"/>
      <c r="CL16" s="979"/>
      <c r="CM16" s="977">
        <v>894</v>
      </c>
      <c r="CN16" s="978">
        <v>-2421</v>
      </c>
      <c r="CO16" s="978">
        <v>-2421</v>
      </c>
      <c r="CP16" s="978">
        <v>-2421</v>
      </c>
      <c r="CQ16" s="979">
        <v>-2421</v>
      </c>
      <c r="CR16" s="977">
        <v>50</v>
      </c>
      <c r="CS16" s="978">
        <v>984298</v>
      </c>
      <c r="CT16" s="978">
        <v>984298</v>
      </c>
      <c r="CU16" s="978">
        <v>984298</v>
      </c>
      <c r="CV16" s="979">
        <v>984298</v>
      </c>
      <c r="CW16" s="977" t="s">
        <v>460</v>
      </c>
      <c r="CX16" s="978"/>
      <c r="CY16" s="978"/>
      <c r="CZ16" s="978"/>
      <c r="DA16" s="979"/>
      <c r="DB16" s="977" t="s">
        <v>460</v>
      </c>
      <c r="DC16" s="978"/>
      <c r="DD16" s="978"/>
      <c r="DE16" s="978"/>
      <c r="DF16" s="979"/>
      <c r="DG16" s="977" t="s">
        <v>460</v>
      </c>
      <c r="DH16" s="978"/>
      <c r="DI16" s="978"/>
      <c r="DJ16" s="978"/>
      <c r="DK16" s="979"/>
      <c r="DL16" s="977" t="s">
        <v>460</v>
      </c>
      <c r="DM16" s="978"/>
      <c r="DN16" s="978"/>
      <c r="DO16" s="978"/>
      <c r="DP16" s="979"/>
      <c r="DQ16" s="977" t="s">
        <v>460</v>
      </c>
      <c r="DR16" s="978"/>
      <c r="DS16" s="978"/>
      <c r="DT16" s="978"/>
      <c r="DU16" s="979"/>
      <c r="DV16" s="980"/>
      <c r="DW16" s="981"/>
      <c r="DX16" s="981"/>
      <c r="DY16" s="981"/>
      <c r="DZ16" s="982"/>
      <c r="EA16" s="199"/>
    </row>
    <row r="17" spans="1:131" s="200" customFormat="1" ht="26.25" customHeight="1">
      <c r="A17" s="205">
        <v>11</v>
      </c>
      <c r="B17" s="1031" t="s">
        <v>342</v>
      </c>
      <c r="C17" s="1032"/>
      <c r="D17" s="1032"/>
      <c r="E17" s="1032"/>
      <c r="F17" s="1032"/>
      <c r="G17" s="1032"/>
      <c r="H17" s="1032"/>
      <c r="I17" s="1032"/>
      <c r="J17" s="1032"/>
      <c r="K17" s="1032"/>
      <c r="L17" s="1032"/>
      <c r="M17" s="1032"/>
      <c r="N17" s="1032"/>
      <c r="O17" s="1032"/>
      <c r="P17" s="1033"/>
      <c r="Q17" s="1038">
        <v>13473</v>
      </c>
      <c r="R17" s="1035"/>
      <c r="S17" s="1035"/>
      <c r="T17" s="1035"/>
      <c r="U17" s="1035"/>
      <c r="V17" s="1035">
        <v>13141</v>
      </c>
      <c r="W17" s="1035"/>
      <c r="X17" s="1035"/>
      <c r="Y17" s="1035"/>
      <c r="Z17" s="1035"/>
      <c r="AA17" s="1035">
        <v>332</v>
      </c>
      <c r="AB17" s="1035"/>
      <c r="AC17" s="1035"/>
      <c r="AD17" s="1035"/>
      <c r="AE17" s="1039"/>
      <c r="AF17" s="1086">
        <v>219</v>
      </c>
      <c r="AG17" s="1087"/>
      <c r="AH17" s="1087"/>
      <c r="AI17" s="1087"/>
      <c r="AJ17" s="1088"/>
      <c r="AK17" s="1089">
        <v>661</v>
      </c>
      <c r="AL17" s="1090"/>
      <c r="AM17" s="1090"/>
      <c r="AN17" s="1090"/>
      <c r="AO17" s="1090"/>
      <c r="AP17" s="1090">
        <v>20565</v>
      </c>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6">
        <v>11</v>
      </c>
      <c r="BR17" s="207"/>
      <c r="BS17" s="1002" t="s">
        <v>525</v>
      </c>
      <c r="BT17" s="1003" t="s">
        <v>525</v>
      </c>
      <c r="BU17" s="1003" t="s">
        <v>525</v>
      </c>
      <c r="BV17" s="1003" t="s">
        <v>525</v>
      </c>
      <c r="BW17" s="1003" t="s">
        <v>525</v>
      </c>
      <c r="BX17" s="1003" t="s">
        <v>525</v>
      </c>
      <c r="BY17" s="1003" t="s">
        <v>525</v>
      </c>
      <c r="BZ17" s="1003" t="s">
        <v>525</v>
      </c>
      <c r="CA17" s="1003" t="s">
        <v>525</v>
      </c>
      <c r="CB17" s="1003" t="s">
        <v>525</v>
      </c>
      <c r="CC17" s="1003" t="s">
        <v>525</v>
      </c>
      <c r="CD17" s="1003" t="s">
        <v>525</v>
      </c>
      <c r="CE17" s="1003" t="s">
        <v>525</v>
      </c>
      <c r="CF17" s="1003" t="s">
        <v>525</v>
      </c>
      <c r="CG17" s="1004" t="s">
        <v>525</v>
      </c>
      <c r="CH17" s="977">
        <v>21</v>
      </c>
      <c r="CI17" s="978"/>
      <c r="CJ17" s="978"/>
      <c r="CK17" s="978"/>
      <c r="CL17" s="979"/>
      <c r="CM17" s="977">
        <v>1165</v>
      </c>
      <c r="CN17" s="978">
        <v>-2421</v>
      </c>
      <c r="CO17" s="978">
        <v>-2421</v>
      </c>
      <c r="CP17" s="978">
        <v>-2421</v>
      </c>
      <c r="CQ17" s="979">
        <v>-2421</v>
      </c>
      <c r="CR17" s="977">
        <v>5</v>
      </c>
      <c r="CS17" s="978">
        <v>984298</v>
      </c>
      <c r="CT17" s="978">
        <v>984298</v>
      </c>
      <c r="CU17" s="978">
        <v>984298</v>
      </c>
      <c r="CV17" s="979">
        <v>984298</v>
      </c>
      <c r="CW17" s="977">
        <v>840</v>
      </c>
      <c r="CX17" s="978">
        <v>695650</v>
      </c>
      <c r="CY17" s="978">
        <v>695650</v>
      </c>
      <c r="CZ17" s="978">
        <v>695650</v>
      </c>
      <c r="DA17" s="979">
        <v>695650</v>
      </c>
      <c r="DB17" s="977" t="s">
        <v>460</v>
      </c>
      <c r="DC17" s="978"/>
      <c r="DD17" s="978"/>
      <c r="DE17" s="978"/>
      <c r="DF17" s="979"/>
      <c r="DG17" s="977" t="s">
        <v>460</v>
      </c>
      <c r="DH17" s="978"/>
      <c r="DI17" s="978"/>
      <c r="DJ17" s="978"/>
      <c r="DK17" s="979"/>
      <c r="DL17" s="977" t="s">
        <v>460</v>
      </c>
      <c r="DM17" s="978"/>
      <c r="DN17" s="978"/>
      <c r="DO17" s="978"/>
      <c r="DP17" s="979"/>
      <c r="DQ17" s="977" t="s">
        <v>460</v>
      </c>
      <c r="DR17" s="978"/>
      <c r="DS17" s="978"/>
      <c r="DT17" s="978"/>
      <c r="DU17" s="979"/>
      <c r="DV17" s="980"/>
      <c r="DW17" s="981"/>
      <c r="DX17" s="981"/>
      <c r="DY17" s="981"/>
      <c r="DZ17" s="982"/>
      <c r="EA17" s="199"/>
    </row>
    <row r="18" spans="1:131" s="200" customFormat="1" ht="26.25" customHeight="1">
      <c r="A18" s="205">
        <v>12</v>
      </c>
      <c r="B18" s="1031" t="s">
        <v>343</v>
      </c>
      <c r="C18" s="1032"/>
      <c r="D18" s="1032"/>
      <c r="E18" s="1032"/>
      <c r="F18" s="1032"/>
      <c r="G18" s="1032"/>
      <c r="H18" s="1032"/>
      <c r="I18" s="1032"/>
      <c r="J18" s="1032"/>
      <c r="K18" s="1032"/>
      <c r="L18" s="1032"/>
      <c r="M18" s="1032"/>
      <c r="N18" s="1032"/>
      <c r="O18" s="1032"/>
      <c r="P18" s="1033"/>
      <c r="Q18" s="1038">
        <v>462</v>
      </c>
      <c r="R18" s="1035"/>
      <c r="S18" s="1035"/>
      <c r="T18" s="1035"/>
      <c r="U18" s="1035"/>
      <c r="V18" s="1035">
        <v>433</v>
      </c>
      <c r="W18" s="1035"/>
      <c r="X18" s="1035"/>
      <c r="Y18" s="1035"/>
      <c r="Z18" s="1035"/>
      <c r="AA18" s="1035">
        <v>28</v>
      </c>
      <c r="AB18" s="1035"/>
      <c r="AC18" s="1035"/>
      <c r="AD18" s="1035"/>
      <c r="AE18" s="1039"/>
      <c r="AF18" s="1086">
        <v>28</v>
      </c>
      <c r="AG18" s="1087"/>
      <c r="AH18" s="1087"/>
      <c r="AI18" s="1087"/>
      <c r="AJ18" s="1088"/>
      <c r="AK18" s="1089">
        <v>359</v>
      </c>
      <c r="AL18" s="1090"/>
      <c r="AM18" s="1090"/>
      <c r="AN18" s="1090"/>
      <c r="AO18" s="1090"/>
      <c r="AP18" s="1090" t="s">
        <v>551</v>
      </c>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6">
        <v>12</v>
      </c>
      <c r="BR18" s="207"/>
      <c r="BS18" s="1002" t="s">
        <v>526</v>
      </c>
      <c r="BT18" s="1003" t="s">
        <v>526</v>
      </c>
      <c r="BU18" s="1003" t="s">
        <v>526</v>
      </c>
      <c r="BV18" s="1003" t="s">
        <v>526</v>
      </c>
      <c r="BW18" s="1003" t="s">
        <v>526</v>
      </c>
      <c r="BX18" s="1003" t="s">
        <v>526</v>
      </c>
      <c r="BY18" s="1003" t="s">
        <v>526</v>
      </c>
      <c r="BZ18" s="1003" t="s">
        <v>526</v>
      </c>
      <c r="CA18" s="1003" t="s">
        <v>526</v>
      </c>
      <c r="CB18" s="1003" t="s">
        <v>526</v>
      </c>
      <c r="CC18" s="1003" t="s">
        <v>526</v>
      </c>
      <c r="CD18" s="1003" t="s">
        <v>526</v>
      </c>
      <c r="CE18" s="1003" t="s">
        <v>526</v>
      </c>
      <c r="CF18" s="1003" t="s">
        <v>526</v>
      </c>
      <c r="CG18" s="1004" t="s">
        <v>526</v>
      </c>
      <c r="CH18" s="977">
        <v>38</v>
      </c>
      <c r="CI18" s="978"/>
      <c r="CJ18" s="978"/>
      <c r="CK18" s="978"/>
      <c r="CL18" s="979"/>
      <c r="CM18" s="977">
        <v>233</v>
      </c>
      <c r="CN18" s="978">
        <v>-2421</v>
      </c>
      <c r="CO18" s="978">
        <v>-2421</v>
      </c>
      <c r="CP18" s="978">
        <v>-2421</v>
      </c>
      <c r="CQ18" s="979">
        <v>-2421</v>
      </c>
      <c r="CR18" s="977">
        <v>5</v>
      </c>
      <c r="CS18" s="978">
        <v>984298</v>
      </c>
      <c r="CT18" s="978">
        <v>984298</v>
      </c>
      <c r="CU18" s="978">
        <v>984298</v>
      </c>
      <c r="CV18" s="979">
        <v>984298</v>
      </c>
      <c r="CW18" s="977" t="s">
        <v>460</v>
      </c>
      <c r="CX18" s="978"/>
      <c r="CY18" s="978"/>
      <c r="CZ18" s="978"/>
      <c r="DA18" s="979"/>
      <c r="DB18" s="977" t="s">
        <v>460</v>
      </c>
      <c r="DC18" s="978"/>
      <c r="DD18" s="978"/>
      <c r="DE18" s="978"/>
      <c r="DF18" s="979"/>
      <c r="DG18" s="977" t="s">
        <v>460</v>
      </c>
      <c r="DH18" s="978"/>
      <c r="DI18" s="978"/>
      <c r="DJ18" s="978"/>
      <c r="DK18" s="979"/>
      <c r="DL18" s="977" t="s">
        <v>460</v>
      </c>
      <c r="DM18" s="978"/>
      <c r="DN18" s="978"/>
      <c r="DO18" s="978"/>
      <c r="DP18" s="979"/>
      <c r="DQ18" s="977" t="s">
        <v>460</v>
      </c>
      <c r="DR18" s="978"/>
      <c r="DS18" s="978"/>
      <c r="DT18" s="978"/>
      <c r="DU18" s="979"/>
      <c r="DV18" s="980"/>
      <c r="DW18" s="981"/>
      <c r="DX18" s="981"/>
      <c r="DY18" s="981"/>
      <c r="DZ18" s="982"/>
      <c r="EA18" s="199"/>
    </row>
    <row r="19" spans="1:131" s="200" customFormat="1" ht="26.25" customHeight="1">
      <c r="A19" s="205">
        <v>13</v>
      </c>
      <c r="B19" s="1031"/>
      <c r="C19" s="1032"/>
      <c r="D19" s="1032"/>
      <c r="E19" s="1032"/>
      <c r="F19" s="1032"/>
      <c r="G19" s="1032"/>
      <c r="H19" s="1032"/>
      <c r="I19" s="1032"/>
      <c r="J19" s="1032"/>
      <c r="K19" s="1032"/>
      <c r="L19" s="1032"/>
      <c r="M19" s="1032"/>
      <c r="N19" s="1032"/>
      <c r="O19" s="1032"/>
      <c r="P19" s="1033"/>
      <c r="Q19" s="1038"/>
      <c r="R19" s="1035"/>
      <c r="S19" s="1035"/>
      <c r="T19" s="1035"/>
      <c r="U19" s="1035"/>
      <c r="V19" s="1035"/>
      <c r="W19" s="1035"/>
      <c r="X19" s="1035"/>
      <c r="Y19" s="1035"/>
      <c r="Z19" s="1035"/>
      <c r="AA19" s="1035"/>
      <c r="AB19" s="1035"/>
      <c r="AC19" s="1035"/>
      <c r="AD19" s="1035"/>
      <c r="AE19" s="1039"/>
      <c r="AF19" s="1086"/>
      <c r="AG19" s="1087"/>
      <c r="AH19" s="1087"/>
      <c r="AI19" s="1087"/>
      <c r="AJ19" s="1088"/>
      <c r="AK19" s="1089"/>
      <c r="AL19" s="1090"/>
      <c r="AM19" s="1090"/>
      <c r="AN19" s="1090"/>
      <c r="AO19" s="1090"/>
      <c r="AP19" s="1090"/>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6">
        <v>13</v>
      </c>
      <c r="BR19" s="207"/>
      <c r="BS19" s="1002" t="s">
        <v>527</v>
      </c>
      <c r="BT19" s="1003" t="s">
        <v>527</v>
      </c>
      <c r="BU19" s="1003" t="s">
        <v>527</v>
      </c>
      <c r="BV19" s="1003" t="s">
        <v>527</v>
      </c>
      <c r="BW19" s="1003" t="s">
        <v>527</v>
      </c>
      <c r="BX19" s="1003" t="s">
        <v>527</v>
      </c>
      <c r="BY19" s="1003" t="s">
        <v>527</v>
      </c>
      <c r="BZ19" s="1003" t="s">
        <v>527</v>
      </c>
      <c r="CA19" s="1003" t="s">
        <v>527</v>
      </c>
      <c r="CB19" s="1003" t="s">
        <v>527</v>
      </c>
      <c r="CC19" s="1003" t="s">
        <v>527</v>
      </c>
      <c r="CD19" s="1003" t="s">
        <v>527</v>
      </c>
      <c r="CE19" s="1003" t="s">
        <v>527</v>
      </c>
      <c r="CF19" s="1003" t="s">
        <v>527</v>
      </c>
      <c r="CG19" s="1004" t="s">
        <v>527</v>
      </c>
      <c r="CH19" s="977">
        <v>1</v>
      </c>
      <c r="CI19" s="978"/>
      <c r="CJ19" s="978"/>
      <c r="CK19" s="978"/>
      <c r="CL19" s="979"/>
      <c r="CM19" s="977">
        <v>3351</v>
      </c>
      <c r="CN19" s="978">
        <v>-2421</v>
      </c>
      <c r="CO19" s="978">
        <v>-2421</v>
      </c>
      <c r="CP19" s="978">
        <v>-2421</v>
      </c>
      <c r="CQ19" s="979">
        <v>-2421</v>
      </c>
      <c r="CR19" s="977">
        <v>100</v>
      </c>
      <c r="CS19" s="978">
        <v>984298</v>
      </c>
      <c r="CT19" s="978">
        <v>984298</v>
      </c>
      <c r="CU19" s="978">
        <v>984298</v>
      </c>
      <c r="CV19" s="979">
        <v>984298</v>
      </c>
      <c r="CW19" s="977" t="s">
        <v>460</v>
      </c>
      <c r="CX19" s="978"/>
      <c r="CY19" s="978"/>
      <c r="CZ19" s="978"/>
      <c r="DA19" s="979"/>
      <c r="DB19" s="977" t="s">
        <v>460</v>
      </c>
      <c r="DC19" s="978"/>
      <c r="DD19" s="978"/>
      <c r="DE19" s="978"/>
      <c r="DF19" s="979"/>
      <c r="DG19" s="977">
        <v>3236</v>
      </c>
      <c r="DH19" s="978"/>
      <c r="DI19" s="978"/>
      <c r="DJ19" s="978"/>
      <c r="DK19" s="979"/>
      <c r="DL19" s="977" t="s">
        <v>460</v>
      </c>
      <c r="DM19" s="978"/>
      <c r="DN19" s="978"/>
      <c r="DO19" s="978"/>
      <c r="DP19" s="979"/>
      <c r="DQ19" s="977" t="s">
        <v>460</v>
      </c>
      <c r="DR19" s="978"/>
      <c r="DS19" s="978"/>
      <c r="DT19" s="978"/>
      <c r="DU19" s="979"/>
      <c r="DV19" s="980"/>
      <c r="DW19" s="981"/>
      <c r="DX19" s="981"/>
      <c r="DY19" s="981"/>
      <c r="DZ19" s="982"/>
      <c r="EA19" s="199"/>
    </row>
    <row r="20" spans="1:131" s="200" customFormat="1" ht="26.25" customHeight="1">
      <c r="A20" s="205">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6">
        <v>14</v>
      </c>
      <c r="BR20" s="207"/>
      <c r="BS20" s="1002" t="s">
        <v>528</v>
      </c>
      <c r="BT20" s="1003" t="s">
        <v>528</v>
      </c>
      <c r="BU20" s="1003" t="s">
        <v>528</v>
      </c>
      <c r="BV20" s="1003" t="s">
        <v>528</v>
      </c>
      <c r="BW20" s="1003" t="s">
        <v>528</v>
      </c>
      <c r="BX20" s="1003" t="s">
        <v>528</v>
      </c>
      <c r="BY20" s="1003" t="s">
        <v>528</v>
      </c>
      <c r="BZ20" s="1003" t="s">
        <v>528</v>
      </c>
      <c r="CA20" s="1003" t="s">
        <v>528</v>
      </c>
      <c r="CB20" s="1003" t="s">
        <v>528</v>
      </c>
      <c r="CC20" s="1003" t="s">
        <v>528</v>
      </c>
      <c r="CD20" s="1003" t="s">
        <v>528</v>
      </c>
      <c r="CE20" s="1003" t="s">
        <v>528</v>
      </c>
      <c r="CF20" s="1003" t="s">
        <v>528</v>
      </c>
      <c r="CG20" s="1004" t="s">
        <v>528</v>
      </c>
      <c r="CH20" s="977">
        <v>13</v>
      </c>
      <c r="CI20" s="978"/>
      <c r="CJ20" s="978"/>
      <c r="CK20" s="978"/>
      <c r="CL20" s="979"/>
      <c r="CM20" s="977">
        <v>11672</v>
      </c>
      <c r="CN20" s="978">
        <v>-2421</v>
      </c>
      <c r="CO20" s="978">
        <v>-2421</v>
      </c>
      <c r="CP20" s="978">
        <v>-2421</v>
      </c>
      <c r="CQ20" s="979">
        <v>-2421</v>
      </c>
      <c r="CR20" s="977">
        <v>11498</v>
      </c>
      <c r="CS20" s="978">
        <v>984298</v>
      </c>
      <c r="CT20" s="978">
        <v>984298</v>
      </c>
      <c r="CU20" s="978">
        <v>984298</v>
      </c>
      <c r="CV20" s="979">
        <v>984298</v>
      </c>
      <c r="CW20" s="977" t="s">
        <v>460</v>
      </c>
      <c r="CX20" s="978"/>
      <c r="CY20" s="978"/>
      <c r="CZ20" s="978"/>
      <c r="DA20" s="979"/>
      <c r="DB20" s="977">
        <v>1925</v>
      </c>
      <c r="DC20" s="978"/>
      <c r="DD20" s="978"/>
      <c r="DE20" s="978"/>
      <c r="DF20" s="979"/>
      <c r="DG20" s="977">
        <v>4294</v>
      </c>
      <c r="DH20" s="978"/>
      <c r="DI20" s="978"/>
      <c r="DJ20" s="978"/>
      <c r="DK20" s="979"/>
      <c r="DL20" s="977" t="s">
        <v>460</v>
      </c>
      <c r="DM20" s="978"/>
      <c r="DN20" s="978"/>
      <c r="DO20" s="978"/>
      <c r="DP20" s="979"/>
      <c r="DQ20" s="977" t="s">
        <v>460</v>
      </c>
      <c r="DR20" s="978"/>
      <c r="DS20" s="978"/>
      <c r="DT20" s="978"/>
      <c r="DU20" s="979"/>
      <c r="DV20" s="980"/>
      <c r="DW20" s="981"/>
      <c r="DX20" s="981"/>
      <c r="DY20" s="981"/>
      <c r="DZ20" s="982"/>
      <c r="EA20" s="199"/>
    </row>
    <row r="21" spans="1:131" s="200" customFormat="1" ht="26.25" customHeight="1" thickBot="1">
      <c r="A21" s="205">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6">
        <v>15</v>
      </c>
      <c r="BR21" s="207"/>
      <c r="BS21" s="1002" t="s">
        <v>529</v>
      </c>
      <c r="BT21" s="1003" t="s">
        <v>529</v>
      </c>
      <c r="BU21" s="1003" t="s">
        <v>529</v>
      </c>
      <c r="BV21" s="1003" t="s">
        <v>529</v>
      </c>
      <c r="BW21" s="1003" t="s">
        <v>529</v>
      </c>
      <c r="BX21" s="1003" t="s">
        <v>529</v>
      </c>
      <c r="BY21" s="1003" t="s">
        <v>529</v>
      </c>
      <c r="BZ21" s="1003" t="s">
        <v>529</v>
      </c>
      <c r="CA21" s="1003" t="s">
        <v>529</v>
      </c>
      <c r="CB21" s="1003" t="s">
        <v>529</v>
      </c>
      <c r="CC21" s="1003" t="s">
        <v>529</v>
      </c>
      <c r="CD21" s="1003" t="s">
        <v>529</v>
      </c>
      <c r="CE21" s="1003" t="s">
        <v>529</v>
      </c>
      <c r="CF21" s="1003" t="s">
        <v>529</v>
      </c>
      <c r="CG21" s="1004" t="s">
        <v>529</v>
      </c>
      <c r="CH21" s="977">
        <v>-1</v>
      </c>
      <c r="CI21" s="978"/>
      <c r="CJ21" s="978"/>
      <c r="CK21" s="978"/>
      <c r="CL21" s="979"/>
      <c r="CM21" s="977">
        <v>6</v>
      </c>
      <c r="CN21" s="978">
        <v>-2421</v>
      </c>
      <c r="CO21" s="978">
        <v>-2421</v>
      </c>
      <c r="CP21" s="978">
        <v>-2421</v>
      </c>
      <c r="CQ21" s="979">
        <v>-2421</v>
      </c>
      <c r="CR21" s="977">
        <v>18</v>
      </c>
      <c r="CS21" s="978">
        <v>984298</v>
      </c>
      <c r="CT21" s="978">
        <v>984298</v>
      </c>
      <c r="CU21" s="978">
        <v>984298</v>
      </c>
      <c r="CV21" s="979">
        <v>984298</v>
      </c>
      <c r="CW21" s="977" t="s">
        <v>460</v>
      </c>
      <c r="CX21" s="978"/>
      <c r="CY21" s="978"/>
      <c r="CZ21" s="978"/>
      <c r="DA21" s="979"/>
      <c r="DB21" s="977">
        <v>148</v>
      </c>
      <c r="DC21" s="978"/>
      <c r="DD21" s="978"/>
      <c r="DE21" s="978"/>
      <c r="DF21" s="979"/>
      <c r="DG21" s="977" t="s">
        <v>460</v>
      </c>
      <c r="DH21" s="978"/>
      <c r="DI21" s="978"/>
      <c r="DJ21" s="978"/>
      <c r="DK21" s="979"/>
      <c r="DL21" s="977" t="s">
        <v>460</v>
      </c>
      <c r="DM21" s="978"/>
      <c r="DN21" s="978"/>
      <c r="DO21" s="978"/>
      <c r="DP21" s="979"/>
      <c r="DQ21" s="977" t="s">
        <v>460</v>
      </c>
      <c r="DR21" s="978"/>
      <c r="DS21" s="978"/>
      <c r="DT21" s="978"/>
      <c r="DU21" s="979"/>
      <c r="DV21" s="980"/>
      <c r="DW21" s="981"/>
      <c r="DX21" s="981"/>
      <c r="DY21" s="981"/>
      <c r="DZ21" s="982"/>
      <c r="EA21" s="199"/>
    </row>
    <row r="22" spans="1:131" s="200" customFormat="1" ht="26.25" customHeight="1">
      <c r="A22" s="205">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344</v>
      </c>
      <c r="BA22" s="1022"/>
      <c r="BB22" s="1022"/>
      <c r="BC22" s="1022"/>
      <c r="BD22" s="1023"/>
      <c r="BE22" s="198"/>
      <c r="BF22" s="198"/>
      <c r="BG22" s="198"/>
      <c r="BH22" s="198"/>
      <c r="BI22" s="198"/>
      <c r="BJ22" s="198"/>
      <c r="BK22" s="198"/>
      <c r="BL22" s="198"/>
      <c r="BM22" s="198"/>
      <c r="BN22" s="198"/>
      <c r="BO22" s="198"/>
      <c r="BP22" s="198"/>
      <c r="BQ22" s="206">
        <v>16</v>
      </c>
      <c r="BR22" s="207" t="s">
        <v>514</v>
      </c>
      <c r="BS22" s="1002" t="s">
        <v>530</v>
      </c>
      <c r="BT22" s="1003" t="s">
        <v>530</v>
      </c>
      <c r="BU22" s="1003" t="s">
        <v>530</v>
      </c>
      <c r="BV22" s="1003" t="s">
        <v>530</v>
      </c>
      <c r="BW22" s="1003" t="s">
        <v>530</v>
      </c>
      <c r="BX22" s="1003" t="s">
        <v>530</v>
      </c>
      <c r="BY22" s="1003" t="s">
        <v>530</v>
      </c>
      <c r="BZ22" s="1003" t="s">
        <v>530</v>
      </c>
      <c r="CA22" s="1003" t="s">
        <v>530</v>
      </c>
      <c r="CB22" s="1003" t="s">
        <v>530</v>
      </c>
      <c r="CC22" s="1003" t="s">
        <v>530</v>
      </c>
      <c r="CD22" s="1003" t="s">
        <v>530</v>
      </c>
      <c r="CE22" s="1003" t="s">
        <v>530</v>
      </c>
      <c r="CF22" s="1003" t="s">
        <v>530</v>
      </c>
      <c r="CG22" s="1004" t="s">
        <v>530</v>
      </c>
      <c r="CH22" s="977">
        <v>682</v>
      </c>
      <c r="CI22" s="978"/>
      <c r="CJ22" s="978"/>
      <c r="CK22" s="978"/>
      <c r="CL22" s="979"/>
      <c r="CM22" s="977">
        <v>14847</v>
      </c>
      <c r="CN22" s="978">
        <v>-2421</v>
      </c>
      <c r="CO22" s="978">
        <v>-2421</v>
      </c>
      <c r="CP22" s="978">
        <v>-2421</v>
      </c>
      <c r="CQ22" s="979">
        <v>-2421</v>
      </c>
      <c r="CR22" s="977">
        <v>40</v>
      </c>
      <c r="CS22" s="978">
        <v>984298</v>
      </c>
      <c r="CT22" s="978">
        <v>984298</v>
      </c>
      <c r="CU22" s="978">
        <v>984298</v>
      </c>
      <c r="CV22" s="979">
        <v>984298</v>
      </c>
      <c r="CW22" s="977" t="s">
        <v>460</v>
      </c>
      <c r="CX22" s="978"/>
      <c r="CY22" s="978"/>
      <c r="CZ22" s="978"/>
      <c r="DA22" s="979"/>
      <c r="DB22" s="977">
        <v>1536</v>
      </c>
      <c r="DC22" s="978"/>
      <c r="DD22" s="978"/>
      <c r="DE22" s="978"/>
      <c r="DF22" s="979"/>
      <c r="DG22" s="977" t="s">
        <v>460</v>
      </c>
      <c r="DH22" s="978"/>
      <c r="DI22" s="978"/>
      <c r="DJ22" s="978"/>
      <c r="DK22" s="979"/>
      <c r="DL22" s="977">
        <v>83</v>
      </c>
      <c r="DM22" s="978"/>
      <c r="DN22" s="978"/>
      <c r="DO22" s="978"/>
      <c r="DP22" s="979"/>
      <c r="DQ22" s="977">
        <v>8</v>
      </c>
      <c r="DR22" s="978"/>
      <c r="DS22" s="978"/>
      <c r="DT22" s="978"/>
      <c r="DU22" s="979"/>
      <c r="DV22" s="980"/>
      <c r="DW22" s="981"/>
      <c r="DX22" s="981"/>
      <c r="DY22" s="981"/>
      <c r="DZ22" s="982"/>
      <c r="EA22" s="199"/>
    </row>
    <row r="23" spans="1:131" s="200" customFormat="1" ht="26.25" customHeight="1" thickBot="1">
      <c r="A23" s="208" t="s">
        <v>345</v>
      </c>
      <c r="B23" s="932" t="s">
        <v>346</v>
      </c>
      <c r="C23" s="933"/>
      <c r="D23" s="933"/>
      <c r="E23" s="933"/>
      <c r="F23" s="933"/>
      <c r="G23" s="933"/>
      <c r="H23" s="933"/>
      <c r="I23" s="933"/>
      <c r="J23" s="933"/>
      <c r="K23" s="933"/>
      <c r="L23" s="933"/>
      <c r="M23" s="933"/>
      <c r="N23" s="933"/>
      <c r="O23" s="933"/>
      <c r="P23" s="934"/>
      <c r="Q23" s="1062">
        <v>1722076</v>
      </c>
      <c r="R23" s="1063"/>
      <c r="S23" s="1063"/>
      <c r="T23" s="1063"/>
      <c r="U23" s="1063"/>
      <c r="V23" s="1063">
        <v>1712177</v>
      </c>
      <c r="W23" s="1063"/>
      <c r="X23" s="1063"/>
      <c r="Y23" s="1063"/>
      <c r="Z23" s="1063"/>
      <c r="AA23" s="1063">
        <v>9898</v>
      </c>
      <c r="AB23" s="1063"/>
      <c r="AC23" s="1063"/>
      <c r="AD23" s="1063"/>
      <c r="AE23" s="1064"/>
      <c r="AF23" s="1065">
        <v>4521</v>
      </c>
      <c r="AG23" s="1063"/>
      <c r="AH23" s="1063"/>
      <c r="AI23" s="1063"/>
      <c r="AJ23" s="1066"/>
      <c r="AK23" s="1067"/>
      <c r="AL23" s="1068"/>
      <c r="AM23" s="1068"/>
      <c r="AN23" s="1068"/>
      <c r="AO23" s="1068"/>
      <c r="AP23" s="1063">
        <v>4587756</v>
      </c>
      <c r="AQ23" s="1063"/>
      <c r="AR23" s="1063"/>
      <c r="AS23" s="1063"/>
      <c r="AT23" s="1063"/>
      <c r="AU23" s="1069"/>
      <c r="AV23" s="1069"/>
      <c r="AW23" s="1069"/>
      <c r="AX23" s="1069"/>
      <c r="AY23" s="1070"/>
      <c r="AZ23" s="1059" t="s">
        <v>546</v>
      </c>
      <c r="BA23" s="1060"/>
      <c r="BB23" s="1060"/>
      <c r="BC23" s="1060"/>
      <c r="BD23" s="1061"/>
      <c r="BE23" s="198"/>
      <c r="BF23" s="198"/>
      <c r="BG23" s="198"/>
      <c r="BH23" s="198"/>
      <c r="BI23" s="198"/>
      <c r="BJ23" s="198"/>
      <c r="BK23" s="198"/>
      <c r="BL23" s="198"/>
      <c r="BM23" s="198"/>
      <c r="BN23" s="198"/>
      <c r="BO23" s="198"/>
      <c r="BP23" s="198"/>
      <c r="BQ23" s="206">
        <v>17</v>
      </c>
      <c r="BR23" s="207"/>
      <c r="BS23" s="1002" t="s">
        <v>531</v>
      </c>
      <c r="BT23" s="1003" t="s">
        <v>531</v>
      </c>
      <c r="BU23" s="1003" t="s">
        <v>531</v>
      </c>
      <c r="BV23" s="1003" t="s">
        <v>531</v>
      </c>
      <c r="BW23" s="1003" t="s">
        <v>531</v>
      </c>
      <c r="BX23" s="1003" t="s">
        <v>531</v>
      </c>
      <c r="BY23" s="1003" t="s">
        <v>531</v>
      </c>
      <c r="BZ23" s="1003" t="s">
        <v>531</v>
      </c>
      <c r="CA23" s="1003" t="s">
        <v>531</v>
      </c>
      <c r="CB23" s="1003" t="s">
        <v>531</v>
      </c>
      <c r="CC23" s="1003" t="s">
        <v>531</v>
      </c>
      <c r="CD23" s="1003" t="s">
        <v>531</v>
      </c>
      <c r="CE23" s="1003" t="s">
        <v>531</v>
      </c>
      <c r="CF23" s="1003" t="s">
        <v>531</v>
      </c>
      <c r="CG23" s="1004" t="s">
        <v>531</v>
      </c>
      <c r="CH23" s="977">
        <v>62</v>
      </c>
      <c r="CI23" s="978"/>
      <c r="CJ23" s="978"/>
      <c r="CK23" s="978"/>
      <c r="CL23" s="979"/>
      <c r="CM23" s="977">
        <v>698</v>
      </c>
      <c r="CN23" s="978">
        <v>-2421</v>
      </c>
      <c r="CO23" s="978">
        <v>-2421</v>
      </c>
      <c r="CP23" s="978">
        <v>-2421</v>
      </c>
      <c r="CQ23" s="979">
        <v>-2421</v>
      </c>
      <c r="CR23" s="977">
        <v>58</v>
      </c>
      <c r="CS23" s="978">
        <v>984298</v>
      </c>
      <c r="CT23" s="978">
        <v>984298</v>
      </c>
      <c r="CU23" s="978">
        <v>984298</v>
      </c>
      <c r="CV23" s="979">
        <v>984298</v>
      </c>
      <c r="CW23" s="977" t="s">
        <v>460</v>
      </c>
      <c r="CX23" s="978"/>
      <c r="CY23" s="978"/>
      <c r="CZ23" s="978"/>
      <c r="DA23" s="979"/>
      <c r="DB23" s="977" t="s">
        <v>460</v>
      </c>
      <c r="DC23" s="978"/>
      <c r="DD23" s="978"/>
      <c r="DE23" s="978"/>
      <c r="DF23" s="979"/>
      <c r="DG23" s="977" t="s">
        <v>460</v>
      </c>
      <c r="DH23" s="978"/>
      <c r="DI23" s="978"/>
      <c r="DJ23" s="978"/>
      <c r="DK23" s="979"/>
      <c r="DL23" s="977" t="s">
        <v>460</v>
      </c>
      <c r="DM23" s="978"/>
      <c r="DN23" s="978"/>
      <c r="DO23" s="978"/>
      <c r="DP23" s="979"/>
      <c r="DQ23" s="977" t="s">
        <v>460</v>
      </c>
      <c r="DR23" s="978"/>
      <c r="DS23" s="978"/>
      <c r="DT23" s="978"/>
      <c r="DU23" s="979"/>
      <c r="DV23" s="980"/>
      <c r="DW23" s="981"/>
      <c r="DX23" s="981"/>
      <c r="DY23" s="981"/>
      <c r="DZ23" s="982"/>
      <c r="EA23" s="199"/>
    </row>
    <row r="24" spans="1:131" s="200" customFormat="1" ht="26.25" customHeight="1">
      <c r="A24" s="1058" t="s">
        <v>347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6">
        <v>18</v>
      </c>
      <c r="BR24" s="207"/>
      <c r="BS24" s="1002" t="s">
        <v>532</v>
      </c>
      <c r="BT24" s="1003" t="s">
        <v>532</v>
      </c>
      <c r="BU24" s="1003" t="s">
        <v>532</v>
      </c>
      <c r="BV24" s="1003" t="s">
        <v>532</v>
      </c>
      <c r="BW24" s="1003" t="s">
        <v>532</v>
      </c>
      <c r="BX24" s="1003" t="s">
        <v>532</v>
      </c>
      <c r="BY24" s="1003" t="s">
        <v>532</v>
      </c>
      <c r="BZ24" s="1003" t="s">
        <v>532</v>
      </c>
      <c r="CA24" s="1003" t="s">
        <v>532</v>
      </c>
      <c r="CB24" s="1003" t="s">
        <v>532</v>
      </c>
      <c r="CC24" s="1003" t="s">
        <v>532</v>
      </c>
      <c r="CD24" s="1003" t="s">
        <v>532</v>
      </c>
      <c r="CE24" s="1003" t="s">
        <v>532</v>
      </c>
      <c r="CF24" s="1003" t="s">
        <v>532</v>
      </c>
      <c r="CG24" s="1004" t="s">
        <v>532</v>
      </c>
      <c r="CH24" s="977">
        <v>0</v>
      </c>
      <c r="CI24" s="978"/>
      <c r="CJ24" s="978"/>
      <c r="CK24" s="978"/>
      <c r="CL24" s="979"/>
      <c r="CM24" s="977">
        <v>119</v>
      </c>
      <c r="CN24" s="978">
        <v>-2421</v>
      </c>
      <c r="CO24" s="978">
        <v>-2421</v>
      </c>
      <c r="CP24" s="978">
        <v>-2421</v>
      </c>
      <c r="CQ24" s="979">
        <v>-2421</v>
      </c>
      <c r="CR24" s="977">
        <v>10</v>
      </c>
      <c r="CS24" s="978">
        <v>984298</v>
      </c>
      <c r="CT24" s="978">
        <v>984298</v>
      </c>
      <c r="CU24" s="978">
        <v>984298</v>
      </c>
      <c r="CV24" s="979">
        <v>984298</v>
      </c>
      <c r="CW24" s="977" t="s">
        <v>460</v>
      </c>
      <c r="CX24" s="978"/>
      <c r="CY24" s="978"/>
      <c r="CZ24" s="978"/>
      <c r="DA24" s="979"/>
      <c r="DB24" s="977" t="s">
        <v>460</v>
      </c>
      <c r="DC24" s="978"/>
      <c r="DD24" s="978"/>
      <c r="DE24" s="978"/>
      <c r="DF24" s="979"/>
      <c r="DG24" s="977" t="s">
        <v>460</v>
      </c>
      <c r="DH24" s="978"/>
      <c r="DI24" s="978"/>
      <c r="DJ24" s="978"/>
      <c r="DK24" s="979"/>
      <c r="DL24" s="977" t="s">
        <v>460</v>
      </c>
      <c r="DM24" s="978"/>
      <c r="DN24" s="978"/>
      <c r="DO24" s="978"/>
      <c r="DP24" s="979"/>
      <c r="DQ24" s="977" t="s">
        <v>460</v>
      </c>
      <c r="DR24" s="978"/>
      <c r="DS24" s="978"/>
      <c r="DT24" s="978"/>
      <c r="DU24" s="979"/>
      <c r="DV24" s="980"/>
      <c r="DW24" s="981"/>
      <c r="DX24" s="981"/>
      <c r="DY24" s="981"/>
      <c r="DZ24" s="982"/>
      <c r="EA24" s="199"/>
    </row>
    <row r="25" spans="1:131" s="192" customFormat="1" ht="26.25" customHeight="1" thickBot="1">
      <c r="A25" s="1057" t="s">
        <v>348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09"/>
      <c r="BP25" s="209"/>
      <c r="BQ25" s="206">
        <v>19</v>
      </c>
      <c r="BR25" s="207"/>
      <c r="BS25" s="1002" t="s">
        <v>533</v>
      </c>
      <c r="BT25" s="1003" t="s">
        <v>533</v>
      </c>
      <c r="BU25" s="1003" t="s">
        <v>533</v>
      </c>
      <c r="BV25" s="1003" t="s">
        <v>533</v>
      </c>
      <c r="BW25" s="1003" t="s">
        <v>533</v>
      </c>
      <c r="BX25" s="1003" t="s">
        <v>533</v>
      </c>
      <c r="BY25" s="1003" t="s">
        <v>533</v>
      </c>
      <c r="BZ25" s="1003" t="s">
        <v>533</v>
      </c>
      <c r="CA25" s="1003" t="s">
        <v>533</v>
      </c>
      <c r="CB25" s="1003" t="s">
        <v>533</v>
      </c>
      <c r="CC25" s="1003" t="s">
        <v>533</v>
      </c>
      <c r="CD25" s="1003" t="s">
        <v>533</v>
      </c>
      <c r="CE25" s="1003" t="s">
        <v>533</v>
      </c>
      <c r="CF25" s="1003" t="s">
        <v>533</v>
      </c>
      <c r="CG25" s="1004" t="s">
        <v>533</v>
      </c>
      <c r="CH25" s="977">
        <v>0</v>
      </c>
      <c r="CI25" s="978"/>
      <c r="CJ25" s="978"/>
      <c r="CK25" s="978"/>
      <c r="CL25" s="979"/>
      <c r="CM25" s="977">
        <v>1138</v>
      </c>
      <c r="CN25" s="978">
        <v>-2421</v>
      </c>
      <c r="CO25" s="978">
        <v>-2421</v>
      </c>
      <c r="CP25" s="978">
        <v>-2421</v>
      </c>
      <c r="CQ25" s="979">
        <v>-2421</v>
      </c>
      <c r="CR25" s="977">
        <v>780</v>
      </c>
      <c r="CS25" s="978">
        <v>984298</v>
      </c>
      <c r="CT25" s="978">
        <v>984298</v>
      </c>
      <c r="CU25" s="978">
        <v>984298</v>
      </c>
      <c r="CV25" s="979">
        <v>984298</v>
      </c>
      <c r="CW25" s="977" t="s">
        <v>460</v>
      </c>
      <c r="CX25" s="978"/>
      <c r="CY25" s="978"/>
      <c r="CZ25" s="978"/>
      <c r="DA25" s="979"/>
      <c r="DB25" s="977" t="s">
        <v>460</v>
      </c>
      <c r="DC25" s="978"/>
      <c r="DD25" s="978"/>
      <c r="DE25" s="978"/>
      <c r="DF25" s="979"/>
      <c r="DG25" s="977" t="s">
        <v>460</v>
      </c>
      <c r="DH25" s="978"/>
      <c r="DI25" s="978"/>
      <c r="DJ25" s="978"/>
      <c r="DK25" s="979"/>
      <c r="DL25" s="977" t="s">
        <v>460</v>
      </c>
      <c r="DM25" s="978"/>
      <c r="DN25" s="978"/>
      <c r="DO25" s="978"/>
      <c r="DP25" s="979"/>
      <c r="DQ25" s="977" t="s">
        <v>460</v>
      </c>
      <c r="DR25" s="978"/>
      <c r="DS25" s="978"/>
      <c r="DT25" s="978"/>
      <c r="DU25" s="979"/>
      <c r="DV25" s="980"/>
      <c r="DW25" s="981"/>
      <c r="DX25" s="981"/>
      <c r="DY25" s="981"/>
      <c r="DZ25" s="982"/>
      <c r="EA25" s="191"/>
    </row>
    <row r="26" spans="1:131" s="192" customFormat="1" ht="26.25" customHeight="1">
      <c r="A26" s="983" t="s">
        <v>315</v>
      </c>
      <c r="B26" s="984"/>
      <c r="C26" s="984"/>
      <c r="D26" s="984"/>
      <c r="E26" s="984"/>
      <c r="F26" s="984"/>
      <c r="G26" s="984"/>
      <c r="H26" s="984"/>
      <c r="I26" s="984"/>
      <c r="J26" s="984"/>
      <c r="K26" s="984"/>
      <c r="L26" s="984"/>
      <c r="M26" s="984"/>
      <c r="N26" s="984"/>
      <c r="O26" s="984"/>
      <c r="P26" s="985"/>
      <c r="Q26" s="989" t="s">
        <v>349</v>
      </c>
      <c r="R26" s="990"/>
      <c r="S26" s="990"/>
      <c r="T26" s="990"/>
      <c r="U26" s="991"/>
      <c r="V26" s="989" t="s">
        <v>350</v>
      </c>
      <c r="W26" s="990"/>
      <c r="X26" s="990"/>
      <c r="Y26" s="990"/>
      <c r="Z26" s="991"/>
      <c r="AA26" s="989" t="s">
        <v>351</v>
      </c>
      <c r="AB26" s="990"/>
      <c r="AC26" s="990"/>
      <c r="AD26" s="990"/>
      <c r="AE26" s="990"/>
      <c r="AF26" s="1053" t="s">
        <v>352</v>
      </c>
      <c r="AG26" s="996"/>
      <c r="AH26" s="996"/>
      <c r="AI26" s="996"/>
      <c r="AJ26" s="1054"/>
      <c r="AK26" s="990" t="s">
        <v>353</v>
      </c>
      <c r="AL26" s="990"/>
      <c r="AM26" s="990"/>
      <c r="AN26" s="990"/>
      <c r="AO26" s="991"/>
      <c r="AP26" s="989" t="s">
        <v>354</v>
      </c>
      <c r="AQ26" s="990"/>
      <c r="AR26" s="990"/>
      <c r="AS26" s="990"/>
      <c r="AT26" s="991"/>
      <c r="AU26" s="989" t="s">
        <v>355</v>
      </c>
      <c r="AV26" s="990"/>
      <c r="AW26" s="990"/>
      <c r="AX26" s="990"/>
      <c r="AY26" s="991"/>
      <c r="AZ26" s="989" t="s">
        <v>356</v>
      </c>
      <c r="BA26" s="990"/>
      <c r="BB26" s="990"/>
      <c r="BC26" s="990"/>
      <c r="BD26" s="991"/>
      <c r="BE26" s="989" t="s">
        <v>322</v>
      </c>
      <c r="BF26" s="990"/>
      <c r="BG26" s="990"/>
      <c r="BH26" s="990"/>
      <c r="BI26" s="1005"/>
      <c r="BJ26" s="197"/>
      <c r="BK26" s="197"/>
      <c r="BL26" s="197"/>
      <c r="BM26" s="197"/>
      <c r="BN26" s="197"/>
      <c r="BO26" s="209"/>
      <c r="BP26" s="209"/>
      <c r="BQ26" s="206">
        <v>20</v>
      </c>
      <c r="BR26" s="207"/>
      <c r="BS26" s="1002" t="s">
        <v>534</v>
      </c>
      <c r="BT26" s="1003" t="s">
        <v>534</v>
      </c>
      <c r="BU26" s="1003" t="s">
        <v>534</v>
      </c>
      <c r="BV26" s="1003" t="s">
        <v>534</v>
      </c>
      <c r="BW26" s="1003" t="s">
        <v>534</v>
      </c>
      <c r="BX26" s="1003" t="s">
        <v>534</v>
      </c>
      <c r="BY26" s="1003" t="s">
        <v>534</v>
      </c>
      <c r="BZ26" s="1003" t="s">
        <v>534</v>
      </c>
      <c r="CA26" s="1003" t="s">
        <v>534</v>
      </c>
      <c r="CB26" s="1003" t="s">
        <v>534</v>
      </c>
      <c r="CC26" s="1003" t="s">
        <v>534</v>
      </c>
      <c r="CD26" s="1003" t="s">
        <v>534</v>
      </c>
      <c r="CE26" s="1003" t="s">
        <v>534</v>
      </c>
      <c r="CF26" s="1003" t="s">
        <v>534</v>
      </c>
      <c r="CG26" s="1004" t="s">
        <v>534</v>
      </c>
      <c r="CH26" s="977">
        <v>210</v>
      </c>
      <c r="CI26" s="978"/>
      <c r="CJ26" s="978"/>
      <c r="CK26" s="978"/>
      <c r="CL26" s="979"/>
      <c r="CM26" s="977">
        <v>1062</v>
      </c>
      <c r="CN26" s="978">
        <v>-2421</v>
      </c>
      <c r="CO26" s="978">
        <v>-2421</v>
      </c>
      <c r="CP26" s="978">
        <v>-2421</v>
      </c>
      <c r="CQ26" s="979">
        <v>-2421</v>
      </c>
      <c r="CR26" s="977">
        <v>49</v>
      </c>
      <c r="CS26" s="978">
        <v>984298</v>
      </c>
      <c r="CT26" s="978">
        <v>984298</v>
      </c>
      <c r="CU26" s="978">
        <v>984298</v>
      </c>
      <c r="CV26" s="979">
        <v>984298</v>
      </c>
      <c r="CW26" s="977" t="s">
        <v>460</v>
      </c>
      <c r="CX26" s="978"/>
      <c r="CY26" s="978"/>
      <c r="CZ26" s="978"/>
      <c r="DA26" s="979"/>
      <c r="DB26" s="977" t="s">
        <v>460</v>
      </c>
      <c r="DC26" s="978"/>
      <c r="DD26" s="978"/>
      <c r="DE26" s="978"/>
      <c r="DF26" s="979"/>
      <c r="DG26" s="977" t="s">
        <v>460</v>
      </c>
      <c r="DH26" s="978"/>
      <c r="DI26" s="978"/>
      <c r="DJ26" s="978"/>
      <c r="DK26" s="979"/>
      <c r="DL26" s="977" t="s">
        <v>460</v>
      </c>
      <c r="DM26" s="978"/>
      <c r="DN26" s="978"/>
      <c r="DO26" s="978"/>
      <c r="DP26" s="979"/>
      <c r="DQ26" s="977" t="s">
        <v>460</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09"/>
      <c r="BP27" s="209"/>
      <c r="BQ27" s="206">
        <v>21</v>
      </c>
      <c r="BR27" s="207"/>
      <c r="BS27" s="1002" t="s">
        <v>535</v>
      </c>
      <c r="BT27" s="1003" t="s">
        <v>535</v>
      </c>
      <c r="BU27" s="1003" t="s">
        <v>535</v>
      </c>
      <c r="BV27" s="1003" t="s">
        <v>535</v>
      </c>
      <c r="BW27" s="1003" t="s">
        <v>535</v>
      </c>
      <c r="BX27" s="1003" t="s">
        <v>535</v>
      </c>
      <c r="BY27" s="1003" t="s">
        <v>535</v>
      </c>
      <c r="BZ27" s="1003" t="s">
        <v>535</v>
      </c>
      <c r="CA27" s="1003" t="s">
        <v>535</v>
      </c>
      <c r="CB27" s="1003" t="s">
        <v>535</v>
      </c>
      <c r="CC27" s="1003" t="s">
        <v>535</v>
      </c>
      <c r="CD27" s="1003" t="s">
        <v>535</v>
      </c>
      <c r="CE27" s="1003" t="s">
        <v>535</v>
      </c>
      <c r="CF27" s="1003" t="s">
        <v>535</v>
      </c>
      <c r="CG27" s="1004" t="s">
        <v>535</v>
      </c>
      <c r="CH27" s="977">
        <v>0</v>
      </c>
      <c r="CI27" s="978"/>
      <c r="CJ27" s="978"/>
      <c r="CK27" s="978"/>
      <c r="CL27" s="979"/>
      <c r="CM27" s="977">
        <v>218</v>
      </c>
      <c r="CN27" s="978">
        <v>-2421</v>
      </c>
      <c r="CO27" s="978">
        <v>-2421</v>
      </c>
      <c r="CP27" s="978">
        <v>-2421</v>
      </c>
      <c r="CQ27" s="979">
        <v>-2421</v>
      </c>
      <c r="CR27" s="977">
        <v>55</v>
      </c>
      <c r="CS27" s="978">
        <v>984298</v>
      </c>
      <c r="CT27" s="978">
        <v>984298</v>
      </c>
      <c r="CU27" s="978">
        <v>984298</v>
      </c>
      <c r="CV27" s="979">
        <v>984298</v>
      </c>
      <c r="CW27" s="977" t="s">
        <v>460</v>
      </c>
      <c r="CX27" s="978"/>
      <c r="CY27" s="978"/>
      <c r="CZ27" s="978"/>
      <c r="DA27" s="979"/>
      <c r="DB27" s="977" t="s">
        <v>460</v>
      </c>
      <c r="DC27" s="978"/>
      <c r="DD27" s="978"/>
      <c r="DE27" s="978"/>
      <c r="DF27" s="979"/>
      <c r="DG27" s="977" t="s">
        <v>460</v>
      </c>
      <c r="DH27" s="978"/>
      <c r="DI27" s="978"/>
      <c r="DJ27" s="978"/>
      <c r="DK27" s="979"/>
      <c r="DL27" s="977" t="s">
        <v>460</v>
      </c>
      <c r="DM27" s="978"/>
      <c r="DN27" s="978"/>
      <c r="DO27" s="978"/>
      <c r="DP27" s="979"/>
      <c r="DQ27" s="977" t="s">
        <v>460</v>
      </c>
      <c r="DR27" s="978"/>
      <c r="DS27" s="978"/>
      <c r="DT27" s="978"/>
      <c r="DU27" s="979"/>
      <c r="DV27" s="980"/>
      <c r="DW27" s="981"/>
      <c r="DX27" s="981"/>
      <c r="DY27" s="981"/>
      <c r="DZ27" s="982"/>
      <c r="EA27" s="191"/>
    </row>
    <row r="28" spans="1:131" s="192" customFormat="1" ht="26.25" customHeight="1" thickTop="1">
      <c r="A28" s="210">
        <v>1</v>
      </c>
      <c r="B28" s="1044" t="s">
        <v>357</v>
      </c>
      <c r="C28" s="1045"/>
      <c r="D28" s="1045"/>
      <c r="E28" s="1045"/>
      <c r="F28" s="1045"/>
      <c r="G28" s="1045"/>
      <c r="H28" s="1045"/>
      <c r="I28" s="1045"/>
      <c r="J28" s="1045"/>
      <c r="K28" s="1045"/>
      <c r="L28" s="1045"/>
      <c r="M28" s="1045"/>
      <c r="N28" s="1045"/>
      <c r="O28" s="1045"/>
      <c r="P28" s="1046"/>
      <c r="Q28" s="1047">
        <v>31464</v>
      </c>
      <c r="R28" s="1048"/>
      <c r="S28" s="1048"/>
      <c r="T28" s="1048"/>
      <c r="U28" s="1048"/>
      <c r="V28" s="1048">
        <v>28428</v>
      </c>
      <c r="W28" s="1048"/>
      <c r="X28" s="1048"/>
      <c r="Y28" s="1048"/>
      <c r="Z28" s="1048"/>
      <c r="AA28" s="1048">
        <v>3037</v>
      </c>
      <c r="AB28" s="1048"/>
      <c r="AC28" s="1048"/>
      <c r="AD28" s="1048"/>
      <c r="AE28" s="1049"/>
      <c r="AF28" s="1050">
        <v>3037</v>
      </c>
      <c r="AG28" s="1048"/>
      <c r="AH28" s="1048"/>
      <c r="AI28" s="1048"/>
      <c r="AJ28" s="1051"/>
      <c r="AK28" s="1052" t="s">
        <v>544</v>
      </c>
      <c r="AL28" s="1040"/>
      <c r="AM28" s="1040"/>
      <c r="AN28" s="1040"/>
      <c r="AO28" s="1040"/>
      <c r="AP28" s="1040" t="s">
        <v>545</v>
      </c>
      <c r="AQ28" s="1040"/>
      <c r="AR28" s="1040"/>
      <c r="AS28" s="1040"/>
      <c r="AT28" s="1040"/>
      <c r="AU28" s="1040" t="s">
        <v>545</v>
      </c>
      <c r="AV28" s="1040"/>
      <c r="AW28" s="1040"/>
      <c r="AX28" s="1040"/>
      <c r="AY28" s="1040"/>
      <c r="AZ28" s="1041" t="s">
        <v>545</v>
      </c>
      <c r="BA28" s="1041"/>
      <c r="BB28" s="1041"/>
      <c r="BC28" s="1041"/>
      <c r="BD28" s="1041"/>
      <c r="BE28" s="1042"/>
      <c r="BF28" s="1042"/>
      <c r="BG28" s="1042"/>
      <c r="BH28" s="1042"/>
      <c r="BI28" s="1043"/>
      <c r="BJ28" s="197"/>
      <c r="BK28" s="197"/>
      <c r="BL28" s="197"/>
      <c r="BM28" s="197"/>
      <c r="BN28" s="197"/>
      <c r="BO28" s="209"/>
      <c r="BP28" s="209"/>
      <c r="BQ28" s="206">
        <v>22</v>
      </c>
      <c r="BR28" s="207"/>
      <c r="BS28" s="1002" t="s">
        <v>536</v>
      </c>
      <c r="BT28" s="1003" t="s">
        <v>536</v>
      </c>
      <c r="BU28" s="1003" t="s">
        <v>536</v>
      </c>
      <c r="BV28" s="1003" t="s">
        <v>536</v>
      </c>
      <c r="BW28" s="1003" t="s">
        <v>536</v>
      </c>
      <c r="BX28" s="1003" t="s">
        <v>536</v>
      </c>
      <c r="BY28" s="1003" t="s">
        <v>536</v>
      </c>
      <c r="BZ28" s="1003" t="s">
        <v>536</v>
      </c>
      <c r="CA28" s="1003" t="s">
        <v>536</v>
      </c>
      <c r="CB28" s="1003" t="s">
        <v>536</v>
      </c>
      <c r="CC28" s="1003" t="s">
        <v>536</v>
      </c>
      <c r="CD28" s="1003" t="s">
        <v>536</v>
      </c>
      <c r="CE28" s="1003" t="s">
        <v>536</v>
      </c>
      <c r="CF28" s="1003" t="s">
        <v>536</v>
      </c>
      <c r="CG28" s="1004" t="s">
        <v>536</v>
      </c>
      <c r="CH28" s="977">
        <v>110</v>
      </c>
      <c r="CI28" s="978"/>
      <c r="CJ28" s="978"/>
      <c r="CK28" s="978"/>
      <c r="CL28" s="979"/>
      <c r="CM28" s="977">
        <v>1285</v>
      </c>
      <c r="CN28" s="978">
        <v>-2421</v>
      </c>
      <c r="CO28" s="978">
        <v>-2421</v>
      </c>
      <c r="CP28" s="978">
        <v>-2421</v>
      </c>
      <c r="CQ28" s="979">
        <v>-2421</v>
      </c>
      <c r="CR28" s="977">
        <v>150</v>
      </c>
      <c r="CS28" s="978">
        <v>984298</v>
      </c>
      <c r="CT28" s="978">
        <v>984298</v>
      </c>
      <c r="CU28" s="978">
        <v>984298</v>
      </c>
      <c r="CV28" s="979">
        <v>984298</v>
      </c>
      <c r="CW28" s="977" t="s">
        <v>460</v>
      </c>
      <c r="CX28" s="978"/>
      <c r="CY28" s="978"/>
      <c r="CZ28" s="978"/>
      <c r="DA28" s="979"/>
      <c r="DB28" s="977" t="s">
        <v>460</v>
      </c>
      <c r="DC28" s="978"/>
      <c r="DD28" s="978"/>
      <c r="DE28" s="978"/>
      <c r="DF28" s="979"/>
      <c r="DG28" s="977" t="s">
        <v>460</v>
      </c>
      <c r="DH28" s="978"/>
      <c r="DI28" s="978"/>
      <c r="DJ28" s="978"/>
      <c r="DK28" s="979"/>
      <c r="DL28" s="977" t="s">
        <v>460</v>
      </c>
      <c r="DM28" s="978"/>
      <c r="DN28" s="978"/>
      <c r="DO28" s="978"/>
      <c r="DP28" s="979"/>
      <c r="DQ28" s="977" t="s">
        <v>460</v>
      </c>
      <c r="DR28" s="978"/>
      <c r="DS28" s="978"/>
      <c r="DT28" s="978"/>
      <c r="DU28" s="979"/>
      <c r="DV28" s="980"/>
      <c r="DW28" s="981"/>
      <c r="DX28" s="981"/>
      <c r="DY28" s="981"/>
      <c r="DZ28" s="982"/>
      <c r="EA28" s="191"/>
    </row>
    <row r="29" spans="1:131" s="192" customFormat="1" ht="26.25" customHeight="1">
      <c r="A29" s="210">
        <v>2</v>
      </c>
      <c r="B29" s="1031" t="s">
        <v>358</v>
      </c>
      <c r="C29" s="1032"/>
      <c r="D29" s="1032"/>
      <c r="E29" s="1032"/>
      <c r="F29" s="1032"/>
      <c r="G29" s="1032"/>
      <c r="H29" s="1032"/>
      <c r="I29" s="1032"/>
      <c r="J29" s="1032"/>
      <c r="K29" s="1032"/>
      <c r="L29" s="1032"/>
      <c r="M29" s="1032"/>
      <c r="N29" s="1032"/>
      <c r="O29" s="1032"/>
      <c r="P29" s="1033"/>
      <c r="Q29" s="1038">
        <v>1899</v>
      </c>
      <c r="R29" s="1035"/>
      <c r="S29" s="1035"/>
      <c r="T29" s="1035"/>
      <c r="U29" s="1035"/>
      <c r="V29" s="1035">
        <v>1528</v>
      </c>
      <c r="W29" s="1035"/>
      <c r="X29" s="1035"/>
      <c r="Y29" s="1035"/>
      <c r="Z29" s="1035"/>
      <c r="AA29" s="1035">
        <v>371</v>
      </c>
      <c r="AB29" s="1035"/>
      <c r="AC29" s="1035"/>
      <c r="AD29" s="1035"/>
      <c r="AE29" s="1039"/>
      <c r="AF29" s="1034">
        <v>12471</v>
      </c>
      <c r="AG29" s="1035"/>
      <c r="AH29" s="1035"/>
      <c r="AI29" s="1035"/>
      <c r="AJ29" s="1036"/>
      <c r="AK29" s="968">
        <v>2</v>
      </c>
      <c r="AL29" s="959"/>
      <c r="AM29" s="959"/>
      <c r="AN29" s="959"/>
      <c r="AO29" s="959"/>
      <c r="AP29" s="959">
        <v>816</v>
      </c>
      <c r="AQ29" s="959"/>
      <c r="AR29" s="959"/>
      <c r="AS29" s="959"/>
      <c r="AT29" s="959"/>
      <c r="AU29" s="959" t="s">
        <v>551</v>
      </c>
      <c r="AV29" s="959"/>
      <c r="AW29" s="959"/>
      <c r="AX29" s="959"/>
      <c r="AY29" s="959"/>
      <c r="AZ29" s="1037" t="s">
        <v>460</v>
      </c>
      <c r="BA29" s="1037"/>
      <c r="BB29" s="1037"/>
      <c r="BC29" s="1037"/>
      <c r="BD29" s="1037"/>
      <c r="BE29" s="1029" t="s">
        <v>359</v>
      </c>
      <c r="BF29" s="1029"/>
      <c r="BG29" s="1029"/>
      <c r="BH29" s="1029"/>
      <c r="BI29" s="1030"/>
      <c r="BJ29" s="197"/>
      <c r="BK29" s="197"/>
      <c r="BL29" s="197"/>
      <c r="BM29" s="197"/>
      <c r="BN29" s="197"/>
      <c r="BO29" s="209"/>
      <c r="BP29" s="209"/>
      <c r="BQ29" s="206">
        <v>23</v>
      </c>
      <c r="BR29" s="207"/>
      <c r="BS29" s="1002" t="s">
        <v>537</v>
      </c>
      <c r="BT29" s="1003" t="s">
        <v>537</v>
      </c>
      <c r="BU29" s="1003" t="s">
        <v>537</v>
      </c>
      <c r="BV29" s="1003" t="s">
        <v>537</v>
      </c>
      <c r="BW29" s="1003" t="s">
        <v>537</v>
      </c>
      <c r="BX29" s="1003" t="s">
        <v>537</v>
      </c>
      <c r="BY29" s="1003" t="s">
        <v>537</v>
      </c>
      <c r="BZ29" s="1003" t="s">
        <v>537</v>
      </c>
      <c r="CA29" s="1003" t="s">
        <v>537</v>
      </c>
      <c r="CB29" s="1003" t="s">
        <v>537</v>
      </c>
      <c r="CC29" s="1003" t="s">
        <v>537</v>
      </c>
      <c r="CD29" s="1003" t="s">
        <v>537</v>
      </c>
      <c r="CE29" s="1003" t="s">
        <v>537</v>
      </c>
      <c r="CF29" s="1003" t="s">
        <v>537</v>
      </c>
      <c r="CG29" s="1004" t="s">
        <v>537</v>
      </c>
      <c r="CH29" s="977">
        <v>191</v>
      </c>
      <c r="CI29" s="978"/>
      <c r="CJ29" s="978"/>
      <c r="CK29" s="978"/>
      <c r="CL29" s="979"/>
      <c r="CM29" s="977">
        <v>17141</v>
      </c>
      <c r="CN29" s="978">
        <v>-2421</v>
      </c>
      <c r="CO29" s="978">
        <v>-2421</v>
      </c>
      <c r="CP29" s="978">
        <v>-2421</v>
      </c>
      <c r="CQ29" s="979">
        <v>-2421</v>
      </c>
      <c r="CR29" s="977">
        <v>24534</v>
      </c>
      <c r="CS29" s="978">
        <v>984298</v>
      </c>
      <c r="CT29" s="978">
        <v>984298</v>
      </c>
      <c r="CU29" s="978">
        <v>984298</v>
      </c>
      <c r="CV29" s="979">
        <v>984298</v>
      </c>
      <c r="CW29" s="977">
        <v>1852</v>
      </c>
      <c r="CX29" s="978">
        <v>695650</v>
      </c>
      <c r="CY29" s="978">
        <v>695650</v>
      </c>
      <c r="CZ29" s="978">
        <v>695650</v>
      </c>
      <c r="DA29" s="979">
        <v>695650</v>
      </c>
      <c r="DB29" s="977" t="s">
        <v>460</v>
      </c>
      <c r="DC29" s="978"/>
      <c r="DD29" s="978"/>
      <c r="DE29" s="978"/>
      <c r="DF29" s="979"/>
      <c r="DG29" s="977" t="s">
        <v>460</v>
      </c>
      <c r="DH29" s="978"/>
      <c r="DI29" s="978"/>
      <c r="DJ29" s="978"/>
      <c r="DK29" s="979"/>
      <c r="DL29" s="977" t="s">
        <v>460</v>
      </c>
      <c r="DM29" s="978"/>
      <c r="DN29" s="978"/>
      <c r="DO29" s="978"/>
      <c r="DP29" s="979"/>
      <c r="DQ29" s="977" t="s">
        <v>460</v>
      </c>
      <c r="DR29" s="978"/>
      <c r="DS29" s="978"/>
      <c r="DT29" s="978"/>
      <c r="DU29" s="979"/>
      <c r="DV29" s="980"/>
      <c r="DW29" s="981"/>
      <c r="DX29" s="981"/>
      <c r="DY29" s="981"/>
      <c r="DZ29" s="982"/>
      <c r="EA29" s="191"/>
    </row>
    <row r="30" spans="1:131" s="192" customFormat="1" ht="26.25" customHeight="1">
      <c r="A30" s="210">
        <v>3</v>
      </c>
      <c r="B30" s="1031" t="s">
        <v>360</v>
      </c>
      <c r="C30" s="1032"/>
      <c r="D30" s="1032"/>
      <c r="E30" s="1032"/>
      <c r="F30" s="1032"/>
      <c r="G30" s="1032"/>
      <c r="H30" s="1032"/>
      <c r="I30" s="1032"/>
      <c r="J30" s="1032"/>
      <c r="K30" s="1032"/>
      <c r="L30" s="1032"/>
      <c r="M30" s="1032"/>
      <c r="N30" s="1032"/>
      <c r="O30" s="1032"/>
      <c r="P30" s="1033"/>
      <c r="Q30" s="1038">
        <v>44770</v>
      </c>
      <c r="R30" s="1035"/>
      <c r="S30" s="1035"/>
      <c r="T30" s="1035"/>
      <c r="U30" s="1035"/>
      <c r="V30" s="1035">
        <v>40505</v>
      </c>
      <c r="W30" s="1035"/>
      <c r="X30" s="1035"/>
      <c r="Y30" s="1035"/>
      <c r="Z30" s="1035"/>
      <c r="AA30" s="1035">
        <v>4265</v>
      </c>
      <c r="AB30" s="1035"/>
      <c r="AC30" s="1035"/>
      <c r="AD30" s="1035"/>
      <c r="AE30" s="1039"/>
      <c r="AF30" s="1034">
        <v>40257</v>
      </c>
      <c r="AG30" s="1035"/>
      <c r="AH30" s="1035"/>
      <c r="AI30" s="1035"/>
      <c r="AJ30" s="1036"/>
      <c r="AK30" s="968">
        <v>627</v>
      </c>
      <c r="AL30" s="959"/>
      <c r="AM30" s="959"/>
      <c r="AN30" s="959"/>
      <c r="AO30" s="959"/>
      <c r="AP30" s="959">
        <v>133313</v>
      </c>
      <c r="AQ30" s="959"/>
      <c r="AR30" s="959"/>
      <c r="AS30" s="959"/>
      <c r="AT30" s="959"/>
      <c r="AU30" s="959">
        <v>7066</v>
      </c>
      <c r="AV30" s="959"/>
      <c r="AW30" s="959"/>
      <c r="AX30" s="959"/>
      <c r="AY30" s="959"/>
      <c r="AZ30" s="1037" t="s">
        <v>460</v>
      </c>
      <c r="BA30" s="1037"/>
      <c r="BB30" s="1037"/>
      <c r="BC30" s="1037"/>
      <c r="BD30" s="1037"/>
      <c r="BE30" s="1029" t="s">
        <v>359</v>
      </c>
      <c r="BF30" s="1029"/>
      <c r="BG30" s="1029"/>
      <c r="BH30" s="1029"/>
      <c r="BI30" s="1030"/>
      <c r="BJ30" s="197"/>
      <c r="BK30" s="197"/>
      <c r="BL30" s="197"/>
      <c r="BM30" s="197"/>
      <c r="BN30" s="197"/>
      <c r="BO30" s="209"/>
      <c r="BP30" s="209"/>
      <c r="BQ30" s="206">
        <v>24</v>
      </c>
      <c r="BR30" s="207"/>
      <c r="BS30" s="1002" t="s">
        <v>538</v>
      </c>
      <c r="BT30" s="1003" t="s">
        <v>538</v>
      </c>
      <c r="BU30" s="1003" t="s">
        <v>538</v>
      </c>
      <c r="BV30" s="1003" t="s">
        <v>538</v>
      </c>
      <c r="BW30" s="1003" t="s">
        <v>538</v>
      </c>
      <c r="BX30" s="1003" t="s">
        <v>538</v>
      </c>
      <c r="BY30" s="1003" t="s">
        <v>538</v>
      </c>
      <c r="BZ30" s="1003" t="s">
        <v>538</v>
      </c>
      <c r="CA30" s="1003" t="s">
        <v>538</v>
      </c>
      <c r="CB30" s="1003" t="s">
        <v>538</v>
      </c>
      <c r="CC30" s="1003" t="s">
        <v>538</v>
      </c>
      <c r="CD30" s="1003" t="s">
        <v>538</v>
      </c>
      <c r="CE30" s="1003" t="s">
        <v>538</v>
      </c>
      <c r="CF30" s="1003" t="s">
        <v>538</v>
      </c>
      <c r="CG30" s="1004" t="s">
        <v>538</v>
      </c>
      <c r="CH30" s="977">
        <v>30</v>
      </c>
      <c r="CI30" s="978"/>
      <c r="CJ30" s="978"/>
      <c r="CK30" s="978"/>
      <c r="CL30" s="979"/>
      <c r="CM30" s="977">
        <v>638</v>
      </c>
      <c r="CN30" s="978">
        <v>-2421</v>
      </c>
      <c r="CO30" s="978">
        <v>-2421</v>
      </c>
      <c r="CP30" s="978">
        <v>-2421</v>
      </c>
      <c r="CQ30" s="979">
        <v>-2421</v>
      </c>
      <c r="CR30" s="977">
        <v>100</v>
      </c>
      <c r="CS30" s="978">
        <v>984298</v>
      </c>
      <c r="CT30" s="978">
        <v>984298</v>
      </c>
      <c r="CU30" s="978">
        <v>984298</v>
      </c>
      <c r="CV30" s="979">
        <v>984298</v>
      </c>
      <c r="CW30" s="977">
        <v>49</v>
      </c>
      <c r="CX30" s="978">
        <v>695650</v>
      </c>
      <c r="CY30" s="978">
        <v>695650</v>
      </c>
      <c r="CZ30" s="978">
        <v>695650</v>
      </c>
      <c r="DA30" s="979">
        <v>695650</v>
      </c>
      <c r="DB30" s="977" t="s">
        <v>460</v>
      </c>
      <c r="DC30" s="978"/>
      <c r="DD30" s="978"/>
      <c r="DE30" s="978"/>
      <c r="DF30" s="979"/>
      <c r="DG30" s="977" t="s">
        <v>460</v>
      </c>
      <c r="DH30" s="978"/>
      <c r="DI30" s="978"/>
      <c r="DJ30" s="978"/>
      <c r="DK30" s="979"/>
      <c r="DL30" s="977" t="s">
        <v>460</v>
      </c>
      <c r="DM30" s="978"/>
      <c r="DN30" s="978"/>
      <c r="DO30" s="978"/>
      <c r="DP30" s="979"/>
      <c r="DQ30" s="977" t="s">
        <v>460</v>
      </c>
      <c r="DR30" s="978"/>
      <c r="DS30" s="978"/>
      <c r="DT30" s="978"/>
      <c r="DU30" s="979"/>
      <c r="DV30" s="980"/>
      <c r="DW30" s="981"/>
      <c r="DX30" s="981"/>
      <c r="DY30" s="981"/>
      <c r="DZ30" s="982"/>
      <c r="EA30" s="191"/>
    </row>
    <row r="31" spans="1:131" s="192" customFormat="1" ht="26.25" customHeight="1">
      <c r="A31" s="210">
        <v>4</v>
      </c>
      <c r="B31" s="1031" t="s">
        <v>361</v>
      </c>
      <c r="C31" s="1032"/>
      <c r="D31" s="1032"/>
      <c r="E31" s="1032"/>
      <c r="F31" s="1032"/>
      <c r="G31" s="1032"/>
      <c r="H31" s="1032"/>
      <c r="I31" s="1032"/>
      <c r="J31" s="1032"/>
      <c r="K31" s="1032"/>
      <c r="L31" s="1032"/>
      <c r="M31" s="1032"/>
      <c r="N31" s="1032"/>
      <c r="O31" s="1032"/>
      <c r="P31" s="1033"/>
      <c r="Q31" s="1038">
        <v>46431</v>
      </c>
      <c r="R31" s="1035"/>
      <c r="S31" s="1035"/>
      <c r="T31" s="1035"/>
      <c r="U31" s="1035"/>
      <c r="V31" s="1035">
        <v>52983</v>
      </c>
      <c r="W31" s="1035"/>
      <c r="X31" s="1035"/>
      <c r="Y31" s="1035"/>
      <c r="Z31" s="1035"/>
      <c r="AA31" s="1035">
        <v>-6552</v>
      </c>
      <c r="AB31" s="1035"/>
      <c r="AC31" s="1035"/>
      <c r="AD31" s="1035"/>
      <c r="AE31" s="1039"/>
      <c r="AF31" s="1034">
        <v>13588</v>
      </c>
      <c r="AG31" s="1035"/>
      <c r="AH31" s="1035"/>
      <c r="AI31" s="1035"/>
      <c r="AJ31" s="1036"/>
      <c r="AK31" s="968">
        <v>8472</v>
      </c>
      <c r="AL31" s="959"/>
      <c r="AM31" s="959"/>
      <c r="AN31" s="959"/>
      <c r="AO31" s="959"/>
      <c r="AP31" s="959">
        <v>85671</v>
      </c>
      <c r="AQ31" s="959"/>
      <c r="AR31" s="959"/>
      <c r="AS31" s="959"/>
      <c r="AT31" s="959"/>
      <c r="AU31" s="959">
        <v>54487</v>
      </c>
      <c r="AV31" s="959"/>
      <c r="AW31" s="959"/>
      <c r="AX31" s="959"/>
      <c r="AY31" s="959"/>
      <c r="AZ31" s="1037" t="s">
        <v>460</v>
      </c>
      <c r="BA31" s="1037"/>
      <c r="BB31" s="1037"/>
      <c r="BC31" s="1037"/>
      <c r="BD31" s="1037"/>
      <c r="BE31" s="1029" t="s">
        <v>359</v>
      </c>
      <c r="BF31" s="1029"/>
      <c r="BG31" s="1029"/>
      <c r="BH31" s="1029"/>
      <c r="BI31" s="1030"/>
      <c r="BJ31" s="197"/>
      <c r="BK31" s="197"/>
      <c r="BL31" s="197"/>
      <c r="BM31" s="197"/>
      <c r="BN31" s="197"/>
      <c r="BO31" s="209"/>
      <c r="BP31" s="209"/>
      <c r="BQ31" s="206">
        <v>25</v>
      </c>
      <c r="BR31" s="207"/>
      <c r="BS31" s="1002" t="s">
        <v>539</v>
      </c>
      <c r="BT31" s="1003" t="s">
        <v>539</v>
      </c>
      <c r="BU31" s="1003" t="s">
        <v>539</v>
      </c>
      <c r="BV31" s="1003" t="s">
        <v>539</v>
      </c>
      <c r="BW31" s="1003" t="s">
        <v>539</v>
      </c>
      <c r="BX31" s="1003" t="s">
        <v>539</v>
      </c>
      <c r="BY31" s="1003" t="s">
        <v>539</v>
      </c>
      <c r="BZ31" s="1003" t="s">
        <v>539</v>
      </c>
      <c r="CA31" s="1003" t="s">
        <v>539</v>
      </c>
      <c r="CB31" s="1003" t="s">
        <v>539</v>
      </c>
      <c r="CC31" s="1003" t="s">
        <v>539</v>
      </c>
      <c r="CD31" s="1003" t="s">
        <v>539</v>
      </c>
      <c r="CE31" s="1003" t="s">
        <v>539</v>
      </c>
      <c r="CF31" s="1003" t="s">
        <v>539</v>
      </c>
      <c r="CG31" s="1004" t="s">
        <v>539</v>
      </c>
      <c r="CH31" s="977">
        <v>8</v>
      </c>
      <c r="CI31" s="978"/>
      <c r="CJ31" s="978"/>
      <c r="CK31" s="978"/>
      <c r="CL31" s="979"/>
      <c r="CM31" s="977">
        <v>490</v>
      </c>
      <c r="CN31" s="978">
        <v>-2421</v>
      </c>
      <c r="CO31" s="978">
        <v>-2421</v>
      </c>
      <c r="CP31" s="978">
        <v>-2421</v>
      </c>
      <c r="CQ31" s="979">
        <v>-2421</v>
      </c>
      <c r="CR31" s="977">
        <v>123</v>
      </c>
      <c r="CS31" s="978">
        <v>984298</v>
      </c>
      <c r="CT31" s="978">
        <v>984298</v>
      </c>
      <c r="CU31" s="978">
        <v>984298</v>
      </c>
      <c r="CV31" s="979">
        <v>984298</v>
      </c>
      <c r="CW31" s="977" t="s">
        <v>460</v>
      </c>
      <c r="CX31" s="978"/>
      <c r="CY31" s="978"/>
      <c r="CZ31" s="978"/>
      <c r="DA31" s="979"/>
      <c r="DB31" s="977" t="s">
        <v>460</v>
      </c>
      <c r="DC31" s="978"/>
      <c r="DD31" s="978"/>
      <c r="DE31" s="978"/>
      <c r="DF31" s="979"/>
      <c r="DG31" s="977" t="s">
        <v>460</v>
      </c>
      <c r="DH31" s="978"/>
      <c r="DI31" s="978"/>
      <c r="DJ31" s="978"/>
      <c r="DK31" s="979"/>
      <c r="DL31" s="977" t="s">
        <v>460</v>
      </c>
      <c r="DM31" s="978"/>
      <c r="DN31" s="978"/>
      <c r="DO31" s="978"/>
      <c r="DP31" s="979"/>
      <c r="DQ31" s="977" t="s">
        <v>460</v>
      </c>
      <c r="DR31" s="978"/>
      <c r="DS31" s="978"/>
      <c r="DT31" s="978"/>
      <c r="DU31" s="979"/>
      <c r="DV31" s="980"/>
      <c r="DW31" s="981"/>
      <c r="DX31" s="981"/>
      <c r="DY31" s="981"/>
      <c r="DZ31" s="982"/>
      <c r="EA31" s="191"/>
    </row>
    <row r="32" spans="1:131" s="192" customFormat="1" ht="26.25" customHeight="1">
      <c r="A32" s="210">
        <v>5</v>
      </c>
      <c r="B32" s="1031" t="s">
        <v>362</v>
      </c>
      <c r="C32" s="1032"/>
      <c r="D32" s="1032"/>
      <c r="E32" s="1032"/>
      <c r="F32" s="1032"/>
      <c r="G32" s="1032"/>
      <c r="H32" s="1032"/>
      <c r="I32" s="1032"/>
      <c r="J32" s="1032"/>
      <c r="K32" s="1032"/>
      <c r="L32" s="1032"/>
      <c r="M32" s="1032"/>
      <c r="N32" s="1032"/>
      <c r="O32" s="1032"/>
      <c r="P32" s="1033"/>
      <c r="Q32" s="1038">
        <v>48610</v>
      </c>
      <c r="R32" s="1035"/>
      <c r="S32" s="1035"/>
      <c r="T32" s="1035"/>
      <c r="U32" s="1035"/>
      <c r="V32" s="1035">
        <v>46656</v>
      </c>
      <c r="W32" s="1035"/>
      <c r="X32" s="1035"/>
      <c r="Y32" s="1035"/>
      <c r="Z32" s="1035"/>
      <c r="AA32" s="1035">
        <v>1954</v>
      </c>
      <c r="AB32" s="1035"/>
      <c r="AC32" s="1035"/>
      <c r="AD32" s="1035"/>
      <c r="AE32" s="1039"/>
      <c r="AF32" s="1034">
        <v>13270</v>
      </c>
      <c r="AG32" s="1035"/>
      <c r="AH32" s="1035"/>
      <c r="AI32" s="1035"/>
      <c r="AJ32" s="1036"/>
      <c r="AK32" s="968">
        <v>6538</v>
      </c>
      <c r="AL32" s="959"/>
      <c r="AM32" s="959"/>
      <c r="AN32" s="959"/>
      <c r="AO32" s="959"/>
      <c r="AP32" s="959">
        <v>86413</v>
      </c>
      <c r="AQ32" s="959"/>
      <c r="AR32" s="959"/>
      <c r="AS32" s="959"/>
      <c r="AT32" s="959"/>
      <c r="AU32" s="959">
        <v>25060</v>
      </c>
      <c r="AV32" s="959"/>
      <c r="AW32" s="959"/>
      <c r="AX32" s="959"/>
      <c r="AY32" s="959"/>
      <c r="AZ32" s="1037" t="s">
        <v>460</v>
      </c>
      <c r="BA32" s="1037"/>
      <c r="BB32" s="1037"/>
      <c r="BC32" s="1037"/>
      <c r="BD32" s="1037"/>
      <c r="BE32" s="1029" t="s">
        <v>359</v>
      </c>
      <c r="BF32" s="1029"/>
      <c r="BG32" s="1029"/>
      <c r="BH32" s="1029"/>
      <c r="BI32" s="1030"/>
      <c r="BJ32" s="197"/>
      <c r="BK32" s="197"/>
      <c r="BL32" s="197"/>
      <c r="BM32" s="197"/>
      <c r="BN32" s="197"/>
      <c r="BO32" s="209"/>
      <c r="BP32" s="209"/>
      <c r="BQ32" s="206">
        <v>26</v>
      </c>
      <c r="BR32" s="207"/>
      <c r="BS32" s="1002" t="s">
        <v>540</v>
      </c>
      <c r="BT32" s="1003" t="s">
        <v>540</v>
      </c>
      <c r="BU32" s="1003" t="s">
        <v>540</v>
      </c>
      <c r="BV32" s="1003" t="s">
        <v>540</v>
      </c>
      <c r="BW32" s="1003" t="s">
        <v>540</v>
      </c>
      <c r="BX32" s="1003" t="s">
        <v>540</v>
      </c>
      <c r="BY32" s="1003" t="s">
        <v>540</v>
      </c>
      <c r="BZ32" s="1003" t="s">
        <v>540</v>
      </c>
      <c r="CA32" s="1003" t="s">
        <v>540</v>
      </c>
      <c r="CB32" s="1003" t="s">
        <v>540</v>
      </c>
      <c r="CC32" s="1003" t="s">
        <v>540</v>
      </c>
      <c r="CD32" s="1003" t="s">
        <v>540</v>
      </c>
      <c r="CE32" s="1003" t="s">
        <v>540</v>
      </c>
      <c r="CF32" s="1003" t="s">
        <v>540</v>
      </c>
      <c r="CG32" s="1004" t="s">
        <v>540</v>
      </c>
      <c r="CH32" s="977">
        <v>475</v>
      </c>
      <c r="CI32" s="978">
        <v>-2421</v>
      </c>
      <c r="CJ32" s="978">
        <v>-2421</v>
      </c>
      <c r="CK32" s="978">
        <v>-2421</v>
      </c>
      <c r="CL32" s="979">
        <v>-2421</v>
      </c>
      <c r="CM32" s="977">
        <v>3532</v>
      </c>
      <c r="CN32" s="978">
        <v>-2421</v>
      </c>
      <c r="CO32" s="978">
        <v>-2421</v>
      </c>
      <c r="CP32" s="978">
        <v>-2421</v>
      </c>
      <c r="CQ32" s="979">
        <v>-2421</v>
      </c>
      <c r="CR32" s="977">
        <v>700</v>
      </c>
      <c r="CS32" s="978">
        <v>984298</v>
      </c>
      <c r="CT32" s="978">
        <v>984298</v>
      </c>
      <c r="CU32" s="978">
        <v>984298</v>
      </c>
      <c r="CV32" s="979">
        <v>984298</v>
      </c>
      <c r="CW32" s="977" t="s">
        <v>460</v>
      </c>
      <c r="CX32" s="978"/>
      <c r="CY32" s="978"/>
      <c r="CZ32" s="978"/>
      <c r="DA32" s="979"/>
      <c r="DB32" s="977" t="s">
        <v>460</v>
      </c>
      <c r="DC32" s="978"/>
      <c r="DD32" s="978"/>
      <c r="DE32" s="978"/>
      <c r="DF32" s="979"/>
      <c r="DG32" s="977" t="s">
        <v>460</v>
      </c>
      <c r="DH32" s="978"/>
      <c r="DI32" s="978"/>
      <c r="DJ32" s="978"/>
      <c r="DK32" s="979"/>
      <c r="DL32" s="977" t="s">
        <v>460</v>
      </c>
      <c r="DM32" s="978"/>
      <c r="DN32" s="978"/>
      <c r="DO32" s="978"/>
      <c r="DP32" s="979"/>
      <c r="DQ32" s="977" t="s">
        <v>460</v>
      </c>
      <c r="DR32" s="978"/>
      <c r="DS32" s="978"/>
      <c r="DT32" s="978"/>
      <c r="DU32" s="979"/>
      <c r="DV32" s="980"/>
      <c r="DW32" s="981"/>
      <c r="DX32" s="981"/>
      <c r="DY32" s="981"/>
      <c r="DZ32" s="982"/>
      <c r="EA32" s="191"/>
    </row>
    <row r="33" spans="1:131" s="192" customFormat="1" ht="26.25" customHeight="1">
      <c r="A33" s="210">
        <v>6</v>
      </c>
      <c r="B33" s="1031" t="s">
        <v>363</v>
      </c>
      <c r="C33" s="1032"/>
      <c r="D33" s="1032"/>
      <c r="E33" s="1032"/>
      <c r="F33" s="1032"/>
      <c r="G33" s="1032"/>
      <c r="H33" s="1032"/>
      <c r="I33" s="1032"/>
      <c r="J33" s="1032"/>
      <c r="K33" s="1032"/>
      <c r="L33" s="1032"/>
      <c r="M33" s="1032"/>
      <c r="N33" s="1032"/>
      <c r="O33" s="1032"/>
      <c r="P33" s="1033"/>
      <c r="Q33" s="1038">
        <v>9493</v>
      </c>
      <c r="R33" s="1035"/>
      <c r="S33" s="1035"/>
      <c r="T33" s="1035"/>
      <c r="U33" s="1035"/>
      <c r="V33" s="1035">
        <v>8433</v>
      </c>
      <c r="W33" s="1035"/>
      <c r="X33" s="1035"/>
      <c r="Y33" s="1035"/>
      <c r="Z33" s="1035"/>
      <c r="AA33" s="1035">
        <v>1060</v>
      </c>
      <c r="AB33" s="1035"/>
      <c r="AC33" s="1035"/>
      <c r="AD33" s="1035"/>
      <c r="AE33" s="1039"/>
      <c r="AF33" s="1034">
        <v>51195</v>
      </c>
      <c r="AG33" s="1035"/>
      <c r="AH33" s="1035"/>
      <c r="AI33" s="1035"/>
      <c r="AJ33" s="1036"/>
      <c r="AK33" s="968">
        <v>6</v>
      </c>
      <c r="AL33" s="959"/>
      <c r="AM33" s="959"/>
      <c r="AN33" s="959"/>
      <c r="AO33" s="959"/>
      <c r="AP33" s="959" t="s">
        <v>551</v>
      </c>
      <c r="AQ33" s="959"/>
      <c r="AR33" s="959"/>
      <c r="AS33" s="959"/>
      <c r="AT33" s="959"/>
      <c r="AU33" s="959" t="s">
        <v>551</v>
      </c>
      <c r="AV33" s="959"/>
      <c r="AW33" s="959"/>
      <c r="AX33" s="959"/>
      <c r="AY33" s="959"/>
      <c r="AZ33" s="1037" t="s">
        <v>460</v>
      </c>
      <c r="BA33" s="1037"/>
      <c r="BB33" s="1037"/>
      <c r="BC33" s="1037"/>
      <c r="BD33" s="1037"/>
      <c r="BE33" s="1029" t="s">
        <v>359</v>
      </c>
      <c r="BF33" s="1029"/>
      <c r="BG33" s="1029"/>
      <c r="BH33" s="1029"/>
      <c r="BI33" s="1030"/>
      <c r="BJ33" s="197"/>
      <c r="BK33" s="197"/>
      <c r="BL33" s="197"/>
      <c r="BM33" s="197"/>
      <c r="BN33" s="197"/>
      <c r="BO33" s="209"/>
      <c r="BP33" s="209"/>
      <c r="BQ33" s="206">
        <v>27</v>
      </c>
      <c r="BR33" s="207"/>
      <c r="BS33" s="1002" t="s">
        <v>541</v>
      </c>
      <c r="BT33" s="1003" t="s">
        <v>541</v>
      </c>
      <c r="BU33" s="1003" t="s">
        <v>541</v>
      </c>
      <c r="BV33" s="1003" t="s">
        <v>541</v>
      </c>
      <c r="BW33" s="1003" t="s">
        <v>541</v>
      </c>
      <c r="BX33" s="1003" t="s">
        <v>541</v>
      </c>
      <c r="BY33" s="1003" t="s">
        <v>541</v>
      </c>
      <c r="BZ33" s="1003" t="s">
        <v>541</v>
      </c>
      <c r="CA33" s="1003" t="s">
        <v>541</v>
      </c>
      <c r="CB33" s="1003" t="s">
        <v>541</v>
      </c>
      <c r="CC33" s="1003" t="s">
        <v>541</v>
      </c>
      <c r="CD33" s="1003" t="s">
        <v>541</v>
      </c>
      <c r="CE33" s="1003" t="s">
        <v>541</v>
      </c>
      <c r="CF33" s="1003" t="s">
        <v>541</v>
      </c>
      <c r="CG33" s="1004" t="s">
        <v>541</v>
      </c>
      <c r="CH33" s="977">
        <v>-6</v>
      </c>
      <c r="CI33" s="978"/>
      <c r="CJ33" s="978"/>
      <c r="CK33" s="978"/>
      <c r="CL33" s="979"/>
      <c r="CM33" s="977">
        <v>81</v>
      </c>
      <c r="CN33" s="978">
        <v>-2421</v>
      </c>
      <c r="CO33" s="978">
        <v>-2421</v>
      </c>
      <c r="CP33" s="978">
        <v>-2421</v>
      </c>
      <c r="CQ33" s="979">
        <v>-2421</v>
      </c>
      <c r="CR33" s="977">
        <v>20</v>
      </c>
      <c r="CS33" s="978">
        <v>984298</v>
      </c>
      <c r="CT33" s="978">
        <v>984298</v>
      </c>
      <c r="CU33" s="978">
        <v>984298</v>
      </c>
      <c r="CV33" s="979">
        <v>984298</v>
      </c>
      <c r="CW33" s="977" t="s">
        <v>460</v>
      </c>
      <c r="CX33" s="978"/>
      <c r="CY33" s="978"/>
      <c r="CZ33" s="978"/>
      <c r="DA33" s="979"/>
      <c r="DB33" s="977" t="s">
        <v>460</v>
      </c>
      <c r="DC33" s="978"/>
      <c r="DD33" s="978"/>
      <c r="DE33" s="978"/>
      <c r="DF33" s="979"/>
      <c r="DG33" s="977" t="s">
        <v>460</v>
      </c>
      <c r="DH33" s="978"/>
      <c r="DI33" s="978"/>
      <c r="DJ33" s="978"/>
      <c r="DK33" s="979"/>
      <c r="DL33" s="977" t="s">
        <v>460</v>
      </c>
      <c r="DM33" s="978"/>
      <c r="DN33" s="978"/>
      <c r="DO33" s="978"/>
      <c r="DP33" s="979"/>
      <c r="DQ33" s="977" t="s">
        <v>460</v>
      </c>
      <c r="DR33" s="978"/>
      <c r="DS33" s="978"/>
      <c r="DT33" s="978"/>
      <c r="DU33" s="979"/>
      <c r="DV33" s="980"/>
      <c r="DW33" s="981"/>
      <c r="DX33" s="981"/>
      <c r="DY33" s="981"/>
      <c r="DZ33" s="982"/>
      <c r="EA33" s="191"/>
    </row>
    <row r="34" spans="1:131" s="192" customFormat="1" ht="26.25" customHeight="1">
      <c r="A34" s="210">
        <v>7</v>
      </c>
      <c r="B34" s="1031"/>
      <c r="C34" s="1032"/>
      <c r="D34" s="1032"/>
      <c r="E34" s="1032"/>
      <c r="F34" s="1032"/>
      <c r="G34" s="1032"/>
      <c r="H34" s="1032"/>
      <c r="I34" s="1032"/>
      <c r="J34" s="1032"/>
      <c r="K34" s="1032"/>
      <c r="L34" s="1032"/>
      <c r="M34" s="1032"/>
      <c r="N34" s="1032"/>
      <c r="O34" s="1032"/>
      <c r="P34" s="1033"/>
      <c r="Q34" s="1038"/>
      <c r="R34" s="1035"/>
      <c r="S34" s="1035"/>
      <c r="T34" s="1035"/>
      <c r="U34" s="1035"/>
      <c r="V34" s="1035"/>
      <c r="W34" s="1035"/>
      <c r="X34" s="1035"/>
      <c r="Y34" s="1035"/>
      <c r="Z34" s="1035"/>
      <c r="AA34" s="1035"/>
      <c r="AB34" s="1035"/>
      <c r="AC34" s="1035"/>
      <c r="AD34" s="1035"/>
      <c r="AE34" s="1039"/>
      <c r="AF34" s="1034"/>
      <c r="AG34" s="1035"/>
      <c r="AH34" s="1035"/>
      <c r="AI34" s="1035"/>
      <c r="AJ34" s="1036"/>
      <c r="AK34" s="968"/>
      <c r="AL34" s="959"/>
      <c r="AM34" s="959"/>
      <c r="AN34" s="959"/>
      <c r="AO34" s="959"/>
      <c r="AP34" s="959"/>
      <c r="AQ34" s="959"/>
      <c r="AR34" s="959"/>
      <c r="AS34" s="959"/>
      <c r="AT34" s="959"/>
      <c r="AU34" s="959"/>
      <c r="AV34" s="959"/>
      <c r="AW34" s="959"/>
      <c r="AX34" s="959"/>
      <c r="AY34" s="959"/>
      <c r="AZ34" s="1037"/>
      <c r="BA34" s="1037"/>
      <c r="BB34" s="1037"/>
      <c r="BC34" s="1037"/>
      <c r="BD34" s="1037"/>
      <c r="BE34" s="1029"/>
      <c r="BF34" s="1029"/>
      <c r="BG34" s="1029"/>
      <c r="BH34" s="1029"/>
      <c r="BI34" s="1030"/>
      <c r="BJ34" s="197"/>
      <c r="BK34" s="197"/>
      <c r="BL34" s="197"/>
      <c r="BM34" s="197"/>
      <c r="BN34" s="197"/>
      <c r="BO34" s="209"/>
      <c r="BP34" s="209"/>
      <c r="BQ34" s="206">
        <v>28</v>
      </c>
      <c r="BR34" s="207"/>
      <c r="BS34" s="1002"/>
      <c r="BT34" s="1003"/>
      <c r="BU34" s="1003"/>
      <c r="BV34" s="1003"/>
      <c r="BW34" s="1003"/>
      <c r="BX34" s="1003"/>
      <c r="BY34" s="1003"/>
      <c r="BZ34" s="1003"/>
      <c r="CA34" s="1003"/>
      <c r="CB34" s="1003"/>
      <c r="CC34" s="1003"/>
      <c r="CD34" s="1003"/>
      <c r="CE34" s="1003"/>
      <c r="CF34" s="1003"/>
      <c r="CG34" s="1004"/>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191"/>
    </row>
    <row r="35" spans="1:131" s="192" customFormat="1" ht="26.25" customHeight="1">
      <c r="A35" s="210">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09"/>
      <c r="BP35" s="209"/>
      <c r="BQ35" s="206">
        <v>29</v>
      </c>
      <c r="BR35" s="207"/>
      <c r="BS35" s="1002"/>
      <c r="BT35" s="1003"/>
      <c r="BU35" s="1003"/>
      <c r="BV35" s="1003"/>
      <c r="BW35" s="1003"/>
      <c r="BX35" s="1003"/>
      <c r="BY35" s="1003"/>
      <c r="BZ35" s="1003"/>
      <c r="CA35" s="1003"/>
      <c r="CB35" s="1003"/>
      <c r="CC35" s="1003"/>
      <c r="CD35" s="1003"/>
      <c r="CE35" s="1003"/>
      <c r="CF35" s="1003"/>
      <c r="CG35" s="1004"/>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191"/>
    </row>
    <row r="36" spans="1:131" s="192" customFormat="1" ht="26.25" customHeight="1">
      <c r="A36" s="210">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09"/>
      <c r="BP36" s="209"/>
      <c r="BQ36" s="206">
        <v>30</v>
      </c>
      <c r="BR36" s="207"/>
      <c r="BS36" s="1002"/>
      <c r="BT36" s="1003"/>
      <c r="BU36" s="1003"/>
      <c r="BV36" s="1003"/>
      <c r="BW36" s="1003"/>
      <c r="BX36" s="1003"/>
      <c r="BY36" s="1003"/>
      <c r="BZ36" s="1003"/>
      <c r="CA36" s="1003"/>
      <c r="CB36" s="1003"/>
      <c r="CC36" s="1003"/>
      <c r="CD36" s="1003"/>
      <c r="CE36" s="1003"/>
      <c r="CF36" s="1003"/>
      <c r="CG36" s="1004"/>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191"/>
    </row>
    <row r="37" spans="1:131" s="192" customFormat="1" ht="26.25" customHeight="1">
      <c r="A37" s="210">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09"/>
      <c r="BP37" s="209"/>
      <c r="BQ37" s="206">
        <v>31</v>
      </c>
      <c r="BR37" s="207"/>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1"/>
    </row>
    <row r="38" spans="1:131" s="192" customFormat="1" ht="26.25" customHeight="1">
      <c r="A38" s="210">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09"/>
      <c r="BP38" s="209"/>
      <c r="BQ38" s="206">
        <v>32</v>
      </c>
      <c r="BR38" s="207"/>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1"/>
    </row>
    <row r="39" spans="1:131" s="192" customFormat="1" ht="26.25" customHeight="1">
      <c r="A39" s="210">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09"/>
      <c r="BP39" s="209"/>
      <c r="BQ39" s="206">
        <v>33</v>
      </c>
      <c r="BR39" s="207"/>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1"/>
    </row>
    <row r="40" spans="1:131" s="192" customFormat="1" ht="26.25" customHeight="1">
      <c r="A40" s="205">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09"/>
      <c r="BP40" s="209"/>
      <c r="BQ40" s="206">
        <v>34</v>
      </c>
      <c r="BR40" s="207"/>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1"/>
    </row>
    <row r="41" spans="1:131" s="192" customFormat="1" ht="26.25" customHeight="1">
      <c r="A41" s="205">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09"/>
      <c r="BP41" s="209"/>
      <c r="BQ41" s="206">
        <v>35</v>
      </c>
      <c r="BR41" s="207"/>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5">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09"/>
      <c r="BP42" s="209"/>
      <c r="BQ42" s="206">
        <v>36</v>
      </c>
      <c r="BR42" s="207"/>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5">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09"/>
      <c r="BP43" s="209"/>
      <c r="BQ43" s="206">
        <v>37</v>
      </c>
      <c r="BR43" s="207"/>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5">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09"/>
      <c r="BP44" s="209"/>
      <c r="BQ44" s="206">
        <v>38</v>
      </c>
      <c r="BR44" s="207"/>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5">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09"/>
      <c r="BP45" s="209"/>
      <c r="BQ45" s="206">
        <v>39</v>
      </c>
      <c r="BR45" s="207"/>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5">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09"/>
      <c r="BP46" s="209"/>
      <c r="BQ46" s="206">
        <v>40</v>
      </c>
      <c r="BR46" s="207"/>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5">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09"/>
      <c r="BP47" s="209"/>
      <c r="BQ47" s="206">
        <v>41</v>
      </c>
      <c r="BR47" s="207"/>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5">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09"/>
      <c r="BP48" s="209"/>
      <c r="BQ48" s="206">
        <v>42</v>
      </c>
      <c r="BR48" s="207"/>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5">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09"/>
      <c r="BP49" s="209"/>
      <c r="BQ49" s="206">
        <v>43</v>
      </c>
      <c r="BR49" s="207"/>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5">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09"/>
      <c r="BP50" s="209"/>
      <c r="BQ50" s="206">
        <v>44</v>
      </c>
      <c r="BR50" s="207"/>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5">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09"/>
      <c r="BP51" s="209"/>
      <c r="BQ51" s="206">
        <v>45</v>
      </c>
      <c r="BR51" s="207"/>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5">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09"/>
      <c r="BP52" s="209"/>
      <c r="BQ52" s="206">
        <v>46</v>
      </c>
      <c r="BR52" s="207"/>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5">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09"/>
      <c r="BP53" s="209"/>
      <c r="BQ53" s="206">
        <v>47</v>
      </c>
      <c r="BR53" s="207"/>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5">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09"/>
      <c r="BP54" s="209"/>
      <c r="BQ54" s="206">
        <v>48</v>
      </c>
      <c r="BR54" s="207"/>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5">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09"/>
      <c r="BP55" s="209"/>
      <c r="BQ55" s="206">
        <v>49</v>
      </c>
      <c r="BR55" s="207"/>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5">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09"/>
      <c r="BP56" s="209"/>
      <c r="BQ56" s="206">
        <v>50</v>
      </c>
      <c r="BR56" s="207"/>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5">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09"/>
      <c r="BP57" s="209"/>
      <c r="BQ57" s="206">
        <v>51</v>
      </c>
      <c r="BR57" s="207"/>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5">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09"/>
      <c r="BP58" s="209"/>
      <c r="BQ58" s="206">
        <v>52</v>
      </c>
      <c r="BR58" s="207"/>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5">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09"/>
      <c r="BP59" s="209"/>
      <c r="BQ59" s="206">
        <v>53</v>
      </c>
      <c r="BR59" s="207"/>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5">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09"/>
      <c r="BP60" s="209"/>
      <c r="BQ60" s="206">
        <v>54</v>
      </c>
      <c r="BR60" s="207"/>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5">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09"/>
      <c r="BP61" s="209"/>
      <c r="BQ61" s="206">
        <v>55</v>
      </c>
      <c r="BR61" s="207"/>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5">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364</v>
      </c>
      <c r="BK62" s="1022"/>
      <c r="BL62" s="1022"/>
      <c r="BM62" s="1022"/>
      <c r="BN62" s="1023"/>
      <c r="BO62" s="209"/>
      <c r="BP62" s="209"/>
      <c r="BQ62" s="206">
        <v>56</v>
      </c>
      <c r="BR62" s="207"/>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8" t="s">
        <v>345</v>
      </c>
      <c r="B63" s="932" t="s">
        <v>365</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133818</v>
      </c>
      <c r="AG63" s="947"/>
      <c r="AH63" s="947"/>
      <c r="AI63" s="947"/>
      <c r="AJ63" s="1017"/>
      <c r="AK63" s="1018"/>
      <c r="AL63" s="951"/>
      <c r="AM63" s="951"/>
      <c r="AN63" s="951"/>
      <c r="AO63" s="951"/>
      <c r="AP63" s="947">
        <v>306213</v>
      </c>
      <c r="AQ63" s="947"/>
      <c r="AR63" s="947"/>
      <c r="AS63" s="947"/>
      <c r="AT63" s="947"/>
      <c r="AU63" s="947">
        <v>86613</v>
      </c>
      <c r="AV63" s="947"/>
      <c r="AW63" s="947"/>
      <c r="AX63" s="947"/>
      <c r="AY63" s="947"/>
      <c r="AZ63" s="1012"/>
      <c r="BA63" s="1012"/>
      <c r="BB63" s="1012"/>
      <c r="BC63" s="1012"/>
      <c r="BD63" s="1012"/>
      <c r="BE63" s="948"/>
      <c r="BF63" s="948"/>
      <c r="BG63" s="948"/>
      <c r="BH63" s="948"/>
      <c r="BI63" s="949"/>
      <c r="BJ63" s="1013" t="s">
        <v>547</v>
      </c>
      <c r="BK63" s="939"/>
      <c r="BL63" s="939"/>
      <c r="BM63" s="939"/>
      <c r="BN63" s="1014"/>
      <c r="BO63" s="209"/>
      <c r="BP63" s="209"/>
      <c r="BQ63" s="206">
        <v>57</v>
      </c>
      <c r="BR63" s="207"/>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06">
        <v>58</v>
      </c>
      <c r="BR64" s="207"/>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366</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09"/>
      <c r="BF65" s="209"/>
      <c r="BG65" s="209"/>
      <c r="BH65" s="209"/>
      <c r="BI65" s="209"/>
      <c r="BJ65" s="209"/>
      <c r="BK65" s="209"/>
      <c r="BL65" s="209"/>
      <c r="BM65" s="209"/>
      <c r="BN65" s="209"/>
      <c r="BO65" s="209"/>
      <c r="BP65" s="209"/>
      <c r="BQ65" s="206">
        <v>59</v>
      </c>
      <c r="BR65" s="207"/>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367</v>
      </c>
      <c r="B66" s="984"/>
      <c r="C66" s="984"/>
      <c r="D66" s="984"/>
      <c r="E66" s="984"/>
      <c r="F66" s="984"/>
      <c r="G66" s="984"/>
      <c r="H66" s="984"/>
      <c r="I66" s="984"/>
      <c r="J66" s="984"/>
      <c r="K66" s="984"/>
      <c r="L66" s="984"/>
      <c r="M66" s="984"/>
      <c r="N66" s="984"/>
      <c r="O66" s="984"/>
      <c r="P66" s="985"/>
      <c r="Q66" s="989" t="s">
        <v>368</v>
      </c>
      <c r="R66" s="990"/>
      <c r="S66" s="990"/>
      <c r="T66" s="990"/>
      <c r="U66" s="991"/>
      <c r="V66" s="989" t="s">
        <v>369</v>
      </c>
      <c r="W66" s="990"/>
      <c r="X66" s="990"/>
      <c r="Y66" s="990"/>
      <c r="Z66" s="991"/>
      <c r="AA66" s="989" t="s">
        <v>370</v>
      </c>
      <c r="AB66" s="990"/>
      <c r="AC66" s="990"/>
      <c r="AD66" s="990"/>
      <c r="AE66" s="991"/>
      <c r="AF66" s="995" t="s">
        <v>371</v>
      </c>
      <c r="AG66" s="996"/>
      <c r="AH66" s="996"/>
      <c r="AI66" s="996"/>
      <c r="AJ66" s="997"/>
      <c r="AK66" s="989" t="s">
        <v>372</v>
      </c>
      <c r="AL66" s="984"/>
      <c r="AM66" s="984"/>
      <c r="AN66" s="984"/>
      <c r="AO66" s="985"/>
      <c r="AP66" s="989" t="s">
        <v>373</v>
      </c>
      <c r="AQ66" s="990"/>
      <c r="AR66" s="990"/>
      <c r="AS66" s="990"/>
      <c r="AT66" s="991"/>
      <c r="AU66" s="989" t="s">
        <v>374</v>
      </c>
      <c r="AV66" s="990"/>
      <c r="AW66" s="990"/>
      <c r="AX66" s="990"/>
      <c r="AY66" s="991"/>
      <c r="AZ66" s="989" t="s">
        <v>322</v>
      </c>
      <c r="BA66" s="990"/>
      <c r="BB66" s="990"/>
      <c r="BC66" s="990"/>
      <c r="BD66" s="1005"/>
      <c r="BE66" s="209"/>
      <c r="BF66" s="209"/>
      <c r="BG66" s="209"/>
      <c r="BH66" s="209"/>
      <c r="BI66" s="209"/>
      <c r="BJ66" s="209"/>
      <c r="BK66" s="209"/>
      <c r="BL66" s="209"/>
      <c r="BM66" s="209"/>
      <c r="BN66" s="209"/>
      <c r="BO66" s="209"/>
      <c r="BP66" s="209"/>
      <c r="BQ66" s="206">
        <v>60</v>
      </c>
      <c r="BR66" s="211"/>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09"/>
      <c r="BF67" s="209"/>
      <c r="BG67" s="209"/>
      <c r="BH67" s="209"/>
      <c r="BI67" s="209"/>
      <c r="BJ67" s="209"/>
      <c r="BK67" s="209"/>
      <c r="BL67" s="209"/>
      <c r="BM67" s="209"/>
      <c r="BN67" s="209"/>
      <c r="BO67" s="209"/>
      <c r="BP67" s="209"/>
      <c r="BQ67" s="206">
        <v>61</v>
      </c>
      <c r="BR67" s="211"/>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t="s">
        <v>542</v>
      </c>
      <c r="C68" s="974"/>
      <c r="D68" s="974"/>
      <c r="E68" s="974"/>
      <c r="F68" s="974"/>
      <c r="G68" s="974"/>
      <c r="H68" s="974"/>
      <c r="I68" s="974"/>
      <c r="J68" s="974"/>
      <c r="K68" s="974"/>
      <c r="L68" s="974"/>
      <c r="M68" s="974"/>
      <c r="N68" s="974"/>
      <c r="O68" s="974"/>
      <c r="P68" s="975"/>
      <c r="Q68" s="976">
        <v>437</v>
      </c>
      <c r="R68" s="970"/>
      <c r="S68" s="970"/>
      <c r="T68" s="970"/>
      <c r="U68" s="970"/>
      <c r="V68" s="970">
        <v>412</v>
      </c>
      <c r="W68" s="970"/>
      <c r="X68" s="970"/>
      <c r="Y68" s="970"/>
      <c r="Z68" s="970"/>
      <c r="AA68" s="970">
        <v>25</v>
      </c>
      <c r="AB68" s="970"/>
      <c r="AC68" s="970"/>
      <c r="AD68" s="970"/>
      <c r="AE68" s="970"/>
      <c r="AF68" s="970">
        <v>25</v>
      </c>
      <c r="AG68" s="970"/>
      <c r="AH68" s="970"/>
      <c r="AI68" s="970"/>
      <c r="AJ68" s="970"/>
      <c r="AK68" s="970" t="s">
        <v>548</v>
      </c>
      <c r="AL68" s="970"/>
      <c r="AM68" s="970"/>
      <c r="AN68" s="970"/>
      <c r="AO68" s="970"/>
      <c r="AP68" s="970" t="s">
        <v>549</v>
      </c>
      <c r="AQ68" s="970"/>
      <c r="AR68" s="970"/>
      <c r="AS68" s="970"/>
      <c r="AT68" s="970"/>
      <c r="AU68" s="970" t="s">
        <v>548</v>
      </c>
      <c r="AV68" s="970"/>
      <c r="AW68" s="970"/>
      <c r="AX68" s="970"/>
      <c r="AY68" s="970"/>
      <c r="AZ68" s="971"/>
      <c r="BA68" s="971"/>
      <c r="BB68" s="971"/>
      <c r="BC68" s="971"/>
      <c r="BD68" s="972"/>
      <c r="BE68" s="209"/>
      <c r="BF68" s="209"/>
      <c r="BG68" s="209"/>
      <c r="BH68" s="209"/>
      <c r="BI68" s="209"/>
      <c r="BJ68" s="209"/>
      <c r="BK68" s="209"/>
      <c r="BL68" s="209"/>
      <c r="BM68" s="209"/>
      <c r="BN68" s="209"/>
      <c r="BO68" s="209"/>
      <c r="BP68" s="209"/>
      <c r="BQ68" s="206">
        <v>62</v>
      </c>
      <c r="BR68" s="211"/>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5">
        <v>2</v>
      </c>
      <c r="B69" s="962" t="s">
        <v>543</v>
      </c>
      <c r="C69" s="963"/>
      <c r="D69" s="963"/>
      <c r="E69" s="963"/>
      <c r="F69" s="963"/>
      <c r="G69" s="963"/>
      <c r="H69" s="963"/>
      <c r="I69" s="963"/>
      <c r="J69" s="963"/>
      <c r="K69" s="963"/>
      <c r="L69" s="963"/>
      <c r="M69" s="963"/>
      <c r="N69" s="963"/>
      <c r="O69" s="963"/>
      <c r="P69" s="964"/>
      <c r="Q69" s="965">
        <v>42219</v>
      </c>
      <c r="R69" s="959"/>
      <c r="S69" s="959"/>
      <c r="T69" s="959"/>
      <c r="U69" s="959"/>
      <c r="V69" s="959">
        <v>42166</v>
      </c>
      <c r="W69" s="959"/>
      <c r="X69" s="959"/>
      <c r="Y69" s="959"/>
      <c r="Z69" s="959"/>
      <c r="AA69" s="959">
        <v>53</v>
      </c>
      <c r="AB69" s="959"/>
      <c r="AC69" s="959"/>
      <c r="AD69" s="959"/>
      <c r="AE69" s="959"/>
      <c r="AF69" s="959">
        <v>53</v>
      </c>
      <c r="AG69" s="959"/>
      <c r="AH69" s="959"/>
      <c r="AI69" s="959"/>
      <c r="AJ69" s="959"/>
      <c r="AK69" s="959" t="s">
        <v>549</v>
      </c>
      <c r="AL69" s="959"/>
      <c r="AM69" s="959"/>
      <c r="AN69" s="959"/>
      <c r="AO69" s="959"/>
      <c r="AP69" s="959" t="s">
        <v>549</v>
      </c>
      <c r="AQ69" s="959"/>
      <c r="AR69" s="959"/>
      <c r="AS69" s="959"/>
      <c r="AT69" s="959"/>
      <c r="AU69" s="959" t="s">
        <v>549</v>
      </c>
      <c r="AV69" s="959"/>
      <c r="AW69" s="959"/>
      <c r="AX69" s="959"/>
      <c r="AY69" s="959"/>
      <c r="AZ69" s="960"/>
      <c r="BA69" s="960"/>
      <c r="BB69" s="960"/>
      <c r="BC69" s="960"/>
      <c r="BD69" s="961"/>
      <c r="BE69" s="209"/>
      <c r="BF69" s="209"/>
      <c r="BG69" s="209"/>
      <c r="BH69" s="209"/>
      <c r="BI69" s="209"/>
      <c r="BJ69" s="209"/>
      <c r="BK69" s="209"/>
      <c r="BL69" s="209"/>
      <c r="BM69" s="209"/>
      <c r="BN69" s="209"/>
      <c r="BO69" s="209"/>
      <c r="BP69" s="209"/>
      <c r="BQ69" s="206">
        <v>63</v>
      </c>
      <c r="BR69" s="211"/>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5">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09"/>
      <c r="BF70" s="209"/>
      <c r="BG70" s="209"/>
      <c r="BH70" s="209"/>
      <c r="BI70" s="209"/>
      <c r="BJ70" s="209"/>
      <c r="BK70" s="209"/>
      <c r="BL70" s="209"/>
      <c r="BM70" s="209"/>
      <c r="BN70" s="209"/>
      <c r="BO70" s="209"/>
      <c r="BP70" s="209"/>
      <c r="BQ70" s="206">
        <v>64</v>
      </c>
      <c r="BR70" s="211"/>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5">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09"/>
      <c r="BF71" s="209"/>
      <c r="BG71" s="209"/>
      <c r="BH71" s="209"/>
      <c r="BI71" s="209"/>
      <c r="BJ71" s="209"/>
      <c r="BK71" s="209"/>
      <c r="BL71" s="209"/>
      <c r="BM71" s="209"/>
      <c r="BN71" s="209"/>
      <c r="BO71" s="209"/>
      <c r="BP71" s="209"/>
      <c r="BQ71" s="206">
        <v>65</v>
      </c>
      <c r="BR71" s="211"/>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5">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09"/>
      <c r="BF72" s="209"/>
      <c r="BG72" s="209"/>
      <c r="BH72" s="209"/>
      <c r="BI72" s="209"/>
      <c r="BJ72" s="209"/>
      <c r="BK72" s="209"/>
      <c r="BL72" s="209"/>
      <c r="BM72" s="209"/>
      <c r="BN72" s="209"/>
      <c r="BO72" s="209"/>
      <c r="BP72" s="209"/>
      <c r="BQ72" s="206">
        <v>66</v>
      </c>
      <c r="BR72" s="211"/>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5">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09"/>
      <c r="BF73" s="209"/>
      <c r="BG73" s="209"/>
      <c r="BH73" s="209"/>
      <c r="BI73" s="209"/>
      <c r="BJ73" s="209"/>
      <c r="BK73" s="209"/>
      <c r="BL73" s="209"/>
      <c r="BM73" s="209"/>
      <c r="BN73" s="209"/>
      <c r="BO73" s="209"/>
      <c r="BP73" s="209"/>
      <c r="BQ73" s="206">
        <v>67</v>
      </c>
      <c r="BR73" s="211"/>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5">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09"/>
      <c r="BF74" s="209"/>
      <c r="BG74" s="209"/>
      <c r="BH74" s="209"/>
      <c r="BI74" s="209"/>
      <c r="BJ74" s="209"/>
      <c r="BK74" s="209"/>
      <c r="BL74" s="209"/>
      <c r="BM74" s="209"/>
      <c r="BN74" s="209"/>
      <c r="BO74" s="209"/>
      <c r="BP74" s="209"/>
      <c r="BQ74" s="206">
        <v>68</v>
      </c>
      <c r="BR74" s="211"/>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5">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09"/>
      <c r="BF75" s="209"/>
      <c r="BG75" s="209"/>
      <c r="BH75" s="209"/>
      <c r="BI75" s="209"/>
      <c r="BJ75" s="209"/>
      <c r="BK75" s="209"/>
      <c r="BL75" s="209"/>
      <c r="BM75" s="209"/>
      <c r="BN75" s="209"/>
      <c r="BO75" s="209"/>
      <c r="BP75" s="209"/>
      <c r="BQ75" s="206">
        <v>69</v>
      </c>
      <c r="BR75" s="211"/>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5">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09"/>
      <c r="BF76" s="209"/>
      <c r="BG76" s="209"/>
      <c r="BH76" s="209"/>
      <c r="BI76" s="209"/>
      <c r="BJ76" s="209"/>
      <c r="BK76" s="209"/>
      <c r="BL76" s="209"/>
      <c r="BM76" s="209"/>
      <c r="BN76" s="209"/>
      <c r="BO76" s="209"/>
      <c r="BP76" s="209"/>
      <c r="BQ76" s="206">
        <v>70</v>
      </c>
      <c r="BR76" s="211"/>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5">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09"/>
      <c r="BF77" s="209"/>
      <c r="BG77" s="209"/>
      <c r="BH77" s="209"/>
      <c r="BI77" s="209"/>
      <c r="BJ77" s="209"/>
      <c r="BK77" s="209"/>
      <c r="BL77" s="209"/>
      <c r="BM77" s="209"/>
      <c r="BN77" s="209"/>
      <c r="BO77" s="209"/>
      <c r="BP77" s="209"/>
      <c r="BQ77" s="206">
        <v>71</v>
      </c>
      <c r="BR77" s="211"/>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5">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09"/>
      <c r="BF78" s="209"/>
      <c r="BG78" s="209"/>
      <c r="BH78" s="209"/>
      <c r="BI78" s="209"/>
      <c r="BJ78" s="212"/>
      <c r="BK78" s="212"/>
      <c r="BL78" s="212"/>
      <c r="BM78" s="212"/>
      <c r="BN78" s="212"/>
      <c r="BO78" s="209"/>
      <c r="BP78" s="209"/>
      <c r="BQ78" s="206">
        <v>72</v>
      </c>
      <c r="BR78" s="211"/>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5">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09"/>
      <c r="BF79" s="209"/>
      <c r="BG79" s="209"/>
      <c r="BH79" s="209"/>
      <c r="BI79" s="209"/>
      <c r="BJ79" s="212"/>
      <c r="BK79" s="212"/>
      <c r="BL79" s="212"/>
      <c r="BM79" s="212"/>
      <c r="BN79" s="212"/>
      <c r="BO79" s="209"/>
      <c r="BP79" s="209"/>
      <c r="BQ79" s="206">
        <v>73</v>
      </c>
      <c r="BR79" s="211"/>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5">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09"/>
      <c r="BF80" s="209"/>
      <c r="BG80" s="209"/>
      <c r="BH80" s="209"/>
      <c r="BI80" s="209"/>
      <c r="BJ80" s="209"/>
      <c r="BK80" s="209"/>
      <c r="BL80" s="209"/>
      <c r="BM80" s="209"/>
      <c r="BN80" s="209"/>
      <c r="BO80" s="209"/>
      <c r="BP80" s="209"/>
      <c r="BQ80" s="206">
        <v>74</v>
      </c>
      <c r="BR80" s="211"/>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5">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09"/>
      <c r="BF81" s="209"/>
      <c r="BG81" s="209"/>
      <c r="BH81" s="209"/>
      <c r="BI81" s="209"/>
      <c r="BJ81" s="209"/>
      <c r="BK81" s="209"/>
      <c r="BL81" s="209"/>
      <c r="BM81" s="209"/>
      <c r="BN81" s="209"/>
      <c r="BO81" s="209"/>
      <c r="BP81" s="209"/>
      <c r="BQ81" s="206">
        <v>75</v>
      </c>
      <c r="BR81" s="211"/>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5">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09"/>
      <c r="BF82" s="209"/>
      <c r="BG82" s="209"/>
      <c r="BH82" s="209"/>
      <c r="BI82" s="209"/>
      <c r="BJ82" s="209"/>
      <c r="BK82" s="209"/>
      <c r="BL82" s="209"/>
      <c r="BM82" s="209"/>
      <c r="BN82" s="209"/>
      <c r="BO82" s="209"/>
      <c r="BP82" s="209"/>
      <c r="BQ82" s="206">
        <v>76</v>
      </c>
      <c r="BR82" s="211"/>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5">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09"/>
      <c r="BF83" s="209"/>
      <c r="BG83" s="209"/>
      <c r="BH83" s="209"/>
      <c r="BI83" s="209"/>
      <c r="BJ83" s="209"/>
      <c r="BK83" s="209"/>
      <c r="BL83" s="209"/>
      <c r="BM83" s="209"/>
      <c r="BN83" s="209"/>
      <c r="BO83" s="209"/>
      <c r="BP83" s="209"/>
      <c r="BQ83" s="206">
        <v>77</v>
      </c>
      <c r="BR83" s="211"/>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5">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09"/>
      <c r="BF84" s="209"/>
      <c r="BG84" s="209"/>
      <c r="BH84" s="209"/>
      <c r="BI84" s="209"/>
      <c r="BJ84" s="209"/>
      <c r="BK84" s="209"/>
      <c r="BL84" s="209"/>
      <c r="BM84" s="209"/>
      <c r="BN84" s="209"/>
      <c r="BO84" s="209"/>
      <c r="BP84" s="209"/>
      <c r="BQ84" s="206">
        <v>78</v>
      </c>
      <c r="BR84" s="211"/>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5">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09"/>
      <c r="BF85" s="209"/>
      <c r="BG85" s="209"/>
      <c r="BH85" s="209"/>
      <c r="BI85" s="209"/>
      <c r="BJ85" s="209"/>
      <c r="BK85" s="209"/>
      <c r="BL85" s="209"/>
      <c r="BM85" s="209"/>
      <c r="BN85" s="209"/>
      <c r="BO85" s="209"/>
      <c r="BP85" s="209"/>
      <c r="BQ85" s="206">
        <v>79</v>
      </c>
      <c r="BR85" s="211"/>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5">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09"/>
      <c r="BF86" s="209"/>
      <c r="BG86" s="209"/>
      <c r="BH86" s="209"/>
      <c r="BI86" s="209"/>
      <c r="BJ86" s="209"/>
      <c r="BK86" s="209"/>
      <c r="BL86" s="209"/>
      <c r="BM86" s="209"/>
      <c r="BN86" s="209"/>
      <c r="BO86" s="209"/>
      <c r="BP86" s="209"/>
      <c r="BQ86" s="206">
        <v>80</v>
      </c>
      <c r="BR86" s="211"/>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3">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09"/>
      <c r="BF87" s="209"/>
      <c r="BG87" s="209"/>
      <c r="BH87" s="209"/>
      <c r="BI87" s="209"/>
      <c r="BJ87" s="209"/>
      <c r="BK87" s="209"/>
      <c r="BL87" s="209"/>
      <c r="BM87" s="209"/>
      <c r="BN87" s="209"/>
      <c r="BO87" s="209"/>
      <c r="BP87" s="209"/>
      <c r="BQ87" s="206">
        <v>81</v>
      </c>
      <c r="BR87" s="211"/>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8" t="s">
        <v>345</v>
      </c>
      <c r="B88" s="932" t="s">
        <v>375</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v>78</v>
      </c>
      <c r="AG88" s="947"/>
      <c r="AH88" s="947"/>
      <c r="AI88" s="947"/>
      <c r="AJ88" s="947"/>
      <c r="AK88" s="951"/>
      <c r="AL88" s="951"/>
      <c r="AM88" s="951"/>
      <c r="AN88" s="951"/>
      <c r="AO88" s="951"/>
      <c r="AP88" s="947" t="s">
        <v>550</v>
      </c>
      <c r="AQ88" s="947"/>
      <c r="AR88" s="947"/>
      <c r="AS88" s="947"/>
      <c r="AT88" s="947"/>
      <c r="AU88" s="947" t="s">
        <v>549</v>
      </c>
      <c r="AV88" s="947"/>
      <c r="AW88" s="947"/>
      <c r="AX88" s="947"/>
      <c r="AY88" s="947"/>
      <c r="AZ88" s="948"/>
      <c r="BA88" s="948"/>
      <c r="BB88" s="948"/>
      <c r="BC88" s="948"/>
      <c r="BD88" s="949"/>
      <c r="BE88" s="209"/>
      <c r="BF88" s="209"/>
      <c r="BG88" s="209"/>
      <c r="BH88" s="209"/>
      <c r="BI88" s="209"/>
      <c r="BJ88" s="209"/>
      <c r="BK88" s="209"/>
      <c r="BL88" s="209"/>
      <c r="BM88" s="209"/>
      <c r="BN88" s="209"/>
      <c r="BO88" s="209"/>
      <c r="BP88" s="209"/>
      <c r="BQ88" s="206">
        <v>82</v>
      </c>
      <c r="BR88" s="211"/>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4"/>
      <c r="B89" s="215"/>
      <c r="C89" s="215"/>
      <c r="D89" s="215"/>
      <c r="E89" s="215"/>
      <c r="F89" s="215"/>
      <c r="G89" s="215"/>
      <c r="H89" s="215"/>
      <c r="I89" s="215"/>
      <c r="J89" s="215"/>
      <c r="K89" s="215"/>
      <c r="L89" s="215"/>
      <c r="M89" s="215"/>
      <c r="N89" s="215"/>
      <c r="O89" s="215"/>
      <c r="P89" s="215"/>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7"/>
      <c r="BA89" s="217"/>
      <c r="BB89" s="217"/>
      <c r="BC89" s="217"/>
      <c r="BD89" s="217"/>
      <c r="BE89" s="209"/>
      <c r="BF89" s="209"/>
      <c r="BG89" s="209"/>
      <c r="BH89" s="209"/>
      <c r="BI89" s="209"/>
      <c r="BJ89" s="209"/>
      <c r="BK89" s="209"/>
      <c r="BL89" s="209"/>
      <c r="BM89" s="209"/>
      <c r="BN89" s="209"/>
      <c r="BO89" s="209"/>
      <c r="BP89" s="209"/>
      <c r="BQ89" s="206">
        <v>83</v>
      </c>
      <c r="BR89" s="211"/>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4"/>
      <c r="B90" s="215"/>
      <c r="C90" s="215"/>
      <c r="D90" s="215"/>
      <c r="E90" s="215"/>
      <c r="F90" s="215"/>
      <c r="G90" s="215"/>
      <c r="H90" s="215"/>
      <c r="I90" s="215"/>
      <c r="J90" s="215"/>
      <c r="K90" s="215"/>
      <c r="L90" s="215"/>
      <c r="M90" s="215"/>
      <c r="N90" s="215"/>
      <c r="O90" s="215"/>
      <c r="P90" s="215"/>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7"/>
      <c r="BA90" s="217"/>
      <c r="BB90" s="217"/>
      <c r="BC90" s="217"/>
      <c r="BD90" s="217"/>
      <c r="BE90" s="209"/>
      <c r="BF90" s="209"/>
      <c r="BG90" s="209"/>
      <c r="BH90" s="209"/>
      <c r="BI90" s="209"/>
      <c r="BJ90" s="209"/>
      <c r="BK90" s="209"/>
      <c r="BL90" s="209"/>
      <c r="BM90" s="209"/>
      <c r="BN90" s="209"/>
      <c r="BO90" s="209"/>
      <c r="BP90" s="209"/>
      <c r="BQ90" s="206">
        <v>84</v>
      </c>
      <c r="BR90" s="211"/>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4"/>
      <c r="B91" s="215"/>
      <c r="C91" s="215"/>
      <c r="D91" s="215"/>
      <c r="E91" s="215"/>
      <c r="F91" s="215"/>
      <c r="G91" s="215"/>
      <c r="H91" s="215"/>
      <c r="I91" s="215"/>
      <c r="J91" s="215"/>
      <c r="K91" s="215"/>
      <c r="L91" s="215"/>
      <c r="M91" s="215"/>
      <c r="N91" s="215"/>
      <c r="O91" s="215"/>
      <c r="P91" s="215"/>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7"/>
      <c r="BA91" s="217"/>
      <c r="BB91" s="217"/>
      <c r="BC91" s="217"/>
      <c r="BD91" s="217"/>
      <c r="BE91" s="209"/>
      <c r="BF91" s="209"/>
      <c r="BG91" s="209"/>
      <c r="BH91" s="209"/>
      <c r="BI91" s="209"/>
      <c r="BJ91" s="209"/>
      <c r="BK91" s="209"/>
      <c r="BL91" s="209"/>
      <c r="BM91" s="209"/>
      <c r="BN91" s="209"/>
      <c r="BO91" s="209"/>
      <c r="BP91" s="209"/>
      <c r="BQ91" s="206">
        <v>85</v>
      </c>
      <c r="BR91" s="211"/>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4"/>
      <c r="B92" s="215"/>
      <c r="C92" s="215"/>
      <c r="D92" s="215"/>
      <c r="E92" s="215"/>
      <c r="F92" s="215"/>
      <c r="G92" s="215"/>
      <c r="H92" s="215"/>
      <c r="I92" s="215"/>
      <c r="J92" s="215"/>
      <c r="K92" s="215"/>
      <c r="L92" s="215"/>
      <c r="M92" s="215"/>
      <c r="N92" s="215"/>
      <c r="O92" s="215"/>
      <c r="P92" s="215"/>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7"/>
      <c r="BA92" s="217"/>
      <c r="BB92" s="217"/>
      <c r="BC92" s="217"/>
      <c r="BD92" s="217"/>
      <c r="BE92" s="209"/>
      <c r="BF92" s="209"/>
      <c r="BG92" s="209"/>
      <c r="BH92" s="209"/>
      <c r="BI92" s="209"/>
      <c r="BJ92" s="209"/>
      <c r="BK92" s="209"/>
      <c r="BL92" s="209"/>
      <c r="BM92" s="209"/>
      <c r="BN92" s="209"/>
      <c r="BO92" s="209"/>
      <c r="BP92" s="209"/>
      <c r="BQ92" s="206">
        <v>86</v>
      </c>
      <c r="BR92" s="211"/>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4"/>
      <c r="B93" s="215"/>
      <c r="C93" s="215"/>
      <c r="D93" s="215"/>
      <c r="E93" s="215"/>
      <c r="F93" s="215"/>
      <c r="G93" s="215"/>
      <c r="H93" s="215"/>
      <c r="I93" s="215"/>
      <c r="J93" s="215"/>
      <c r="K93" s="215"/>
      <c r="L93" s="215"/>
      <c r="M93" s="215"/>
      <c r="N93" s="215"/>
      <c r="O93" s="215"/>
      <c r="P93" s="215"/>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7"/>
      <c r="BA93" s="217"/>
      <c r="BB93" s="217"/>
      <c r="BC93" s="217"/>
      <c r="BD93" s="217"/>
      <c r="BE93" s="209"/>
      <c r="BF93" s="209"/>
      <c r="BG93" s="209"/>
      <c r="BH93" s="209"/>
      <c r="BI93" s="209"/>
      <c r="BJ93" s="209"/>
      <c r="BK93" s="209"/>
      <c r="BL93" s="209"/>
      <c r="BM93" s="209"/>
      <c r="BN93" s="209"/>
      <c r="BO93" s="209"/>
      <c r="BP93" s="209"/>
      <c r="BQ93" s="206">
        <v>87</v>
      </c>
      <c r="BR93" s="211"/>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4"/>
      <c r="B94" s="215"/>
      <c r="C94" s="215"/>
      <c r="D94" s="215"/>
      <c r="E94" s="215"/>
      <c r="F94" s="215"/>
      <c r="G94" s="215"/>
      <c r="H94" s="215"/>
      <c r="I94" s="215"/>
      <c r="J94" s="215"/>
      <c r="K94" s="215"/>
      <c r="L94" s="215"/>
      <c r="M94" s="215"/>
      <c r="N94" s="215"/>
      <c r="O94" s="215"/>
      <c r="P94" s="215"/>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7"/>
      <c r="BA94" s="217"/>
      <c r="BB94" s="217"/>
      <c r="BC94" s="217"/>
      <c r="BD94" s="217"/>
      <c r="BE94" s="209"/>
      <c r="BF94" s="209"/>
      <c r="BG94" s="209"/>
      <c r="BH94" s="209"/>
      <c r="BI94" s="209"/>
      <c r="BJ94" s="209"/>
      <c r="BK94" s="209"/>
      <c r="BL94" s="209"/>
      <c r="BM94" s="209"/>
      <c r="BN94" s="209"/>
      <c r="BO94" s="209"/>
      <c r="BP94" s="209"/>
      <c r="BQ94" s="206">
        <v>88</v>
      </c>
      <c r="BR94" s="211"/>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4"/>
      <c r="B95" s="215"/>
      <c r="C95" s="215"/>
      <c r="D95" s="215"/>
      <c r="E95" s="215"/>
      <c r="F95" s="215"/>
      <c r="G95" s="215"/>
      <c r="H95" s="215"/>
      <c r="I95" s="215"/>
      <c r="J95" s="215"/>
      <c r="K95" s="215"/>
      <c r="L95" s="215"/>
      <c r="M95" s="215"/>
      <c r="N95" s="215"/>
      <c r="O95" s="215"/>
      <c r="P95" s="215"/>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7"/>
      <c r="BA95" s="217"/>
      <c r="BB95" s="217"/>
      <c r="BC95" s="217"/>
      <c r="BD95" s="217"/>
      <c r="BE95" s="209"/>
      <c r="BF95" s="209"/>
      <c r="BG95" s="209"/>
      <c r="BH95" s="209"/>
      <c r="BI95" s="209"/>
      <c r="BJ95" s="209"/>
      <c r="BK95" s="209"/>
      <c r="BL95" s="209"/>
      <c r="BM95" s="209"/>
      <c r="BN95" s="209"/>
      <c r="BO95" s="209"/>
      <c r="BP95" s="209"/>
      <c r="BQ95" s="206">
        <v>89</v>
      </c>
      <c r="BR95" s="211"/>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4"/>
      <c r="B96" s="215"/>
      <c r="C96" s="215"/>
      <c r="D96" s="215"/>
      <c r="E96" s="215"/>
      <c r="F96" s="215"/>
      <c r="G96" s="215"/>
      <c r="H96" s="215"/>
      <c r="I96" s="215"/>
      <c r="J96" s="215"/>
      <c r="K96" s="215"/>
      <c r="L96" s="215"/>
      <c r="M96" s="215"/>
      <c r="N96" s="215"/>
      <c r="O96" s="215"/>
      <c r="P96" s="215"/>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7"/>
      <c r="BA96" s="217"/>
      <c r="BB96" s="217"/>
      <c r="BC96" s="217"/>
      <c r="BD96" s="217"/>
      <c r="BE96" s="209"/>
      <c r="BF96" s="209"/>
      <c r="BG96" s="209"/>
      <c r="BH96" s="209"/>
      <c r="BI96" s="209"/>
      <c r="BJ96" s="209"/>
      <c r="BK96" s="209"/>
      <c r="BL96" s="209"/>
      <c r="BM96" s="209"/>
      <c r="BN96" s="209"/>
      <c r="BO96" s="209"/>
      <c r="BP96" s="209"/>
      <c r="BQ96" s="206">
        <v>90</v>
      </c>
      <c r="BR96" s="211"/>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4"/>
      <c r="B97" s="215"/>
      <c r="C97" s="215"/>
      <c r="D97" s="215"/>
      <c r="E97" s="215"/>
      <c r="F97" s="215"/>
      <c r="G97" s="215"/>
      <c r="H97" s="215"/>
      <c r="I97" s="215"/>
      <c r="J97" s="215"/>
      <c r="K97" s="215"/>
      <c r="L97" s="215"/>
      <c r="M97" s="215"/>
      <c r="N97" s="215"/>
      <c r="O97" s="215"/>
      <c r="P97" s="215"/>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7"/>
      <c r="BA97" s="217"/>
      <c r="BB97" s="217"/>
      <c r="BC97" s="217"/>
      <c r="BD97" s="217"/>
      <c r="BE97" s="209"/>
      <c r="BF97" s="209"/>
      <c r="BG97" s="209"/>
      <c r="BH97" s="209"/>
      <c r="BI97" s="209"/>
      <c r="BJ97" s="209"/>
      <c r="BK97" s="209"/>
      <c r="BL97" s="209"/>
      <c r="BM97" s="209"/>
      <c r="BN97" s="209"/>
      <c r="BO97" s="209"/>
      <c r="BP97" s="209"/>
      <c r="BQ97" s="206">
        <v>91</v>
      </c>
      <c r="BR97" s="211"/>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4"/>
      <c r="B98" s="215"/>
      <c r="C98" s="215"/>
      <c r="D98" s="215"/>
      <c r="E98" s="215"/>
      <c r="F98" s="215"/>
      <c r="G98" s="215"/>
      <c r="H98" s="215"/>
      <c r="I98" s="215"/>
      <c r="J98" s="215"/>
      <c r="K98" s="215"/>
      <c r="L98" s="215"/>
      <c r="M98" s="215"/>
      <c r="N98" s="215"/>
      <c r="O98" s="215"/>
      <c r="P98" s="215"/>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7"/>
      <c r="BA98" s="217"/>
      <c r="BB98" s="217"/>
      <c r="BC98" s="217"/>
      <c r="BD98" s="217"/>
      <c r="BE98" s="209"/>
      <c r="BF98" s="209"/>
      <c r="BG98" s="209"/>
      <c r="BH98" s="209"/>
      <c r="BI98" s="209"/>
      <c r="BJ98" s="209"/>
      <c r="BK98" s="209"/>
      <c r="BL98" s="209"/>
      <c r="BM98" s="209"/>
      <c r="BN98" s="209"/>
      <c r="BO98" s="209"/>
      <c r="BP98" s="209"/>
      <c r="BQ98" s="206">
        <v>92</v>
      </c>
      <c r="BR98" s="211"/>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4"/>
      <c r="B99" s="215"/>
      <c r="C99" s="215"/>
      <c r="D99" s="215"/>
      <c r="E99" s="215"/>
      <c r="F99" s="215"/>
      <c r="G99" s="215"/>
      <c r="H99" s="215"/>
      <c r="I99" s="215"/>
      <c r="J99" s="215"/>
      <c r="K99" s="215"/>
      <c r="L99" s="215"/>
      <c r="M99" s="215"/>
      <c r="N99" s="215"/>
      <c r="O99" s="215"/>
      <c r="P99" s="215"/>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7"/>
      <c r="BA99" s="217"/>
      <c r="BB99" s="217"/>
      <c r="BC99" s="217"/>
      <c r="BD99" s="217"/>
      <c r="BE99" s="209"/>
      <c r="BF99" s="209"/>
      <c r="BG99" s="209"/>
      <c r="BH99" s="209"/>
      <c r="BI99" s="209"/>
      <c r="BJ99" s="209"/>
      <c r="BK99" s="209"/>
      <c r="BL99" s="209"/>
      <c r="BM99" s="209"/>
      <c r="BN99" s="209"/>
      <c r="BO99" s="209"/>
      <c r="BP99" s="209"/>
      <c r="BQ99" s="206">
        <v>93</v>
      </c>
      <c r="BR99" s="211"/>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4"/>
      <c r="B100" s="215"/>
      <c r="C100" s="215"/>
      <c r="D100" s="215"/>
      <c r="E100" s="215"/>
      <c r="F100" s="215"/>
      <c r="G100" s="215"/>
      <c r="H100" s="215"/>
      <c r="I100" s="215"/>
      <c r="J100" s="215"/>
      <c r="K100" s="215"/>
      <c r="L100" s="215"/>
      <c r="M100" s="215"/>
      <c r="N100" s="215"/>
      <c r="O100" s="215"/>
      <c r="P100" s="215"/>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7"/>
      <c r="BA100" s="217"/>
      <c r="BB100" s="217"/>
      <c r="BC100" s="217"/>
      <c r="BD100" s="217"/>
      <c r="BE100" s="209"/>
      <c r="BF100" s="209"/>
      <c r="BG100" s="209"/>
      <c r="BH100" s="209"/>
      <c r="BI100" s="209"/>
      <c r="BJ100" s="209"/>
      <c r="BK100" s="209"/>
      <c r="BL100" s="209"/>
      <c r="BM100" s="209"/>
      <c r="BN100" s="209"/>
      <c r="BO100" s="209"/>
      <c r="BP100" s="209"/>
      <c r="BQ100" s="206">
        <v>94</v>
      </c>
      <c r="BR100" s="211"/>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4"/>
      <c r="B101" s="215"/>
      <c r="C101" s="215"/>
      <c r="D101" s="215"/>
      <c r="E101" s="215"/>
      <c r="F101" s="215"/>
      <c r="G101" s="215"/>
      <c r="H101" s="215"/>
      <c r="I101" s="215"/>
      <c r="J101" s="215"/>
      <c r="K101" s="215"/>
      <c r="L101" s="215"/>
      <c r="M101" s="215"/>
      <c r="N101" s="215"/>
      <c r="O101" s="215"/>
      <c r="P101" s="215"/>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7"/>
      <c r="BA101" s="217"/>
      <c r="BB101" s="217"/>
      <c r="BC101" s="217"/>
      <c r="BD101" s="217"/>
      <c r="BE101" s="209"/>
      <c r="BF101" s="209"/>
      <c r="BG101" s="209"/>
      <c r="BH101" s="209"/>
      <c r="BI101" s="209"/>
      <c r="BJ101" s="209"/>
      <c r="BK101" s="209"/>
      <c r="BL101" s="209"/>
      <c r="BM101" s="209"/>
      <c r="BN101" s="209"/>
      <c r="BO101" s="209"/>
      <c r="BP101" s="209"/>
      <c r="BQ101" s="206">
        <v>95</v>
      </c>
      <c r="BR101" s="211"/>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4"/>
      <c r="B102" s="215"/>
      <c r="C102" s="215"/>
      <c r="D102" s="215"/>
      <c r="E102" s="215"/>
      <c r="F102" s="215"/>
      <c r="G102" s="215"/>
      <c r="H102" s="215"/>
      <c r="I102" s="215"/>
      <c r="J102" s="215"/>
      <c r="K102" s="215"/>
      <c r="L102" s="215"/>
      <c r="M102" s="215"/>
      <c r="N102" s="215"/>
      <c r="O102" s="215"/>
      <c r="P102" s="215"/>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7"/>
      <c r="BA102" s="217"/>
      <c r="BB102" s="217"/>
      <c r="BC102" s="217"/>
      <c r="BD102" s="217"/>
      <c r="BE102" s="209"/>
      <c r="BF102" s="209"/>
      <c r="BG102" s="209"/>
      <c r="BH102" s="209"/>
      <c r="BI102" s="209"/>
      <c r="BJ102" s="209"/>
      <c r="BK102" s="209"/>
      <c r="BL102" s="209"/>
      <c r="BM102" s="209"/>
      <c r="BN102" s="209"/>
      <c r="BO102" s="209"/>
      <c r="BP102" s="209"/>
      <c r="BQ102" s="208" t="s">
        <v>345</v>
      </c>
      <c r="BR102" s="932" t="s">
        <v>376</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98581</v>
      </c>
      <c r="CS102" s="939"/>
      <c r="CT102" s="939"/>
      <c r="CU102" s="939"/>
      <c r="CV102" s="940"/>
      <c r="CW102" s="938">
        <v>3127</v>
      </c>
      <c r="CX102" s="939"/>
      <c r="CY102" s="939"/>
      <c r="CZ102" s="939"/>
      <c r="DA102" s="940"/>
      <c r="DB102" s="938">
        <v>20599</v>
      </c>
      <c r="DC102" s="939"/>
      <c r="DD102" s="939"/>
      <c r="DE102" s="939"/>
      <c r="DF102" s="940"/>
      <c r="DG102" s="938">
        <v>7530</v>
      </c>
      <c r="DH102" s="939"/>
      <c r="DI102" s="939"/>
      <c r="DJ102" s="939"/>
      <c r="DK102" s="940"/>
      <c r="DL102" s="938">
        <v>9679</v>
      </c>
      <c r="DM102" s="939"/>
      <c r="DN102" s="939"/>
      <c r="DO102" s="939"/>
      <c r="DP102" s="940"/>
      <c r="DQ102" s="938">
        <v>8644</v>
      </c>
      <c r="DR102" s="939"/>
      <c r="DS102" s="939"/>
      <c r="DT102" s="939"/>
      <c r="DU102" s="940"/>
      <c r="DV102" s="921"/>
      <c r="DW102" s="922"/>
      <c r="DX102" s="922"/>
      <c r="DY102" s="922"/>
      <c r="DZ102" s="923"/>
      <c r="EA102" s="191"/>
    </row>
    <row r="103" spans="1:131" s="192" customFormat="1" ht="26.25" customHeight="1">
      <c r="A103" s="214"/>
      <c r="B103" s="215"/>
      <c r="C103" s="215"/>
      <c r="D103" s="215"/>
      <c r="E103" s="215"/>
      <c r="F103" s="215"/>
      <c r="G103" s="215"/>
      <c r="H103" s="215"/>
      <c r="I103" s="215"/>
      <c r="J103" s="215"/>
      <c r="K103" s="215"/>
      <c r="L103" s="215"/>
      <c r="M103" s="215"/>
      <c r="N103" s="215"/>
      <c r="O103" s="215"/>
      <c r="P103" s="215"/>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7"/>
      <c r="BA103" s="217"/>
      <c r="BB103" s="217"/>
      <c r="BC103" s="217"/>
      <c r="BD103" s="217"/>
      <c r="BE103" s="209"/>
      <c r="BF103" s="209"/>
      <c r="BG103" s="209"/>
      <c r="BH103" s="209"/>
      <c r="BI103" s="209"/>
      <c r="BJ103" s="209"/>
      <c r="BK103" s="209"/>
      <c r="BL103" s="209"/>
      <c r="BM103" s="209"/>
      <c r="BN103" s="209"/>
      <c r="BO103" s="209"/>
      <c r="BP103" s="209"/>
      <c r="BQ103" s="924" t="s">
        <v>377</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4"/>
      <c r="B104" s="215"/>
      <c r="C104" s="215"/>
      <c r="D104" s="215"/>
      <c r="E104" s="215"/>
      <c r="F104" s="215"/>
      <c r="G104" s="215"/>
      <c r="H104" s="215"/>
      <c r="I104" s="215"/>
      <c r="J104" s="215"/>
      <c r="K104" s="215"/>
      <c r="L104" s="215"/>
      <c r="M104" s="215"/>
      <c r="N104" s="215"/>
      <c r="O104" s="215"/>
      <c r="P104" s="215"/>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7"/>
      <c r="BA104" s="217"/>
      <c r="BB104" s="217"/>
      <c r="BC104" s="217"/>
      <c r="BD104" s="217"/>
      <c r="BE104" s="209"/>
      <c r="BF104" s="209"/>
      <c r="BG104" s="209"/>
      <c r="BH104" s="209"/>
      <c r="BI104" s="209"/>
      <c r="BJ104" s="209"/>
      <c r="BK104" s="209"/>
      <c r="BL104" s="209"/>
      <c r="BM104" s="209"/>
      <c r="BN104" s="209"/>
      <c r="BO104" s="209"/>
      <c r="BP104" s="209"/>
      <c r="BQ104" s="925" t="s">
        <v>378</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191"/>
    </row>
    <row r="106" spans="1:131" s="192" customFormat="1" ht="11.25" customHeight="1">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191"/>
    </row>
    <row r="107" spans="1:131" s="191" customFormat="1" ht="26.25" customHeight="1" thickBot="1">
      <c r="A107" s="219" t="s">
        <v>379</v>
      </c>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19" t="s">
        <v>380</v>
      </c>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row>
    <row r="108" spans="1:131" s="191" customFormat="1" ht="26.25" customHeight="1">
      <c r="A108" s="926" t="s">
        <v>381</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382</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383</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384</v>
      </c>
      <c r="AB109" s="882"/>
      <c r="AC109" s="882"/>
      <c r="AD109" s="882"/>
      <c r="AE109" s="883"/>
      <c r="AF109" s="884" t="s">
        <v>277</v>
      </c>
      <c r="AG109" s="882"/>
      <c r="AH109" s="882"/>
      <c r="AI109" s="882"/>
      <c r="AJ109" s="883"/>
      <c r="AK109" s="884" t="s">
        <v>276</v>
      </c>
      <c r="AL109" s="882"/>
      <c r="AM109" s="882"/>
      <c r="AN109" s="882"/>
      <c r="AO109" s="883"/>
      <c r="AP109" s="884" t="s">
        <v>385</v>
      </c>
      <c r="AQ109" s="882"/>
      <c r="AR109" s="882"/>
      <c r="AS109" s="882"/>
      <c r="AT109" s="913"/>
      <c r="AU109" s="881" t="s">
        <v>383</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384</v>
      </c>
      <c r="BR109" s="882"/>
      <c r="BS109" s="882"/>
      <c r="BT109" s="882"/>
      <c r="BU109" s="883"/>
      <c r="BV109" s="884" t="s">
        <v>277</v>
      </c>
      <c r="BW109" s="882"/>
      <c r="BX109" s="882"/>
      <c r="BY109" s="882"/>
      <c r="BZ109" s="883"/>
      <c r="CA109" s="884" t="s">
        <v>276</v>
      </c>
      <c r="CB109" s="882"/>
      <c r="CC109" s="882"/>
      <c r="CD109" s="882"/>
      <c r="CE109" s="883"/>
      <c r="CF109" s="920" t="s">
        <v>385</v>
      </c>
      <c r="CG109" s="920"/>
      <c r="CH109" s="920"/>
      <c r="CI109" s="920"/>
      <c r="CJ109" s="920"/>
      <c r="CK109" s="884" t="s">
        <v>386</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384</v>
      </c>
      <c r="DH109" s="882"/>
      <c r="DI109" s="882"/>
      <c r="DJ109" s="882"/>
      <c r="DK109" s="883"/>
      <c r="DL109" s="884" t="s">
        <v>277</v>
      </c>
      <c r="DM109" s="882"/>
      <c r="DN109" s="882"/>
      <c r="DO109" s="882"/>
      <c r="DP109" s="883"/>
      <c r="DQ109" s="884" t="s">
        <v>276</v>
      </c>
      <c r="DR109" s="882"/>
      <c r="DS109" s="882"/>
      <c r="DT109" s="882"/>
      <c r="DU109" s="883"/>
      <c r="DV109" s="884" t="s">
        <v>385</v>
      </c>
      <c r="DW109" s="882"/>
      <c r="DX109" s="882"/>
      <c r="DY109" s="882"/>
      <c r="DZ109" s="913"/>
    </row>
    <row r="110" spans="1:131" s="191" customFormat="1" ht="26.25" customHeight="1">
      <c r="A110" s="782" t="s">
        <v>387</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120111951</v>
      </c>
      <c r="AB110" s="875"/>
      <c r="AC110" s="875"/>
      <c r="AD110" s="875"/>
      <c r="AE110" s="876"/>
      <c r="AF110" s="877">
        <v>123666041</v>
      </c>
      <c r="AG110" s="875"/>
      <c r="AH110" s="875"/>
      <c r="AI110" s="875"/>
      <c r="AJ110" s="876"/>
      <c r="AK110" s="877">
        <v>120348794</v>
      </c>
      <c r="AL110" s="875"/>
      <c r="AM110" s="875"/>
      <c r="AN110" s="875"/>
      <c r="AO110" s="876"/>
      <c r="AP110" s="878">
        <v>11.6</v>
      </c>
      <c r="AQ110" s="879"/>
      <c r="AR110" s="879"/>
      <c r="AS110" s="879"/>
      <c r="AT110" s="880"/>
      <c r="AU110" s="914" t="s">
        <v>60</v>
      </c>
      <c r="AV110" s="915"/>
      <c r="AW110" s="915"/>
      <c r="AX110" s="915"/>
      <c r="AY110" s="915"/>
      <c r="AZ110" s="837" t="s">
        <v>388</v>
      </c>
      <c r="BA110" s="783"/>
      <c r="BB110" s="783"/>
      <c r="BC110" s="783"/>
      <c r="BD110" s="783"/>
      <c r="BE110" s="783"/>
      <c r="BF110" s="783"/>
      <c r="BG110" s="783"/>
      <c r="BH110" s="783"/>
      <c r="BI110" s="783"/>
      <c r="BJ110" s="783"/>
      <c r="BK110" s="783"/>
      <c r="BL110" s="783"/>
      <c r="BM110" s="783"/>
      <c r="BN110" s="783"/>
      <c r="BO110" s="783"/>
      <c r="BP110" s="784"/>
      <c r="BQ110" s="838">
        <v>4474746688</v>
      </c>
      <c r="BR110" s="820"/>
      <c r="BS110" s="820"/>
      <c r="BT110" s="820"/>
      <c r="BU110" s="820"/>
      <c r="BV110" s="820">
        <v>4541613282</v>
      </c>
      <c r="BW110" s="820"/>
      <c r="BX110" s="820"/>
      <c r="BY110" s="820"/>
      <c r="BZ110" s="820"/>
      <c r="CA110" s="820">
        <v>4587756252</v>
      </c>
      <c r="CB110" s="820"/>
      <c r="CC110" s="820"/>
      <c r="CD110" s="820"/>
      <c r="CE110" s="820"/>
      <c r="CF110" s="847">
        <v>443.3</v>
      </c>
      <c r="CG110" s="848"/>
      <c r="CH110" s="848"/>
      <c r="CI110" s="848"/>
      <c r="CJ110" s="848"/>
      <c r="CK110" s="910" t="s">
        <v>389</v>
      </c>
      <c r="CL110" s="794"/>
      <c r="CM110" s="871" t="s">
        <v>390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v>2076369</v>
      </c>
      <c r="DH110" s="820"/>
      <c r="DI110" s="820"/>
      <c r="DJ110" s="820"/>
      <c r="DK110" s="820"/>
      <c r="DL110" s="820">
        <v>1964729</v>
      </c>
      <c r="DM110" s="820"/>
      <c r="DN110" s="820"/>
      <c r="DO110" s="820"/>
      <c r="DP110" s="820"/>
      <c r="DQ110" s="820">
        <v>1849741</v>
      </c>
      <c r="DR110" s="820"/>
      <c r="DS110" s="820"/>
      <c r="DT110" s="820"/>
      <c r="DU110" s="820"/>
      <c r="DV110" s="821">
        <v>0.2</v>
      </c>
      <c r="DW110" s="821"/>
      <c r="DX110" s="821"/>
      <c r="DY110" s="821"/>
      <c r="DZ110" s="822"/>
    </row>
    <row r="111" spans="1:131" s="191" customFormat="1" ht="26.25" customHeight="1">
      <c r="A111" s="749" t="s">
        <v>391</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t="s">
        <v>103</v>
      </c>
      <c r="AB111" s="904"/>
      <c r="AC111" s="904"/>
      <c r="AD111" s="904"/>
      <c r="AE111" s="905"/>
      <c r="AF111" s="906" t="s">
        <v>103</v>
      </c>
      <c r="AG111" s="904"/>
      <c r="AH111" s="904"/>
      <c r="AI111" s="904"/>
      <c r="AJ111" s="905"/>
      <c r="AK111" s="906" t="s">
        <v>103</v>
      </c>
      <c r="AL111" s="904"/>
      <c r="AM111" s="904"/>
      <c r="AN111" s="904"/>
      <c r="AO111" s="905"/>
      <c r="AP111" s="907" t="s">
        <v>103</v>
      </c>
      <c r="AQ111" s="908"/>
      <c r="AR111" s="908"/>
      <c r="AS111" s="908"/>
      <c r="AT111" s="909"/>
      <c r="AU111" s="916"/>
      <c r="AV111" s="917"/>
      <c r="AW111" s="917"/>
      <c r="AX111" s="917"/>
      <c r="AY111" s="917"/>
      <c r="AZ111" s="790" t="s">
        <v>392</v>
      </c>
      <c r="BA111" s="725"/>
      <c r="BB111" s="725"/>
      <c r="BC111" s="725"/>
      <c r="BD111" s="725"/>
      <c r="BE111" s="725"/>
      <c r="BF111" s="725"/>
      <c r="BG111" s="725"/>
      <c r="BH111" s="725"/>
      <c r="BI111" s="725"/>
      <c r="BJ111" s="725"/>
      <c r="BK111" s="725"/>
      <c r="BL111" s="725"/>
      <c r="BM111" s="725"/>
      <c r="BN111" s="725"/>
      <c r="BO111" s="725"/>
      <c r="BP111" s="726"/>
      <c r="BQ111" s="791">
        <v>12554169</v>
      </c>
      <c r="BR111" s="792"/>
      <c r="BS111" s="792"/>
      <c r="BT111" s="792"/>
      <c r="BU111" s="792"/>
      <c r="BV111" s="792">
        <v>11319713</v>
      </c>
      <c r="BW111" s="792"/>
      <c r="BX111" s="792"/>
      <c r="BY111" s="792"/>
      <c r="BZ111" s="792"/>
      <c r="CA111" s="792">
        <v>10090920</v>
      </c>
      <c r="CB111" s="792"/>
      <c r="CC111" s="792"/>
      <c r="CD111" s="792"/>
      <c r="CE111" s="792"/>
      <c r="CF111" s="856">
        <v>1</v>
      </c>
      <c r="CG111" s="857"/>
      <c r="CH111" s="857"/>
      <c r="CI111" s="857"/>
      <c r="CJ111" s="857"/>
      <c r="CK111" s="911"/>
      <c r="CL111" s="796"/>
      <c r="CM111" s="799" t="s">
        <v>393</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103</v>
      </c>
      <c r="DH111" s="792"/>
      <c r="DI111" s="792"/>
      <c r="DJ111" s="792"/>
      <c r="DK111" s="792"/>
      <c r="DL111" s="792" t="s">
        <v>103</v>
      </c>
      <c r="DM111" s="792"/>
      <c r="DN111" s="792"/>
      <c r="DO111" s="792"/>
      <c r="DP111" s="792"/>
      <c r="DQ111" s="792" t="s">
        <v>103</v>
      </c>
      <c r="DR111" s="792"/>
      <c r="DS111" s="792"/>
      <c r="DT111" s="792"/>
      <c r="DU111" s="792"/>
      <c r="DV111" s="769" t="s">
        <v>103</v>
      </c>
      <c r="DW111" s="769"/>
      <c r="DX111" s="769"/>
      <c r="DY111" s="769"/>
      <c r="DZ111" s="770"/>
    </row>
    <row r="112" spans="1:131" s="191" customFormat="1" ht="26.25" customHeight="1">
      <c r="A112" s="896" t="s">
        <v>394</v>
      </c>
      <c r="B112" s="897"/>
      <c r="C112" s="725" t="s">
        <v>395</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146863373</v>
      </c>
      <c r="AB112" s="755"/>
      <c r="AC112" s="755"/>
      <c r="AD112" s="755"/>
      <c r="AE112" s="756"/>
      <c r="AF112" s="757">
        <v>155282287</v>
      </c>
      <c r="AG112" s="755"/>
      <c r="AH112" s="755"/>
      <c r="AI112" s="755"/>
      <c r="AJ112" s="756"/>
      <c r="AK112" s="757">
        <v>161048747</v>
      </c>
      <c r="AL112" s="755"/>
      <c r="AM112" s="755"/>
      <c r="AN112" s="755"/>
      <c r="AO112" s="756"/>
      <c r="AP112" s="802">
        <v>15.6</v>
      </c>
      <c r="AQ112" s="803"/>
      <c r="AR112" s="803"/>
      <c r="AS112" s="803"/>
      <c r="AT112" s="804"/>
      <c r="AU112" s="916"/>
      <c r="AV112" s="917"/>
      <c r="AW112" s="917"/>
      <c r="AX112" s="917"/>
      <c r="AY112" s="917"/>
      <c r="AZ112" s="790" t="s">
        <v>396</v>
      </c>
      <c r="BA112" s="725"/>
      <c r="BB112" s="725"/>
      <c r="BC112" s="725"/>
      <c r="BD112" s="725"/>
      <c r="BE112" s="725"/>
      <c r="BF112" s="725"/>
      <c r="BG112" s="725"/>
      <c r="BH112" s="725"/>
      <c r="BI112" s="725"/>
      <c r="BJ112" s="725"/>
      <c r="BK112" s="725"/>
      <c r="BL112" s="725"/>
      <c r="BM112" s="725"/>
      <c r="BN112" s="725"/>
      <c r="BO112" s="725"/>
      <c r="BP112" s="726"/>
      <c r="BQ112" s="791">
        <v>67250114</v>
      </c>
      <c r="BR112" s="792"/>
      <c r="BS112" s="792"/>
      <c r="BT112" s="792"/>
      <c r="BU112" s="792"/>
      <c r="BV112" s="792">
        <v>71394656</v>
      </c>
      <c r="BW112" s="792"/>
      <c r="BX112" s="792"/>
      <c r="BY112" s="792"/>
      <c r="BZ112" s="792"/>
      <c r="CA112" s="792">
        <v>86611787</v>
      </c>
      <c r="CB112" s="792"/>
      <c r="CC112" s="792"/>
      <c r="CD112" s="792"/>
      <c r="CE112" s="792"/>
      <c r="CF112" s="856">
        <v>8.4</v>
      </c>
      <c r="CG112" s="857"/>
      <c r="CH112" s="857"/>
      <c r="CI112" s="857"/>
      <c r="CJ112" s="857"/>
      <c r="CK112" s="911"/>
      <c r="CL112" s="796"/>
      <c r="CM112" s="799" t="s">
        <v>397</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1849015</v>
      </c>
      <c r="DH112" s="792"/>
      <c r="DI112" s="792"/>
      <c r="DJ112" s="792"/>
      <c r="DK112" s="792"/>
      <c r="DL112" s="792">
        <v>1210626</v>
      </c>
      <c r="DM112" s="792"/>
      <c r="DN112" s="792"/>
      <c r="DO112" s="792"/>
      <c r="DP112" s="792"/>
      <c r="DQ112" s="792">
        <v>727048</v>
      </c>
      <c r="DR112" s="792"/>
      <c r="DS112" s="792"/>
      <c r="DT112" s="792"/>
      <c r="DU112" s="792"/>
      <c r="DV112" s="769">
        <v>0.1</v>
      </c>
      <c r="DW112" s="769"/>
      <c r="DX112" s="769"/>
      <c r="DY112" s="769"/>
      <c r="DZ112" s="770"/>
    </row>
    <row r="113" spans="1:130" s="191" customFormat="1" ht="26.25" customHeight="1">
      <c r="A113" s="898"/>
      <c r="B113" s="899"/>
      <c r="C113" s="725" t="s">
        <v>398</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4578155</v>
      </c>
      <c r="AB113" s="755"/>
      <c r="AC113" s="755"/>
      <c r="AD113" s="755"/>
      <c r="AE113" s="756"/>
      <c r="AF113" s="757">
        <v>4437968</v>
      </c>
      <c r="AG113" s="755"/>
      <c r="AH113" s="755"/>
      <c r="AI113" s="755"/>
      <c r="AJ113" s="756"/>
      <c r="AK113" s="757">
        <v>4508567</v>
      </c>
      <c r="AL113" s="755"/>
      <c r="AM113" s="755"/>
      <c r="AN113" s="755"/>
      <c r="AO113" s="756"/>
      <c r="AP113" s="802">
        <v>0.4</v>
      </c>
      <c r="AQ113" s="803"/>
      <c r="AR113" s="803"/>
      <c r="AS113" s="803"/>
      <c r="AT113" s="804"/>
      <c r="AU113" s="916"/>
      <c r="AV113" s="917"/>
      <c r="AW113" s="917"/>
      <c r="AX113" s="917"/>
      <c r="AY113" s="917"/>
      <c r="AZ113" s="790" t="s">
        <v>399</v>
      </c>
      <c r="BA113" s="725"/>
      <c r="BB113" s="725"/>
      <c r="BC113" s="725"/>
      <c r="BD113" s="725"/>
      <c r="BE113" s="725"/>
      <c r="BF113" s="725"/>
      <c r="BG113" s="725"/>
      <c r="BH113" s="725"/>
      <c r="BI113" s="725"/>
      <c r="BJ113" s="725"/>
      <c r="BK113" s="725"/>
      <c r="BL113" s="725"/>
      <c r="BM113" s="725"/>
      <c r="BN113" s="725"/>
      <c r="BO113" s="725"/>
      <c r="BP113" s="726"/>
      <c r="BQ113" s="791" t="s">
        <v>103</v>
      </c>
      <c r="BR113" s="792"/>
      <c r="BS113" s="792"/>
      <c r="BT113" s="792"/>
      <c r="BU113" s="792"/>
      <c r="BV113" s="792" t="s">
        <v>103</v>
      </c>
      <c r="BW113" s="792"/>
      <c r="BX113" s="792"/>
      <c r="BY113" s="792"/>
      <c r="BZ113" s="792"/>
      <c r="CA113" s="792" t="s">
        <v>103</v>
      </c>
      <c r="CB113" s="792"/>
      <c r="CC113" s="792"/>
      <c r="CD113" s="792"/>
      <c r="CE113" s="792"/>
      <c r="CF113" s="856" t="s">
        <v>103</v>
      </c>
      <c r="CG113" s="857"/>
      <c r="CH113" s="857"/>
      <c r="CI113" s="857"/>
      <c r="CJ113" s="857"/>
      <c r="CK113" s="911"/>
      <c r="CL113" s="796"/>
      <c r="CM113" s="799" t="s">
        <v>400</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t="s">
        <v>103</v>
      </c>
      <c r="DH113" s="792"/>
      <c r="DI113" s="792"/>
      <c r="DJ113" s="792"/>
      <c r="DK113" s="792"/>
      <c r="DL113" s="792" t="s">
        <v>103</v>
      </c>
      <c r="DM113" s="792"/>
      <c r="DN113" s="792"/>
      <c r="DO113" s="792"/>
      <c r="DP113" s="792"/>
      <c r="DQ113" s="792" t="s">
        <v>103</v>
      </c>
      <c r="DR113" s="792"/>
      <c r="DS113" s="792"/>
      <c r="DT113" s="792"/>
      <c r="DU113" s="792"/>
      <c r="DV113" s="769" t="s">
        <v>103</v>
      </c>
      <c r="DW113" s="769"/>
      <c r="DX113" s="769"/>
      <c r="DY113" s="769"/>
      <c r="DZ113" s="770"/>
    </row>
    <row r="114" spans="1:130" s="191" customFormat="1" ht="26.25" customHeight="1">
      <c r="A114" s="898"/>
      <c r="B114" s="899"/>
      <c r="C114" s="725" t="s">
        <v>401</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103</v>
      </c>
      <c r="AB114" s="755"/>
      <c r="AC114" s="755"/>
      <c r="AD114" s="755"/>
      <c r="AE114" s="756"/>
      <c r="AF114" s="757" t="s">
        <v>103</v>
      </c>
      <c r="AG114" s="755"/>
      <c r="AH114" s="755"/>
      <c r="AI114" s="755"/>
      <c r="AJ114" s="756"/>
      <c r="AK114" s="757" t="s">
        <v>103</v>
      </c>
      <c r="AL114" s="755"/>
      <c r="AM114" s="755"/>
      <c r="AN114" s="755"/>
      <c r="AO114" s="756"/>
      <c r="AP114" s="802" t="s">
        <v>103</v>
      </c>
      <c r="AQ114" s="803"/>
      <c r="AR114" s="803"/>
      <c r="AS114" s="803"/>
      <c r="AT114" s="804"/>
      <c r="AU114" s="916"/>
      <c r="AV114" s="917"/>
      <c r="AW114" s="917"/>
      <c r="AX114" s="917"/>
      <c r="AY114" s="917"/>
      <c r="AZ114" s="790" t="s">
        <v>402</v>
      </c>
      <c r="BA114" s="725"/>
      <c r="BB114" s="725"/>
      <c r="BC114" s="725"/>
      <c r="BD114" s="725"/>
      <c r="BE114" s="725"/>
      <c r="BF114" s="725"/>
      <c r="BG114" s="725"/>
      <c r="BH114" s="725"/>
      <c r="BI114" s="725"/>
      <c r="BJ114" s="725"/>
      <c r="BK114" s="725"/>
      <c r="BL114" s="725"/>
      <c r="BM114" s="725"/>
      <c r="BN114" s="725"/>
      <c r="BO114" s="725"/>
      <c r="BP114" s="726"/>
      <c r="BQ114" s="791">
        <v>477860084</v>
      </c>
      <c r="BR114" s="792"/>
      <c r="BS114" s="792"/>
      <c r="BT114" s="792"/>
      <c r="BU114" s="792"/>
      <c r="BV114" s="792">
        <v>456092088</v>
      </c>
      <c r="BW114" s="792"/>
      <c r="BX114" s="792"/>
      <c r="BY114" s="792"/>
      <c r="BZ114" s="792"/>
      <c r="CA114" s="792">
        <v>437618759</v>
      </c>
      <c r="CB114" s="792"/>
      <c r="CC114" s="792"/>
      <c r="CD114" s="792"/>
      <c r="CE114" s="792"/>
      <c r="CF114" s="856">
        <v>42.3</v>
      </c>
      <c r="CG114" s="857"/>
      <c r="CH114" s="857"/>
      <c r="CI114" s="857"/>
      <c r="CJ114" s="857"/>
      <c r="CK114" s="911"/>
      <c r="CL114" s="796"/>
      <c r="CM114" s="799" t="s">
        <v>403</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v>7693879</v>
      </c>
      <c r="DH114" s="792"/>
      <c r="DI114" s="792"/>
      <c r="DJ114" s="792"/>
      <c r="DK114" s="792"/>
      <c r="DL114" s="792">
        <v>7368392</v>
      </c>
      <c r="DM114" s="792"/>
      <c r="DN114" s="792"/>
      <c r="DO114" s="792"/>
      <c r="DP114" s="792"/>
      <c r="DQ114" s="792">
        <v>6952884</v>
      </c>
      <c r="DR114" s="792"/>
      <c r="DS114" s="792"/>
      <c r="DT114" s="792"/>
      <c r="DU114" s="792"/>
      <c r="DV114" s="769">
        <v>0.7</v>
      </c>
      <c r="DW114" s="769"/>
      <c r="DX114" s="769"/>
      <c r="DY114" s="769"/>
      <c r="DZ114" s="770"/>
    </row>
    <row r="115" spans="1:130" s="191" customFormat="1" ht="26.25" customHeight="1">
      <c r="A115" s="898"/>
      <c r="B115" s="899"/>
      <c r="C115" s="725" t="s">
        <v>404</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4509820</v>
      </c>
      <c r="AB115" s="755"/>
      <c r="AC115" s="755"/>
      <c r="AD115" s="755"/>
      <c r="AE115" s="756"/>
      <c r="AF115" s="757">
        <v>2846319</v>
      </c>
      <c r="AG115" s="755"/>
      <c r="AH115" s="755"/>
      <c r="AI115" s="755"/>
      <c r="AJ115" s="756"/>
      <c r="AK115" s="757">
        <v>2249810</v>
      </c>
      <c r="AL115" s="755"/>
      <c r="AM115" s="755"/>
      <c r="AN115" s="755"/>
      <c r="AO115" s="756"/>
      <c r="AP115" s="802">
        <v>0.2</v>
      </c>
      <c r="AQ115" s="803"/>
      <c r="AR115" s="803"/>
      <c r="AS115" s="803"/>
      <c r="AT115" s="804"/>
      <c r="AU115" s="916"/>
      <c r="AV115" s="917"/>
      <c r="AW115" s="917"/>
      <c r="AX115" s="917"/>
      <c r="AY115" s="917"/>
      <c r="AZ115" s="790" t="s">
        <v>405</v>
      </c>
      <c r="BA115" s="725"/>
      <c r="BB115" s="725"/>
      <c r="BC115" s="725"/>
      <c r="BD115" s="725"/>
      <c r="BE115" s="725"/>
      <c r="BF115" s="725"/>
      <c r="BG115" s="725"/>
      <c r="BH115" s="725"/>
      <c r="BI115" s="725"/>
      <c r="BJ115" s="725"/>
      <c r="BK115" s="725"/>
      <c r="BL115" s="725"/>
      <c r="BM115" s="725"/>
      <c r="BN115" s="725"/>
      <c r="BO115" s="725"/>
      <c r="BP115" s="726"/>
      <c r="BQ115" s="791">
        <v>14505877</v>
      </c>
      <c r="BR115" s="792"/>
      <c r="BS115" s="792"/>
      <c r="BT115" s="792"/>
      <c r="BU115" s="792"/>
      <c r="BV115" s="792">
        <v>13975295</v>
      </c>
      <c r="BW115" s="792"/>
      <c r="BX115" s="792"/>
      <c r="BY115" s="792"/>
      <c r="BZ115" s="792"/>
      <c r="CA115" s="792">
        <v>14525919</v>
      </c>
      <c r="CB115" s="792"/>
      <c r="CC115" s="792"/>
      <c r="CD115" s="792"/>
      <c r="CE115" s="792"/>
      <c r="CF115" s="856">
        <v>1.4</v>
      </c>
      <c r="CG115" s="857"/>
      <c r="CH115" s="857"/>
      <c r="CI115" s="857"/>
      <c r="CJ115" s="857"/>
      <c r="CK115" s="911"/>
      <c r="CL115" s="796"/>
      <c r="CM115" s="790" t="s">
        <v>406</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v>80682</v>
      </c>
      <c r="DH115" s="792"/>
      <c r="DI115" s="792"/>
      <c r="DJ115" s="792"/>
      <c r="DK115" s="792"/>
      <c r="DL115" s="792">
        <v>80861</v>
      </c>
      <c r="DM115" s="792"/>
      <c r="DN115" s="792"/>
      <c r="DO115" s="792"/>
      <c r="DP115" s="792"/>
      <c r="DQ115" s="792">
        <v>4295</v>
      </c>
      <c r="DR115" s="792"/>
      <c r="DS115" s="792"/>
      <c r="DT115" s="792"/>
      <c r="DU115" s="792"/>
      <c r="DV115" s="769">
        <v>0</v>
      </c>
      <c r="DW115" s="769"/>
      <c r="DX115" s="769"/>
      <c r="DY115" s="769"/>
      <c r="DZ115" s="770"/>
    </row>
    <row r="116" spans="1:130" s="191" customFormat="1" ht="26.25" customHeight="1">
      <c r="A116" s="900"/>
      <c r="B116" s="901"/>
      <c r="C116" s="861" t="s">
        <v>407</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4351</v>
      </c>
      <c r="AB116" s="755"/>
      <c r="AC116" s="755"/>
      <c r="AD116" s="755"/>
      <c r="AE116" s="756"/>
      <c r="AF116" s="757">
        <v>6121</v>
      </c>
      <c r="AG116" s="755"/>
      <c r="AH116" s="755"/>
      <c r="AI116" s="755"/>
      <c r="AJ116" s="756"/>
      <c r="AK116" s="757" t="s">
        <v>103</v>
      </c>
      <c r="AL116" s="755"/>
      <c r="AM116" s="755"/>
      <c r="AN116" s="755"/>
      <c r="AO116" s="756"/>
      <c r="AP116" s="802" t="s">
        <v>103</v>
      </c>
      <c r="AQ116" s="803"/>
      <c r="AR116" s="803"/>
      <c r="AS116" s="803"/>
      <c r="AT116" s="804"/>
      <c r="AU116" s="916"/>
      <c r="AV116" s="917"/>
      <c r="AW116" s="917"/>
      <c r="AX116" s="917"/>
      <c r="AY116" s="917"/>
      <c r="AZ116" s="844" t="s">
        <v>408</v>
      </c>
      <c r="BA116" s="845"/>
      <c r="BB116" s="845"/>
      <c r="BC116" s="845"/>
      <c r="BD116" s="845"/>
      <c r="BE116" s="845"/>
      <c r="BF116" s="845"/>
      <c r="BG116" s="845"/>
      <c r="BH116" s="845"/>
      <c r="BI116" s="845"/>
      <c r="BJ116" s="845"/>
      <c r="BK116" s="845"/>
      <c r="BL116" s="845"/>
      <c r="BM116" s="845"/>
      <c r="BN116" s="845"/>
      <c r="BO116" s="845"/>
      <c r="BP116" s="846"/>
      <c r="BQ116" s="791" t="s">
        <v>103</v>
      </c>
      <c r="BR116" s="792"/>
      <c r="BS116" s="792"/>
      <c r="BT116" s="792"/>
      <c r="BU116" s="792"/>
      <c r="BV116" s="792" t="s">
        <v>103</v>
      </c>
      <c r="BW116" s="792"/>
      <c r="BX116" s="792"/>
      <c r="BY116" s="792"/>
      <c r="BZ116" s="792"/>
      <c r="CA116" s="792" t="s">
        <v>103</v>
      </c>
      <c r="CB116" s="792"/>
      <c r="CC116" s="792"/>
      <c r="CD116" s="792"/>
      <c r="CE116" s="792"/>
      <c r="CF116" s="856" t="s">
        <v>103</v>
      </c>
      <c r="CG116" s="857"/>
      <c r="CH116" s="857"/>
      <c r="CI116" s="857"/>
      <c r="CJ116" s="857"/>
      <c r="CK116" s="911"/>
      <c r="CL116" s="796"/>
      <c r="CM116" s="799" t="s">
        <v>409</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v>175747</v>
      </c>
      <c r="DH116" s="792"/>
      <c r="DI116" s="792"/>
      <c r="DJ116" s="792"/>
      <c r="DK116" s="792"/>
      <c r="DL116" s="792">
        <v>93928</v>
      </c>
      <c r="DM116" s="792"/>
      <c r="DN116" s="792"/>
      <c r="DO116" s="792"/>
      <c r="DP116" s="792"/>
      <c r="DQ116" s="792">
        <v>32597</v>
      </c>
      <c r="DR116" s="792"/>
      <c r="DS116" s="792"/>
      <c r="DT116" s="792"/>
      <c r="DU116" s="792"/>
      <c r="DV116" s="769">
        <v>0</v>
      </c>
      <c r="DW116" s="769"/>
      <c r="DX116" s="769"/>
      <c r="DY116" s="769"/>
      <c r="DZ116" s="770"/>
    </row>
    <row r="117" spans="1:130" s="191" customFormat="1" ht="26.25" customHeight="1">
      <c r="A117" s="881" t="s">
        <v>139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410</v>
      </c>
      <c r="Z117" s="883"/>
      <c r="AA117" s="888">
        <v>276067650</v>
      </c>
      <c r="AB117" s="889"/>
      <c r="AC117" s="889"/>
      <c r="AD117" s="889"/>
      <c r="AE117" s="890"/>
      <c r="AF117" s="891">
        <v>286238736</v>
      </c>
      <c r="AG117" s="889"/>
      <c r="AH117" s="889"/>
      <c r="AI117" s="889"/>
      <c r="AJ117" s="890"/>
      <c r="AK117" s="891">
        <v>288155918</v>
      </c>
      <c r="AL117" s="889"/>
      <c r="AM117" s="889"/>
      <c r="AN117" s="889"/>
      <c r="AO117" s="890"/>
      <c r="AP117" s="892"/>
      <c r="AQ117" s="893"/>
      <c r="AR117" s="893"/>
      <c r="AS117" s="893"/>
      <c r="AT117" s="894"/>
      <c r="AU117" s="916"/>
      <c r="AV117" s="917"/>
      <c r="AW117" s="917"/>
      <c r="AX117" s="917"/>
      <c r="AY117" s="917"/>
      <c r="AZ117" s="790" t="s">
        <v>411</v>
      </c>
      <c r="BA117" s="725"/>
      <c r="BB117" s="725"/>
      <c r="BC117" s="725"/>
      <c r="BD117" s="725"/>
      <c r="BE117" s="725"/>
      <c r="BF117" s="725"/>
      <c r="BG117" s="725"/>
      <c r="BH117" s="725"/>
      <c r="BI117" s="725"/>
      <c r="BJ117" s="725"/>
      <c r="BK117" s="725"/>
      <c r="BL117" s="725"/>
      <c r="BM117" s="725"/>
      <c r="BN117" s="725"/>
      <c r="BO117" s="725"/>
      <c r="BP117" s="726"/>
      <c r="BQ117" s="791" t="s">
        <v>103</v>
      </c>
      <c r="BR117" s="792"/>
      <c r="BS117" s="792"/>
      <c r="BT117" s="792"/>
      <c r="BU117" s="792"/>
      <c r="BV117" s="792" t="s">
        <v>103</v>
      </c>
      <c r="BW117" s="792"/>
      <c r="BX117" s="792"/>
      <c r="BY117" s="792"/>
      <c r="BZ117" s="792"/>
      <c r="CA117" s="792" t="s">
        <v>103</v>
      </c>
      <c r="CB117" s="792"/>
      <c r="CC117" s="792"/>
      <c r="CD117" s="792"/>
      <c r="CE117" s="792"/>
      <c r="CF117" s="856" t="s">
        <v>103</v>
      </c>
      <c r="CG117" s="857"/>
      <c r="CH117" s="857"/>
      <c r="CI117" s="857"/>
      <c r="CJ117" s="857"/>
      <c r="CK117" s="911"/>
      <c r="CL117" s="796"/>
      <c r="CM117" s="799" t="s">
        <v>412</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103</v>
      </c>
      <c r="DH117" s="792"/>
      <c r="DI117" s="792"/>
      <c r="DJ117" s="792"/>
      <c r="DK117" s="792"/>
      <c r="DL117" s="792" t="s">
        <v>103</v>
      </c>
      <c r="DM117" s="792"/>
      <c r="DN117" s="792"/>
      <c r="DO117" s="792"/>
      <c r="DP117" s="792"/>
      <c r="DQ117" s="792" t="s">
        <v>103</v>
      </c>
      <c r="DR117" s="792"/>
      <c r="DS117" s="792"/>
      <c r="DT117" s="792"/>
      <c r="DU117" s="792"/>
      <c r="DV117" s="769" t="s">
        <v>103</v>
      </c>
      <c r="DW117" s="769"/>
      <c r="DX117" s="769"/>
      <c r="DY117" s="769"/>
      <c r="DZ117" s="770"/>
    </row>
    <row r="118" spans="1:130" s="191" customFormat="1" ht="26.25" customHeight="1">
      <c r="A118" s="881" t="s">
        <v>386</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384</v>
      </c>
      <c r="AB118" s="882"/>
      <c r="AC118" s="882"/>
      <c r="AD118" s="882"/>
      <c r="AE118" s="883"/>
      <c r="AF118" s="884" t="s">
        <v>277</v>
      </c>
      <c r="AG118" s="882"/>
      <c r="AH118" s="882"/>
      <c r="AI118" s="882"/>
      <c r="AJ118" s="883"/>
      <c r="AK118" s="884" t="s">
        <v>276</v>
      </c>
      <c r="AL118" s="882"/>
      <c r="AM118" s="882"/>
      <c r="AN118" s="882"/>
      <c r="AO118" s="883"/>
      <c r="AP118" s="885" t="s">
        <v>385</v>
      </c>
      <c r="AQ118" s="886"/>
      <c r="AR118" s="886"/>
      <c r="AS118" s="886"/>
      <c r="AT118" s="887"/>
      <c r="AU118" s="916"/>
      <c r="AV118" s="917"/>
      <c r="AW118" s="917"/>
      <c r="AX118" s="917"/>
      <c r="AY118" s="917"/>
      <c r="AZ118" s="860" t="s">
        <v>413</v>
      </c>
      <c r="BA118" s="861"/>
      <c r="BB118" s="861"/>
      <c r="BC118" s="861"/>
      <c r="BD118" s="861"/>
      <c r="BE118" s="861"/>
      <c r="BF118" s="861"/>
      <c r="BG118" s="861"/>
      <c r="BH118" s="861"/>
      <c r="BI118" s="861"/>
      <c r="BJ118" s="861"/>
      <c r="BK118" s="861"/>
      <c r="BL118" s="861"/>
      <c r="BM118" s="861"/>
      <c r="BN118" s="861"/>
      <c r="BO118" s="861"/>
      <c r="BP118" s="862"/>
      <c r="BQ118" s="843" t="s">
        <v>103</v>
      </c>
      <c r="BR118" s="823"/>
      <c r="BS118" s="823"/>
      <c r="BT118" s="823"/>
      <c r="BU118" s="823"/>
      <c r="BV118" s="823" t="s">
        <v>103</v>
      </c>
      <c r="BW118" s="823"/>
      <c r="BX118" s="823"/>
      <c r="BY118" s="823"/>
      <c r="BZ118" s="823"/>
      <c r="CA118" s="823" t="s">
        <v>103</v>
      </c>
      <c r="CB118" s="823"/>
      <c r="CC118" s="823"/>
      <c r="CD118" s="823"/>
      <c r="CE118" s="823"/>
      <c r="CF118" s="856" t="s">
        <v>103</v>
      </c>
      <c r="CG118" s="857"/>
      <c r="CH118" s="857"/>
      <c r="CI118" s="857"/>
      <c r="CJ118" s="857"/>
      <c r="CK118" s="911"/>
      <c r="CL118" s="796"/>
      <c r="CM118" s="799" t="s">
        <v>414</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103</v>
      </c>
      <c r="DH118" s="792"/>
      <c r="DI118" s="792"/>
      <c r="DJ118" s="792"/>
      <c r="DK118" s="792"/>
      <c r="DL118" s="792" t="s">
        <v>103</v>
      </c>
      <c r="DM118" s="792"/>
      <c r="DN118" s="792"/>
      <c r="DO118" s="792"/>
      <c r="DP118" s="792"/>
      <c r="DQ118" s="792" t="s">
        <v>103</v>
      </c>
      <c r="DR118" s="792"/>
      <c r="DS118" s="792"/>
      <c r="DT118" s="792"/>
      <c r="DU118" s="792"/>
      <c r="DV118" s="769" t="s">
        <v>103</v>
      </c>
      <c r="DW118" s="769"/>
      <c r="DX118" s="769"/>
      <c r="DY118" s="769"/>
      <c r="DZ118" s="770"/>
    </row>
    <row r="119" spans="1:130" s="191" customFormat="1" ht="26.25" customHeight="1">
      <c r="A119" s="793" t="s">
        <v>389</v>
      </c>
      <c r="B119" s="794"/>
      <c r="C119" s="871" t="s">
        <v>390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103</v>
      </c>
      <c r="AB119" s="875"/>
      <c r="AC119" s="875"/>
      <c r="AD119" s="875"/>
      <c r="AE119" s="876"/>
      <c r="AF119" s="877" t="s">
        <v>103</v>
      </c>
      <c r="AG119" s="875"/>
      <c r="AH119" s="875"/>
      <c r="AI119" s="875"/>
      <c r="AJ119" s="876"/>
      <c r="AK119" s="877" t="s">
        <v>103</v>
      </c>
      <c r="AL119" s="875"/>
      <c r="AM119" s="875"/>
      <c r="AN119" s="875"/>
      <c r="AO119" s="876"/>
      <c r="AP119" s="878" t="s">
        <v>103</v>
      </c>
      <c r="AQ119" s="879"/>
      <c r="AR119" s="879"/>
      <c r="AS119" s="879"/>
      <c r="AT119" s="880"/>
      <c r="AU119" s="918"/>
      <c r="AV119" s="919"/>
      <c r="AW119" s="919"/>
      <c r="AX119" s="919"/>
      <c r="AY119" s="919"/>
      <c r="AZ119" s="221" t="s">
        <v>139</v>
      </c>
      <c r="BA119" s="221"/>
      <c r="BB119" s="221"/>
      <c r="BC119" s="221"/>
      <c r="BD119" s="221"/>
      <c r="BE119" s="221"/>
      <c r="BF119" s="221"/>
      <c r="BG119" s="221"/>
      <c r="BH119" s="221"/>
      <c r="BI119" s="221"/>
      <c r="BJ119" s="221"/>
      <c r="BK119" s="221"/>
      <c r="BL119" s="221"/>
      <c r="BM119" s="221"/>
      <c r="BN119" s="221"/>
      <c r="BO119" s="858" t="s">
        <v>415</v>
      </c>
      <c r="BP119" s="859"/>
      <c r="BQ119" s="843">
        <v>5046916932</v>
      </c>
      <c r="BR119" s="823"/>
      <c r="BS119" s="823"/>
      <c r="BT119" s="823"/>
      <c r="BU119" s="823"/>
      <c r="BV119" s="823">
        <v>5094395034</v>
      </c>
      <c r="BW119" s="823"/>
      <c r="BX119" s="823"/>
      <c r="BY119" s="823"/>
      <c r="BZ119" s="823"/>
      <c r="CA119" s="823">
        <v>5136603637</v>
      </c>
      <c r="CB119" s="823"/>
      <c r="CC119" s="823"/>
      <c r="CD119" s="823"/>
      <c r="CE119" s="823"/>
      <c r="CF119" s="721"/>
      <c r="CG119" s="722"/>
      <c r="CH119" s="722"/>
      <c r="CI119" s="722"/>
      <c r="CJ119" s="812"/>
      <c r="CK119" s="912"/>
      <c r="CL119" s="798"/>
      <c r="CM119" s="816" t="s">
        <v>416</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v>678477</v>
      </c>
      <c r="DH119" s="792"/>
      <c r="DI119" s="792"/>
      <c r="DJ119" s="792"/>
      <c r="DK119" s="792"/>
      <c r="DL119" s="792">
        <v>601177</v>
      </c>
      <c r="DM119" s="792"/>
      <c r="DN119" s="792"/>
      <c r="DO119" s="792"/>
      <c r="DP119" s="792"/>
      <c r="DQ119" s="792">
        <v>524355</v>
      </c>
      <c r="DR119" s="792"/>
      <c r="DS119" s="792"/>
      <c r="DT119" s="792"/>
      <c r="DU119" s="792"/>
      <c r="DV119" s="769">
        <v>0.1</v>
      </c>
      <c r="DW119" s="769"/>
      <c r="DX119" s="769"/>
      <c r="DY119" s="769"/>
      <c r="DZ119" s="770"/>
    </row>
    <row r="120" spans="1:130" s="191" customFormat="1" ht="26.25" customHeight="1">
      <c r="A120" s="795"/>
      <c r="B120" s="796"/>
      <c r="C120" s="799" t="s">
        <v>393</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103</v>
      </c>
      <c r="AB120" s="755"/>
      <c r="AC120" s="755"/>
      <c r="AD120" s="755"/>
      <c r="AE120" s="756"/>
      <c r="AF120" s="757" t="s">
        <v>103</v>
      </c>
      <c r="AG120" s="755"/>
      <c r="AH120" s="755"/>
      <c r="AI120" s="755"/>
      <c r="AJ120" s="756"/>
      <c r="AK120" s="757" t="s">
        <v>103</v>
      </c>
      <c r="AL120" s="755"/>
      <c r="AM120" s="755"/>
      <c r="AN120" s="755"/>
      <c r="AO120" s="756"/>
      <c r="AP120" s="802" t="s">
        <v>103</v>
      </c>
      <c r="AQ120" s="803"/>
      <c r="AR120" s="803"/>
      <c r="AS120" s="803"/>
      <c r="AT120" s="804"/>
      <c r="AU120" s="863" t="s">
        <v>417</v>
      </c>
      <c r="AV120" s="864"/>
      <c r="AW120" s="864"/>
      <c r="AX120" s="864"/>
      <c r="AY120" s="865"/>
      <c r="AZ120" s="837" t="s">
        <v>418</v>
      </c>
      <c r="BA120" s="783"/>
      <c r="BB120" s="783"/>
      <c r="BC120" s="783"/>
      <c r="BD120" s="783"/>
      <c r="BE120" s="783"/>
      <c r="BF120" s="783"/>
      <c r="BG120" s="783"/>
      <c r="BH120" s="783"/>
      <c r="BI120" s="783"/>
      <c r="BJ120" s="783"/>
      <c r="BK120" s="783"/>
      <c r="BL120" s="783"/>
      <c r="BM120" s="783"/>
      <c r="BN120" s="783"/>
      <c r="BO120" s="783"/>
      <c r="BP120" s="784"/>
      <c r="BQ120" s="838">
        <v>806379720</v>
      </c>
      <c r="BR120" s="820"/>
      <c r="BS120" s="820"/>
      <c r="BT120" s="820"/>
      <c r="BU120" s="820"/>
      <c r="BV120" s="820">
        <v>858565652</v>
      </c>
      <c r="BW120" s="820"/>
      <c r="BX120" s="820"/>
      <c r="BY120" s="820"/>
      <c r="BZ120" s="820"/>
      <c r="CA120" s="820">
        <v>876499373</v>
      </c>
      <c r="CB120" s="820"/>
      <c r="CC120" s="820"/>
      <c r="CD120" s="820"/>
      <c r="CE120" s="820"/>
      <c r="CF120" s="847">
        <v>84.7</v>
      </c>
      <c r="CG120" s="848"/>
      <c r="CH120" s="848"/>
      <c r="CI120" s="848"/>
      <c r="CJ120" s="848"/>
      <c r="CK120" s="849" t="s">
        <v>419</v>
      </c>
      <c r="CL120" s="829"/>
      <c r="CM120" s="829"/>
      <c r="CN120" s="829"/>
      <c r="CO120" s="830"/>
      <c r="CP120" s="853" t="s">
        <v>361</v>
      </c>
      <c r="CQ120" s="854"/>
      <c r="CR120" s="854"/>
      <c r="CS120" s="854"/>
      <c r="CT120" s="854"/>
      <c r="CU120" s="854"/>
      <c r="CV120" s="854"/>
      <c r="CW120" s="854"/>
      <c r="CX120" s="854"/>
      <c r="CY120" s="854"/>
      <c r="CZ120" s="854"/>
      <c r="DA120" s="854"/>
      <c r="DB120" s="854"/>
      <c r="DC120" s="854"/>
      <c r="DD120" s="854"/>
      <c r="DE120" s="854"/>
      <c r="DF120" s="855"/>
      <c r="DG120" s="838">
        <v>33771680</v>
      </c>
      <c r="DH120" s="820"/>
      <c r="DI120" s="820"/>
      <c r="DJ120" s="820"/>
      <c r="DK120" s="820"/>
      <c r="DL120" s="820">
        <v>39316630</v>
      </c>
      <c r="DM120" s="820"/>
      <c r="DN120" s="820"/>
      <c r="DO120" s="820"/>
      <c r="DP120" s="820"/>
      <c r="DQ120" s="820">
        <v>54486572</v>
      </c>
      <c r="DR120" s="820"/>
      <c r="DS120" s="820"/>
      <c r="DT120" s="820"/>
      <c r="DU120" s="820"/>
      <c r="DV120" s="821">
        <v>5.3</v>
      </c>
      <c r="DW120" s="821"/>
      <c r="DX120" s="821"/>
      <c r="DY120" s="821"/>
      <c r="DZ120" s="822"/>
    </row>
    <row r="121" spans="1:130" s="191" customFormat="1" ht="26.25" customHeight="1">
      <c r="A121" s="795"/>
      <c r="B121" s="796"/>
      <c r="C121" s="844" t="s">
        <v>420</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1684894</v>
      </c>
      <c r="AB121" s="755"/>
      <c r="AC121" s="755"/>
      <c r="AD121" s="755"/>
      <c r="AE121" s="756"/>
      <c r="AF121" s="757">
        <v>666962</v>
      </c>
      <c r="AG121" s="755"/>
      <c r="AH121" s="755"/>
      <c r="AI121" s="755"/>
      <c r="AJ121" s="756"/>
      <c r="AK121" s="757">
        <v>503541</v>
      </c>
      <c r="AL121" s="755"/>
      <c r="AM121" s="755"/>
      <c r="AN121" s="755"/>
      <c r="AO121" s="756"/>
      <c r="AP121" s="802">
        <v>0</v>
      </c>
      <c r="AQ121" s="803"/>
      <c r="AR121" s="803"/>
      <c r="AS121" s="803"/>
      <c r="AT121" s="804"/>
      <c r="AU121" s="866"/>
      <c r="AV121" s="867"/>
      <c r="AW121" s="867"/>
      <c r="AX121" s="867"/>
      <c r="AY121" s="868"/>
      <c r="AZ121" s="790" t="s">
        <v>421</v>
      </c>
      <c r="BA121" s="725"/>
      <c r="BB121" s="725"/>
      <c r="BC121" s="725"/>
      <c r="BD121" s="725"/>
      <c r="BE121" s="725"/>
      <c r="BF121" s="725"/>
      <c r="BG121" s="725"/>
      <c r="BH121" s="725"/>
      <c r="BI121" s="725"/>
      <c r="BJ121" s="725"/>
      <c r="BK121" s="725"/>
      <c r="BL121" s="725"/>
      <c r="BM121" s="725"/>
      <c r="BN121" s="725"/>
      <c r="BO121" s="725"/>
      <c r="BP121" s="726"/>
      <c r="BQ121" s="791">
        <v>58011265</v>
      </c>
      <c r="BR121" s="792"/>
      <c r="BS121" s="792"/>
      <c r="BT121" s="792"/>
      <c r="BU121" s="792"/>
      <c r="BV121" s="792">
        <v>58943425</v>
      </c>
      <c r="BW121" s="792"/>
      <c r="BX121" s="792"/>
      <c r="BY121" s="792"/>
      <c r="BZ121" s="792"/>
      <c r="CA121" s="792">
        <v>56112408</v>
      </c>
      <c r="CB121" s="792"/>
      <c r="CC121" s="792"/>
      <c r="CD121" s="792"/>
      <c r="CE121" s="792"/>
      <c r="CF121" s="856">
        <v>5.4</v>
      </c>
      <c r="CG121" s="857"/>
      <c r="CH121" s="857"/>
      <c r="CI121" s="857"/>
      <c r="CJ121" s="857"/>
      <c r="CK121" s="850"/>
      <c r="CL121" s="832"/>
      <c r="CM121" s="832"/>
      <c r="CN121" s="832"/>
      <c r="CO121" s="833"/>
      <c r="CP121" s="813" t="s">
        <v>362</v>
      </c>
      <c r="CQ121" s="814"/>
      <c r="CR121" s="814"/>
      <c r="CS121" s="814"/>
      <c r="CT121" s="814"/>
      <c r="CU121" s="814"/>
      <c r="CV121" s="814"/>
      <c r="CW121" s="814"/>
      <c r="CX121" s="814"/>
      <c r="CY121" s="814"/>
      <c r="CZ121" s="814"/>
      <c r="DA121" s="814"/>
      <c r="DB121" s="814"/>
      <c r="DC121" s="814"/>
      <c r="DD121" s="814"/>
      <c r="DE121" s="814"/>
      <c r="DF121" s="815"/>
      <c r="DG121" s="791">
        <v>25541816</v>
      </c>
      <c r="DH121" s="792"/>
      <c r="DI121" s="792"/>
      <c r="DJ121" s="792"/>
      <c r="DK121" s="792"/>
      <c r="DL121" s="792">
        <v>24576986</v>
      </c>
      <c r="DM121" s="792"/>
      <c r="DN121" s="792"/>
      <c r="DO121" s="792"/>
      <c r="DP121" s="792"/>
      <c r="DQ121" s="792">
        <v>25059646</v>
      </c>
      <c r="DR121" s="792"/>
      <c r="DS121" s="792"/>
      <c r="DT121" s="792"/>
      <c r="DU121" s="792"/>
      <c r="DV121" s="769">
        <v>2.4</v>
      </c>
      <c r="DW121" s="769"/>
      <c r="DX121" s="769"/>
      <c r="DY121" s="769"/>
      <c r="DZ121" s="770"/>
    </row>
    <row r="122" spans="1:130" s="191" customFormat="1" ht="26.25" customHeight="1">
      <c r="A122" s="795"/>
      <c r="B122" s="796"/>
      <c r="C122" s="799" t="s">
        <v>403</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v>814136</v>
      </c>
      <c r="AB122" s="755"/>
      <c r="AC122" s="755"/>
      <c r="AD122" s="755"/>
      <c r="AE122" s="756"/>
      <c r="AF122" s="757">
        <v>741702</v>
      </c>
      <c r="AG122" s="755"/>
      <c r="AH122" s="755"/>
      <c r="AI122" s="755"/>
      <c r="AJ122" s="756"/>
      <c r="AK122" s="757">
        <v>717593</v>
      </c>
      <c r="AL122" s="755"/>
      <c r="AM122" s="755"/>
      <c r="AN122" s="755"/>
      <c r="AO122" s="756"/>
      <c r="AP122" s="802">
        <v>0.1</v>
      </c>
      <c r="AQ122" s="803"/>
      <c r="AR122" s="803"/>
      <c r="AS122" s="803"/>
      <c r="AT122" s="804"/>
      <c r="AU122" s="866"/>
      <c r="AV122" s="867"/>
      <c r="AW122" s="867"/>
      <c r="AX122" s="867"/>
      <c r="AY122" s="868"/>
      <c r="AZ122" s="860" t="s">
        <v>422</v>
      </c>
      <c r="BA122" s="861"/>
      <c r="BB122" s="861"/>
      <c r="BC122" s="861"/>
      <c r="BD122" s="861"/>
      <c r="BE122" s="861"/>
      <c r="BF122" s="861"/>
      <c r="BG122" s="861"/>
      <c r="BH122" s="861"/>
      <c r="BI122" s="861"/>
      <c r="BJ122" s="861"/>
      <c r="BK122" s="861"/>
      <c r="BL122" s="861"/>
      <c r="BM122" s="861"/>
      <c r="BN122" s="861"/>
      <c r="BO122" s="861"/>
      <c r="BP122" s="862"/>
      <c r="BQ122" s="843">
        <v>2143903771</v>
      </c>
      <c r="BR122" s="823"/>
      <c r="BS122" s="823"/>
      <c r="BT122" s="823"/>
      <c r="BU122" s="823"/>
      <c r="BV122" s="823">
        <v>2189678903</v>
      </c>
      <c r="BW122" s="823"/>
      <c r="BX122" s="823"/>
      <c r="BY122" s="823"/>
      <c r="BZ122" s="823"/>
      <c r="CA122" s="823">
        <v>2213372341</v>
      </c>
      <c r="CB122" s="823"/>
      <c r="CC122" s="823"/>
      <c r="CD122" s="823"/>
      <c r="CE122" s="823"/>
      <c r="CF122" s="824">
        <v>213.9</v>
      </c>
      <c r="CG122" s="825"/>
      <c r="CH122" s="825"/>
      <c r="CI122" s="825"/>
      <c r="CJ122" s="825"/>
      <c r="CK122" s="850"/>
      <c r="CL122" s="832"/>
      <c r="CM122" s="832"/>
      <c r="CN122" s="832"/>
      <c r="CO122" s="833"/>
      <c r="CP122" s="813" t="s">
        <v>360</v>
      </c>
      <c r="CQ122" s="814"/>
      <c r="CR122" s="814"/>
      <c r="CS122" s="814"/>
      <c r="CT122" s="814"/>
      <c r="CU122" s="814"/>
      <c r="CV122" s="814"/>
      <c r="CW122" s="814"/>
      <c r="CX122" s="814"/>
      <c r="CY122" s="814"/>
      <c r="CZ122" s="814"/>
      <c r="DA122" s="814"/>
      <c r="DB122" s="814"/>
      <c r="DC122" s="814"/>
      <c r="DD122" s="814"/>
      <c r="DE122" s="814"/>
      <c r="DF122" s="815"/>
      <c r="DG122" s="791">
        <v>7936618</v>
      </c>
      <c r="DH122" s="792"/>
      <c r="DI122" s="792"/>
      <c r="DJ122" s="792"/>
      <c r="DK122" s="792"/>
      <c r="DL122" s="792">
        <v>7501040</v>
      </c>
      <c r="DM122" s="792"/>
      <c r="DN122" s="792"/>
      <c r="DO122" s="792"/>
      <c r="DP122" s="792"/>
      <c r="DQ122" s="792">
        <v>7065569</v>
      </c>
      <c r="DR122" s="792"/>
      <c r="DS122" s="792"/>
      <c r="DT122" s="792"/>
      <c r="DU122" s="792"/>
      <c r="DV122" s="769">
        <v>0.7</v>
      </c>
      <c r="DW122" s="769"/>
      <c r="DX122" s="769"/>
      <c r="DY122" s="769"/>
      <c r="DZ122" s="770"/>
    </row>
    <row r="123" spans="1:130" s="191" customFormat="1" ht="26.25" customHeight="1">
      <c r="A123" s="795"/>
      <c r="B123" s="796"/>
      <c r="C123" s="799" t="s">
        <v>409</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v>117773</v>
      </c>
      <c r="AB123" s="755"/>
      <c r="AC123" s="755"/>
      <c r="AD123" s="755"/>
      <c r="AE123" s="756"/>
      <c r="AF123" s="757">
        <v>83243</v>
      </c>
      <c r="AG123" s="755"/>
      <c r="AH123" s="755"/>
      <c r="AI123" s="755"/>
      <c r="AJ123" s="756"/>
      <c r="AK123" s="757">
        <v>62120</v>
      </c>
      <c r="AL123" s="755"/>
      <c r="AM123" s="755"/>
      <c r="AN123" s="755"/>
      <c r="AO123" s="756"/>
      <c r="AP123" s="802">
        <v>0</v>
      </c>
      <c r="AQ123" s="803"/>
      <c r="AR123" s="803"/>
      <c r="AS123" s="803"/>
      <c r="AT123" s="804"/>
      <c r="AU123" s="869"/>
      <c r="AV123" s="870"/>
      <c r="AW123" s="870"/>
      <c r="AX123" s="870"/>
      <c r="AY123" s="870"/>
      <c r="AZ123" s="221" t="s">
        <v>139</v>
      </c>
      <c r="BA123" s="221"/>
      <c r="BB123" s="221"/>
      <c r="BC123" s="221"/>
      <c r="BD123" s="221"/>
      <c r="BE123" s="221"/>
      <c r="BF123" s="221"/>
      <c r="BG123" s="221"/>
      <c r="BH123" s="221"/>
      <c r="BI123" s="221"/>
      <c r="BJ123" s="221"/>
      <c r="BK123" s="221"/>
      <c r="BL123" s="221"/>
      <c r="BM123" s="221"/>
      <c r="BN123" s="221"/>
      <c r="BO123" s="858" t="s">
        <v>423</v>
      </c>
      <c r="BP123" s="859"/>
      <c r="BQ123" s="810">
        <v>3008294756</v>
      </c>
      <c r="BR123" s="811"/>
      <c r="BS123" s="811"/>
      <c r="BT123" s="811"/>
      <c r="BU123" s="811"/>
      <c r="BV123" s="811">
        <v>3107187980</v>
      </c>
      <c r="BW123" s="811"/>
      <c r="BX123" s="811"/>
      <c r="BY123" s="811"/>
      <c r="BZ123" s="811"/>
      <c r="CA123" s="811">
        <v>3145984122</v>
      </c>
      <c r="CB123" s="811"/>
      <c r="CC123" s="811"/>
      <c r="CD123" s="811"/>
      <c r="CE123" s="811"/>
      <c r="CF123" s="721"/>
      <c r="CG123" s="722"/>
      <c r="CH123" s="722"/>
      <c r="CI123" s="722"/>
      <c r="CJ123" s="812"/>
      <c r="CK123" s="850"/>
      <c r="CL123" s="832"/>
      <c r="CM123" s="832"/>
      <c r="CN123" s="832"/>
      <c r="CO123" s="833"/>
      <c r="CP123" s="813" t="s">
        <v>358</v>
      </c>
      <c r="CQ123" s="814"/>
      <c r="CR123" s="814"/>
      <c r="CS123" s="814"/>
      <c r="CT123" s="814"/>
      <c r="CU123" s="814"/>
      <c r="CV123" s="814"/>
      <c r="CW123" s="814"/>
      <c r="CX123" s="814"/>
      <c r="CY123" s="814"/>
      <c r="CZ123" s="814"/>
      <c r="DA123" s="814"/>
      <c r="DB123" s="814"/>
      <c r="DC123" s="814"/>
      <c r="DD123" s="814"/>
      <c r="DE123" s="814"/>
      <c r="DF123" s="815"/>
      <c r="DG123" s="791" t="s">
        <v>103</v>
      </c>
      <c r="DH123" s="792"/>
      <c r="DI123" s="792"/>
      <c r="DJ123" s="792"/>
      <c r="DK123" s="792"/>
      <c r="DL123" s="792" t="s">
        <v>103</v>
      </c>
      <c r="DM123" s="792"/>
      <c r="DN123" s="792"/>
      <c r="DO123" s="792"/>
      <c r="DP123" s="792"/>
      <c r="DQ123" s="792" t="s">
        <v>103</v>
      </c>
      <c r="DR123" s="792"/>
      <c r="DS123" s="792"/>
      <c r="DT123" s="792"/>
      <c r="DU123" s="792"/>
      <c r="DV123" s="769" t="s">
        <v>103</v>
      </c>
      <c r="DW123" s="769"/>
      <c r="DX123" s="769"/>
      <c r="DY123" s="769"/>
      <c r="DZ123" s="770"/>
    </row>
    <row r="124" spans="1:130" s="191" customFormat="1" ht="26.25" customHeight="1" thickBot="1">
      <c r="A124" s="795"/>
      <c r="B124" s="796"/>
      <c r="C124" s="799" t="s">
        <v>412</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103</v>
      </c>
      <c r="AB124" s="755"/>
      <c r="AC124" s="755"/>
      <c r="AD124" s="755"/>
      <c r="AE124" s="756"/>
      <c r="AF124" s="757" t="s">
        <v>103</v>
      </c>
      <c r="AG124" s="755"/>
      <c r="AH124" s="755"/>
      <c r="AI124" s="755"/>
      <c r="AJ124" s="756"/>
      <c r="AK124" s="757" t="s">
        <v>103</v>
      </c>
      <c r="AL124" s="755"/>
      <c r="AM124" s="755"/>
      <c r="AN124" s="755"/>
      <c r="AO124" s="756"/>
      <c r="AP124" s="802" t="s">
        <v>103</v>
      </c>
      <c r="AQ124" s="803"/>
      <c r="AR124" s="803"/>
      <c r="AS124" s="803"/>
      <c r="AT124" s="804"/>
      <c r="AU124" s="805" t="s">
        <v>424</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203.5</v>
      </c>
      <c r="BR124" s="809"/>
      <c r="BS124" s="809"/>
      <c r="BT124" s="809"/>
      <c r="BU124" s="809"/>
      <c r="BV124" s="809">
        <v>192.9</v>
      </c>
      <c r="BW124" s="809"/>
      <c r="BX124" s="809"/>
      <c r="BY124" s="809"/>
      <c r="BZ124" s="809"/>
      <c r="CA124" s="809">
        <v>192.3</v>
      </c>
      <c r="CB124" s="809"/>
      <c r="CC124" s="809"/>
      <c r="CD124" s="809"/>
      <c r="CE124" s="809"/>
      <c r="CF124" s="699"/>
      <c r="CG124" s="700"/>
      <c r="CH124" s="700"/>
      <c r="CI124" s="700"/>
      <c r="CJ124" s="839"/>
      <c r="CK124" s="851"/>
      <c r="CL124" s="851"/>
      <c r="CM124" s="851"/>
      <c r="CN124" s="851"/>
      <c r="CO124" s="852"/>
      <c r="CP124" s="840" t="s">
        <v>425</v>
      </c>
      <c r="CQ124" s="841"/>
      <c r="CR124" s="841"/>
      <c r="CS124" s="841"/>
      <c r="CT124" s="841"/>
      <c r="CU124" s="841"/>
      <c r="CV124" s="841"/>
      <c r="CW124" s="841"/>
      <c r="CX124" s="841"/>
      <c r="CY124" s="841"/>
      <c r="CZ124" s="841"/>
      <c r="DA124" s="841"/>
      <c r="DB124" s="841"/>
      <c r="DC124" s="841"/>
      <c r="DD124" s="841"/>
      <c r="DE124" s="841"/>
      <c r="DF124" s="842"/>
      <c r="DG124" s="843" t="s">
        <v>103</v>
      </c>
      <c r="DH124" s="823"/>
      <c r="DI124" s="823"/>
      <c r="DJ124" s="823"/>
      <c r="DK124" s="823"/>
      <c r="DL124" s="823" t="s">
        <v>103</v>
      </c>
      <c r="DM124" s="823"/>
      <c r="DN124" s="823"/>
      <c r="DO124" s="823"/>
      <c r="DP124" s="823"/>
      <c r="DQ124" s="823" t="s">
        <v>103</v>
      </c>
      <c r="DR124" s="823"/>
      <c r="DS124" s="823"/>
      <c r="DT124" s="823"/>
      <c r="DU124" s="823"/>
      <c r="DV124" s="826" t="s">
        <v>103</v>
      </c>
      <c r="DW124" s="826"/>
      <c r="DX124" s="826"/>
      <c r="DY124" s="826"/>
      <c r="DZ124" s="827"/>
    </row>
    <row r="125" spans="1:130" s="191" customFormat="1" ht="26.25" customHeight="1">
      <c r="A125" s="795"/>
      <c r="B125" s="796"/>
      <c r="C125" s="799" t="s">
        <v>414</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103</v>
      </c>
      <c r="AB125" s="755"/>
      <c r="AC125" s="755"/>
      <c r="AD125" s="755"/>
      <c r="AE125" s="756"/>
      <c r="AF125" s="757" t="s">
        <v>103</v>
      </c>
      <c r="AG125" s="755"/>
      <c r="AH125" s="755"/>
      <c r="AI125" s="755"/>
      <c r="AJ125" s="756"/>
      <c r="AK125" s="757" t="s">
        <v>103</v>
      </c>
      <c r="AL125" s="755"/>
      <c r="AM125" s="755"/>
      <c r="AN125" s="755"/>
      <c r="AO125" s="756"/>
      <c r="AP125" s="802" t="s">
        <v>103</v>
      </c>
      <c r="AQ125" s="803"/>
      <c r="AR125" s="803"/>
      <c r="AS125" s="803"/>
      <c r="AT125" s="804"/>
      <c r="AU125" s="222"/>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4"/>
      <c r="BR125" s="224"/>
      <c r="BS125" s="224"/>
      <c r="BT125" s="224"/>
      <c r="BU125" s="224"/>
      <c r="BV125" s="224"/>
      <c r="BW125" s="224"/>
      <c r="BX125" s="224"/>
      <c r="BY125" s="224"/>
      <c r="BZ125" s="224"/>
      <c r="CA125" s="224"/>
      <c r="CB125" s="224"/>
      <c r="CC125" s="224"/>
      <c r="CD125" s="224"/>
      <c r="CE125" s="224"/>
      <c r="CF125" s="224"/>
      <c r="CG125" s="224"/>
      <c r="CH125" s="224"/>
      <c r="CI125" s="224"/>
      <c r="CJ125" s="225"/>
      <c r="CK125" s="828" t="s">
        <v>426</v>
      </c>
      <c r="CL125" s="829"/>
      <c r="CM125" s="829"/>
      <c r="CN125" s="829"/>
      <c r="CO125" s="830"/>
      <c r="CP125" s="837" t="s">
        <v>427</v>
      </c>
      <c r="CQ125" s="783"/>
      <c r="CR125" s="783"/>
      <c r="CS125" s="783"/>
      <c r="CT125" s="783"/>
      <c r="CU125" s="783"/>
      <c r="CV125" s="783"/>
      <c r="CW125" s="783"/>
      <c r="CX125" s="783"/>
      <c r="CY125" s="783"/>
      <c r="CZ125" s="783"/>
      <c r="DA125" s="783"/>
      <c r="DB125" s="783"/>
      <c r="DC125" s="783"/>
      <c r="DD125" s="783"/>
      <c r="DE125" s="783"/>
      <c r="DF125" s="784"/>
      <c r="DG125" s="838" t="s">
        <v>103</v>
      </c>
      <c r="DH125" s="820"/>
      <c r="DI125" s="820"/>
      <c r="DJ125" s="820"/>
      <c r="DK125" s="820"/>
      <c r="DL125" s="820" t="s">
        <v>103</v>
      </c>
      <c r="DM125" s="820"/>
      <c r="DN125" s="820"/>
      <c r="DO125" s="820"/>
      <c r="DP125" s="820"/>
      <c r="DQ125" s="820" t="s">
        <v>103</v>
      </c>
      <c r="DR125" s="820"/>
      <c r="DS125" s="820"/>
      <c r="DT125" s="820"/>
      <c r="DU125" s="820"/>
      <c r="DV125" s="821" t="s">
        <v>103</v>
      </c>
      <c r="DW125" s="821"/>
      <c r="DX125" s="821"/>
      <c r="DY125" s="821"/>
      <c r="DZ125" s="822"/>
    </row>
    <row r="126" spans="1:130" s="191" customFormat="1" ht="26.25" customHeight="1" thickBot="1">
      <c r="A126" s="795"/>
      <c r="B126" s="796"/>
      <c r="C126" s="799" t="s">
        <v>416</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v>104703</v>
      </c>
      <c r="AB126" s="755"/>
      <c r="AC126" s="755"/>
      <c r="AD126" s="755"/>
      <c r="AE126" s="756"/>
      <c r="AF126" s="757">
        <v>99005</v>
      </c>
      <c r="AG126" s="755"/>
      <c r="AH126" s="755"/>
      <c r="AI126" s="755"/>
      <c r="AJ126" s="756"/>
      <c r="AK126" s="757">
        <v>95919</v>
      </c>
      <c r="AL126" s="755"/>
      <c r="AM126" s="755"/>
      <c r="AN126" s="755"/>
      <c r="AO126" s="756"/>
      <c r="AP126" s="802">
        <v>0</v>
      </c>
      <c r="AQ126" s="803"/>
      <c r="AR126" s="803"/>
      <c r="AS126" s="803"/>
      <c r="AT126" s="804"/>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27"/>
      <c r="CE126" s="227"/>
      <c r="CF126" s="227"/>
      <c r="CG126" s="224"/>
      <c r="CH126" s="224"/>
      <c r="CI126" s="224"/>
      <c r="CJ126" s="225"/>
      <c r="CK126" s="831"/>
      <c r="CL126" s="832"/>
      <c r="CM126" s="832"/>
      <c r="CN126" s="832"/>
      <c r="CO126" s="833"/>
      <c r="CP126" s="790" t="s">
        <v>428</v>
      </c>
      <c r="CQ126" s="725"/>
      <c r="CR126" s="725"/>
      <c r="CS126" s="725"/>
      <c r="CT126" s="725"/>
      <c r="CU126" s="725"/>
      <c r="CV126" s="725"/>
      <c r="CW126" s="725"/>
      <c r="CX126" s="725"/>
      <c r="CY126" s="725"/>
      <c r="CZ126" s="725"/>
      <c r="DA126" s="725"/>
      <c r="DB126" s="725"/>
      <c r="DC126" s="725"/>
      <c r="DD126" s="725"/>
      <c r="DE126" s="725"/>
      <c r="DF126" s="726"/>
      <c r="DG126" s="791" t="s">
        <v>103</v>
      </c>
      <c r="DH126" s="792"/>
      <c r="DI126" s="792"/>
      <c r="DJ126" s="792"/>
      <c r="DK126" s="792"/>
      <c r="DL126" s="792" t="s">
        <v>103</v>
      </c>
      <c r="DM126" s="792"/>
      <c r="DN126" s="792"/>
      <c r="DO126" s="792"/>
      <c r="DP126" s="792"/>
      <c r="DQ126" s="792" t="s">
        <v>103</v>
      </c>
      <c r="DR126" s="792"/>
      <c r="DS126" s="792"/>
      <c r="DT126" s="792"/>
      <c r="DU126" s="792"/>
      <c r="DV126" s="769" t="s">
        <v>103</v>
      </c>
      <c r="DW126" s="769"/>
      <c r="DX126" s="769"/>
      <c r="DY126" s="769"/>
      <c r="DZ126" s="770"/>
    </row>
    <row r="127" spans="1:130" s="191" customFormat="1" ht="26.25" customHeight="1">
      <c r="A127" s="797"/>
      <c r="B127" s="798"/>
      <c r="C127" s="816" t="s">
        <v>429</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1788314</v>
      </c>
      <c r="AB127" s="755"/>
      <c r="AC127" s="755"/>
      <c r="AD127" s="755"/>
      <c r="AE127" s="756"/>
      <c r="AF127" s="757">
        <v>1255407</v>
      </c>
      <c r="AG127" s="755"/>
      <c r="AH127" s="755"/>
      <c r="AI127" s="755"/>
      <c r="AJ127" s="756"/>
      <c r="AK127" s="757">
        <v>870637</v>
      </c>
      <c r="AL127" s="755"/>
      <c r="AM127" s="755"/>
      <c r="AN127" s="755"/>
      <c r="AO127" s="756"/>
      <c r="AP127" s="802">
        <v>0.1</v>
      </c>
      <c r="AQ127" s="803"/>
      <c r="AR127" s="803"/>
      <c r="AS127" s="803"/>
      <c r="AT127" s="804"/>
      <c r="AU127" s="226"/>
      <c r="AV127" s="226"/>
      <c r="AW127" s="226"/>
      <c r="AX127" s="819" t="s">
        <v>430</v>
      </c>
      <c r="AY127" s="787"/>
      <c r="AZ127" s="787"/>
      <c r="BA127" s="787"/>
      <c r="BB127" s="787"/>
      <c r="BC127" s="787"/>
      <c r="BD127" s="787"/>
      <c r="BE127" s="788"/>
      <c r="BF127" s="786" t="s">
        <v>431</v>
      </c>
      <c r="BG127" s="787"/>
      <c r="BH127" s="787"/>
      <c r="BI127" s="787"/>
      <c r="BJ127" s="787"/>
      <c r="BK127" s="787"/>
      <c r="BL127" s="788"/>
      <c r="BM127" s="786" t="s">
        <v>432</v>
      </c>
      <c r="BN127" s="787"/>
      <c r="BO127" s="787"/>
      <c r="BP127" s="787"/>
      <c r="BQ127" s="787"/>
      <c r="BR127" s="787"/>
      <c r="BS127" s="788"/>
      <c r="BT127" s="786" t="s">
        <v>433</v>
      </c>
      <c r="BU127" s="787"/>
      <c r="BV127" s="787"/>
      <c r="BW127" s="787"/>
      <c r="BX127" s="787"/>
      <c r="BY127" s="787"/>
      <c r="BZ127" s="789"/>
      <c r="CA127" s="226"/>
      <c r="CB127" s="226"/>
      <c r="CC127" s="226"/>
      <c r="CD127" s="227"/>
      <c r="CE127" s="227"/>
      <c r="CF127" s="227"/>
      <c r="CG127" s="224"/>
      <c r="CH127" s="224"/>
      <c r="CI127" s="224"/>
      <c r="CJ127" s="225"/>
      <c r="CK127" s="831"/>
      <c r="CL127" s="832"/>
      <c r="CM127" s="832"/>
      <c r="CN127" s="832"/>
      <c r="CO127" s="833"/>
      <c r="CP127" s="790" t="s">
        <v>434</v>
      </c>
      <c r="CQ127" s="725"/>
      <c r="CR127" s="725"/>
      <c r="CS127" s="725"/>
      <c r="CT127" s="725"/>
      <c r="CU127" s="725"/>
      <c r="CV127" s="725"/>
      <c r="CW127" s="725"/>
      <c r="CX127" s="725"/>
      <c r="CY127" s="725"/>
      <c r="CZ127" s="725"/>
      <c r="DA127" s="725"/>
      <c r="DB127" s="725"/>
      <c r="DC127" s="725"/>
      <c r="DD127" s="725"/>
      <c r="DE127" s="725"/>
      <c r="DF127" s="726"/>
      <c r="DG127" s="791" t="s">
        <v>103</v>
      </c>
      <c r="DH127" s="792"/>
      <c r="DI127" s="792"/>
      <c r="DJ127" s="792"/>
      <c r="DK127" s="792"/>
      <c r="DL127" s="792" t="s">
        <v>103</v>
      </c>
      <c r="DM127" s="792"/>
      <c r="DN127" s="792"/>
      <c r="DO127" s="792"/>
      <c r="DP127" s="792"/>
      <c r="DQ127" s="792" t="s">
        <v>103</v>
      </c>
      <c r="DR127" s="792"/>
      <c r="DS127" s="792"/>
      <c r="DT127" s="792"/>
      <c r="DU127" s="792"/>
      <c r="DV127" s="769" t="s">
        <v>103</v>
      </c>
      <c r="DW127" s="769"/>
      <c r="DX127" s="769"/>
      <c r="DY127" s="769"/>
      <c r="DZ127" s="770"/>
    </row>
    <row r="128" spans="1:130" s="191" customFormat="1" ht="26.25" customHeight="1" thickBot="1">
      <c r="A128" s="771" t="s">
        <v>435</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436</v>
      </c>
      <c r="X128" s="773"/>
      <c r="Y128" s="773"/>
      <c r="Z128" s="774"/>
      <c r="AA128" s="775">
        <v>10113916</v>
      </c>
      <c r="AB128" s="776"/>
      <c r="AC128" s="776"/>
      <c r="AD128" s="776"/>
      <c r="AE128" s="777"/>
      <c r="AF128" s="778">
        <v>10708716</v>
      </c>
      <c r="AG128" s="776"/>
      <c r="AH128" s="776"/>
      <c r="AI128" s="776"/>
      <c r="AJ128" s="777"/>
      <c r="AK128" s="778">
        <v>9966511</v>
      </c>
      <c r="AL128" s="776"/>
      <c r="AM128" s="776"/>
      <c r="AN128" s="776"/>
      <c r="AO128" s="777"/>
      <c r="AP128" s="779"/>
      <c r="AQ128" s="780"/>
      <c r="AR128" s="780"/>
      <c r="AS128" s="780"/>
      <c r="AT128" s="781"/>
      <c r="AU128" s="226"/>
      <c r="AV128" s="226"/>
      <c r="AW128" s="226"/>
      <c r="AX128" s="782" t="s">
        <v>437</v>
      </c>
      <c r="AY128" s="783"/>
      <c r="AZ128" s="783"/>
      <c r="BA128" s="783"/>
      <c r="BB128" s="783"/>
      <c r="BC128" s="783"/>
      <c r="BD128" s="783"/>
      <c r="BE128" s="784"/>
      <c r="BF128" s="761" t="s">
        <v>103</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7"/>
      <c r="CB128" s="227"/>
      <c r="CC128" s="227"/>
      <c r="CD128" s="227"/>
      <c r="CE128" s="227"/>
      <c r="CF128" s="227"/>
      <c r="CG128" s="224"/>
      <c r="CH128" s="224"/>
      <c r="CI128" s="224"/>
      <c r="CJ128" s="225"/>
      <c r="CK128" s="834"/>
      <c r="CL128" s="835"/>
      <c r="CM128" s="835"/>
      <c r="CN128" s="835"/>
      <c r="CO128" s="836"/>
      <c r="CP128" s="764" t="s">
        <v>438</v>
      </c>
      <c r="CQ128" s="703"/>
      <c r="CR128" s="703"/>
      <c r="CS128" s="703"/>
      <c r="CT128" s="703"/>
      <c r="CU128" s="703"/>
      <c r="CV128" s="703"/>
      <c r="CW128" s="703"/>
      <c r="CX128" s="703"/>
      <c r="CY128" s="703"/>
      <c r="CZ128" s="703"/>
      <c r="DA128" s="703"/>
      <c r="DB128" s="703"/>
      <c r="DC128" s="703"/>
      <c r="DD128" s="703"/>
      <c r="DE128" s="703"/>
      <c r="DF128" s="704"/>
      <c r="DG128" s="765">
        <v>14505877</v>
      </c>
      <c r="DH128" s="766"/>
      <c r="DI128" s="766"/>
      <c r="DJ128" s="766"/>
      <c r="DK128" s="766"/>
      <c r="DL128" s="766">
        <v>13975295</v>
      </c>
      <c r="DM128" s="766"/>
      <c r="DN128" s="766"/>
      <c r="DO128" s="766"/>
      <c r="DP128" s="766"/>
      <c r="DQ128" s="766">
        <v>14525919</v>
      </c>
      <c r="DR128" s="766"/>
      <c r="DS128" s="766"/>
      <c r="DT128" s="766"/>
      <c r="DU128" s="766"/>
      <c r="DV128" s="767">
        <v>1.4</v>
      </c>
      <c r="DW128" s="767"/>
      <c r="DX128" s="767"/>
      <c r="DY128" s="767"/>
      <c r="DZ128" s="768"/>
    </row>
    <row r="129" spans="1:131" s="191" customFormat="1" ht="26.25" customHeight="1">
      <c r="A129" s="749" t="s">
        <v>86</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439</v>
      </c>
      <c r="X129" s="752"/>
      <c r="Y129" s="752"/>
      <c r="Z129" s="753"/>
      <c r="AA129" s="754">
        <v>1147839977</v>
      </c>
      <c r="AB129" s="755"/>
      <c r="AC129" s="755"/>
      <c r="AD129" s="755"/>
      <c r="AE129" s="756"/>
      <c r="AF129" s="757">
        <v>1183350235</v>
      </c>
      <c r="AG129" s="755"/>
      <c r="AH129" s="755"/>
      <c r="AI129" s="755"/>
      <c r="AJ129" s="756"/>
      <c r="AK129" s="757">
        <v>1191189852</v>
      </c>
      <c r="AL129" s="755"/>
      <c r="AM129" s="755"/>
      <c r="AN129" s="755"/>
      <c r="AO129" s="756"/>
      <c r="AP129" s="758"/>
      <c r="AQ129" s="759"/>
      <c r="AR129" s="759"/>
      <c r="AS129" s="759"/>
      <c r="AT129" s="760"/>
      <c r="AU129" s="228"/>
      <c r="AV129" s="228"/>
      <c r="AW129" s="228"/>
      <c r="AX129" s="724" t="s">
        <v>440</v>
      </c>
      <c r="AY129" s="725"/>
      <c r="AZ129" s="725"/>
      <c r="BA129" s="725"/>
      <c r="BB129" s="725"/>
      <c r="BC129" s="725"/>
      <c r="BD129" s="725"/>
      <c r="BE129" s="726"/>
      <c r="BF129" s="744" t="s">
        <v>103</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29"/>
      <c r="CB129" s="229"/>
      <c r="CC129" s="229"/>
      <c r="CD129" s="229"/>
      <c r="CE129" s="229"/>
      <c r="CF129" s="229"/>
      <c r="CG129" s="229"/>
      <c r="CH129" s="229"/>
      <c r="CI129" s="229"/>
      <c r="CJ129" s="229"/>
      <c r="CK129" s="229"/>
      <c r="CL129" s="229"/>
      <c r="CM129" s="229"/>
      <c r="CN129" s="229"/>
      <c r="CO129" s="229"/>
      <c r="CP129" s="229"/>
      <c r="CQ129" s="229"/>
      <c r="CR129" s="229"/>
      <c r="CS129" s="229"/>
      <c r="CT129" s="229"/>
      <c r="CU129" s="229"/>
      <c r="CV129" s="229"/>
      <c r="CW129" s="229"/>
      <c r="CX129" s="229"/>
      <c r="CY129" s="229"/>
      <c r="CZ129" s="229"/>
      <c r="DA129" s="229"/>
      <c r="DB129" s="229"/>
      <c r="DC129" s="229"/>
      <c r="DD129" s="229"/>
      <c r="DE129" s="229"/>
      <c r="DF129" s="229"/>
      <c r="DG129" s="229"/>
      <c r="DH129" s="229"/>
      <c r="DI129" s="229"/>
      <c r="DJ129" s="229"/>
      <c r="DK129" s="229"/>
      <c r="DL129" s="229"/>
      <c r="DM129" s="229"/>
      <c r="DN129" s="229"/>
      <c r="DO129" s="229"/>
      <c r="DP129" s="198"/>
      <c r="DQ129" s="198"/>
      <c r="DR129" s="198"/>
      <c r="DS129" s="198"/>
      <c r="DT129" s="198"/>
      <c r="DU129" s="198"/>
      <c r="DV129" s="198"/>
      <c r="DW129" s="198"/>
      <c r="DX129" s="198"/>
      <c r="DY129" s="198"/>
      <c r="DZ129" s="202"/>
    </row>
    <row r="130" spans="1:131" s="191" customFormat="1" ht="26.25" customHeight="1">
      <c r="A130" s="749" t="s">
        <v>441</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442</v>
      </c>
      <c r="X130" s="752"/>
      <c r="Y130" s="752"/>
      <c r="Z130" s="753"/>
      <c r="AA130" s="754">
        <v>146364011</v>
      </c>
      <c r="AB130" s="755"/>
      <c r="AC130" s="755"/>
      <c r="AD130" s="755"/>
      <c r="AE130" s="756"/>
      <c r="AF130" s="757">
        <v>153620446</v>
      </c>
      <c r="AG130" s="755"/>
      <c r="AH130" s="755"/>
      <c r="AI130" s="755"/>
      <c r="AJ130" s="756"/>
      <c r="AK130" s="757">
        <v>156185352</v>
      </c>
      <c r="AL130" s="755"/>
      <c r="AM130" s="755"/>
      <c r="AN130" s="755"/>
      <c r="AO130" s="756"/>
      <c r="AP130" s="758"/>
      <c r="AQ130" s="759"/>
      <c r="AR130" s="759"/>
      <c r="AS130" s="759"/>
      <c r="AT130" s="760"/>
      <c r="AU130" s="228"/>
      <c r="AV130" s="228"/>
      <c r="AW130" s="228"/>
      <c r="AX130" s="724" t="s">
        <v>443</v>
      </c>
      <c r="AY130" s="725"/>
      <c r="AZ130" s="725"/>
      <c r="BA130" s="725"/>
      <c r="BB130" s="725"/>
      <c r="BC130" s="725"/>
      <c r="BD130" s="725"/>
      <c r="BE130" s="726"/>
      <c r="BF130" s="727">
        <v>11.8</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29"/>
      <c r="CB130" s="229"/>
      <c r="CC130" s="229"/>
      <c r="CD130" s="229"/>
      <c r="CE130" s="229"/>
      <c r="CF130" s="229"/>
      <c r="CG130" s="229"/>
      <c r="CH130" s="229"/>
      <c r="CI130" s="229"/>
      <c r="CJ130" s="229"/>
      <c r="CK130" s="229"/>
      <c r="CL130" s="229"/>
      <c r="CM130" s="229"/>
      <c r="CN130" s="229"/>
      <c r="CO130" s="229"/>
      <c r="CP130" s="229"/>
      <c r="CQ130" s="229"/>
      <c r="CR130" s="229"/>
      <c r="CS130" s="229"/>
      <c r="CT130" s="229"/>
      <c r="CU130" s="229"/>
      <c r="CV130" s="229"/>
      <c r="CW130" s="229"/>
      <c r="CX130" s="229"/>
      <c r="CY130" s="229"/>
      <c r="CZ130" s="229"/>
      <c r="DA130" s="229"/>
      <c r="DB130" s="229"/>
      <c r="DC130" s="229"/>
      <c r="DD130" s="229"/>
      <c r="DE130" s="229"/>
      <c r="DF130" s="229"/>
      <c r="DG130" s="229"/>
      <c r="DH130" s="229"/>
      <c r="DI130" s="229"/>
      <c r="DJ130" s="229"/>
      <c r="DK130" s="229"/>
      <c r="DL130" s="229"/>
      <c r="DM130" s="229"/>
      <c r="DN130" s="229"/>
      <c r="DO130" s="229"/>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444</v>
      </c>
      <c r="X131" s="735"/>
      <c r="Y131" s="735"/>
      <c r="Z131" s="736"/>
      <c r="AA131" s="737">
        <v>1001475966</v>
      </c>
      <c r="AB131" s="738"/>
      <c r="AC131" s="738"/>
      <c r="AD131" s="738"/>
      <c r="AE131" s="739"/>
      <c r="AF131" s="740">
        <v>1029729789</v>
      </c>
      <c r="AG131" s="738"/>
      <c r="AH131" s="738"/>
      <c r="AI131" s="738"/>
      <c r="AJ131" s="739"/>
      <c r="AK131" s="740">
        <v>1035004500</v>
      </c>
      <c r="AL131" s="738"/>
      <c r="AM131" s="738"/>
      <c r="AN131" s="738"/>
      <c r="AO131" s="739"/>
      <c r="AP131" s="741"/>
      <c r="AQ131" s="742"/>
      <c r="AR131" s="742"/>
      <c r="AS131" s="742"/>
      <c r="AT131" s="743"/>
      <c r="AU131" s="228"/>
      <c r="AV131" s="228"/>
      <c r="AW131" s="228"/>
      <c r="AX131" s="702" t="s">
        <v>445</v>
      </c>
      <c r="AY131" s="703"/>
      <c r="AZ131" s="703"/>
      <c r="BA131" s="703"/>
      <c r="BB131" s="703"/>
      <c r="BC131" s="703"/>
      <c r="BD131" s="703"/>
      <c r="BE131" s="704"/>
      <c r="BF131" s="705">
        <v>192.3</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29"/>
      <c r="CB131" s="229"/>
      <c r="CC131" s="229"/>
      <c r="CD131" s="229"/>
      <c r="CE131" s="229"/>
      <c r="CF131" s="229"/>
      <c r="CG131" s="229"/>
      <c r="CH131" s="229"/>
      <c r="CI131" s="229"/>
      <c r="CJ131" s="229"/>
      <c r="CK131" s="229"/>
      <c r="CL131" s="229"/>
      <c r="CM131" s="229"/>
      <c r="CN131" s="229"/>
      <c r="CO131" s="229"/>
      <c r="CP131" s="229"/>
      <c r="CQ131" s="229"/>
      <c r="CR131" s="229"/>
      <c r="CS131" s="229"/>
      <c r="CT131" s="229"/>
      <c r="CU131" s="229"/>
      <c r="CV131" s="229"/>
      <c r="CW131" s="229"/>
      <c r="CX131" s="229"/>
      <c r="CY131" s="229"/>
      <c r="CZ131" s="229"/>
      <c r="DA131" s="229"/>
      <c r="DB131" s="229"/>
      <c r="DC131" s="229"/>
      <c r="DD131" s="229"/>
      <c r="DE131" s="229"/>
      <c r="DF131" s="229"/>
      <c r="DG131" s="229"/>
      <c r="DH131" s="229"/>
      <c r="DI131" s="229"/>
      <c r="DJ131" s="229"/>
      <c r="DK131" s="229"/>
      <c r="DL131" s="229"/>
      <c r="DM131" s="229"/>
      <c r="DN131" s="229"/>
      <c r="DO131" s="229"/>
      <c r="DP131" s="198"/>
      <c r="DQ131" s="198"/>
      <c r="DR131" s="198"/>
      <c r="DS131" s="198"/>
      <c r="DT131" s="198"/>
      <c r="DU131" s="198"/>
      <c r="DV131" s="198"/>
      <c r="DW131" s="198"/>
      <c r="DX131" s="198"/>
      <c r="DY131" s="198"/>
      <c r="DZ131" s="202"/>
    </row>
    <row r="132" spans="1:131" s="191" customFormat="1" ht="26.25" customHeight="1">
      <c r="A132" s="711" t="s">
        <v>446</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447</v>
      </c>
      <c r="W132" s="715"/>
      <c r="X132" s="715"/>
      <c r="Y132" s="715"/>
      <c r="Z132" s="716"/>
      <c r="AA132" s="717">
        <v>11.941347309999999</v>
      </c>
      <c r="AB132" s="718"/>
      <c r="AC132" s="718"/>
      <c r="AD132" s="718"/>
      <c r="AE132" s="719"/>
      <c r="AF132" s="720">
        <v>11.83898679</v>
      </c>
      <c r="AG132" s="718"/>
      <c r="AH132" s="718"/>
      <c r="AI132" s="718"/>
      <c r="AJ132" s="719"/>
      <c r="AK132" s="720">
        <v>11.78778015</v>
      </c>
      <c r="AL132" s="718"/>
      <c r="AM132" s="718"/>
      <c r="AN132" s="718"/>
      <c r="AO132" s="719"/>
      <c r="AP132" s="721"/>
      <c r="AQ132" s="722"/>
      <c r="AR132" s="722"/>
      <c r="AS132" s="722"/>
      <c r="AT132" s="723"/>
      <c r="AU132" s="230"/>
      <c r="AV132" s="231"/>
      <c r="AW132" s="231"/>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29"/>
      <c r="CB132" s="229"/>
      <c r="CC132" s="229"/>
      <c r="CD132" s="229"/>
      <c r="CE132" s="229"/>
      <c r="CF132" s="229"/>
      <c r="CG132" s="229"/>
      <c r="CH132" s="229"/>
      <c r="CI132" s="229"/>
      <c r="CJ132" s="229"/>
      <c r="CK132" s="229"/>
      <c r="CL132" s="229"/>
      <c r="CM132" s="229"/>
      <c r="CN132" s="229"/>
      <c r="CO132" s="229"/>
      <c r="CP132" s="229"/>
      <c r="CQ132" s="229"/>
      <c r="CR132" s="229"/>
      <c r="CS132" s="229"/>
      <c r="CT132" s="229"/>
      <c r="CU132" s="229"/>
      <c r="CV132" s="229"/>
      <c r="CW132" s="229"/>
      <c r="CX132" s="229"/>
      <c r="CY132" s="229"/>
      <c r="CZ132" s="229"/>
      <c r="DA132" s="229"/>
      <c r="DB132" s="229"/>
      <c r="DC132" s="229"/>
      <c r="DD132" s="229"/>
      <c r="DE132" s="229"/>
      <c r="DF132" s="229"/>
      <c r="DG132" s="229"/>
      <c r="DH132" s="229"/>
      <c r="DI132" s="229"/>
      <c r="DJ132" s="229"/>
      <c r="DK132" s="229"/>
      <c r="DL132" s="229"/>
      <c r="DM132" s="229"/>
      <c r="DN132" s="229"/>
      <c r="DO132" s="229"/>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448</v>
      </c>
      <c r="W133" s="694"/>
      <c r="X133" s="694"/>
      <c r="Y133" s="694"/>
      <c r="Z133" s="695"/>
      <c r="AA133" s="696">
        <v>12.3</v>
      </c>
      <c r="AB133" s="697"/>
      <c r="AC133" s="697"/>
      <c r="AD133" s="697"/>
      <c r="AE133" s="698"/>
      <c r="AF133" s="696">
        <v>12</v>
      </c>
      <c r="AG133" s="697"/>
      <c r="AH133" s="697"/>
      <c r="AI133" s="697"/>
      <c r="AJ133" s="698"/>
      <c r="AK133" s="696">
        <v>11.8</v>
      </c>
      <c r="AL133" s="697"/>
      <c r="AM133" s="697"/>
      <c r="AN133" s="697"/>
      <c r="AO133" s="698"/>
      <c r="AP133" s="699"/>
      <c r="AQ133" s="700"/>
      <c r="AR133" s="700"/>
      <c r="AS133" s="700"/>
      <c r="AT133" s="701"/>
      <c r="AU133" s="231"/>
      <c r="AV133" s="231"/>
      <c r="AW133" s="231"/>
      <c r="AX133" s="231"/>
      <c r="AY133" s="231"/>
      <c r="AZ133" s="231"/>
      <c r="BA133" s="231"/>
      <c r="BB133" s="231"/>
      <c r="BC133" s="231"/>
      <c r="BD133" s="231"/>
      <c r="BE133" s="231"/>
      <c r="BF133" s="231"/>
      <c r="BG133" s="231"/>
      <c r="BH133" s="231"/>
      <c r="BI133" s="231"/>
      <c r="BJ133" s="231"/>
      <c r="BK133" s="231"/>
      <c r="BL133" s="231"/>
      <c r="BM133" s="231"/>
      <c r="BN133" s="229"/>
      <c r="BO133" s="229"/>
      <c r="BP133" s="229"/>
      <c r="BQ133" s="229"/>
      <c r="BR133" s="229"/>
      <c r="BS133" s="229"/>
      <c r="BT133" s="229"/>
      <c r="BU133" s="229"/>
      <c r="BV133" s="229"/>
      <c r="BW133" s="229"/>
      <c r="BX133" s="229"/>
      <c r="BY133" s="229"/>
      <c r="BZ133" s="229"/>
      <c r="CA133" s="229"/>
      <c r="CB133" s="229"/>
      <c r="CC133" s="229"/>
      <c r="CD133" s="229"/>
      <c r="CE133" s="229"/>
      <c r="CF133" s="229"/>
      <c r="CG133" s="229"/>
      <c r="CH133" s="229"/>
      <c r="CI133" s="229"/>
      <c r="CJ133" s="229"/>
      <c r="CK133" s="229"/>
      <c r="CL133" s="229"/>
      <c r="CM133" s="229"/>
      <c r="CN133" s="229"/>
      <c r="CO133" s="229"/>
      <c r="CP133" s="229"/>
      <c r="CQ133" s="229"/>
      <c r="CR133" s="229"/>
      <c r="CS133" s="229"/>
      <c r="CT133" s="229"/>
      <c r="CU133" s="229"/>
      <c r="CV133" s="229"/>
      <c r="CW133" s="229"/>
      <c r="CX133" s="229"/>
      <c r="CY133" s="229"/>
      <c r="CZ133" s="229"/>
      <c r="DA133" s="229"/>
      <c r="DB133" s="229"/>
      <c r="DC133" s="229"/>
      <c r="DD133" s="229"/>
      <c r="DE133" s="229"/>
      <c r="DF133" s="229"/>
      <c r="DG133" s="229"/>
      <c r="DH133" s="229"/>
      <c r="DI133" s="229"/>
      <c r="DJ133" s="229"/>
      <c r="DK133" s="229"/>
      <c r="DL133" s="229"/>
      <c r="DM133" s="229"/>
      <c r="DN133" s="229"/>
      <c r="DO133" s="229"/>
      <c r="DP133" s="202"/>
      <c r="DQ133" s="202"/>
      <c r="DR133" s="202"/>
      <c r="DS133" s="202"/>
      <c r="DT133" s="202"/>
      <c r="DU133" s="202"/>
      <c r="DV133" s="202"/>
      <c r="DW133" s="202"/>
      <c r="DX133" s="202"/>
      <c r="DY133" s="202"/>
      <c r="DZ133" s="202"/>
    </row>
    <row r="134" spans="1:131" s="192" customFormat="1" ht="11.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1"/>
      <c r="AV134" s="231"/>
      <c r="AW134" s="231"/>
      <c r="AX134" s="231"/>
      <c r="AY134" s="231"/>
      <c r="AZ134" s="231"/>
      <c r="BA134" s="231"/>
      <c r="BB134" s="231"/>
      <c r="BC134" s="231"/>
      <c r="BD134" s="231"/>
      <c r="BE134" s="231"/>
      <c r="BF134" s="231"/>
      <c r="BG134" s="231"/>
      <c r="BH134" s="231"/>
      <c r="BI134" s="231"/>
      <c r="BJ134" s="231"/>
      <c r="BK134" s="231"/>
      <c r="BL134" s="231"/>
      <c r="BM134" s="231"/>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02"/>
      <c r="DQ134" s="202"/>
      <c r="DR134" s="202"/>
      <c r="DS134" s="202"/>
      <c r="DT134" s="202"/>
      <c r="DU134" s="202"/>
      <c r="DV134" s="202"/>
      <c r="DW134" s="202"/>
      <c r="DX134" s="202"/>
      <c r="DY134" s="202"/>
      <c r="DZ134" s="202"/>
      <c r="EA134" s="191"/>
    </row>
    <row r="135" spans="1:131" ht="14.4" hidden="1">
      <c r="AU135" s="232"/>
      <c r="AV135" s="232"/>
      <c r="AW135" s="232"/>
      <c r="AX135" s="232"/>
      <c r="AY135" s="232"/>
      <c r="AZ135" s="232"/>
      <c r="BA135" s="232"/>
      <c r="BB135" s="232"/>
      <c r="BC135" s="232"/>
      <c r="BD135" s="232"/>
      <c r="BE135" s="232"/>
      <c r="BF135" s="232"/>
      <c r="BG135" s="232"/>
      <c r="BH135" s="232"/>
      <c r="BI135" s="232"/>
      <c r="BJ135" s="232"/>
      <c r="BK135" s="232"/>
      <c r="BL135" s="232"/>
      <c r="BM135" s="232"/>
      <c r="BN135" s="232"/>
      <c r="BO135" s="232"/>
      <c r="BP135" s="232"/>
      <c r="BQ135" s="232"/>
      <c r="BR135" s="232"/>
      <c r="BS135" s="232"/>
      <c r="BT135" s="232"/>
      <c r="BU135" s="232"/>
      <c r="BV135" s="232"/>
      <c r="BW135" s="232"/>
      <c r="BX135" s="232"/>
      <c r="BY135" s="232"/>
      <c r="BZ135" s="232"/>
      <c r="CA135" s="232"/>
      <c r="CB135" s="232"/>
      <c r="CC135" s="232"/>
      <c r="CD135" s="232"/>
      <c r="CE135" s="232"/>
      <c r="CF135" s="232"/>
      <c r="CG135" s="232"/>
      <c r="CH135" s="232"/>
      <c r="CI135" s="232"/>
      <c r="CJ135" s="232"/>
      <c r="CK135" s="232"/>
      <c r="CL135" s="232"/>
      <c r="CM135" s="232"/>
      <c r="CN135" s="232"/>
      <c r="CO135" s="232"/>
      <c r="CP135" s="232"/>
      <c r="CQ135" s="232"/>
      <c r="CR135" s="232"/>
      <c r="CS135" s="232"/>
      <c r="CT135" s="232"/>
      <c r="CU135" s="232"/>
      <c r="CV135" s="232"/>
      <c r="CW135" s="232"/>
      <c r="CX135" s="232"/>
      <c r="CY135" s="232"/>
      <c r="CZ135" s="232"/>
      <c r="DA135" s="232"/>
      <c r="DB135" s="232"/>
      <c r="DC135" s="232"/>
      <c r="DD135" s="232"/>
      <c r="DE135" s="232"/>
      <c r="DF135" s="232"/>
      <c r="DG135" s="232"/>
      <c r="DH135" s="232"/>
      <c r="DI135" s="232"/>
      <c r="DJ135" s="232"/>
      <c r="DK135" s="232"/>
      <c r="DL135" s="232"/>
      <c r="DM135" s="232"/>
      <c r="DN135" s="232"/>
      <c r="DO135" s="232"/>
      <c r="DP135" s="232"/>
      <c r="DQ135" s="232"/>
      <c r="DR135" s="232"/>
      <c r="DS135" s="232"/>
      <c r="DT135" s="232"/>
      <c r="DU135" s="232"/>
      <c r="DV135" s="232"/>
      <c r="DW135" s="232"/>
      <c r="DX135" s="232"/>
      <c r="DY135" s="232"/>
      <c r="DZ135" s="232"/>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5" customWidth="1"/>
    <col min="37" max="16384" width="9" style="234" hidden="1"/>
  </cols>
  <sheetData>
    <row r="1" spans="1:36" ht="13.2">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4"/>
    </row>
    <row r="18" spans="34:36" ht="13.2"/>
    <row r="19" spans="34:36" ht="13.2"/>
    <row r="20" spans="34:36" ht="13.2">
      <c r="AI20" s="234"/>
      <c r="AJ20" s="234"/>
    </row>
    <row r="21" spans="34:36" ht="13.2">
      <c r="AJ21" s="234"/>
    </row>
    <row r="22" spans="34:36" ht="13.2"/>
    <row r="23" spans="34:36" ht="13.2">
      <c r="AI23" s="234"/>
      <c r="AJ23" s="234"/>
    </row>
    <row r="24" spans="34:36" ht="13.2">
      <c r="AJ24" s="234"/>
    </row>
    <row r="25" spans="34:36" ht="13.2">
      <c r="AJ25" s="234"/>
    </row>
    <row r="26" spans="34:36" ht="13.2">
      <c r="AI26" s="234"/>
      <c r="AJ26" s="234"/>
    </row>
    <row r="27" spans="34:36" ht="13.2"/>
    <row r="28" spans="34:36" ht="13.2">
      <c r="AI28" s="234"/>
      <c r="AJ28" s="234"/>
    </row>
    <row r="29" spans="34:36" ht="13.2">
      <c r="AJ29" s="234"/>
    </row>
    <row r="30" spans="34:36" ht="13.2"/>
    <row r="31" spans="34:36" ht="13.2">
      <c r="AH31" s="234"/>
      <c r="AI31" s="234"/>
      <c r="AJ31" s="234"/>
    </row>
    <row r="32" spans="34:36" ht="13.2"/>
    <row r="33" spans="28:36" ht="13.2">
      <c r="AI33" s="234"/>
      <c r="AJ33" s="234"/>
    </row>
    <row r="34" spans="28:36" ht="13.2">
      <c r="AF34" s="234"/>
    </row>
    <row r="35" spans="28:36" ht="13.2">
      <c r="AB35" s="234"/>
      <c r="AC35" s="234"/>
      <c r="AD35" s="234"/>
      <c r="AF35" s="234"/>
      <c r="AG35" s="234"/>
      <c r="AH35" s="234"/>
      <c r="AI35" s="234"/>
      <c r="AJ35" s="234"/>
    </row>
    <row r="36" spans="28:36" ht="13.2"/>
    <row r="37" spans="28:36" ht="13.2">
      <c r="AE37" s="234"/>
      <c r="AJ37" s="234"/>
    </row>
    <row r="38" spans="28:36" ht="13.2">
      <c r="AB38" s="234"/>
      <c r="AC38" s="234"/>
      <c r="AD38" s="234"/>
      <c r="AE38" s="234"/>
      <c r="AG38" s="234"/>
      <c r="AH38" s="234"/>
      <c r="AI38" s="234"/>
      <c r="AJ38" s="234"/>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4"/>
      <c r="AH49" s="234"/>
      <c r="AI49" s="234"/>
      <c r="AJ49" s="234"/>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4"/>
      <c r="AA63" s="234"/>
    </row>
    <row r="64" spans="22:36" ht="13.2">
      <c r="V64" s="234"/>
    </row>
    <row r="65" spans="15:36" ht="13.2">
      <c r="X65" s="234"/>
      <c r="Z65" s="234"/>
      <c r="AC65" s="234"/>
    </row>
    <row r="66" spans="15:36" ht="13.2">
      <c r="Q66" s="234"/>
      <c r="S66" s="234"/>
      <c r="U66" s="234"/>
      <c r="AF66" s="234"/>
    </row>
    <row r="67" spans="15:36" ht="13.2">
      <c r="O67" s="234"/>
      <c r="P67" s="234"/>
      <c r="R67" s="234"/>
      <c r="T67" s="234"/>
      <c r="Y67" s="234"/>
      <c r="AB67" s="234"/>
      <c r="AD67" s="234"/>
      <c r="AE67" s="234"/>
      <c r="AG67" s="234"/>
      <c r="AH67" s="234"/>
      <c r="AI67" s="234"/>
      <c r="AJ67" s="234"/>
    </row>
    <row r="68" spans="15:36" ht="13.2"/>
    <row r="69" spans="15:36" ht="13.2"/>
    <row r="70" spans="15:36" ht="13.2"/>
    <row r="71" spans="15:36" ht="13.2"/>
    <row r="72" spans="15:36" ht="13.2">
      <c r="AJ72" s="234"/>
    </row>
    <row r="73" spans="15:36" ht="13.2">
      <c r="AJ73" s="234"/>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4"/>
    </row>
    <row r="97" spans="24:36" ht="13.2">
      <c r="AA97" s="234"/>
    </row>
    <row r="98" spans="24:36" ht="13.2" hidden="1">
      <c r="AA98" s="234"/>
    </row>
    <row r="99" spans="24:36" ht="13.2" hidden="1">
      <c r="AA99" s="234"/>
    </row>
    <row r="100" spans="24:36" ht="13.2" hidden="1"/>
    <row r="101" spans="24:36" ht="12" hidden="1" customHeight="1">
      <c r="X101" s="234"/>
      <c r="Y101" s="234"/>
      <c r="Z101" s="234"/>
      <c r="AC101" s="234"/>
    </row>
    <row r="102" spans="24:36" ht="1.5" hidden="1" customHeight="1">
      <c r="AC102" s="234"/>
      <c r="AF102" s="234"/>
    </row>
    <row r="103" spans="24:36" ht="13.2" hidden="1">
      <c r="AB103" s="234"/>
      <c r="AD103" s="234"/>
      <c r="AE103" s="234"/>
      <c r="AF103" s="234"/>
      <c r="AG103" s="234"/>
      <c r="AH103" s="234"/>
      <c r="AI103" s="234"/>
      <c r="AJ103" s="234"/>
    </row>
    <row r="104" spans="24:36" ht="13.2" hidden="1">
      <c r="AD104" s="234"/>
      <c r="AE104" s="234"/>
      <c r="AG104" s="234"/>
      <c r="AH104" s="234"/>
      <c r="AI104" s="234"/>
      <c r="AJ104" s="234"/>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2:34" ht="13.2">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2:34" ht="13.2">
      <c r="T2" s="234"/>
    </row>
    <row r="3" spans="2:34" ht="13.2">
      <c r="B3" s="234"/>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4"/>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4"/>
      <c r="T35" s="234"/>
      <c r="AC35" s="234"/>
      <c r="AD35" s="234"/>
      <c r="AE35" s="234"/>
      <c r="AF35" s="234"/>
      <c r="AG35" s="234"/>
      <c r="AH35" s="234"/>
    </row>
    <row r="36" spans="2:34" ht="13.2">
      <c r="B36" s="234"/>
      <c r="C36" s="234"/>
      <c r="D36" s="234"/>
      <c r="E36" s="234"/>
      <c r="F36" s="234"/>
      <c r="G36" s="234"/>
      <c r="H36" s="234"/>
      <c r="I36" s="234"/>
      <c r="J36" s="234"/>
      <c r="K36" s="234"/>
      <c r="L36" s="234"/>
      <c r="N36" s="234"/>
      <c r="O36" s="234"/>
      <c r="P36" s="234"/>
      <c r="Q36" s="234"/>
      <c r="R36" s="234"/>
      <c r="S36" s="234"/>
      <c r="U36" s="234"/>
      <c r="V36" s="234"/>
      <c r="W36" s="234"/>
      <c r="X36" s="234"/>
      <c r="Y36" s="234"/>
      <c r="Z36" s="234"/>
      <c r="AA36" s="234"/>
      <c r="AB36" s="234"/>
      <c r="AC36" s="234"/>
      <c r="AD36" s="234"/>
      <c r="AE36" s="234"/>
      <c r="AF36" s="234"/>
      <c r="AG36" s="234"/>
      <c r="AH36" s="234"/>
    </row>
    <row r="37" spans="2:34" ht="13.2">
      <c r="AH37" s="234"/>
    </row>
    <row r="38" spans="2:34" ht="13.2">
      <c r="AG38" s="234"/>
      <c r="AH38" s="234"/>
    </row>
    <row r="39" spans="2:34" ht="13.2"/>
    <row r="40" spans="2:34" ht="13.2"/>
    <row r="41" spans="2:34" ht="13.2"/>
    <row r="42" spans="2:34" ht="13.2">
      <c r="T42" s="234"/>
      <c r="U42" s="234"/>
    </row>
    <row r="43" spans="2:34" ht="13.2">
      <c r="Q43" s="234"/>
      <c r="R43" s="234"/>
      <c r="S43" s="234"/>
      <c r="V43" s="234"/>
      <c r="W43" s="234"/>
      <c r="X43" s="234"/>
      <c r="Y43" s="234"/>
      <c r="Z43" s="234"/>
      <c r="AA43" s="234"/>
      <c r="AB43" s="234"/>
      <c r="AC43" s="234"/>
      <c r="AD43" s="234"/>
      <c r="AE43" s="234"/>
      <c r="AF43" s="234"/>
      <c r="AG43" s="234"/>
      <c r="AH43" s="234"/>
    </row>
    <row r="44" spans="2:34" ht="13.2">
      <c r="AH44" s="234"/>
    </row>
    <row r="45" spans="2:34" ht="13.2"/>
    <row r="46" spans="2:34" ht="13.2"/>
    <row r="47" spans="2:34" ht="13.2"/>
    <row r="48" spans="2:34" ht="13.2"/>
    <row r="49" spans="29:34" ht="13.2"/>
    <row r="50" spans="29:34" ht="13.2">
      <c r="AC50" s="234"/>
      <c r="AD50" s="234"/>
      <c r="AE50" s="234"/>
      <c r="AF50" s="234"/>
      <c r="AG50" s="234"/>
      <c r="AH50" s="234"/>
    </row>
    <row r="51" spans="29:34" ht="13.2"/>
    <row r="52" spans="29:34" ht="13.2"/>
    <row r="53" spans="29:34" ht="13.2">
      <c r="AH53" s="234"/>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4"/>
      <c r="AG67" s="234"/>
      <c r="AH67" s="234"/>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6" customWidth="1"/>
    <col min="7" max="8" width="15.88671875" style="236" customWidth="1"/>
    <col min="9" max="14" width="16.109375" style="236" customWidth="1"/>
    <col min="15" max="15" width="6.109375" style="243" customWidth="1"/>
    <col min="16" max="16" width="3" style="241" customWidth="1"/>
    <col min="17" max="17" width="19.109375" style="236" hidden="1" customWidth="1"/>
    <col min="18" max="22" width="12.6640625" style="236" hidden="1" customWidth="1"/>
    <col min="23" max="16384" width="8.6640625" style="236" hidden="1"/>
  </cols>
  <sheetData>
    <row r="1" spans="1:16" ht="13.2">
      <c r="O1" s="237"/>
      <c r="P1" s="237"/>
    </row>
    <row r="2" spans="1:16" ht="13.2">
      <c r="O2" s="237"/>
      <c r="P2" s="237"/>
    </row>
    <row r="3" spans="1:16" ht="13.2">
      <c r="O3" s="237"/>
      <c r="P3" s="237"/>
    </row>
    <row r="4" spans="1:16" ht="13.2">
      <c r="O4" s="237"/>
      <c r="P4" s="237"/>
    </row>
    <row r="5" spans="1:16" ht="16.2">
      <c r="A5" s="238" t="s">
        <v>449</v>
      </c>
      <c r="B5" s="239"/>
      <c r="C5" s="239"/>
      <c r="D5" s="239"/>
      <c r="E5" s="239"/>
      <c r="F5" s="239"/>
      <c r="G5" s="239"/>
      <c r="H5" s="239"/>
      <c r="I5" s="239"/>
      <c r="J5" s="239"/>
      <c r="K5" s="239"/>
      <c r="L5" s="239"/>
      <c r="M5" s="239"/>
      <c r="N5" s="239"/>
      <c r="O5" s="240"/>
    </row>
    <row r="6" spans="1:16" ht="13.2">
      <c r="A6" s="241"/>
      <c r="B6" s="237"/>
      <c r="C6" s="237"/>
      <c r="D6" s="237"/>
      <c r="E6" s="237"/>
      <c r="F6" s="237"/>
      <c r="G6" s="242" t="s">
        <v>450</v>
      </c>
      <c r="H6" s="242"/>
      <c r="I6" s="242"/>
      <c r="J6" s="242"/>
      <c r="K6" s="237"/>
      <c r="L6" s="237"/>
      <c r="M6" s="237"/>
      <c r="N6" s="237"/>
    </row>
    <row r="7" spans="1:16" ht="13.2">
      <c r="A7" s="241"/>
      <c r="B7" s="237"/>
      <c r="C7" s="237"/>
      <c r="D7" s="237"/>
      <c r="E7" s="237"/>
      <c r="F7" s="237"/>
      <c r="G7" s="244"/>
      <c r="H7" s="245"/>
      <c r="I7" s="245"/>
      <c r="J7" s="246"/>
      <c r="K7" s="1144" t="s">
        <v>451</v>
      </c>
      <c r="L7" s="247"/>
      <c r="M7" s="248" t="s">
        <v>452</v>
      </c>
      <c r="N7" s="249"/>
    </row>
    <row r="8" spans="1:16" ht="13.2">
      <c r="A8" s="241"/>
      <c r="B8" s="237"/>
      <c r="C8" s="237"/>
      <c r="D8" s="237"/>
      <c r="E8" s="237"/>
      <c r="F8" s="237"/>
      <c r="G8" s="250"/>
      <c r="H8" s="251"/>
      <c r="I8" s="251"/>
      <c r="J8" s="252"/>
      <c r="K8" s="1145"/>
      <c r="L8" s="253" t="s">
        <v>453</v>
      </c>
      <c r="M8" s="254" t="s">
        <v>454</v>
      </c>
      <c r="N8" s="255" t="s">
        <v>455</v>
      </c>
    </row>
    <row r="9" spans="1:16" ht="13.2">
      <c r="A9" s="241"/>
      <c r="B9" s="237"/>
      <c r="C9" s="237"/>
      <c r="D9" s="237"/>
      <c r="E9" s="237"/>
      <c r="F9" s="237"/>
      <c r="G9" s="1138" t="s">
        <v>456</v>
      </c>
      <c r="H9" s="1139"/>
      <c r="I9" s="1139"/>
      <c r="J9" s="1140"/>
      <c r="K9" s="256">
        <v>613071626</v>
      </c>
      <c r="L9" s="257">
        <v>83481</v>
      </c>
      <c r="M9" s="258">
        <v>96663</v>
      </c>
      <c r="N9" s="259">
        <v>-13.6</v>
      </c>
    </row>
    <row r="10" spans="1:16" ht="13.2">
      <c r="A10" s="241"/>
      <c r="B10" s="237"/>
      <c r="C10" s="237"/>
      <c r="D10" s="237"/>
      <c r="E10" s="237"/>
      <c r="F10" s="237"/>
      <c r="G10" s="1138" t="s">
        <v>457</v>
      </c>
      <c r="H10" s="1139"/>
      <c r="I10" s="1139"/>
      <c r="J10" s="1140"/>
      <c r="K10" s="256">
        <v>733462</v>
      </c>
      <c r="L10" s="257">
        <v>100</v>
      </c>
      <c r="M10" s="258">
        <v>172</v>
      </c>
      <c r="N10" s="259">
        <v>-41.9</v>
      </c>
    </row>
    <row r="11" spans="1:16" ht="13.5" customHeight="1">
      <c r="A11" s="241"/>
      <c r="B11" s="237"/>
      <c r="C11" s="237"/>
      <c r="D11" s="237"/>
      <c r="E11" s="237"/>
      <c r="F11" s="237"/>
      <c r="G11" s="1138" t="s">
        <v>458</v>
      </c>
      <c r="H11" s="1139"/>
      <c r="I11" s="1139"/>
      <c r="J11" s="1140"/>
      <c r="K11" s="256">
        <v>7101808</v>
      </c>
      <c r="L11" s="257">
        <v>967</v>
      </c>
      <c r="M11" s="258">
        <v>495</v>
      </c>
      <c r="N11" s="259">
        <v>95.4</v>
      </c>
    </row>
    <row r="12" spans="1:16" ht="13.5" customHeight="1">
      <c r="A12" s="241"/>
      <c r="B12" s="237"/>
      <c r="C12" s="237"/>
      <c r="D12" s="237"/>
      <c r="E12" s="237"/>
      <c r="F12" s="237"/>
      <c r="G12" s="1138" t="s">
        <v>459</v>
      </c>
      <c r="H12" s="1139"/>
      <c r="I12" s="1139"/>
      <c r="J12" s="1140"/>
      <c r="K12" s="256" t="s">
        <v>460</v>
      </c>
      <c r="L12" s="257" t="s">
        <v>460</v>
      </c>
      <c r="M12" s="258" t="s">
        <v>460</v>
      </c>
      <c r="N12" s="259" t="s">
        <v>460</v>
      </c>
    </row>
    <row r="13" spans="1:16" ht="13.5" customHeight="1">
      <c r="A13" s="241"/>
      <c r="B13" s="237"/>
      <c r="C13" s="237"/>
      <c r="D13" s="237"/>
      <c r="E13" s="237"/>
      <c r="F13" s="237"/>
      <c r="G13" s="1138" t="s">
        <v>461</v>
      </c>
      <c r="H13" s="1139"/>
      <c r="I13" s="1139"/>
      <c r="J13" s="1140"/>
      <c r="K13" s="256" t="s">
        <v>460</v>
      </c>
      <c r="L13" s="257" t="s">
        <v>460</v>
      </c>
      <c r="M13" s="258">
        <v>36</v>
      </c>
      <c r="N13" s="259" t="s">
        <v>460</v>
      </c>
    </row>
    <row r="14" spans="1:16" ht="13.5" customHeight="1">
      <c r="A14" s="241"/>
      <c r="B14" s="237"/>
      <c r="C14" s="237"/>
      <c r="D14" s="237"/>
      <c r="E14" s="237"/>
      <c r="F14" s="237"/>
      <c r="G14" s="1138" t="s">
        <v>462</v>
      </c>
      <c r="H14" s="1139"/>
      <c r="I14" s="1139"/>
      <c r="J14" s="1140"/>
      <c r="K14" s="256">
        <v>2832769</v>
      </c>
      <c r="L14" s="257">
        <v>386</v>
      </c>
      <c r="M14" s="258">
        <v>919</v>
      </c>
      <c r="N14" s="259">
        <v>-58</v>
      </c>
    </row>
    <row r="15" spans="1:16" ht="13.2">
      <c r="A15" s="241"/>
      <c r="B15" s="237"/>
      <c r="C15" s="237"/>
      <c r="D15" s="237"/>
      <c r="E15" s="237"/>
      <c r="F15" s="237"/>
      <c r="G15" s="1138" t="s">
        <v>463</v>
      </c>
      <c r="H15" s="1139"/>
      <c r="I15" s="1139"/>
      <c r="J15" s="1140"/>
      <c r="K15" s="256">
        <v>-59196894</v>
      </c>
      <c r="L15" s="257">
        <v>-8061</v>
      </c>
      <c r="M15" s="258">
        <v>-8688</v>
      </c>
      <c r="N15" s="259">
        <v>-7.2</v>
      </c>
    </row>
    <row r="16" spans="1:16" ht="13.2">
      <c r="A16" s="241"/>
      <c r="B16" s="237"/>
      <c r="C16" s="237"/>
      <c r="D16" s="237"/>
      <c r="E16" s="237"/>
      <c r="F16" s="237"/>
      <c r="G16" s="1130" t="s">
        <v>139</v>
      </c>
      <c r="H16" s="1131"/>
      <c r="I16" s="1131"/>
      <c r="J16" s="1132"/>
      <c r="K16" s="257">
        <v>564542771</v>
      </c>
      <c r="L16" s="257">
        <v>76873</v>
      </c>
      <c r="M16" s="258">
        <v>89598</v>
      </c>
      <c r="N16" s="259">
        <v>-14.2</v>
      </c>
    </row>
    <row r="17" spans="1:16" ht="13.2">
      <c r="A17" s="241"/>
      <c r="B17" s="237"/>
      <c r="C17" s="237"/>
      <c r="D17" s="237"/>
      <c r="E17" s="237"/>
      <c r="F17" s="237"/>
      <c r="G17" s="260"/>
      <c r="H17" s="260"/>
      <c r="I17" s="260"/>
      <c r="J17" s="260"/>
      <c r="K17" s="261"/>
      <c r="L17" s="261"/>
      <c r="M17" s="261"/>
      <c r="N17" s="262"/>
    </row>
    <row r="18" spans="1:16" ht="13.2">
      <c r="A18" s="241"/>
      <c r="B18" s="237"/>
      <c r="C18" s="237"/>
      <c r="D18" s="237"/>
      <c r="E18" s="237"/>
      <c r="F18" s="237"/>
      <c r="G18" s="237"/>
      <c r="H18" s="237"/>
      <c r="I18" s="237"/>
      <c r="J18" s="237"/>
      <c r="K18" s="237"/>
      <c r="L18" s="237"/>
      <c r="M18" s="263"/>
      <c r="N18" s="263"/>
    </row>
    <row r="19" spans="1:16" ht="13.2">
      <c r="A19" s="241"/>
      <c r="B19" s="237"/>
      <c r="C19" s="237"/>
      <c r="D19" s="237"/>
      <c r="E19" s="237"/>
      <c r="F19" s="237"/>
      <c r="G19" s="237" t="s">
        <v>464</v>
      </c>
      <c r="H19" s="237"/>
      <c r="I19" s="237"/>
      <c r="J19" s="237"/>
      <c r="K19" s="237"/>
      <c r="L19" s="237"/>
      <c r="M19" s="237"/>
      <c r="N19" s="237"/>
    </row>
    <row r="20" spans="1:16" ht="13.2">
      <c r="A20" s="241"/>
      <c r="B20" s="237"/>
      <c r="C20" s="237"/>
      <c r="D20" s="237"/>
      <c r="E20" s="237"/>
      <c r="F20" s="237"/>
      <c r="G20" s="264"/>
      <c r="H20" s="265"/>
      <c r="I20" s="265"/>
      <c r="J20" s="266"/>
      <c r="K20" s="267" t="s">
        <v>465</v>
      </c>
      <c r="L20" s="268" t="s">
        <v>466</v>
      </c>
      <c r="M20" s="269" t="s">
        <v>467</v>
      </c>
      <c r="N20" s="270"/>
    </row>
    <row r="21" spans="1:16" s="276" customFormat="1" ht="13.2">
      <c r="A21" s="271"/>
      <c r="B21" s="242"/>
      <c r="C21" s="242"/>
      <c r="D21" s="242"/>
      <c r="E21" s="242"/>
      <c r="F21" s="242"/>
      <c r="G21" s="1141" t="s">
        <v>468</v>
      </c>
      <c r="H21" s="1142"/>
      <c r="I21" s="1142"/>
      <c r="J21" s="1143"/>
      <c r="K21" s="272">
        <v>766.14</v>
      </c>
      <c r="L21" s="273">
        <v>858.82</v>
      </c>
      <c r="M21" s="274">
        <v>-92.68</v>
      </c>
      <c r="N21" s="242"/>
      <c r="O21" s="275"/>
      <c r="P21" s="271"/>
    </row>
    <row r="22" spans="1:16" s="276" customFormat="1" ht="13.2">
      <c r="A22" s="271"/>
      <c r="B22" s="242"/>
      <c r="C22" s="242"/>
      <c r="D22" s="242"/>
      <c r="E22" s="242"/>
      <c r="F22" s="242"/>
      <c r="G22" s="1141" t="s">
        <v>469</v>
      </c>
      <c r="H22" s="1142"/>
      <c r="I22" s="1142"/>
      <c r="J22" s="1143"/>
      <c r="K22" s="277">
        <v>100.6</v>
      </c>
      <c r="L22" s="278">
        <v>101</v>
      </c>
      <c r="M22" s="279">
        <v>-0.4</v>
      </c>
      <c r="N22" s="263"/>
      <c r="O22" s="275"/>
      <c r="P22" s="271"/>
    </row>
    <row r="23" spans="1:16" s="276" customFormat="1" ht="13.2">
      <c r="A23" s="271"/>
      <c r="B23" s="242"/>
      <c r="C23" s="242"/>
      <c r="D23" s="242"/>
      <c r="E23" s="242"/>
      <c r="F23" s="242"/>
      <c r="G23" s="242"/>
      <c r="H23" s="242"/>
      <c r="I23" s="242"/>
      <c r="J23" s="242"/>
      <c r="K23" s="242"/>
      <c r="L23" s="263"/>
      <c r="M23" s="263"/>
      <c r="N23" s="263"/>
      <c r="O23" s="275"/>
      <c r="P23" s="271"/>
    </row>
    <row r="24" spans="1:16" s="276" customFormat="1" ht="13.2">
      <c r="A24" s="271"/>
      <c r="B24" s="242"/>
      <c r="C24" s="242"/>
      <c r="D24" s="242"/>
      <c r="E24" s="242"/>
      <c r="F24" s="242"/>
      <c r="G24" s="242"/>
      <c r="H24" s="242"/>
      <c r="I24" s="242"/>
      <c r="J24" s="242"/>
      <c r="K24" s="242"/>
      <c r="L24" s="263"/>
      <c r="M24" s="263"/>
      <c r="N24" s="263"/>
      <c r="O24" s="275"/>
      <c r="P24" s="271"/>
    </row>
    <row r="25" spans="1:16" s="276" customFormat="1" ht="13.2">
      <c r="A25" s="280"/>
      <c r="B25" s="281"/>
      <c r="C25" s="281"/>
      <c r="D25" s="281"/>
      <c r="E25" s="281"/>
      <c r="F25" s="281"/>
      <c r="G25" s="281"/>
      <c r="H25" s="281"/>
      <c r="I25" s="281"/>
      <c r="J25" s="281"/>
      <c r="K25" s="281"/>
      <c r="L25" s="282"/>
      <c r="M25" s="282"/>
      <c r="N25" s="282"/>
      <c r="O25" s="283"/>
      <c r="P25" s="271"/>
    </row>
    <row r="26" spans="1:16" s="276" customFormat="1" ht="13.2">
      <c r="A26" s="242" t="s">
        <v>470</v>
      </c>
      <c r="B26" s="242"/>
      <c r="C26" s="242"/>
      <c r="D26" s="242"/>
      <c r="E26" s="242"/>
      <c r="F26" s="242"/>
      <c r="G26" s="242"/>
      <c r="H26" s="242"/>
      <c r="I26" s="242"/>
      <c r="J26" s="242"/>
      <c r="K26" s="242"/>
      <c r="L26" s="263"/>
      <c r="M26" s="263"/>
      <c r="N26" s="263"/>
      <c r="O26" s="242"/>
      <c r="P26" s="242"/>
    </row>
    <row r="27" spans="1:16" ht="13.2">
      <c r="K27" s="237"/>
      <c r="L27" s="237"/>
      <c r="M27" s="237"/>
      <c r="N27" s="237"/>
      <c r="O27" s="237"/>
      <c r="P27" s="237"/>
    </row>
    <row r="28" spans="1:16" ht="16.2">
      <c r="A28" s="238" t="s">
        <v>471</v>
      </c>
      <c r="B28" s="239"/>
      <c r="C28" s="239"/>
      <c r="D28" s="239"/>
      <c r="E28" s="239"/>
      <c r="F28" s="239"/>
      <c r="G28" s="239"/>
      <c r="H28" s="239"/>
      <c r="I28" s="239"/>
      <c r="J28" s="239"/>
      <c r="K28" s="239"/>
      <c r="L28" s="239"/>
      <c r="M28" s="239"/>
      <c r="N28" s="239"/>
      <c r="O28" s="284"/>
    </row>
    <row r="29" spans="1:16" ht="13.2">
      <c r="A29" s="241"/>
      <c r="B29" s="237"/>
      <c r="C29" s="237"/>
      <c r="D29" s="237"/>
      <c r="E29" s="237"/>
      <c r="F29" s="237"/>
      <c r="G29" s="242" t="s">
        <v>472</v>
      </c>
      <c r="H29" s="242"/>
      <c r="I29" s="242"/>
      <c r="J29" s="242"/>
      <c r="K29" s="237"/>
      <c r="L29" s="237"/>
      <c r="M29" s="237"/>
      <c r="N29" s="237"/>
      <c r="O29" s="285"/>
    </row>
    <row r="30" spans="1:16" ht="13.2">
      <c r="A30" s="241"/>
      <c r="B30" s="237"/>
      <c r="C30" s="237"/>
      <c r="D30" s="237"/>
      <c r="E30" s="237"/>
      <c r="F30" s="237"/>
      <c r="G30" s="244"/>
      <c r="H30" s="245"/>
      <c r="I30" s="245"/>
      <c r="J30" s="246"/>
      <c r="K30" s="1144" t="s">
        <v>451</v>
      </c>
      <c r="L30" s="247"/>
      <c r="M30" s="248" t="s">
        <v>452</v>
      </c>
      <c r="N30" s="249"/>
    </row>
    <row r="31" spans="1:16" ht="13.2">
      <c r="A31" s="241"/>
      <c r="B31" s="237"/>
      <c r="C31" s="237"/>
      <c r="D31" s="237"/>
      <c r="E31" s="237"/>
      <c r="F31" s="237"/>
      <c r="G31" s="250"/>
      <c r="H31" s="251"/>
      <c r="I31" s="251"/>
      <c r="J31" s="252"/>
      <c r="K31" s="1145"/>
      <c r="L31" s="253" t="s">
        <v>453</v>
      </c>
      <c r="M31" s="254" t="s">
        <v>454</v>
      </c>
      <c r="N31" s="255" t="s">
        <v>455</v>
      </c>
    </row>
    <row r="32" spans="1:16" ht="27" customHeight="1">
      <c r="A32" s="241"/>
      <c r="B32" s="237"/>
      <c r="C32" s="237"/>
      <c r="D32" s="237"/>
      <c r="E32" s="237"/>
      <c r="F32" s="237"/>
      <c r="G32" s="1127" t="s">
        <v>473</v>
      </c>
      <c r="H32" s="1128"/>
      <c r="I32" s="1128"/>
      <c r="J32" s="1129"/>
      <c r="K32" s="257">
        <v>120348794</v>
      </c>
      <c r="L32" s="257">
        <v>16388</v>
      </c>
      <c r="M32" s="258">
        <v>27098</v>
      </c>
      <c r="N32" s="259">
        <v>-39.5</v>
      </c>
    </row>
    <row r="33" spans="1:16" ht="13.5" customHeight="1">
      <c r="A33" s="241"/>
      <c r="B33" s="237"/>
      <c r="C33" s="237"/>
      <c r="D33" s="237"/>
      <c r="E33" s="237"/>
      <c r="F33" s="237"/>
      <c r="G33" s="1127" t="s">
        <v>474</v>
      </c>
      <c r="H33" s="1128"/>
      <c r="I33" s="1128"/>
      <c r="J33" s="1129"/>
      <c r="K33" s="257" t="s">
        <v>460</v>
      </c>
      <c r="L33" s="257" t="s">
        <v>460</v>
      </c>
      <c r="M33" s="258">
        <v>3150</v>
      </c>
      <c r="N33" s="259" t="s">
        <v>460</v>
      </c>
    </row>
    <row r="34" spans="1:16" ht="27" customHeight="1">
      <c r="A34" s="241"/>
      <c r="B34" s="237"/>
      <c r="C34" s="237"/>
      <c r="D34" s="237"/>
      <c r="E34" s="237"/>
      <c r="F34" s="237"/>
      <c r="G34" s="1127" t="s">
        <v>475</v>
      </c>
      <c r="H34" s="1128"/>
      <c r="I34" s="1128"/>
      <c r="J34" s="1129"/>
      <c r="K34" s="257">
        <v>161048747</v>
      </c>
      <c r="L34" s="257">
        <v>21930</v>
      </c>
      <c r="M34" s="258">
        <v>17943</v>
      </c>
      <c r="N34" s="259">
        <v>22.2</v>
      </c>
    </row>
    <row r="35" spans="1:16" ht="27" customHeight="1">
      <c r="A35" s="241"/>
      <c r="B35" s="237"/>
      <c r="C35" s="237"/>
      <c r="D35" s="237"/>
      <c r="E35" s="237"/>
      <c r="F35" s="237"/>
      <c r="G35" s="1127" t="s">
        <v>476</v>
      </c>
      <c r="H35" s="1128"/>
      <c r="I35" s="1128"/>
      <c r="J35" s="1129"/>
      <c r="K35" s="257">
        <v>4508567</v>
      </c>
      <c r="L35" s="257">
        <v>614</v>
      </c>
      <c r="M35" s="258">
        <v>933</v>
      </c>
      <c r="N35" s="259">
        <v>-34.200000000000003</v>
      </c>
    </row>
    <row r="36" spans="1:16" ht="27" customHeight="1">
      <c r="A36" s="241"/>
      <c r="B36" s="237"/>
      <c r="C36" s="237"/>
      <c r="D36" s="237"/>
      <c r="E36" s="237"/>
      <c r="F36" s="237"/>
      <c r="G36" s="1127" t="s">
        <v>477</v>
      </c>
      <c r="H36" s="1128"/>
      <c r="I36" s="1128"/>
      <c r="J36" s="1129"/>
      <c r="K36" s="257" t="s">
        <v>460</v>
      </c>
      <c r="L36" s="257" t="s">
        <v>460</v>
      </c>
      <c r="M36" s="258">
        <v>73</v>
      </c>
      <c r="N36" s="259" t="s">
        <v>460</v>
      </c>
    </row>
    <row r="37" spans="1:16" ht="13.5" customHeight="1">
      <c r="A37" s="241"/>
      <c r="B37" s="237"/>
      <c r="C37" s="237"/>
      <c r="D37" s="237"/>
      <c r="E37" s="237"/>
      <c r="F37" s="237"/>
      <c r="G37" s="1127" t="s">
        <v>478</v>
      </c>
      <c r="H37" s="1128"/>
      <c r="I37" s="1128"/>
      <c r="J37" s="1129"/>
      <c r="K37" s="257">
        <v>2249810</v>
      </c>
      <c r="L37" s="257">
        <v>306</v>
      </c>
      <c r="M37" s="258">
        <v>636</v>
      </c>
      <c r="N37" s="259">
        <v>-51.9</v>
      </c>
    </row>
    <row r="38" spans="1:16" ht="27" customHeight="1">
      <c r="A38" s="241"/>
      <c r="B38" s="237"/>
      <c r="C38" s="237"/>
      <c r="D38" s="237"/>
      <c r="E38" s="237"/>
      <c r="F38" s="237"/>
      <c r="G38" s="1124" t="s">
        <v>479</v>
      </c>
      <c r="H38" s="1125"/>
      <c r="I38" s="1125"/>
      <c r="J38" s="1126"/>
      <c r="K38" s="286" t="s">
        <v>460</v>
      </c>
      <c r="L38" s="286" t="s">
        <v>460</v>
      </c>
      <c r="M38" s="287">
        <v>0</v>
      </c>
      <c r="N38" s="288" t="s">
        <v>460</v>
      </c>
      <c r="O38" s="285"/>
    </row>
    <row r="39" spans="1:16" ht="13.2">
      <c r="A39" s="241"/>
      <c r="B39" s="237"/>
      <c r="C39" s="237"/>
      <c r="D39" s="237"/>
      <c r="E39" s="237"/>
      <c r="F39" s="237"/>
      <c r="G39" s="1124" t="s">
        <v>480</v>
      </c>
      <c r="H39" s="1125"/>
      <c r="I39" s="1125"/>
      <c r="J39" s="1126"/>
      <c r="K39" s="256">
        <v>-9966511</v>
      </c>
      <c r="L39" s="256">
        <v>-1357</v>
      </c>
      <c r="M39" s="289">
        <v>-1999</v>
      </c>
      <c r="N39" s="290">
        <v>-32.1</v>
      </c>
      <c r="O39" s="285"/>
    </row>
    <row r="40" spans="1:16" ht="27" customHeight="1">
      <c r="A40" s="241"/>
      <c r="B40" s="237"/>
      <c r="C40" s="237"/>
      <c r="D40" s="237"/>
      <c r="E40" s="237"/>
      <c r="F40" s="237"/>
      <c r="G40" s="1127" t="s">
        <v>481</v>
      </c>
      <c r="H40" s="1128"/>
      <c r="I40" s="1128"/>
      <c r="J40" s="1129"/>
      <c r="K40" s="256">
        <v>-156185352</v>
      </c>
      <c r="L40" s="256">
        <v>-21268</v>
      </c>
      <c r="M40" s="289">
        <v>-26952</v>
      </c>
      <c r="N40" s="290">
        <v>-21.1</v>
      </c>
      <c r="O40" s="285"/>
    </row>
    <row r="41" spans="1:16" ht="13.2">
      <c r="A41" s="241"/>
      <c r="B41" s="237"/>
      <c r="C41" s="237"/>
      <c r="D41" s="237"/>
      <c r="E41" s="237"/>
      <c r="F41" s="237"/>
      <c r="G41" s="1130" t="s">
        <v>482</v>
      </c>
      <c r="H41" s="1131"/>
      <c r="I41" s="1131"/>
      <c r="J41" s="1132"/>
      <c r="K41" s="257">
        <v>122004055</v>
      </c>
      <c r="L41" s="256">
        <v>16613</v>
      </c>
      <c r="M41" s="289">
        <v>20882</v>
      </c>
      <c r="N41" s="290">
        <v>-20.399999999999999</v>
      </c>
      <c r="O41" s="285"/>
    </row>
    <row r="42" spans="1:16" ht="13.2">
      <c r="A42" s="241"/>
      <c r="B42" s="237"/>
      <c r="C42" s="237"/>
      <c r="D42" s="237"/>
      <c r="E42" s="237"/>
      <c r="F42" s="237"/>
      <c r="G42" s="237"/>
      <c r="H42" s="237"/>
      <c r="I42" s="237"/>
      <c r="J42" s="237"/>
      <c r="K42" s="237"/>
      <c r="L42" s="237"/>
      <c r="M42" s="263"/>
      <c r="N42" s="263"/>
      <c r="O42" s="285"/>
    </row>
    <row r="43" spans="1:16" ht="13.2">
      <c r="A43" s="241"/>
      <c r="B43" s="237"/>
      <c r="C43" s="237"/>
      <c r="D43" s="237"/>
      <c r="E43" s="237"/>
      <c r="F43" s="237"/>
      <c r="G43" s="237"/>
      <c r="H43" s="237"/>
      <c r="I43" s="237"/>
      <c r="J43" s="237"/>
      <c r="K43" s="237"/>
      <c r="L43" s="291"/>
      <c r="M43" s="263"/>
      <c r="N43" s="237"/>
      <c r="O43" s="285"/>
    </row>
    <row r="44" spans="1:16" ht="13.2">
      <c r="A44" s="241"/>
      <c r="B44" s="237"/>
      <c r="C44" s="237"/>
      <c r="D44" s="237"/>
      <c r="E44" s="237"/>
      <c r="F44" s="237"/>
      <c r="G44" s="237"/>
      <c r="H44" s="237"/>
      <c r="I44" s="237"/>
      <c r="J44" s="237"/>
      <c r="K44" s="237"/>
      <c r="L44" s="237"/>
      <c r="M44" s="263"/>
      <c r="N44" s="237"/>
    </row>
    <row r="45" spans="1:16" ht="13.2">
      <c r="A45" s="239"/>
      <c r="B45" s="239"/>
      <c r="C45" s="239"/>
      <c r="D45" s="239"/>
      <c r="E45" s="239"/>
      <c r="F45" s="239"/>
      <c r="G45" s="239"/>
      <c r="H45" s="239"/>
      <c r="I45" s="239"/>
      <c r="J45" s="239"/>
      <c r="K45" s="239"/>
      <c r="L45" s="239"/>
      <c r="M45" s="292"/>
      <c r="N45" s="239"/>
      <c r="O45" s="239"/>
      <c r="P45" s="237"/>
    </row>
    <row r="46" spans="1:16" ht="13.2">
      <c r="A46" s="293"/>
      <c r="B46" s="293"/>
      <c r="C46" s="293"/>
      <c r="D46" s="293"/>
      <c r="E46" s="293"/>
      <c r="F46" s="293"/>
      <c r="G46" s="293"/>
      <c r="H46" s="293"/>
      <c r="I46" s="293"/>
      <c r="J46" s="293"/>
      <c r="K46" s="293"/>
      <c r="L46" s="293"/>
      <c r="M46" s="293"/>
      <c r="N46" s="293"/>
      <c r="O46" s="293"/>
      <c r="P46" s="237"/>
    </row>
    <row r="47" spans="1:16" ht="17.25" customHeight="1">
      <c r="A47" s="294" t="s">
        <v>483</v>
      </c>
      <c r="B47" s="237"/>
      <c r="C47" s="237"/>
      <c r="D47" s="237"/>
      <c r="E47" s="237"/>
      <c r="F47" s="237"/>
      <c r="G47" s="237"/>
      <c r="H47" s="237"/>
      <c r="I47" s="237"/>
      <c r="J47" s="237"/>
      <c r="K47" s="237"/>
      <c r="L47" s="237"/>
      <c r="M47" s="237"/>
      <c r="N47" s="237"/>
    </row>
    <row r="48" spans="1:16" ht="13.2">
      <c r="A48" s="241"/>
      <c r="B48" s="237"/>
      <c r="C48" s="237"/>
      <c r="D48" s="237"/>
      <c r="E48" s="237"/>
      <c r="F48" s="237"/>
      <c r="G48" s="295" t="s">
        <v>484</v>
      </c>
      <c r="H48" s="295"/>
      <c r="I48" s="295"/>
      <c r="J48" s="295"/>
      <c r="K48" s="295"/>
      <c r="L48" s="295"/>
      <c r="M48" s="296"/>
      <c r="N48" s="295"/>
    </row>
    <row r="49" spans="1:14" ht="13.5" customHeight="1">
      <c r="A49" s="241"/>
      <c r="B49" s="237"/>
      <c r="C49" s="237"/>
      <c r="D49" s="237"/>
      <c r="E49" s="237"/>
      <c r="F49" s="237"/>
      <c r="G49" s="297"/>
      <c r="H49" s="298"/>
      <c r="I49" s="1133" t="s">
        <v>451</v>
      </c>
      <c r="J49" s="1135" t="s">
        <v>485</v>
      </c>
      <c r="K49" s="1136"/>
      <c r="L49" s="1136"/>
      <c r="M49" s="1136"/>
      <c r="N49" s="1137"/>
    </row>
    <row r="50" spans="1:14" ht="13.2">
      <c r="A50" s="241"/>
      <c r="B50" s="237"/>
      <c r="C50" s="237"/>
      <c r="D50" s="237"/>
      <c r="E50" s="237"/>
      <c r="F50" s="237"/>
      <c r="G50" s="299"/>
      <c r="H50" s="300"/>
      <c r="I50" s="1134"/>
      <c r="J50" s="301" t="s">
        <v>486</v>
      </c>
      <c r="K50" s="302" t="s">
        <v>487</v>
      </c>
      <c r="L50" s="303" t="s">
        <v>488</v>
      </c>
      <c r="M50" s="304" t="s">
        <v>489</v>
      </c>
      <c r="N50" s="305" t="s">
        <v>490</v>
      </c>
    </row>
    <row r="51" spans="1:14" ht="13.2">
      <c r="A51" s="241"/>
      <c r="B51" s="237"/>
      <c r="C51" s="237"/>
      <c r="D51" s="237"/>
      <c r="E51" s="237"/>
      <c r="F51" s="237"/>
      <c r="G51" s="297" t="s">
        <v>491</v>
      </c>
      <c r="H51" s="298"/>
      <c r="I51" s="306">
        <v>153357610</v>
      </c>
      <c r="J51" s="307">
        <v>21088</v>
      </c>
      <c r="K51" s="308">
        <v>-3.3</v>
      </c>
      <c r="L51" s="309">
        <v>31502</v>
      </c>
      <c r="M51" s="310">
        <v>-6.9</v>
      </c>
      <c r="N51" s="311">
        <v>3.6</v>
      </c>
    </row>
    <row r="52" spans="1:14" ht="13.2">
      <c r="A52" s="241"/>
      <c r="B52" s="237"/>
      <c r="C52" s="237"/>
      <c r="D52" s="237"/>
      <c r="E52" s="237"/>
      <c r="F52" s="237"/>
      <c r="G52" s="312"/>
      <c r="H52" s="313" t="s">
        <v>492</v>
      </c>
      <c r="I52" s="314">
        <v>67870503</v>
      </c>
      <c r="J52" s="315">
        <v>9333</v>
      </c>
      <c r="K52" s="316">
        <v>-12.7</v>
      </c>
      <c r="L52" s="317">
        <v>11020</v>
      </c>
      <c r="M52" s="318">
        <v>-11.8</v>
      </c>
      <c r="N52" s="319">
        <v>-0.9</v>
      </c>
    </row>
    <row r="53" spans="1:14" ht="13.2">
      <c r="A53" s="241"/>
      <c r="B53" s="237"/>
      <c r="C53" s="237"/>
      <c r="D53" s="237"/>
      <c r="E53" s="237"/>
      <c r="F53" s="237"/>
      <c r="G53" s="297" t="s">
        <v>493</v>
      </c>
      <c r="H53" s="298"/>
      <c r="I53" s="306">
        <v>159037356</v>
      </c>
      <c r="J53" s="307">
        <v>21819</v>
      </c>
      <c r="K53" s="308">
        <v>3.5</v>
      </c>
      <c r="L53" s="309">
        <v>34374</v>
      </c>
      <c r="M53" s="310">
        <v>9.1</v>
      </c>
      <c r="N53" s="311">
        <v>-5.6</v>
      </c>
    </row>
    <row r="54" spans="1:14" ht="13.2">
      <c r="A54" s="241"/>
      <c r="B54" s="237"/>
      <c r="C54" s="237"/>
      <c r="D54" s="237"/>
      <c r="E54" s="237"/>
      <c r="F54" s="237"/>
      <c r="G54" s="312"/>
      <c r="H54" s="313" t="s">
        <v>492</v>
      </c>
      <c r="I54" s="314">
        <v>67735481</v>
      </c>
      <c r="J54" s="315">
        <v>9293</v>
      </c>
      <c r="K54" s="316">
        <v>-0.4</v>
      </c>
      <c r="L54" s="317">
        <v>10917</v>
      </c>
      <c r="M54" s="318">
        <v>-0.9</v>
      </c>
      <c r="N54" s="319">
        <v>0.5</v>
      </c>
    </row>
    <row r="55" spans="1:14" ht="13.2">
      <c r="A55" s="241"/>
      <c r="B55" s="237"/>
      <c r="C55" s="237"/>
      <c r="D55" s="237"/>
      <c r="E55" s="237"/>
      <c r="F55" s="237"/>
      <c r="G55" s="297" t="s">
        <v>494</v>
      </c>
      <c r="H55" s="298"/>
      <c r="I55" s="306">
        <v>161273719</v>
      </c>
      <c r="J55" s="307">
        <v>22077</v>
      </c>
      <c r="K55" s="308">
        <v>1.2</v>
      </c>
      <c r="L55" s="309">
        <v>35216</v>
      </c>
      <c r="M55" s="310">
        <v>2.4</v>
      </c>
      <c r="N55" s="311">
        <v>-1.2</v>
      </c>
    </row>
    <row r="56" spans="1:14" ht="13.2">
      <c r="A56" s="241"/>
      <c r="B56" s="237"/>
      <c r="C56" s="237"/>
      <c r="D56" s="237"/>
      <c r="E56" s="237"/>
      <c r="F56" s="237"/>
      <c r="G56" s="312"/>
      <c r="H56" s="313" t="s">
        <v>492</v>
      </c>
      <c r="I56" s="314">
        <v>78243042</v>
      </c>
      <c r="J56" s="315">
        <v>10711</v>
      </c>
      <c r="K56" s="316">
        <v>15.3</v>
      </c>
      <c r="L56" s="317">
        <v>12644</v>
      </c>
      <c r="M56" s="318">
        <v>15.8</v>
      </c>
      <c r="N56" s="319">
        <v>-0.5</v>
      </c>
    </row>
    <row r="57" spans="1:14" ht="13.2">
      <c r="A57" s="241"/>
      <c r="B57" s="237"/>
      <c r="C57" s="237"/>
      <c r="D57" s="237"/>
      <c r="E57" s="237"/>
      <c r="F57" s="237"/>
      <c r="G57" s="297" t="s">
        <v>495</v>
      </c>
      <c r="H57" s="298"/>
      <c r="I57" s="306">
        <v>127574390</v>
      </c>
      <c r="J57" s="307">
        <v>17420</v>
      </c>
      <c r="K57" s="308">
        <v>-21.1</v>
      </c>
      <c r="L57" s="309">
        <v>36736</v>
      </c>
      <c r="M57" s="310">
        <v>4.3</v>
      </c>
      <c r="N57" s="311">
        <v>-25.4</v>
      </c>
    </row>
    <row r="58" spans="1:14" ht="13.2">
      <c r="A58" s="241"/>
      <c r="B58" s="237"/>
      <c r="C58" s="237"/>
      <c r="D58" s="237"/>
      <c r="E58" s="237"/>
      <c r="F58" s="237"/>
      <c r="G58" s="312"/>
      <c r="H58" s="313" t="s">
        <v>492</v>
      </c>
      <c r="I58" s="314">
        <v>64815952</v>
      </c>
      <c r="J58" s="315">
        <v>8851</v>
      </c>
      <c r="K58" s="316">
        <v>-17.399999999999999</v>
      </c>
      <c r="L58" s="317">
        <v>13410</v>
      </c>
      <c r="M58" s="318">
        <v>6.1</v>
      </c>
      <c r="N58" s="319">
        <v>-23.5</v>
      </c>
    </row>
    <row r="59" spans="1:14" ht="13.2">
      <c r="A59" s="241"/>
      <c r="B59" s="237"/>
      <c r="C59" s="237"/>
      <c r="D59" s="237"/>
      <c r="E59" s="237"/>
      <c r="F59" s="237"/>
      <c r="G59" s="297" t="s">
        <v>496</v>
      </c>
      <c r="H59" s="298"/>
      <c r="I59" s="306">
        <v>135426544</v>
      </c>
      <c r="J59" s="307">
        <v>18441</v>
      </c>
      <c r="K59" s="308">
        <v>5.9</v>
      </c>
      <c r="L59" s="309">
        <v>38259</v>
      </c>
      <c r="M59" s="310">
        <v>4.0999999999999996</v>
      </c>
      <c r="N59" s="311">
        <v>1.8</v>
      </c>
    </row>
    <row r="60" spans="1:14" ht="13.2">
      <c r="A60" s="241"/>
      <c r="B60" s="237"/>
      <c r="C60" s="237"/>
      <c r="D60" s="237"/>
      <c r="E60" s="237"/>
      <c r="F60" s="237"/>
      <c r="G60" s="312"/>
      <c r="H60" s="313" t="s">
        <v>492</v>
      </c>
      <c r="I60" s="320">
        <v>75864184</v>
      </c>
      <c r="J60" s="315">
        <v>10330</v>
      </c>
      <c r="K60" s="316">
        <v>16.7</v>
      </c>
      <c r="L60" s="317">
        <v>13379</v>
      </c>
      <c r="M60" s="318">
        <v>-0.2</v>
      </c>
      <c r="N60" s="319">
        <v>16.899999999999999</v>
      </c>
    </row>
    <row r="61" spans="1:14" ht="13.2">
      <c r="A61" s="241"/>
      <c r="B61" s="237"/>
      <c r="C61" s="237"/>
      <c r="D61" s="237"/>
      <c r="E61" s="237"/>
      <c r="F61" s="237"/>
      <c r="G61" s="297" t="s">
        <v>497</v>
      </c>
      <c r="H61" s="321"/>
      <c r="I61" s="322">
        <v>147333924</v>
      </c>
      <c r="J61" s="323">
        <v>20169</v>
      </c>
      <c r="K61" s="324">
        <v>-2.8</v>
      </c>
      <c r="L61" s="325">
        <v>35217</v>
      </c>
      <c r="M61" s="326">
        <v>2.6</v>
      </c>
      <c r="N61" s="311">
        <v>-5.4</v>
      </c>
    </row>
    <row r="62" spans="1:14" ht="13.2">
      <c r="A62" s="241"/>
      <c r="B62" s="237"/>
      <c r="C62" s="237"/>
      <c r="D62" s="237"/>
      <c r="E62" s="237"/>
      <c r="F62" s="237"/>
      <c r="G62" s="312"/>
      <c r="H62" s="313" t="s">
        <v>492</v>
      </c>
      <c r="I62" s="314">
        <v>70905832</v>
      </c>
      <c r="J62" s="315">
        <v>9704</v>
      </c>
      <c r="K62" s="316">
        <v>0.3</v>
      </c>
      <c r="L62" s="317">
        <v>12274</v>
      </c>
      <c r="M62" s="318">
        <v>1.8</v>
      </c>
      <c r="N62" s="319">
        <v>-1.5</v>
      </c>
    </row>
    <row r="63" spans="1:14" ht="13.2">
      <c r="A63" s="241"/>
      <c r="B63" s="237"/>
      <c r="C63" s="237"/>
      <c r="D63" s="237"/>
      <c r="E63" s="237"/>
      <c r="F63" s="237"/>
      <c r="G63" s="237"/>
      <c r="H63" s="237"/>
      <c r="I63" s="237"/>
      <c r="J63" s="237"/>
      <c r="K63" s="237"/>
      <c r="L63" s="237"/>
      <c r="M63" s="237"/>
      <c r="N63" s="237"/>
    </row>
    <row r="64" spans="1:14" ht="13.2">
      <c r="A64" s="241"/>
      <c r="B64" s="237"/>
      <c r="C64" s="237"/>
      <c r="D64" s="237"/>
      <c r="E64" s="237"/>
      <c r="F64" s="237"/>
      <c r="G64" s="237"/>
      <c r="H64" s="237"/>
      <c r="I64" s="237"/>
      <c r="J64" s="237"/>
      <c r="K64" s="237"/>
      <c r="L64" s="237"/>
      <c r="M64" s="237"/>
      <c r="N64" s="237"/>
    </row>
    <row r="65" spans="1:16" ht="13.2">
      <c r="A65" s="241"/>
      <c r="B65" s="237"/>
      <c r="C65" s="237"/>
      <c r="D65" s="237"/>
      <c r="E65" s="237"/>
      <c r="F65" s="237"/>
      <c r="G65" s="237"/>
      <c r="H65" s="237"/>
      <c r="I65" s="237"/>
      <c r="J65" s="237"/>
      <c r="K65" s="237"/>
      <c r="L65" s="237"/>
      <c r="M65" s="237"/>
      <c r="N65" s="237"/>
    </row>
    <row r="66" spans="1:16" ht="13.2">
      <c r="A66" s="327"/>
      <c r="B66" s="293"/>
      <c r="C66" s="293"/>
      <c r="D66" s="293"/>
      <c r="E66" s="293"/>
      <c r="F66" s="293"/>
      <c r="G66" s="293"/>
      <c r="H66" s="293"/>
      <c r="I66" s="293"/>
      <c r="J66" s="293"/>
      <c r="K66" s="293"/>
      <c r="L66" s="293"/>
      <c r="M66" s="293"/>
      <c r="N66" s="293"/>
      <c r="O66" s="328"/>
    </row>
    <row r="67" spans="1:16" ht="13.5" hidden="1" customHeight="1">
      <c r="G67" s="237"/>
      <c r="H67" s="237"/>
      <c r="I67" s="237"/>
      <c r="J67" s="237"/>
      <c r="K67" s="237"/>
      <c r="L67" s="237"/>
      <c r="M67" s="237"/>
      <c r="N67" s="237"/>
      <c r="O67" s="237"/>
      <c r="P67" s="237"/>
    </row>
    <row r="68" spans="1:16" ht="13.5" hidden="1" customHeight="1">
      <c r="G68" s="237"/>
      <c r="H68" s="237"/>
      <c r="I68" s="237"/>
      <c r="J68" s="237"/>
      <c r="K68" s="237"/>
      <c r="L68" s="237"/>
      <c r="M68" s="237"/>
      <c r="N68" s="237"/>
    </row>
    <row r="69" spans="1:16" ht="13.5" hidden="1" customHeight="1">
      <c r="G69" s="237"/>
      <c r="H69" s="237"/>
      <c r="I69" s="237"/>
      <c r="J69" s="237"/>
      <c r="K69" s="237"/>
      <c r="L69" s="237"/>
      <c r="M69" s="237"/>
      <c r="N69" s="237"/>
    </row>
    <row r="70" spans="1:16" ht="13.2" hidden="1">
      <c r="G70" s="237"/>
      <c r="H70" s="237"/>
      <c r="I70" s="237"/>
      <c r="J70" s="237"/>
      <c r="K70" s="237"/>
      <c r="L70" s="237"/>
      <c r="M70" s="237"/>
      <c r="N70" s="237"/>
    </row>
    <row r="71" spans="1:16" ht="13.2" hidden="1">
      <c r="G71" s="237"/>
      <c r="H71" s="237"/>
      <c r="I71" s="237"/>
      <c r="J71" s="237"/>
      <c r="K71" s="237"/>
      <c r="L71" s="237"/>
      <c r="M71" s="237"/>
      <c r="N71" s="237"/>
    </row>
    <row r="72" spans="1:16" ht="13.2" hidden="1">
      <c r="G72" s="237"/>
      <c r="H72" s="237"/>
      <c r="I72" s="237"/>
      <c r="J72" s="237"/>
      <c r="K72" s="237"/>
      <c r="L72" s="237"/>
      <c r="M72" s="237"/>
      <c r="N72" s="237"/>
    </row>
    <row r="73" spans="1:16" ht="13.2" hidden="1">
      <c r="G73" s="237"/>
      <c r="H73" s="237"/>
      <c r="I73" s="237"/>
      <c r="J73" s="237"/>
      <c r="K73" s="237"/>
      <c r="L73" s="237"/>
      <c r="M73" s="237"/>
      <c r="N73" s="237"/>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B2" s="234"/>
      <c r="T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2:34" ht="13.2">
      <c r="AH17" s="234"/>
    </row>
    <row r="18" spans="2:34" ht="13.2"/>
    <row r="19" spans="2:34" ht="13.2"/>
    <row r="20" spans="2:34" ht="13.2">
      <c r="AH20" s="234"/>
    </row>
    <row r="21" spans="2:34" ht="13.2">
      <c r="AH21" s="234"/>
    </row>
    <row r="22" spans="2:34" ht="13.2"/>
    <row r="23" spans="2:34" ht="13.2"/>
    <row r="24" spans="2:34" ht="13.2"/>
    <row r="25" spans="2:34" ht="13.2"/>
    <row r="26" spans="2:34" ht="13.2"/>
    <row r="27" spans="2:34" ht="13.2"/>
    <row r="28" spans="2:34" ht="13.2">
      <c r="AH28" s="234"/>
    </row>
    <row r="29" spans="2:34" ht="13.2"/>
    <row r="30" spans="2:34" ht="13.2">
      <c r="B30" s="234"/>
    </row>
    <row r="31" spans="2:34" ht="13.2"/>
    <row r="32" spans="2:34" ht="13.2"/>
    <row r="33" spans="3:34" ht="13.2">
      <c r="G33" s="234"/>
      <c r="I33" s="234"/>
    </row>
    <row r="34" spans="3:34" ht="13.2">
      <c r="C34" s="234"/>
      <c r="P34" s="234"/>
      <c r="R34" s="234"/>
      <c r="U34" s="234"/>
    </row>
    <row r="35" spans="3:34" ht="13.2">
      <c r="D35" s="234"/>
      <c r="E35" s="234"/>
      <c r="T35" s="234"/>
      <c r="W35" s="234"/>
      <c r="AC35" s="234"/>
      <c r="AD35" s="234"/>
      <c r="AE35" s="234"/>
      <c r="AF35" s="234"/>
      <c r="AG35" s="234"/>
      <c r="AH35" s="234"/>
    </row>
    <row r="36" spans="3:34" ht="13.2">
      <c r="F36" s="234"/>
      <c r="H36" s="234"/>
      <c r="J36" s="234"/>
      <c r="K36" s="234"/>
      <c r="L36" s="234"/>
      <c r="M36" s="234"/>
      <c r="N36" s="234"/>
      <c r="O36" s="234"/>
      <c r="Q36" s="234"/>
      <c r="S36" s="234"/>
      <c r="V36" s="234"/>
      <c r="X36" s="234"/>
      <c r="Y36" s="234"/>
      <c r="Z36" s="234"/>
      <c r="AA36" s="234"/>
      <c r="AB36" s="234"/>
      <c r="AC36" s="234"/>
      <c r="AD36" s="234"/>
      <c r="AE36" s="234"/>
      <c r="AF36" s="234"/>
      <c r="AG36" s="234"/>
      <c r="AH36" s="234"/>
    </row>
    <row r="37" spans="3:34" ht="13.2">
      <c r="AH37" s="234"/>
    </row>
    <row r="38" spans="3:34" ht="13.2">
      <c r="AG38" s="234"/>
      <c r="AH38" s="234"/>
    </row>
    <row r="39" spans="3:34" ht="13.2"/>
    <row r="40" spans="3:34" ht="13.2">
      <c r="U40" s="234"/>
    </row>
    <row r="41" spans="3:34" ht="13.2">
      <c r="R41" s="234"/>
    </row>
    <row r="42" spans="3:34" ht="13.2">
      <c r="T42" s="234"/>
      <c r="W42" s="234"/>
    </row>
    <row r="43" spans="3:34" ht="13.2">
      <c r="Q43" s="234"/>
      <c r="S43" s="234"/>
      <c r="V43" s="234"/>
      <c r="X43" s="234"/>
      <c r="Y43" s="234"/>
      <c r="Z43" s="234"/>
      <c r="AA43" s="234"/>
      <c r="AB43" s="234"/>
      <c r="AC43" s="234"/>
      <c r="AD43" s="234"/>
      <c r="AE43" s="234"/>
      <c r="AF43" s="234"/>
      <c r="AG43" s="234"/>
      <c r="AH43" s="234"/>
    </row>
    <row r="44" spans="3:34" ht="13.2">
      <c r="AH44" s="234"/>
    </row>
    <row r="45" spans="3:34" ht="13.2"/>
    <row r="46" spans="3:34" ht="13.2"/>
    <row r="47" spans="3:34" ht="13.2"/>
    <row r="48" spans="3:34" ht="13.2">
      <c r="AG48" s="234"/>
      <c r="AH48" s="234"/>
    </row>
    <row r="49" spans="29:34" ht="13.2"/>
    <row r="50" spans="29:34" ht="13.2">
      <c r="AH50" s="234"/>
    </row>
    <row r="51" spans="29:34" ht="13.2">
      <c r="AC51" s="234"/>
      <c r="AD51" s="234"/>
      <c r="AE51" s="234"/>
      <c r="AF51" s="234"/>
      <c r="AG51" s="234"/>
      <c r="AH51" s="234"/>
    </row>
    <row r="52" spans="29:34" ht="13.2"/>
    <row r="53" spans="29:34" ht="13.2"/>
    <row r="54" spans="29:34" ht="13.2">
      <c r="AH54" s="234"/>
    </row>
    <row r="55" spans="29:34" ht="13.2"/>
    <row r="56" spans="29:34" ht="13.2"/>
    <row r="57" spans="29:34" ht="13.2"/>
    <row r="58" spans="29:34" ht="13.2">
      <c r="AH58" s="234"/>
    </row>
    <row r="59" spans="29:34" ht="13.2"/>
    <row r="60" spans="29:34" ht="13.2"/>
    <row r="61" spans="29:34" ht="13.2"/>
    <row r="62" spans="29:34" ht="13.2"/>
    <row r="63" spans="29:34" ht="13.2">
      <c r="AH63" s="234"/>
    </row>
    <row r="64" spans="29:34" ht="13.2">
      <c r="AG64" s="234"/>
      <c r="AH64" s="234"/>
    </row>
    <row r="65" spans="32:34" ht="13.2"/>
    <row r="66" spans="32:34" ht="13.2"/>
    <row r="67" spans="32:34" ht="13.2"/>
    <row r="68" spans="32:34" ht="13.2"/>
    <row r="69" spans="32:34" ht="13.2">
      <c r="AF69" s="234"/>
      <c r="AG69" s="234"/>
      <c r="AH69" s="234"/>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4"/>
    </row>
    <row r="83" spans="25:34" ht="13.2">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hidden="1" customHeight="1"/>
    <row r="118" spans="34:34" ht="13.5" hidden="1" customHeight="1"/>
    <row r="119" spans="34:34" ht="13.5" hidden="1" customHeight="1"/>
    <row r="120" spans="34:34" ht="13.5" hidden="1" customHeight="1"/>
    <row r="121" spans="34:34" ht="13.5" hidden="1" customHeight="1">
      <c r="AH121" s="23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B2" s="234"/>
      <c r="T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9:34" ht="13.2">
      <c r="AH17" s="234"/>
    </row>
    <row r="18" spans="9:34" ht="13.2"/>
    <row r="19" spans="9:34" ht="13.2"/>
    <row r="20" spans="9:34" ht="13.2">
      <c r="AH20" s="234"/>
    </row>
    <row r="21" spans="9:34" ht="13.2">
      <c r="AH21" s="234"/>
    </row>
    <row r="22" spans="9:34" ht="13.2"/>
    <row r="23" spans="9:34" ht="13.2"/>
    <row r="24" spans="9:34" ht="13.2"/>
    <row r="25" spans="9:34" ht="13.2"/>
    <row r="26" spans="9:34" ht="13.2"/>
    <row r="27" spans="9:34" ht="13.2"/>
    <row r="28" spans="9:34" ht="13.2">
      <c r="AH28" s="234"/>
    </row>
    <row r="29" spans="9:34" ht="13.2"/>
    <row r="30" spans="9:34" ht="13.2"/>
    <row r="31" spans="9:34" ht="13.2">
      <c r="I31" s="234"/>
    </row>
    <row r="32" spans="9:34" ht="13.2"/>
    <row r="33" spans="2:34" ht="13.2">
      <c r="G33" s="234"/>
    </row>
    <row r="34" spans="2:34" ht="13.2">
      <c r="C34" s="234"/>
      <c r="P34" s="234"/>
      <c r="R34" s="234"/>
      <c r="U34" s="234"/>
    </row>
    <row r="35" spans="2:34" ht="13.2">
      <c r="B35" s="234"/>
      <c r="D35" s="234"/>
      <c r="E35" s="234"/>
      <c r="T35" s="234"/>
      <c r="W35" s="234"/>
      <c r="AC35" s="234"/>
      <c r="AD35" s="234"/>
      <c r="AE35" s="234"/>
      <c r="AF35" s="234"/>
      <c r="AG35" s="234"/>
      <c r="AH35" s="234"/>
    </row>
    <row r="36" spans="2:34" ht="13.2">
      <c r="F36" s="234"/>
      <c r="H36" s="234"/>
      <c r="J36" s="234"/>
      <c r="K36" s="234"/>
      <c r="L36" s="234"/>
      <c r="M36" s="234"/>
      <c r="N36" s="234"/>
      <c r="O36" s="234"/>
      <c r="Q36" s="234"/>
      <c r="S36" s="234"/>
      <c r="V36" s="234"/>
      <c r="X36" s="234"/>
      <c r="Y36" s="234"/>
      <c r="Z36" s="234"/>
      <c r="AA36" s="234"/>
      <c r="AB36" s="234"/>
      <c r="AC36" s="234"/>
      <c r="AD36" s="234"/>
      <c r="AE36" s="234"/>
      <c r="AF36" s="234"/>
      <c r="AG36" s="234"/>
      <c r="AH36" s="234"/>
    </row>
    <row r="37" spans="2:34" ht="13.2">
      <c r="AH37" s="234"/>
    </row>
    <row r="38" spans="2:34" ht="13.2">
      <c r="AG38" s="234"/>
      <c r="AH38" s="234"/>
    </row>
    <row r="39" spans="2:34" ht="13.2"/>
    <row r="40" spans="2:34" ht="13.2">
      <c r="U40" s="234"/>
    </row>
    <row r="41" spans="2:34" ht="13.2">
      <c r="R41" s="234"/>
    </row>
    <row r="42" spans="2:34" ht="13.2">
      <c r="T42" s="234"/>
      <c r="W42" s="234"/>
    </row>
    <row r="43" spans="2:34" ht="13.2">
      <c r="Q43" s="234"/>
      <c r="S43" s="234"/>
      <c r="V43" s="234"/>
      <c r="X43" s="234"/>
      <c r="Y43" s="234"/>
      <c r="Z43" s="234"/>
      <c r="AA43" s="234"/>
      <c r="AB43" s="234"/>
      <c r="AC43" s="234"/>
      <c r="AD43" s="234"/>
      <c r="AE43" s="234"/>
      <c r="AF43" s="234"/>
      <c r="AG43" s="234"/>
      <c r="AH43" s="234"/>
    </row>
    <row r="44" spans="2:34" ht="13.2">
      <c r="AG44" s="234"/>
      <c r="AH44" s="234"/>
    </row>
    <row r="45" spans="2:34" ht="13.2"/>
    <row r="46" spans="2:34" ht="13.2"/>
    <row r="47" spans="2:34" ht="13.2"/>
    <row r="48" spans="2:34" ht="13.2">
      <c r="AG48" s="234"/>
      <c r="AH48" s="234"/>
    </row>
    <row r="49" spans="29:34" ht="13.2"/>
    <row r="50" spans="29:34" ht="13.2"/>
    <row r="51" spans="29:34" ht="13.2">
      <c r="AC51" s="234"/>
      <c r="AD51" s="234"/>
      <c r="AE51" s="234"/>
      <c r="AF51" s="234"/>
      <c r="AG51" s="234"/>
      <c r="AH51" s="234"/>
    </row>
    <row r="52" spans="29:34" ht="13.2"/>
    <row r="53" spans="29:34" ht="13.2"/>
    <row r="54" spans="29:34" ht="13.2">
      <c r="AH54" s="234"/>
    </row>
    <row r="55" spans="29:34" ht="13.2"/>
    <row r="56" spans="29:34" ht="13.2"/>
    <row r="57" spans="29:34" ht="13.2"/>
    <row r="58" spans="29:34" ht="13.2">
      <c r="AH58" s="234"/>
    </row>
    <row r="59" spans="29:34" ht="13.2"/>
    <row r="60" spans="29:34" ht="13.2"/>
    <row r="61" spans="29:34" ht="13.2"/>
    <row r="62" spans="29:34" ht="13.2"/>
    <row r="63" spans="29:34" ht="13.2">
      <c r="AH63" s="234"/>
    </row>
    <row r="64" spans="29:34" ht="13.2">
      <c r="AG64" s="234"/>
      <c r="AH64" s="234"/>
    </row>
    <row r="65" spans="32:34" ht="13.2"/>
    <row r="66" spans="32:34" ht="13.2"/>
    <row r="67" spans="32:34" ht="13.2"/>
    <row r="68" spans="32:34" ht="13.2"/>
    <row r="69" spans="32:34" ht="13.2">
      <c r="AF69" s="234"/>
      <c r="AG69" s="234"/>
      <c r="AH69" s="234"/>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4"/>
    </row>
    <row r="83" spans="25:34" ht="13.2">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G94" s="234"/>
      <c r="AH94" s="234"/>
    </row>
    <row r="95" spans="25:34" ht="13.5" customHeight="1">
      <c r="AG95" s="234"/>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9" t="s">
        <v>498</v>
      </c>
      <c r="G46" s="330" t="s">
        <v>499</v>
      </c>
      <c r="H46" s="330" t="s">
        <v>500</v>
      </c>
      <c r="I46" s="330" t="s">
        <v>501</v>
      </c>
      <c r="J46" s="331" t="s">
        <v>502</v>
      </c>
    </row>
    <row r="47" spans="2:10" ht="57.75" customHeight="1">
      <c r="B47" s="7"/>
      <c r="C47" s="1146" t="s">
        <v>3</v>
      </c>
      <c r="D47" s="1146"/>
      <c r="E47" s="1147"/>
      <c r="F47" s="332">
        <v>0.57999999999999996</v>
      </c>
      <c r="G47" s="333">
        <v>0.57999999999999996</v>
      </c>
      <c r="H47" s="333">
        <v>1.05</v>
      </c>
      <c r="I47" s="333">
        <v>1.02</v>
      </c>
      <c r="J47" s="334">
        <v>1.02</v>
      </c>
    </row>
    <row r="48" spans="2:10" ht="57.75" customHeight="1">
      <c r="B48" s="8"/>
      <c r="C48" s="1148" t="s">
        <v>4</v>
      </c>
      <c r="D48" s="1148"/>
      <c r="E48" s="1149"/>
      <c r="F48" s="335">
        <v>0.32</v>
      </c>
      <c r="G48" s="336">
        <v>0.26</v>
      </c>
      <c r="H48" s="336">
        <v>0.56000000000000005</v>
      </c>
      <c r="I48" s="336">
        <v>0.47</v>
      </c>
      <c r="J48" s="337">
        <v>0.38</v>
      </c>
    </row>
    <row r="49" spans="2:10" ht="57.75" customHeight="1" thickBot="1">
      <c r="B49" s="9"/>
      <c r="C49" s="1150" t="s">
        <v>5</v>
      </c>
      <c r="D49" s="1150"/>
      <c r="E49" s="1151"/>
      <c r="F49" s="338">
        <v>1.01</v>
      </c>
      <c r="G49" s="339">
        <v>1.89</v>
      </c>
      <c r="H49" s="339">
        <v>1.44</v>
      </c>
      <c r="I49" s="339">
        <v>0.61</v>
      </c>
      <c r="J49" s="340" t="s">
        <v>503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498</v>
      </c>
      <c r="G33" s="17" t="s">
        <v>499</v>
      </c>
      <c r="H33" s="17" t="s">
        <v>500</v>
      </c>
      <c r="I33" s="17" t="s">
        <v>501</v>
      </c>
      <c r="J33" s="18" t="s">
        <v>502</v>
      </c>
      <c r="K33" s="10"/>
      <c r="L33" s="10"/>
      <c r="M33" s="10"/>
      <c r="N33" s="10"/>
      <c r="O33" s="10"/>
      <c r="P33" s="10"/>
    </row>
    <row r="34" spans="1:16" ht="39" customHeight="1">
      <c r="A34" s="10"/>
      <c r="B34" s="19"/>
      <c r="C34" s="1158" t="s">
        <v>504</v>
      </c>
      <c r="D34" s="1158"/>
      <c r="E34" s="1159"/>
      <c r="F34" s="20">
        <v>5.37</v>
      </c>
      <c r="G34" s="21">
        <v>5.22</v>
      </c>
      <c r="H34" s="21">
        <v>3.45</v>
      </c>
      <c r="I34" s="21">
        <v>4.01</v>
      </c>
      <c r="J34" s="22">
        <v>4.29</v>
      </c>
      <c r="K34" s="10"/>
      <c r="L34" s="10"/>
      <c r="M34" s="10"/>
      <c r="N34" s="10"/>
      <c r="O34" s="10"/>
      <c r="P34" s="10"/>
    </row>
    <row r="35" spans="1:16" ht="39" customHeight="1">
      <c r="A35" s="10"/>
      <c r="B35" s="23"/>
      <c r="C35" s="1152" t="s">
        <v>505</v>
      </c>
      <c r="D35" s="1153"/>
      <c r="E35" s="1154"/>
      <c r="F35" s="24">
        <v>2.4500000000000002</v>
      </c>
      <c r="G35" s="25">
        <v>2.89</v>
      </c>
      <c r="H35" s="25">
        <v>2.8</v>
      </c>
      <c r="I35" s="25">
        <v>3.07</v>
      </c>
      <c r="J35" s="26">
        <v>3.37</v>
      </c>
      <c r="K35" s="10"/>
      <c r="L35" s="10"/>
      <c r="M35" s="10"/>
      <c r="N35" s="10"/>
      <c r="O35" s="10"/>
      <c r="P35" s="10"/>
    </row>
    <row r="36" spans="1:16" ht="39" customHeight="1">
      <c r="A36" s="10"/>
      <c r="B36" s="23"/>
      <c r="C36" s="1152" t="s">
        <v>506</v>
      </c>
      <c r="D36" s="1153"/>
      <c r="E36" s="1154"/>
      <c r="F36" s="24">
        <v>1.78</v>
      </c>
      <c r="G36" s="25">
        <v>1.61</v>
      </c>
      <c r="H36" s="25">
        <v>1.45</v>
      </c>
      <c r="I36" s="25">
        <v>1.37</v>
      </c>
      <c r="J36" s="26">
        <v>1.1399999999999999</v>
      </c>
      <c r="K36" s="10"/>
      <c r="L36" s="10"/>
      <c r="M36" s="10"/>
      <c r="N36" s="10"/>
      <c r="O36" s="10"/>
      <c r="P36" s="10"/>
    </row>
    <row r="37" spans="1:16" ht="39" customHeight="1">
      <c r="A37" s="10"/>
      <c r="B37" s="23"/>
      <c r="C37" s="1152" t="s">
        <v>507</v>
      </c>
      <c r="D37" s="1153"/>
      <c r="E37" s="1154"/>
      <c r="F37" s="24">
        <v>0.87</v>
      </c>
      <c r="G37" s="25">
        <v>0.8</v>
      </c>
      <c r="H37" s="25">
        <v>0.84</v>
      </c>
      <c r="I37" s="25">
        <v>0.95</v>
      </c>
      <c r="J37" s="26">
        <v>1.1100000000000001</v>
      </c>
      <c r="K37" s="10"/>
      <c r="L37" s="10"/>
      <c r="M37" s="10"/>
      <c r="N37" s="10"/>
      <c r="O37" s="10"/>
      <c r="P37" s="10"/>
    </row>
    <row r="38" spans="1:16" ht="39" customHeight="1">
      <c r="A38" s="10"/>
      <c r="B38" s="23"/>
      <c r="C38" s="1152" t="s">
        <v>508</v>
      </c>
      <c r="D38" s="1153"/>
      <c r="E38" s="1154"/>
      <c r="F38" s="24">
        <v>0.85</v>
      </c>
      <c r="G38" s="25">
        <v>0.9</v>
      </c>
      <c r="H38" s="25">
        <v>1.05</v>
      </c>
      <c r="I38" s="25">
        <v>1.04</v>
      </c>
      <c r="J38" s="26">
        <v>1.04</v>
      </c>
      <c r="K38" s="10"/>
      <c r="L38" s="10"/>
      <c r="M38" s="10"/>
      <c r="N38" s="10"/>
      <c r="O38" s="10"/>
      <c r="P38" s="10"/>
    </row>
    <row r="39" spans="1:16" ht="39" customHeight="1">
      <c r="A39" s="10"/>
      <c r="B39" s="23"/>
      <c r="C39" s="1152" t="s">
        <v>509</v>
      </c>
      <c r="D39" s="1153"/>
      <c r="E39" s="1154"/>
      <c r="F39" s="24">
        <v>0.28000000000000003</v>
      </c>
      <c r="G39" s="25">
        <v>0.23</v>
      </c>
      <c r="H39" s="25">
        <v>0.52</v>
      </c>
      <c r="I39" s="25">
        <v>0.43</v>
      </c>
      <c r="J39" s="26">
        <v>0.35</v>
      </c>
      <c r="K39" s="10"/>
      <c r="L39" s="10"/>
      <c r="M39" s="10"/>
      <c r="N39" s="10"/>
      <c r="O39" s="10"/>
      <c r="P39" s="10"/>
    </row>
    <row r="40" spans="1:16" ht="39" customHeight="1">
      <c r="A40" s="10"/>
      <c r="B40" s="23"/>
      <c r="C40" s="1152" t="s">
        <v>510</v>
      </c>
      <c r="D40" s="1153"/>
      <c r="E40" s="1154"/>
      <c r="F40" s="24">
        <v>0.49</v>
      </c>
      <c r="G40" s="25">
        <v>0.5</v>
      </c>
      <c r="H40" s="25">
        <v>0.5</v>
      </c>
      <c r="I40" s="25">
        <v>0.5</v>
      </c>
      <c r="J40" s="26">
        <v>0.25</v>
      </c>
      <c r="K40" s="10"/>
      <c r="L40" s="10"/>
      <c r="M40" s="10"/>
      <c r="N40" s="10"/>
      <c r="O40" s="10"/>
      <c r="P40" s="10"/>
    </row>
    <row r="41" spans="1:16" ht="39" customHeight="1">
      <c r="A41" s="10"/>
      <c r="B41" s="23"/>
      <c r="C41" s="1152" t="s">
        <v>511</v>
      </c>
      <c r="D41" s="1153"/>
      <c r="E41" s="1154"/>
      <c r="F41" s="24">
        <v>0.03</v>
      </c>
      <c r="G41" s="25">
        <v>0.02</v>
      </c>
      <c r="H41" s="25">
        <v>0.03</v>
      </c>
      <c r="I41" s="25">
        <v>0.03</v>
      </c>
      <c r="J41" s="26">
        <v>0.01</v>
      </c>
      <c r="K41" s="10"/>
      <c r="L41" s="10"/>
      <c r="M41" s="10"/>
      <c r="N41" s="10"/>
      <c r="O41" s="10"/>
      <c r="P41" s="10"/>
    </row>
    <row r="42" spans="1:16" ht="39" customHeight="1">
      <c r="A42" s="10"/>
      <c r="B42" s="27"/>
      <c r="C42" s="1152" t="s">
        <v>512</v>
      </c>
      <c r="D42" s="1153"/>
      <c r="E42" s="1154"/>
      <c r="F42" s="24" t="s">
        <v>460</v>
      </c>
      <c r="G42" s="25" t="s">
        <v>460</v>
      </c>
      <c r="H42" s="25" t="s">
        <v>460</v>
      </c>
      <c r="I42" s="25" t="s">
        <v>460</v>
      </c>
      <c r="J42" s="26" t="s">
        <v>460</v>
      </c>
      <c r="K42" s="10"/>
      <c r="L42" s="10"/>
      <c r="M42" s="10"/>
      <c r="N42" s="10"/>
      <c r="O42" s="10"/>
      <c r="P42" s="10"/>
    </row>
    <row r="43" spans="1:16" ht="39" customHeight="1" thickBot="1">
      <c r="A43" s="10"/>
      <c r="B43" s="28"/>
      <c r="C43" s="1155" t="s">
        <v>513</v>
      </c>
      <c r="D43" s="1156"/>
      <c r="E43" s="1157"/>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498</v>
      </c>
      <c r="L44" s="44" t="s">
        <v>499</v>
      </c>
      <c r="M44" s="44" t="s">
        <v>500</v>
      </c>
      <c r="N44" s="44" t="s">
        <v>501</v>
      </c>
      <c r="O44" s="45" t="s">
        <v>502</v>
      </c>
      <c r="P44" s="36"/>
      <c r="Q44" s="36"/>
      <c r="R44" s="36"/>
      <c r="S44" s="36"/>
      <c r="T44" s="36"/>
      <c r="U44" s="36"/>
    </row>
    <row r="45" spans="1:21" ht="30.75" customHeight="1">
      <c r="A45" s="36"/>
      <c r="B45" s="1168" t="s">
        <v>10</v>
      </c>
      <c r="C45" s="1169"/>
      <c r="D45" s="46"/>
      <c r="E45" s="1174" t="s">
        <v>11</v>
      </c>
      <c r="F45" s="1174"/>
      <c r="G45" s="1174"/>
      <c r="H45" s="1174"/>
      <c r="I45" s="1174"/>
      <c r="J45" s="1175"/>
      <c r="K45" s="47">
        <v>121486</v>
      </c>
      <c r="L45" s="48">
        <v>120465</v>
      </c>
      <c r="M45" s="48">
        <v>120112</v>
      </c>
      <c r="N45" s="48">
        <v>123666</v>
      </c>
      <c r="O45" s="49">
        <v>120349</v>
      </c>
      <c r="P45" s="36"/>
      <c r="Q45" s="36"/>
      <c r="R45" s="36"/>
      <c r="S45" s="36"/>
      <c r="T45" s="36"/>
      <c r="U45" s="36"/>
    </row>
    <row r="46" spans="1:21" ht="30.75" customHeight="1">
      <c r="A46" s="36"/>
      <c r="B46" s="1170"/>
      <c r="C46" s="1171"/>
      <c r="D46" s="50"/>
      <c r="E46" s="1162" t="s">
        <v>12</v>
      </c>
      <c r="F46" s="1162"/>
      <c r="G46" s="1162"/>
      <c r="H46" s="1162"/>
      <c r="I46" s="1162"/>
      <c r="J46" s="1163"/>
      <c r="K46" s="51">
        <v>5333</v>
      </c>
      <c r="L46" s="52">
        <v>4401</v>
      </c>
      <c r="M46" s="52" t="s">
        <v>460</v>
      </c>
      <c r="N46" s="52" t="s">
        <v>460</v>
      </c>
      <c r="O46" s="53" t="s">
        <v>460</v>
      </c>
      <c r="P46" s="36"/>
      <c r="Q46" s="36"/>
      <c r="R46" s="36"/>
      <c r="S46" s="36"/>
      <c r="T46" s="36"/>
      <c r="U46" s="36"/>
    </row>
    <row r="47" spans="1:21" ht="30.75" customHeight="1">
      <c r="A47" s="36"/>
      <c r="B47" s="1170"/>
      <c r="C47" s="1171"/>
      <c r="D47" s="50"/>
      <c r="E47" s="1162" t="s">
        <v>13</v>
      </c>
      <c r="F47" s="1162"/>
      <c r="G47" s="1162"/>
      <c r="H47" s="1162"/>
      <c r="I47" s="1162"/>
      <c r="J47" s="1163"/>
      <c r="K47" s="51">
        <v>129717</v>
      </c>
      <c r="L47" s="52">
        <v>138264</v>
      </c>
      <c r="M47" s="52">
        <v>146863</v>
      </c>
      <c r="N47" s="52">
        <v>155282</v>
      </c>
      <c r="O47" s="53">
        <v>161049</v>
      </c>
      <c r="P47" s="36"/>
      <c r="Q47" s="36"/>
      <c r="R47" s="36"/>
      <c r="S47" s="36"/>
      <c r="T47" s="36"/>
      <c r="U47" s="36"/>
    </row>
    <row r="48" spans="1:21" ht="30.75" customHeight="1">
      <c r="A48" s="36"/>
      <c r="B48" s="1170"/>
      <c r="C48" s="1171"/>
      <c r="D48" s="50"/>
      <c r="E48" s="1162" t="s">
        <v>14</v>
      </c>
      <c r="F48" s="1162"/>
      <c r="G48" s="1162"/>
      <c r="H48" s="1162"/>
      <c r="I48" s="1162"/>
      <c r="J48" s="1163"/>
      <c r="K48" s="51">
        <v>4120</v>
      </c>
      <c r="L48" s="52">
        <v>3717</v>
      </c>
      <c r="M48" s="52">
        <v>4578</v>
      </c>
      <c r="N48" s="52">
        <v>4438</v>
      </c>
      <c r="O48" s="53">
        <v>4509</v>
      </c>
      <c r="P48" s="36"/>
      <c r="Q48" s="36"/>
      <c r="R48" s="36"/>
      <c r="S48" s="36"/>
      <c r="T48" s="36"/>
      <c r="U48" s="36"/>
    </row>
    <row r="49" spans="1:21" ht="30.75" customHeight="1">
      <c r="A49" s="36"/>
      <c r="B49" s="1170"/>
      <c r="C49" s="1171"/>
      <c r="D49" s="50"/>
      <c r="E49" s="1162" t="s">
        <v>15</v>
      </c>
      <c r="F49" s="1162"/>
      <c r="G49" s="1162"/>
      <c r="H49" s="1162"/>
      <c r="I49" s="1162"/>
      <c r="J49" s="1163"/>
      <c r="K49" s="51" t="s">
        <v>460</v>
      </c>
      <c r="L49" s="52" t="s">
        <v>460</v>
      </c>
      <c r="M49" s="52" t="s">
        <v>460</v>
      </c>
      <c r="N49" s="52" t="s">
        <v>460</v>
      </c>
      <c r="O49" s="53" t="s">
        <v>460</v>
      </c>
      <c r="P49" s="36"/>
      <c r="Q49" s="36"/>
      <c r="R49" s="36"/>
      <c r="S49" s="36"/>
      <c r="T49" s="36"/>
      <c r="U49" s="36"/>
    </row>
    <row r="50" spans="1:21" ht="30.75" customHeight="1">
      <c r="A50" s="36"/>
      <c r="B50" s="1170"/>
      <c r="C50" s="1171"/>
      <c r="D50" s="50"/>
      <c r="E50" s="1162" t="s">
        <v>16</v>
      </c>
      <c r="F50" s="1162"/>
      <c r="G50" s="1162"/>
      <c r="H50" s="1162"/>
      <c r="I50" s="1162"/>
      <c r="J50" s="1163"/>
      <c r="K50" s="51">
        <v>7339</v>
      </c>
      <c r="L50" s="52">
        <v>5237</v>
      </c>
      <c r="M50" s="52">
        <v>4510</v>
      </c>
      <c r="N50" s="52">
        <v>2846</v>
      </c>
      <c r="O50" s="53">
        <v>2250</v>
      </c>
      <c r="P50" s="36"/>
      <c r="Q50" s="36"/>
      <c r="R50" s="36"/>
      <c r="S50" s="36"/>
      <c r="T50" s="36"/>
      <c r="U50" s="36"/>
    </row>
    <row r="51" spans="1:21" ht="30.75" customHeight="1">
      <c r="A51" s="36"/>
      <c r="B51" s="1172"/>
      <c r="C51" s="1173"/>
      <c r="D51" s="54"/>
      <c r="E51" s="1162" t="s">
        <v>17</v>
      </c>
      <c r="F51" s="1162"/>
      <c r="G51" s="1162"/>
      <c r="H51" s="1162"/>
      <c r="I51" s="1162"/>
      <c r="J51" s="1163"/>
      <c r="K51" s="51">
        <v>0</v>
      </c>
      <c r="L51" s="52">
        <v>1</v>
      </c>
      <c r="M51" s="52">
        <v>4</v>
      </c>
      <c r="N51" s="52">
        <v>6</v>
      </c>
      <c r="O51" s="53" t="s">
        <v>460</v>
      </c>
      <c r="P51" s="36"/>
      <c r="Q51" s="36"/>
      <c r="R51" s="36"/>
      <c r="S51" s="36"/>
      <c r="T51" s="36"/>
      <c r="U51" s="36"/>
    </row>
    <row r="52" spans="1:21" ht="30.75" customHeight="1">
      <c r="A52" s="36"/>
      <c r="B52" s="1160" t="s">
        <v>18</v>
      </c>
      <c r="C52" s="1161"/>
      <c r="D52" s="54"/>
      <c r="E52" s="1162" t="s">
        <v>19</v>
      </c>
      <c r="F52" s="1162"/>
      <c r="G52" s="1162"/>
      <c r="H52" s="1162"/>
      <c r="I52" s="1162"/>
      <c r="J52" s="1163"/>
      <c r="K52" s="51">
        <v>142638</v>
      </c>
      <c r="L52" s="52">
        <v>149399</v>
      </c>
      <c r="M52" s="52">
        <v>156478</v>
      </c>
      <c r="N52" s="52">
        <v>164330</v>
      </c>
      <c r="O52" s="53">
        <v>166152</v>
      </c>
      <c r="P52" s="36"/>
      <c r="Q52" s="36"/>
      <c r="R52" s="36"/>
      <c r="S52" s="36"/>
      <c r="T52" s="36"/>
      <c r="U52" s="36"/>
    </row>
    <row r="53" spans="1:21" ht="30.75" customHeight="1" thickBot="1">
      <c r="A53" s="36"/>
      <c r="B53" s="1164" t="s">
        <v>20</v>
      </c>
      <c r="C53" s="1165"/>
      <c r="D53" s="55"/>
      <c r="E53" s="1166" t="s">
        <v>21</v>
      </c>
      <c r="F53" s="1166"/>
      <c r="G53" s="1166"/>
      <c r="H53" s="1166"/>
      <c r="I53" s="1166"/>
      <c r="J53" s="1167"/>
      <c r="K53" s="56">
        <v>125357</v>
      </c>
      <c r="L53" s="57">
        <v>122686</v>
      </c>
      <c r="M53" s="57">
        <v>119589</v>
      </c>
      <c r="N53" s="57">
        <v>121908</v>
      </c>
      <c r="O53" s="58">
        <v>122005</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1" t="s">
        <v>498</v>
      </c>
      <c r="J40" s="342" t="s">
        <v>499</v>
      </c>
      <c r="K40" s="342" t="s">
        <v>500</v>
      </c>
      <c r="L40" s="342" t="s">
        <v>501</v>
      </c>
      <c r="M40" s="343" t="s">
        <v>502</v>
      </c>
    </row>
    <row r="41" spans="2:13" ht="27.75" customHeight="1">
      <c r="B41" s="1188" t="s">
        <v>22</v>
      </c>
      <c r="C41" s="1189"/>
      <c r="D41" s="66"/>
      <c r="E41" s="1190" t="s">
        <v>23</v>
      </c>
      <c r="F41" s="1190"/>
      <c r="G41" s="1190"/>
      <c r="H41" s="1191"/>
      <c r="I41" s="344">
        <v>4127432</v>
      </c>
      <c r="J41" s="345">
        <v>4296522</v>
      </c>
      <c r="K41" s="345">
        <v>4474747</v>
      </c>
      <c r="L41" s="345">
        <v>4541613</v>
      </c>
      <c r="M41" s="346">
        <v>4587756</v>
      </c>
    </row>
    <row r="42" spans="2:13" ht="27.75" customHeight="1">
      <c r="B42" s="1178"/>
      <c r="C42" s="1179"/>
      <c r="D42" s="67"/>
      <c r="E42" s="1182" t="s">
        <v>24</v>
      </c>
      <c r="F42" s="1182"/>
      <c r="G42" s="1182"/>
      <c r="H42" s="1183"/>
      <c r="I42" s="347">
        <v>17526</v>
      </c>
      <c r="J42" s="348">
        <v>14849</v>
      </c>
      <c r="K42" s="348">
        <v>12554</v>
      </c>
      <c r="L42" s="348">
        <v>11320</v>
      </c>
      <c r="M42" s="349">
        <v>10091</v>
      </c>
    </row>
    <row r="43" spans="2:13" ht="27.75" customHeight="1">
      <c r="B43" s="1178"/>
      <c r="C43" s="1179"/>
      <c r="D43" s="67"/>
      <c r="E43" s="1182" t="s">
        <v>25</v>
      </c>
      <c r="F43" s="1182"/>
      <c r="G43" s="1182"/>
      <c r="H43" s="1183"/>
      <c r="I43" s="347">
        <v>52735</v>
      </c>
      <c r="J43" s="348">
        <v>61436</v>
      </c>
      <c r="K43" s="348">
        <v>67250</v>
      </c>
      <c r="L43" s="348">
        <v>71395</v>
      </c>
      <c r="M43" s="349">
        <v>86612</v>
      </c>
    </row>
    <row r="44" spans="2:13" ht="27.75" customHeight="1">
      <c r="B44" s="1178"/>
      <c r="C44" s="1179"/>
      <c r="D44" s="67"/>
      <c r="E44" s="1182" t="s">
        <v>26</v>
      </c>
      <c r="F44" s="1182"/>
      <c r="G44" s="1182"/>
      <c r="H44" s="1183"/>
      <c r="I44" s="347" t="s">
        <v>460</v>
      </c>
      <c r="J44" s="348" t="s">
        <v>460</v>
      </c>
      <c r="K44" s="348" t="s">
        <v>460</v>
      </c>
      <c r="L44" s="348" t="s">
        <v>460</v>
      </c>
      <c r="M44" s="349" t="s">
        <v>460</v>
      </c>
    </row>
    <row r="45" spans="2:13" ht="27.75" customHeight="1">
      <c r="B45" s="1178"/>
      <c r="C45" s="1179"/>
      <c r="D45" s="67"/>
      <c r="E45" s="1182" t="s">
        <v>27</v>
      </c>
      <c r="F45" s="1182"/>
      <c r="G45" s="1182"/>
      <c r="H45" s="1183"/>
      <c r="I45" s="347">
        <v>582992</v>
      </c>
      <c r="J45" s="348">
        <v>527923</v>
      </c>
      <c r="K45" s="348">
        <v>477860</v>
      </c>
      <c r="L45" s="348">
        <v>456092</v>
      </c>
      <c r="M45" s="349">
        <v>437619</v>
      </c>
    </row>
    <row r="46" spans="2:13" ht="27.75" customHeight="1">
      <c r="B46" s="1178"/>
      <c r="C46" s="1179"/>
      <c r="D46" s="68"/>
      <c r="E46" s="1192" t="s">
        <v>28</v>
      </c>
      <c r="F46" s="1192"/>
      <c r="G46" s="1192"/>
      <c r="H46" s="1193"/>
      <c r="I46" s="347">
        <v>49089</v>
      </c>
      <c r="J46" s="348">
        <v>45717</v>
      </c>
      <c r="K46" s="348">
        <v>14506</v>
      </c>
      <c r="L46" s="348">
        <v>13975</v>
      </c>
      <c r="M46" s="349">
        <v>14526</v>
      </c>
    </row>
    <row r="47" spans="2:13" ht="27.75" customHeight="1">
      <c r="B47" s="1178"/>
      <c r="C47" s="1179"/>
      <c r="D47" s="69"/>
      <c r="E47" s="1194" t="s">
        <v>29</v>
      </c>
      <c r="F47" s="1195"/>
      <c r="G47" s="1195"/>
      <c r="H47" s="1196"/>
      <c r="I47" s="347" t="s">
        <v>460</v>
      </c>
      <c r="J47" s="348" t="s">
        <v>460</v>
      </c>
      <c r="K47" s="348" t="s">
        <v>460</v>
      </c>
      <c r="L47" s="348" t="s">
        <v>460</v>
      </c>
      <c r="M47" s="349" t="s">
        <v>460</v>
      </c>
    </row>
    <row r="48" spans="2:13" ht="27.75" customHeight="1">
      <c r="B48" s="1178"/>
      <c r="C48" s="1179"/>
      <c r="D48" s="67"/>
      <c r="E48" s="1182" t="s">
        <v>30</v>
      </c>
      <c r="F48" s="1182"/>
      <c r="G48" s="1182"/>
      <c r="H48" s="1183"/>
      <c r="I48" s="347" t="s">
        <v>460</v>
      </c>
      <c r="J48" s="348" t="s">
        <v>460</v>
      </c>
      <c r="K48" s="348" t="s">
        <v>460</v>
      </c>
      <c r="L48" s="348" t="s">
        <v>460</v>
      </c>
      <c r="M48" s="349" t="s">
        <v>460</v>
      </c>
    </row>
    <row r="49" spans="2:13" ht="27.75" customHeight="1">
      <c r="B49" s="1180"/>
      <c r="C49" s="1181"/>
      <c r="D49" s="67"/>
      <c r="E49" s="1182" t="s">
        <v>31</v>
      </c>
      <c r="F49" s="1182"/>
      <c r="G49" s="1182"/>
      <c r="H49" s="1183"/>
      <c r="I49" s="347" t="s">
        <v>460</v>
      </c>
      <c r="J49" s="348" t="s">
        <v>460</v>
      </c>
      <c r="K49" s="348" t="s">
        <v>460</v>
      </c>
      <c r="L49" s="348" t="s">
        <v>460</v>
      </c>
      <c r="M49" s="349" t="s">
        <v>460</v>
      </c>
    </row>
    <row r="50" spans="2:13" ht="27.75" customHeight="1">
      <c r="B50" s="1176" t="s">
        <v>32</v>
      </c>
      <c r="C50" s="1177"/>
      <c r="D50" s="70"/>
      <c r="E50" s="1182" t="s">
        <v>33</v>
      </c>
      <c r="F50" s="1182"/>
      <c r="G50" s="1182"/>
      <c r="H50" s="1183"/>
      <c r="I50" s="347">
        <v>637867</v>
      </c>
      <c r="J50" s="348">
        <v>736123</v>
      </c>
      <c r="K50" s="348">
        <v>806380</v>
      </c>
      <c r="L50" s="348">
        <v>858566</v>
      </c>
      <c r="M50" s="349">
        <v>876499</v>
      </c>
    </row>
    <row r="51" spans="2:13" ht="27.75" customHeight="1">
      <c r="B51" s="1178"/>
      <c r="C51" s="1179"/>
      <c r="D51" s="67"/>
      <c r="E51" s="1182" t="s">
        <v>34</v>
      </c>
      <c r="F51" s="1182"/>
      <c r="G51" s="1182"/>
      <c r="H51" s="1183"/>
      <c r="I51" s="347">
        <v>63453</v>
      </c>
      <c r="J51" s="348">
        <v>65235</v>
      </c>
      <c r="K51" s="348">
        <v>58011</v>
      </c>
      <c r="L51" s="348">
        <v>58943</v>
      </c>
      <c r="M51" s="349">
        <v>56112</v>
      </c>
    </row>
    <row r="52" spans="2:13" ht="27.75" customHeight="1">
      <c r="B52" s="1180"/>
      <c r="C52" s="1181"/>
      <c r="D52" s="67"/>
      <c r="E52" s="1182" t="s">
        <v>35</v>
      </c>
      <c r="F52" s="1182"/>
      <c r="G52" s="1182"/>
      <c r="H52" s="1183"/>
      <c r="I52" s="347">
        <v>1912170</v>
      </c>
      <c r="J52" s="348">
        <v>2040548</v>
      </c>
      <c r="K52" s="348">
        <v>2143904</v>
      </c>
      <c r="L52" s="348">
        <v>2189679</v>
      </c>
      <c r="M52" s="349">
        <v>2213372</v>
      </c>
    </row>
    <row r="53" spans="2:13" ht="27.75" customHeight="1" thickBot="1">
      <c r="B53" s="1184" t="s">
        <v>36</v>
      </c>
      <c r="C53" s="1185"/>
      <c r="D53" s="71"/>
      <c r="E53" s="1186" t="s">
        <v>37</v>
      </c>
      <c r="F53" s="1186"/>
      <c r="G53" s="1186"/>
      <c r="H53" s="1187"/>
      <c r="I53" s="350">
        <v>2216284</v>
      </c>
      <c r="J53" s="351">
        <v>2104542</v>
      </c>
      <c r="K53" s="351">
        <v>2038622</v>
      </c>
      <c r="L53" s="351">
        <v>1987207</v>
      </c>
      <c r="M53" s="352">
        <v>1990620</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0" zoomScaleNormal="100" zoomScaleSheetLayoutView="55" workbookViewId="0"/>
  </sheetViews>
  <sheetFormatPr defaultColWidth="0" defaultRowHeight="0" customHeight="1" zeroHeight="1"/>
  <cols>
    <col min="1" max="1" width="6.33203125" style="236" customWidth="1"/>
    <col min="2" max="2" width="18.109375" style="236" customWidth="1"/>
    <col min="3" max="3" width="22.6640625" style="236" customWidth="1"/>
    <col min="4" max="9" width="18.109375" style="236" customWidth="1"/>
    <col min="10" max="10" width="22.6640625" style="236" customWidth="1"/>
    <col min="11" max="15" width="18.109375" style="236" customWidth="1"/>
    <col min="16" max="16" width="6.109375" style="243" customWidth="1"/>
    <col min="17" max="17" width="5.88671875" style="241" customWidth="1"/>
    <col min="18" max="18" width="19.109375" style="236" hidden="1"/>
    <col min="19" max="23" width="12.6640625" style="236" hidden="1"/>
    <col min="24" max="257" width="8.6640625" style="236" hidden="1"/>
    <col min="258" max="263" width="14.88671875" style="236" hidden="1"/>
    <col min="264" max="265" width="15.88671875" style="236" hidden="1"/>
    <col min="266" max="271" width="16.109375" style="236" hidden="1"/>
    <col min="272" max="272" width="6.109375" style="236" hidden="1"/>
    <col min="273" max="273" width="3" style="236" hidden="1"/>
    <col min="274" max="513" width="8.6640625" style="236" hidden="1"/>
    <col min="514" max="519" width="14.88671875" style="236" hidden="1"/>
    <col min="520" max="521" width="15.88671875" style="236" hidden="1"/>
    <col min="522" max="527" width="16.109375" style="236" hidden="1"/>
    <col min="528" max="528" width="6.109375" style="236" hidden="1"/>
    <col min="529" max="529" width="3" style="236" hidden="1"/>
    <col min="530" max="769" width="8.6640625" style="236" hidden="1"/>
    <col min="770" max="775" width="14.88671875" style="236" hidden="1"/>
    <col min="776" max="777" width="15.88671875" style="236" hidden="1"/>
    <col min="778" max="783" width="16.109375" style="236" hidden="1"/>
    <col min="784" max="784" width="6.109375" style="236" hidden="1"/>
    <col min="785" max="785" width="3" style="236" hidden="1"/>
    <col min="786" max="1025" width="8.6640625" style="236" hidden="1"/>
    <col min="1026" max="1031" width="14.88671875" style="236" hidden="1"/>
    <col min="1032" max="1033" width="15.88671875" style="236" hidden="1"/>
    <col min="1034" max="1039" width="16.109375" style="236" hidden="1"/>
    <col min="1040" max="1040" width="6.109375" style="236" hidden="1"/>
    <col min="1041" max="1041" width="3" style="236" hidden="1"/>
    <col min="1042" max="1281" width="8.6640625" style="236" hidden="1"/>
    <col min="1282" max="1287" width="14.88671875" style="236" hidden="1"/>
    <col min="1288" max="1289" width="15.88671875" style="236" hidden="1"/>
    <col min="1290" max="1295" width="16.109375" style="236" hidden="1"/>
    <col min="1296" max="1296" width="6.109375" style="236" hidden="1"/>
    <col min="1297" max="1297" width="3" style="236" hidden="1"/>
    <col min="1298" max="1537" width="8.6640625" style="236" hidden="1"/>
    <col min="1538" max="1543" width="14.88671875" style="236" hidden="1"/>
    <col min="1544" max="1545" width="15.88671875" style="236" hidden="1"/>
    <col min="1546" max="1551" width="16.109375" style="236" hidden="1"/>
    <col min="1552" max="1552" width="6.109375" style="236" hidden="1"/>
    <col min="1553" max="1553" width="3" style="236" hidden="1"/>
    <col min="1554" max="1793" width="8.6640625" style="236" hidden="1"/>
    <col min="1794" max="1799" width="14.88671875" style="236" hidden="1"/>
    <col min="1800" max="1801" width="15.88671875" style="236" hidden="1"/>
    <col min="1802" max="1807" width="16.109375" style="236" hidden="1"/>
    <col min="1808" max="1808" width="6.109375" style="236" hidden="1"/>
    <col min="1809" max="1809" width="3" style="236" hidden="1"/>
    <col min="1810" max="2049" width="8.6640625" style="236" hidden="1"/>
    <col min="2050" max="2055" width="14.88671875" style="236" hidden="1"/>
    <col min="2056" max="2057" width="15.88671875" style="236" hidden="1"/>
    <col min="2058" max="2063" width="16.109375" style="236" hidden="1"/>
    <col min="2064" max="2064" width="6.109375" style="236" hidden="1"/>
    <col min="2065" max="2065" width="3" style="236" hidden="1"/>
    <col min="2066" max="2305" width="8.6640625" style="236" hidden="1"/>
    <col min="2306" max="2311" width="14.88671875" style="236" hidden="1"/>
    <col min="2312" max="2313" width="15.88671875" style="236" hidden="1"/>
    <col min="2314" max="2319" width="16.109375" style="236" hidden="1"/>
    <col min="2320" max="2320" width="6.109375" style="236" hidden="1"/>
    <col min="2321" max="2321" width="3" style="236" hidden="1"/>
    <col min="2322" max="2561" width="8.6640625" style="236" hidden="1"/>
    <col min="2562" max="2567" width="14.88671875" style="236" hidden="1"/>
    <col min="2568" max="2569" width="15.88671875" style="236" hidden="1"/>
    <col min="2570" max="2575" width="16.109375" style="236" hidden="1"/>
    <col min="2576" max="2576" width="6.109375" style="236" hidden="1"/>
    <col min="2577" max="2577" width="3" style="236" hidden="1"/>
    <col min="2578" max="2817" width="8.6640625" style="236" hidden="1"/>
    <col min="2818" max="2823" width="14.88671875" style="236" hidden="1"/>
    <col min="2824" max="2825" width="15.88671875" style="236" hidden="1"/>
    <col min="2826" max="2831" width="16.109375" style="236" hidden="1"/>
    <col min="2832" max="2832" width="6.109375" style="236" hidden="1"/>
    <col min="2833" max="2833" width="3" style="236" hidden="1"/>
    <col min="2834" max="3073" width="8.6640625" style="236" hidden="1"/>
    <col min="3074" max="3079" width="14.88671875" style="236" hidden="1"/>
    <col min="3080" max="3081" width="15.88671875" style="236" hidden="1"/>
    <col min="3082" max="3087" width="16.109375" style="236" hidden="1"/>
    <col min="3088" max="3088" width="6.109375" style="236" hidden="1"/>
    <col min="3089" max="3089" width="3" style="236" hidden="1"/>
    <col min="3090" max="3329" width="8.6640625" style="236" hidden="1"/>
    <col min="3330" max="3335" width="14.88671875" style="236" hidden="1"/>
    <col min="3336" max="3337" width="15.88671875" style="236" hidden="1"/>
    <col min="3338" max="3343" width="16.109375" style="236" hidden="1"/>
    <col min="3344" max="3344" width="6.109375" style="236" hidden="1"/>
    <col min="3345" max="3345" width="3" style="236" hidden="1"/>
    <col min="3346" max="3585" width="8.6640625" style="236" hidden="1"/>
    <col min="3586" max="3591" width="14.88671875" style="236" hidden="1"/>
    <col min="3592" max="3593" width="15.88671875" style="236" hidden="1"/>
    <col min="3594" max="3599" width="16.109375" style="236" hidden="1"/>
    <col min="3600" max="3600" width="6.109375" style="236" hidden="1"/>
    <col min="3601" max="3601" width="3" style="236" hidden="1"/>
    <col min="3602" max="3841" width="8.6640625" style="236" hidden="1"/>
    <col min="3842" max="3847" width="14.88671875" style="236" hidden="1"/>
    <col min="3848" max="3849" width="15.88671875" style="236" hidden="1"/>
    <col min="3850" max="3855" width="16.109375" style="236" hidden="1"/>
    <col min="3856" max="3856" width="6.109375" style="236" hidden="1"/>
    <col min="3857" max="3857" width="3" style="236" hidden="1"/>
    <col min="3858" max="4097" width="8.6640625" style="236" hidden="1"/>
    <col min="4098" max="4103" width="14.88671875" style="236" hidden="1"/>
    <col min="4104" max="4105" width="15.88671875" style="236" hidden="1"/>
    <col min="4106" max="4111" width="16.109375" style="236" hidden="1"/>
    <col min="4112" max="4112" width="6.109375" style="236" hidden="1"/>
    <col min="4113" max="4113" width="3" style="236" hidden="1"/>
    <col min="4114" max="4353" width="8.6640625" style="236" hidden="1"/>
    <col min="4354" max="4359" width="14.88671875" style="236" hidden="1"/>
    <col min="4360" max="4361" width="15.88671875" style="236" hidden="1"/>
    <col min="4362" max="4367" width="16.109375" style="236" hidden="1"/>
    <col min="4368" max="4368" width="6.109375" style="236" hidden="1"/>
    <col min="4369" max="4369" width="3" style="236" hidden="1"/>
    <col min="4370" max="4609" width="8.6640625" style="236" hidden="1"/>
    <col min="4610" max="4615" width="14.88671875" style="236" hidden="1"/>
    <col min="4616" max="4617" width="15.88671875" style="236" hidden="1"/>
    <col min="4618" max="4623" width="16.109375" style="236" hidden="1"/>
    <col min="4624" max="4624" width="6.109375" style="236" hidden="1"/>
    <col min="4625" max="4625" width="3" style="236" hidden="1"/>
    <col min="4626" max="4865" width="8.6640625" style="236" hidden="1"/>
    <col min="4866" max="4871" width="14.88671875" style="236" hidden="1"/>
    <col min="4872" max="4873" width="15.88671875" style="236" hidden="1"/>
    <col min="4874" max="4879" width="16.109375" style="236" hidden="1"/>
    <col min="4880" max="4880" width="6.109375" style="236" hidden="1"/>
    <col min="4881" max="4881" width="3" style="236" hidden="1"/>
    <col min="4882" max="5121" width="8.6640625" style="236" hidden="1"/>
    <col min="5122" max="5127" width="14.88671875" style="236" hidden="1"/>
    <col min="5128" max="5129" width="15.88671875" style="236" hidden="1"/>
    <col min="5130" max="5135" width="16.109375" style="236" hidden="1"/>
    <col min="5136" max="5136" width="6.109375" style="236" hidden="1"/>
    <col min="5137" max="5137" width="3" style="236" hidden="1"/>
    <col min="5138" max="5377" width="8.6640625" style="236" hidden="1"/>
    <col min="5378" max="5383" width="14.88671875" style="236" hidden="1"/>
    <col min="5384" max="5385" width="15.88671875" style="236" hidden="1"/>
    <col min="5386" max="5391" width="16.109375" style="236" hidden="1"/>
    <col min="5392" max="5392" width="6.109375" style="236" hidden="1"/>
    <col min="5393" max="5393" width="3" style="236" hidden="1"/>
    <col min="5394" max="5633" width="8.6640625" style="236" hidden="1"/>
    <col min="5634" max="5639" width="14.88671875" style="236" hidden="1"/>
    <col min="5640" max="5641" width="15.88671875" style="236" hidden="1"/>
    <col min="5642" max="5647" width="16.109375" style="236" hidden="1"/>
    <col min="5648" max="5648" width="6.109375" style="236" hidden="1"/>
    <col min="5649" max="5649" width="3" style="236" hidden="1"/>
    <col min="5650" max="5889" width="8.6640625" style="236" hidden="1"/>
    <col min="5890" max="5895" width="14.88671875" style="236" hidden="1"/>
    <col min="5896" max="5897" width="15.88671875" style="236" hidden="1"/>
    <col min="5898" max="5903" width="16.109375" style="236" hidden="1"/>
    <col min="5904" max="5904" width="6.109375" style="236" hidden="1"/>
    <col min="5905" max="5905" width="3" style="236" hidden="1"/>
    <col min="5906" max="6145" width="8.6640625" style="236" hidden="1"/>
    <col min="6146" max="6151" width="14.88671875" style="236" hidden="1"/>
    <col min="6152" max="6153" width="15.88671875" style="236" hidden="1"/>
    <col min="6154" max="6159" width="16.109375" style="236" hidden="1"/>
    <col min="6160" max="6160" width="6.109375" style="236" hidden="1"/>
    <col min="6161" max="6161" width="3" style="236" hidden="1"/>
    <col min="6162" max="6401" width="8.6640625" style="236" hidden="1"/>
    <col min="6402" max="6407" width="14.88671875" style="236" hidden="1"/>
    <col min="6408" max="6409" width="15.88671875" style="236" hidden="1"/>
    <col min="6410" max="6415" width="16.109375" style="236" hidden="1"/>
    <col min="6416" max="6416" width="6.109375" style="236" hidden="1"/>
    <col min="6417" max="6417" width="3" style="236" hidden="1"/>
    <col min="6418" max="6657" width="8.6640625" style="236" hidden="1"/>
    <col min="6658" max="6663" width="14.88671875" style="236" hidden="1"/>
    <col min="6664" max="6665" width="15.88671875" style="236" hidden="1"/>
    <col min="6666" max="6671" width="16.109375" style="236" hidden="1"/>
    <col min="6672" max="6672" width="6.109375" style="236" hidden="1"/>
    <col min="6673" max="6673" width="3" style="236" hidden="1"/>
    <col min="6674" max="6913" width="8.6640625" style="236" hidden="1"/>
    <col min="6914" max="6919" width="14.88671875" style="236" hidden="1"/>
    <col min="6920" max="6921" width="15.88671875" style="236" hidden="1"/>
    <col min="6922" max="6927" width="16.109375" style="236" hidden="1"/>
    <col min="6928" max="6928" width="6.109375" style="236" hidden="1"/>
    <col min="6929" max="6929" width="3" style="236" hidden="1"/>
    <col min="6930" max="7169" width="8.6640625" style="236" hidden="1"/>
    <col min="7170" max="7175" width="14.88671875" style="236" hidden="1"/>
    <col min="7176" max="7177" width="15.88671875" style="236" hidden="1"/>
    <col min="7178" max="7183" width="16.109375" style="236" hidden="1"/>
    <col min="7184" max="7184" width="6.109375" style="236" hidden="1"/>
    <col min="7185" max="7185" width="3" style="236" hidden="1"/>
    <col min="7186" max="7425" width="8.6640625" style="236" hidden="1"/>
    <col min="7426" max="7431" width="14.88671875" style="236" hidden="1"/>
    <col min="7432" max="7433" width="15.88671875" style="236" hidden="1"/>
    <col min="7434" max="7439" width="16.109375" style="236" hidden="1"/>
    <col min="7440" max="7440" width="6.109375" style="236" hidden="1"/>
    <col min="7441" max="7441" width="3" style="236" hidden="1"/>
    <col min="7442" max="7681" width="8.6640625" style="236" hidden="1"/>
    <col min="7682" max="7687" width="14.88671875" style="236" hidden="1"/>
    <col min="7688" max="7689" width="15.88671875" style="236" hidden="1"/>
    <col min="7690" max="7695" width="16.109375" style="236" hidden="1"/>
    <col min="7696" max="7696" width="6.109375" style="236" hidden="1"/>
    <col min="7697" max="7697" width="3" style="236" hidden="1"/>
    <col min="7698" max="7937" width="8.6640625" style="236" hidden="1"/>
    <col min="7938" max="7943" width="14.88671875" style="236" hidden="1"/>
    <col min="7944" max="7945" width="15.88671875" style="236" hidden="1"/>
    <col min="7946" max="7951" width="16.109375" style="236" hidden="1"/>
    <col min="7952" max="7952" width="6.109375" style="236" hidden="1"/>
    <col min="7953" max="7953" width="3" style="236" hidden="1"/>
    <col min="7954" max="8193" width="8.6640625" style="236" hidden="1"/>
    <col min="8194" max="8199" width="14.88671875" style="236" hidden="1"/>
    <col min="8200" max="8201" width="15.88671875" style="236" hidden="1"/>
    <col min="8202" max="8207" width="16.109375" style="236" hidden="1"/>
    <col min="8208" max="8208" width="6.109375" style="236" hidden="1"/>
    <col min="8209" max="8209" width="3" style="236" hidden="1"/>
    <col min="8210" max="8449" width="8.6640625" style="236" hidden="1"/>
    <col min="8450" max="8455" width="14.88671875" style="236" hidden="1"/>
    <col min="8456" max="8457" width="15.88671875" style="236" hidden="1"/>
    <col min="8458" max="8463" width="16.109375" style="236" hidden="1"/>
    <col min="8464" max="8464" width="6.109375" style="236" hidden="1"/>
    <col min="8465" max="8465" width="3" style="236" hidden="1"/>
    <col min="8466" max="8705" width="8.6640625" style="236" hidden="1"/>
    <col min="8706" max="8711" width="14.88671875" style="236" hidden="1"/>
    <col min="8712" max="8713" width="15.88671875" style="236" hidden="1"/>
    <col min="8714" max="8719" width="16.109375" style="236" hidden="1"/>
    <col min="8720" max="8720" width="6.109375" style="236" hidden="1"/>
    <col min="8721" max="8721" width="3" style="236" hidden="1"/>
    <col min="8722" max="8961" width="8.6640625" style="236" hidden="1"/>
    <col min="8962" max="8967" width="14.88671875" style="236" hidden="1"/>
    <col min="8968" max="8969" width="15.88671875" style="236" hidden="1"/>
    <col min="8970" max="8975" width="16.109375" style="236" hidden="1"/>
    <col min="8976" max="8976" width="6.109375" style="236" hidden="1"/>
    <col min="8977" max="8977" width="3" style="236" hidden="1"/>
    <col min="8978" max="9217" width="8.6640625" style="236" hidden="1"/>
    <col min="9218" max="9223" width="14.88671875" style="236" hidden="1"/>
    <col min="9224" max="9225" width="15.88671875" style="236" hidden="1"/>
    <col min="9226" max="9231" width="16.109375" style="236" hidden="1"/>
    <col min="9232" max="9232" width="6.109375" style="236" hidden="1"/>
    <col min="9233" max="9233" width="3" style="236" hidden="1"/>
    <col min="9234" max="9473" width="8.6640625" style="236" hidden="1"/>
    <col min="9474" max="9479" width="14.88671875" style="236" hidden="1"/>
    <col min="9480" max="9481" width="15.88671875" style="236" hidden="1"/>
    <col min="9482" max="9487" width="16.109375" style="236" hidden="1"/>
    <col min="9488" max="9488" width="6.109375" style="236" hidden="1"/>
    <col min="9489" max="9489" width="3" style="236" hidden="1"/>
    <col min="9490" max="9729" width="8.6640625" style="236" hidden="1"/>
    <col min="9730" max="9735" width="14.88671875" style="236" hidden="1"/>
    <col min="9736" max="9737" width="15.88671875" style="236" hidden="1"/>
    <col min="9738" max="9743" width="16.109375" style="236" hidden="1"/>
    <col min="9744" max="9744" width="6.109375" style="236" hidden="1"/>
    <col min="9745" max="9745" width="3" style="236" hidden="1"/>
    <col min="9746" max="9985" width="8.6640625" style="236" hidden="1"/>
    <col min="9986" max="9991" width="14.88671875" style="236" hidden="1"/>
    <col min="9992" max="9993" width="15.88671875" style="236" hidden="1"/>
    <col min="9994" max="9999" width="16.109375" style="236" hidden="1"/>
    <col min="10000" max="10000" width="6.109375" style="236" hidden="1"/>
    <col min="10001" max="10001" width="3" style="236" hidden="1"/>
    <col min="10002" max="10241" width="8.6640625" style="236" hidden="1"/>
    <col min="10242" max="10247" width="14.88671875" style="236" hidden="1"/>
    <col min="10248" max="10249" width="15.88671875" style="236" hidden="1"/>
    <col min="10250" max="10255" width="16.109375" style="236" hidden="1"/>
    <col min="10256" max="10256" width="6.109375" style="236" hidden="1"/>
    <col min="10257" max="10257" width="3" style="236" hidden="1"/>
    <col min="10258" max="10497" width="8.6640625" style="236" hidden="1"/>
    <col min="10498" max="10503" width="14.88671875" style="236" hidden="1"/>
    <col min="10504" max="10505" width="15.88671875" style="236" hidden="1"/>
    <col min="10506" max="10511" width="16.109375" style="236" hidden="1"/>
    <col min="10512" max="10512" width="6.109375" style="236" hidden="1"/>
    <col min="10513" max="10513" width="3" style="236" hidden="1"/>
    <col min="10514" max="10753" width="8.6640625" style="236" hidden="1"/>
    <col min="10754" max="10759" width="14.88671875" style="236" hidden="1"/>
    <col min="10760" max="10761" width="15.88671875" style="236" hidden="1"/>
    <col min="10762" max="10767" width="16.109375" style="236" hidden="1"/>
    <col min="10768" max="10768" width="6.109375" style="236" hidden="1"/>
    <col min="10769" max="10769" width="3" style="236" hidden="1"/>
    <col min="10770" max="11009" width="8.6640625" style="236" hidden="1"/>
    <col min="11010" max="11015" width="14.88671875" style="236" hidden="1"/>
    <col min="11016" max="11017" width="15.88671875" style="236" hidden="1"/>
    <col min="11018" max="11023" width="16.109375" style="236" hidden="1"/>
    <col min="11024" max="11024" width="6.109375" style="236" hidden="1"/>
    <col min="11025" max="11025" width="3" style="236" hidden="1"/>
    <col min="11026" max="11265" width="8.6640625" style="236" hidden="1"/>
    <col min="11266" max="11271" width="14.88671875" style="236" hidden="1"/>
    <col min="11272" max="11273" width="15.88671875" style="236" hidden="1"/>
    <col min="11274" max="11279" width="16.109375" style="236" hidden="1"/>
    <col min="11280" max="11280" width="6.109375" style="236" hidden="1"/>
    <col min="11281" max="11281" width="3" style="236" hidden="1"/>
    <col min="11282" max="11521" width="8.6640625" style="236" hidden="1"/>
    <col min="11522" max="11527" width="14.88671875" style="236" hidden="1"/>
    <col min="11528" max="11529" width="15.88671875" style="236" hidden="1"/>
    <col min="11530" max="11535" width="16.109375" style="236" hidden="1"/>
    <col min="11536" max="11536" width="6.109375" style="236" hidden="1"/>
    <col min="11537" max="11537" width="3" style="236" hidden="1"/>
    <col min="11538" max="11777" width="8.6640625" style="236" hidden="1"/>
    <col min="11778" max="11783" width="14.88671875" style="236" hidden="1"/>
    <col min="11784" max="11785" width="15.88671875" style="236" hidden="1"/>
    <col min="11786" max="11791" width="16.109375" style="236" hidden="1"/>
    <col min="11792" max="11792" width="6.109375" style="236" hidden="1"/>
    <col min="11793" max="11793" width="3" style="236" hidden="1"/>
    <col min="11794" max="12033" width="8.6640625" style="236" hidden="1"/>
    <col min="12034" max="12039" width="14.88671875" style="236" hidden="1"/>
    <col min="12040" max="12041" width="15.88671875" style="236" hidden="1"/>
    <col min="12042" max="12047" width="16.109375" style="236" hidden="1"/>
    <col min="12048" max="12048" width="6.109375" style="236" hidden="1"/>
    <col min="12049" max="12049" width="3" style="236" hidden="1"/>
    <col min="12050" max="12289" width="8.6640625" style="236" hidden="1"/>
    <col min="12290" max="12295" width="14.88671875" style="236" hidden="1"/>
    <col min="12296" max="12297" width="15.88671875" style="236" hidden="1"/>
    <col min="12298" max="12303" width="16.109375" style="236" hidden="1"/>
    <col min="12304" max="12304" width="6.109375" style="236" hidden="1"/>
    <col min="12305" max="12305" width="3" style="236" hidden="1"/>
    <col min="12306" max="12545" width="8.6640625" style="236" hidden="1"/>
    <col min="12546" max="12551" width="14.88671875" style="236" hidden="1"/>
    <col min="12552" max="12553" width="15.88671875" style="236" hidden="1"/>
    <col min="12554" max="12559" width="16.109375" style="236" hidden="1"/>
    <col min="12560" max="12560" width="6.109375" style="236" hidden="1"/>
    <col min="12561" max="12561" width="3" style="236" hidden="1"/>
    <col min="12562" max="12801" width="8.6640625" style="236" hidden="1"/>
    <col min="12802" max="12807" width="14.88671875" style="236" hidden="1"/>
    <col min="12808" max="12809" width="15.88671875" style="236" hidden="1"/>
    <col min="12810" max="12815" width="16.109375" style="236" hidden="1"/>
    <col min="12816" max="12816" width="6.109375" style="236" hidden="1"/>
    <col min="12817" max="12817" width="3" style="236" hidden="1"/>
    <col min="12818" max="13057" width="8.6640625" style="236" hidden="1"/>
    <col min="13058" max="13063" width="14.88671875" style="236" hidden="1"/>
    <col min="13064" max="13065" width="15.88671875" style="236" hidden="1"/>
    <col min="13066" max="13071" width="16.109375" style="236" hidden="1"/>
    <col min="13072" max="13072" width="6.109375" style="236" hidden="1"/>
    <col min="13073" max="13073" width="3" style="236" hidden="1"/>
    <col min="13074" max="13313" width="8.6640625" style="236" hidden="1"/>
    <col min="13314" max="13319" width="14.88671875" style="236" hidden="1"/>
    <col min="13320" max="13321" width="15.88671875" style="236" hidden="1"/>
    <col min="13322" max="13327" width="16.109375" style="236" hidden="1"/>
    <col min="13328" max="13328" width="6.109375" style="236" hidden="1"/>
    <col min="13329" max="13329" width="3" style="236" hidden="1"/>
    <col min="13330" max="13569" width="8.6640625" style="236" hidden="1"/>
    <col min="13570" max="13575" width="14.88671875" style="236" hidden="1"/>
    <col min="13576" max="13577" width="15.88671875" style="236" hidden="1"/>
    <col min="13578" max="13583" width="16.109375" style="236" hidden="1"/>
    <col min="13584" max="13584" width="6.109375" style="236" hidden="1"/>
    <col min="13585" max="13585" width="3" style="236" hidden="1"/>
    <col min="13586" max="13825" width="8.6640625" style="236" hidden="1"/>
    <col min="13826" max="13831" width="14.88671875" style="236" hidden="1"/>
    <col min="13832" max="13833" width="15.88671875" style="236" hidden="1"/>
    <col min="13834" max="13839" width="16.109375" style="236" hidden="1"/>
    <col min="13840" max="13840" width="6.109375" style="236" hidden="1"/>
    <col min="13841" max="13841" width="3" style="236" hidden="1"/>
    <col min="13842" max="14081" width="8.6640625" style="236" hidden="1"/>
    <col min="14082" max="14087" width="14.88671875" style="236" hidden="1"/>
    <col min="14088" max="14089" width="15.88671875" style="236" hidden="1"/>
    <col min="14090" max="14095" width="16.109375" style="236" hidden="1"/>
    <col min="14096" max="14096" width="6.109375" style="236" hidden="1"/>
    <col min="14097" max="14097" width="3" style="236" hidden="1"/>
    <col min="14098" max="14337" width="8.6640625" style="236" hidden="1"/>
    <col min="14338" max="14343" width="14.88671875" style="236" hidden="1"/>
    <col min="14344" max="14345" width="15.88671875" style="236" hidden="1"/>
    <col min="14346" max="14351" width="16.109375" style="236" hidden="1"/>
    <col min="14352" max="14352" width="6.109375" style="236" hidden="1"/>
    <col min="14353" max="14353" width="3" style="236" hidden="1"/>
    <col min="14354" max="14593" width="8.6640625" style="236" hidden="1"/>
    <col min="14594" max="14599" width="14.88671875" style="236" hidden="1"/>
    <col min="14600" max="14601" width="15.88671875" style="236" hidden="1"/>
    <col min="14602" max="14607" width="16.109375" style="236" hidden="1"/>
    <col min="14608" max="14608" width="6.109375" style="236" hidden="1"/>
    <col min="14609" max="14609" width="3" style="236" hidden="1"/>
    <col min="14610" max="14849" width="8.6640625" style="236" hidden="1"/>
    <col min="14850" max="14855" width="14.88671875" style="236" hidden="1"/>
    <col min="14856" max="14857" width="15.88671875" style="236" hidden="1"/>
    <col min="14858" max="14863" width="16.109375" style="236" hidden="1"/>
    <col min="14864" max="14864" width="6.109375" style="236" hidden="1"/>
    <col min="14865" max="14865" width="3" style="236" hidden="1"/>
    <col min="14866" max="15105" width="8.6640625" style="236" hidden="1"/>
    <col min="15106" max="15111" width="14.88671875" style="236" hidden="1"/>
    <col min="15112" max="15113" width="15.88671875" style="236" hidden="1"/>
    <col min="15114" max="15119" width="16.109375" style="236" hidden="1"/>
    <col min="15120" max="15120" width="6.109375" style="236" hidden="1"/>
    <col min="15121" max="15121" width="3" style="236" hidden="1"/>
    <col min="15122" max="15361" width="8.6640625" style="236" hidden="1"/>
    <col min="15362" max="15367" width="14.88671875" style="236" hidden="1"/>
    <col min="15368" max="15369" width="15.88671875" style="236" hidden="1"/>
    <col min="15370" max="15375" width="16.109375" style="236" hidden="1"/>
    <col min="15376" max="15376" width="6.109375" style="236" hidden="1"/>
    <col min="15377" max="15377" width="3" style="236" hidden="1"/>
    <col min="15378" max="15617" width="8.6640625" style="236" hidden="1"/>
    <col min="15618" max="15623" width="14.88671875" style="236" hidden="1"/>
    <col min="15624" max="15625" width="15.88671875" style="236" hidden="1"/>
    <col min="15626" max="15631" width="16.109375" style="236" hidden="1"/>
    <col min="15632" max="15632" width="6.109375" style="236" hidden="1"/>
    <col min="15633" max="15633" width="3" style="236" hidden="1"/>
    <col min="15634" max="15873" width="8.6640625" style="236" hidden="1"/>
    <col min="15874" max="15879" width="14.88671875" style="236" hidden="1"/>
    <col min="15880" max="15881" width="15.88671875" style="236" hidden="1"/>
    <col min="15882" max="15887" width="16.109375" style="236" hidden="1"/>
    <col min="15888" max="15888" width="6.109375" style="236" hidden="1"/>
    <col min="15889" max="15889" width="3" style="236" hidden="1"/>
    <col min="15890" max="16129" width="8.6640625" style="236" hidden="1"/>
    <col min="16130" max="16135" width="14.88671875" style="236" hidden="1"/>
    <col min="16136" max="16137" width="15.88671875" style="236" hidden="1"/>
    <col min="16138" max="16143" width="16.109375" style="236" hidden="1"/>
    <col min="16144" max="16144" width="6.109375" style="236" hidden="1"/>
    <col min="16145" max="16145" width="3" style="236" hidden="1"/>
    <col min="16146" max="16384" width="8.6640625" style="236"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570</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570</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8" t="s">
        <v>569</v>
      </c>
      <c r="C41" s="239"/>
      <c r="D41" s="239"/>
      <c r="E41" s="239"/>
      <c r="F41" s="239"/>
      <c r="G41" s="239"/>
      <c r="H41" s="239"/>
      <c r="I41" s="239"/>
      <c r="J41" s="239"/>
      <c r="K41" s="239"/>
      <c r="L41" s="239"/>
      <c r="M41" s="239"/>
      <c r="N41" s="239"/>
      <c r="O41" s="239"/>
      <c r="P41" s="240"/>
    </row>
    <row r="42" spans="1:17" ht="13.2">
      <c r="B42" s="241"/>
      <c r="C42" s="237"/>
      <c r="D42" s="237"/>
      <c r="E42" s="237"/>
      <c r="F42" s="237"/>
      <c r="G42" s="383" t="s">
        <v>562</v>
      </c>
      <c r="H42" s="379"/>
      <c r="I42" s="382"/>
      <c r="J42" s="382"/>
      <c r="K42" s="382"/>
      <c r="L42" s="381"/>
      <c r="M42" s="381"/>
      <c r="N42" s="381"/>
      <c r="O42" s="381"/>
    </row>
    <row r="43" spans="1:17" ht="13.2">
      <c r="B43" s="241"/>
      <c r="C43" s="237"/>
      <c r="D43" s="237"/>
      <c r="E43" s="237"/>
      <c r="F43" s="237"/>
      <c r="G43" s="1200"/>
      <c r="H43" s="1200"/>
      <c r="I43" s="1200"/>
      <c r="J43" s="1200"/>
      <c r="K43" s="1200"/>
      <c r="L43" s="1200"/>
      <c r="M43" s="1200"/>
      <c r="N43" s="1200"/>
      <c r="O43" s="1200"/>
    </row>
    <row r="44" spans="1:17" ht="13.2">
      <c r="B44" s="241"/>
      <c r="C44" s="237"/>
      <c r="D44" s="237"/>
      <c r="E44" s="237"/>
      <c r="F44" s="237"/>
      <c r="G44" s="1200"/>
      <c r="H44" s="1200"/>
      <c r="I44" s="1200"/>
      <c r="J44" s="1200"/>
      <c r="K44" s="1200"/>
      <c r="L44" s="1200"/>
      <c r="M44" s="1200"/>
      <c r="N44" s="1200"/>
      <c r="O44" s="1200"/>
    </row>
    <row r="45" spans="1:17" ht="13.2">
      <c r="B45" s="241"/>
      <c r="C45" s="237"/>
      <c r="D45" s="237"/>
      <c r="E45" s="237"/>
      <c r="F45" s="237"/>
      <c r="G45" s="1200"/>
      <c r="H45" s="1200"/>
      <c r="I45" s="1200"/>
      <c r="J45" s="1200"/>
      <c r="K45" s="1200"/>
      <c r="L45" s="1200"/>
      <c r="M45" s="1200"/>
      <c r="N45" s="1200"/>
      <c r="O45" s="1200"/>
    </row>
    <row r="46" spans="1:17" ht="13.2">
      <c r="B46" s="241"/>
      <c r="C46" s="237"/>
      <c r="D46" s="237"/>
      <c r="E46" s="237"/>
      <c r="F46" s="237"/>
      <c r="G46" s="1200"/>
      <c r="H46" s="1200"/>
      <c r="I46" s="1200"/>
      <c r="J46" s="1200"/>
      <c r="K46" s="1200"/>
      <c r="L46" s="1200"/>
      <c r="M46" s="1200"/>
      <c r="N46" s="1200"/>
      <c r="O46" s="1200"/>
    </row>
    <row r="47" spans="1:17" ht="13.2">
      <c r="B47" s="241"/>
      <c r="C47" s="237"/>
      <c r="D47" s="237"/>
      <c r="E47" s="237"/>
      <c r="F47" s="237"/>
      <c r="G47" s="1200"/>
      <c r="H47" s="1200"/>
      <c r="I47" s="1200"/>
      <c r="J47" s="1200"/>
      <c r="K47" s="1200"/>
      <c r="L47" s="1200"/>
      <c r="M47" s="1200"/>
      <c r="N47" s="1200"/>
      <c r="O47" s="1200"/>
    </row>
    <row r="48" spans="1:17" ht="13.2">
      <c r="B48" s="241"/>
      <c r="C48" s="237"/>
      <c r="D48" s="237"/>
      <c r="E48" s="237"/>
      <c r="F48" s="237"/>
      <c r="G48" s="381"/>
      <c r="H48" s="380"/>
      <c r="I48" s="380"/>
      <c r="J48" s="380"/>
      <c r="K48" s="379"/>
      <c r="L48" s="379"/>
      <c r="M48" s="379"/>
      <c r="N48" s="379"/>
      <c r="O48" s="379"/>
    </row>
    <row r="49" spans="1:17" ht="13.2">
      <c r="B49" s="241"/>
      <c r="C49" s="237"/>
      <c r="D49" s="237"/>
      <c r="E49" s="237"/>
      <c r="F49" s="237"/>
      <c r="G49" s="379" t="s">
        <v>568</v>
      </c>
      <c r="H49" s="379"/>
      <c r="I49" s="379"/>
      <c r="J49" s="379"/>
      <c r="K49" s="379"/>
      <c r="L49" s="379"/>
      <c r="M49" s="379"/>
      <c r="N49" s="379"/>
      <c r="O49" s="379"/>
    </row>
    <row r="50" spans="1:17" ht="13.2">
      <c r="B50" s="241"/>
      <c r="C50" s="237"/>
      <c r="D50" s="237"/>
      <c r="E50" s="237"/>
      <c r="F50" s="237"/>
      <c r="G50" s="1201"/>
      <c r="H50" s="1201"/>
      <c r="I50" s="1201"/>
      <c r="J50" s="1201"/>
      <c r="K50" s="378" t="s">
        <v>560</v>
      </c>
      <c r="L50" s="378" t="s">
        <v>559</v>
      </c>
      <c r="M50" s="377" t="s">
        <v>567</v>
      </c>
      <c r="N50" s="377" t="s">
        <v>566</v>
      </c>
      <c r="O50" s="377" t="s">
        <v>565</v>
      </c>
    </row>
    <row r="51" spans="1:17" ht="13.2">
      <c r="B51" s="241"/>
      <c r="C51" s="237"/>
      <c r="D51" s="237"/>
      <c r="E51" s="237"/>
      <c r="F51" s="237"/>
      <c r="G51" s="1202" t="s">
        <v>555</v>
      </c>
      <c r="H51" s="1202"/>
      <c r="I51" s="1203" t="s">
        <v>553</v>
      </c>
      <c r="J51" s="1203"/>
      <c r="K51" s="1198"/>
      <c r="L51" s="1198"/>
      <c r="M51" s="1198"/>
      <c r="N51" s="1198"/>
      <c r="O51" s="1198"/>
    </row>
    <row r="52" spans="1:17" ht="13.2">
      <c r="B52" s="241"/>
      <c r="C52" s="237"/>
      <c r="D52" s="237"/>
      <c r="E52" s="237"/>
      <c r="F52" s="237"/>
      <c r="G52" s="1202"/>
      <c r="H52" s="1202"/>
      <c r="I52" s="1203"/>
      <c r="J52" s="1203"/>
      <c r="K52" s="1199"/>
      <c r="L52" s="1199"/>
      <c r="M52" s="1199"/>
      <c r="N52" s="1199"/>
      <c r="O52" s="1199"/>
    </row>
    <row r="53" spans="1:17" ht="13.2">
      <c r="A53" s="368"/>
      <c r="B53" s="241"/>
      <c r="C53" s="237"/>
      <c r="D53" s="237"/>
      <c r="E53" s="237"/>
      <c r="F53" s="237"/>
      <c r="G53" s="1202"/>
      <c r="H53" s="1202"/>
      <c r="I53" s="1197" t="s">
        <v>564</v>
      </c>
      <c r="J53" s="1197"/>
      <c r="K53" s="1204"/>
      <c r="L53" s="1204"/>
      <c r="M53" s="1204"/>
      <c r="N53" s="1204"/>
      <c r="O53" s="1204"/>
    </row>
    <row r="54" spans="1:17" ht="13.2">
      <c r="A54" s="368"/>
      <c r="B54" s="241"/>
      <c r="C54" s="237"/>
      <c r="D54" s="237"/>
      <c r="E54" s="237"/>
      <c r="F54" s="237"/>
      <c r="G54" s="1202"/>
      <c r="H54" s="1202"/>
      <c r="I54" s="1197"/>
      <c r="J54" s="1197"/>
      <c r="K54" s="1205"/>
      <c r="L54" s="1205"/>
      <c r="M54" s="1205"/>
      <c r="N54" s="1205"/>
      <c r="O54" s="1205"/>
    </row>
    <row r="55" spans="1:17" ht="13.2">
      <c r="A55" s="368"/>
      <c r="B55" s="241"/>
      <c r="C55" s="237"/>
      <c r="D55" s="237"/>
      <c r="E55" s="237"/>
      <c r="F55" s="237"/>
      <c r="G55" s="1197" t="s">
        <v>554</v>
      </c>
      <c r="H55" s="1197"/>
      <c r="I55" s="1197" t="s">
        <v>553</v>
      </c>
      <c r="J55" s="1197"/>
      <c r="K55" s="1198"/>
      <c r="L55" s="1198"/>
      <c r="M55" s="1198"/>
      <c r="N55" s="1198"/>
      <c r="O55" s="1198"/>
    </row>
    <row r="56" spans="1:17" ht="13.2">
      <c r="A56" s="368"/>
      <c r="B56" s="241"/>
      <c r="C56" s="237"/>
      <c r="D56" s="237"/>
      <c r="E56" s="237"/>
      <c r="F56" s="237"/>
      <c r="G56" s="1197"/>
      <c r="H56" s="1197"/>
      <c r="I56" s="1197"/>
      <c r="J56" s="1197"/>
      <c r="K56" s="1199"/>
      <c r="L56" s="1199"/>
      <c r="M56" s="1199"/>
      <c r="N56" s="1199"/>
      <c r="O56" s="1199"/>
    </row>
    <row r="57" spans="1:17" s="368" customFormat="1" ht="13.2">
      <c r="B57" s="369"/>
      <c r="C57" s="376"/>
      <c r="D57" s="376"/>
      <c r="E57" s="376"/>
      <c r="F57" s="376"/>
      <c r="G57" s="1197"/>
      <c r="H57" s="1197"/>
      <c r="I57" s="1206" t="s">
        <v>564</v>
      </c>
      <c r="J57" s="1206"/>
      <c r="K57" s="1207"/>
      <c r="L57" s="1207"/>
      <c r="M57" s="1207"/>
      <c r="N57" s="1207"/>
      <c r="O57" s="1207"/>
      <c r="P57" s="374"/>
      <c r="Q57" s="369"/>
    </row>
    <row r="58" spans="1:17" s="368" customFormat="1" ht="13.2">
      <c r="A58" s="236"/>
      <c r="B58" s="369"/>
      <c r="C58" s="376"/>
      <c r="D58" s="376"/>
      <c r="E58" s="376"/>
      <c r="F58" s="376"/>
      <c r="G58" s="1197"/>
      <c r="H58" s="1197"/>
      <c r="I58" s="1206"/>
      <c r="J58" s="1206"/>
      <c r="K58" s="1205"/>
      <c r="L58" s="1205"/>
      <c r="M58" s="1205"/>
      <c r="N58" s="1205"/>
      <c r="O58" s="1205"/>
      <c r="P58" s="374"/>
      <c r="Q58" s="369"/>
    </row>
    <row r="59" spans="1:17" s="368" customFormat="1" ht="13.2">
      <c r="A59" s="236"/>
      <c r="B59" s="369"/>
      <c r="C59" s="376"/>
      <c r="D59" s="376"/>
      <c r="E59" s="376"/>
      <c r="F59" s="376"/>
      <c r="G59" s="376"/>
      <c r="H59" s="376"/>
      <c r="I59" s="376"/>
      <c r="J59" s="376"/>
      <c r="K59" s="375"/>
      <c r="L59" s="375"/>
      <c r="M59" s="375"/>
      <c r="N59" s="375"/>
      <c r="O59" s="375"/>
      <c r="P59" s="374"/>
      <c r="Q59" s="369"/>
    </row>
    <row r="60" spans="1:17" s="368" customFormat="1" ht="13.2">
      <c r="A60" s="236"/>
      <c r="B60" s="369"/>
      <c r="C60" s="376"/>
      <c r="D60" s="376"/>
      <c r="E60" s="376"/>
      <c r="F60" s="376"/>
      <c r="G60" s="376"/>
      <c r="H60" s="376"/>
      <c r="I60" s="376"/>
      <c r="J60" s="376"/>
      <c r="K60" s="375"/>
      <c r="L60" s="375"/>
      <c r="M60" s="375"/>
      <c r="N60" s="375"/>
      <c r="O60" s="375"/>
      <c r="P60" s="374"/>
      <c r="Q60" s="369"/>
    </row>
    <row r="61" spans="1:17" s="368" customFormat="1" ht="13.2">
      <c r="A61" s="236"/>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7"/>
    </row>
    <row r="63" spans="1:17" ht="16.2">
      <c r="B63" s="294" t="s">
        <v>563</v>
      </c>
      <c r="C63" s="237"/>
      <c r="D63" s="237"/>
      <c r="E63" s="237"/>
      <c r="F63" s="237"/>
      <c r="G63" s="237"/>
      <c r="H63" s="237"/>
      <c r="I63" s="237"/>
      <c r="J63" s="237"/>
      <c r="K63" s="237"/>
      <c r="L63" s="237"/>
      <c r="M63" s="237"/>
      <c r="N63" s="237"/>
      <c r="O63" s="237"/>
    </row>
    <row r="64" spans="1:17" ht="13.2">
      <c r="B64" s="241"/>
      <c r="C64" s="237"/>
      <c r="D64" s="237"/>
      <c r="E64" s="237"/>
      <c r="F64" s="237"/>
      <c r="G64" s="366" t="s">
        <v>562</v>
      </c>
      <c r="I64" s="364"/>
      <c r="J64" s="364"/>
      <c r="K64" s="364"/>
      <c r="L64" s="364"/>
      <c r="M64" s="364"/>
      <c r="N64" s="365"/>
      <c r="O64" s="364"/>
    </row>
    <row r="65" spans="2:30" ht="13.2">
      <c r="B65" s="241"/>
      <c r="C65" s="237"/>
      <c r="D65" s="237"/>
      <c r="E65" s="237"/>
      <c r="F65" s="237"/>
      <c r="G65" s="1209" t="s">
        <v>571</v>
      </c>
      <c r="H65" s="1209"/>
      <c r="I65" s="1209"/>
      <c r="J65" s="1209"/>
      <c r="K65" s="1209"/>
      <c r="L65" s="1209"/>
      <c r="M65" s="1209"/>
      <c r="N65" s="1209"/>
      <c r="O65" s="1209"/>
    </row>
    <row r="66" spans="2:30" ht="13.2">
      <c r="B66" s="241"/>
      <c r="C66" s="237"/>
      <c r="D66" s="237"/>
      <c r="E66" s="237"/>
      <c r="F66" s="237"/>
      <c r="G66" s="1209"/>
      <c r="H66" s="1209"/>
      <c r="I66" s="1209"/>
      <c r="J66" s="1209"/>
      <c r="K66" s="1209"/>
      <c r="L66" s="1209"/>
      <c r="M66" s="1209"/>
      <c r="N66" s="1209"/>
      <c r="O66" s="1209"/>
    </row>
    <row r="67" spans="2:30" ht="13.2">
      <c r="B67" s="241"/>
      <c r="C67" s="237"/>
      <c r="D67" s="237"/>
      <c r="E67" s="237"/>
      <c r="F67" s="237"/>
      <c r="G67" s="1209"/>
      <c r="H67" s="1209"/>
      <c r="I67" s="1209"/>
      <c r="J67" s="1209"/>
      <c r="K67" s="1209"/>
      <c r="L67" s="1209"/>
      <c r="M67" s="1209"/>
      <c r="N67" s="1209"/>
      <c r="O67" s="1209"/>
    </row>
    <row r="68" spans="2:30" ht="13.2">
      <c r="B68" s="241"/>
      <c r="C68" s="237"/>
      <c r="D68" s="237"/>
      <c r="E68" s="237"/>
      <c r="F68" s="237"/>
      <c r="G68" s="1209"/>
      <c r="H68" s="1209"/>
      <c r="I68" s="1209"/>
      <c r="J68" s="1209"/>
      <c r="K68" s="1209"/>
      <c r="L68" s="1209"/>
      <c r="M68" s="1209"/>
      <c r="N68" s="1209"/>
      <c r="O68" s="1209"/>
    </row>
    <row r="69" spans="2:30" ht="13.2">
      <c r="B69" s="241"/>
      <c r="C69" s="237"/>
      <c r="D69" s="237"/>
      <c r="E69" s="237"/>
      <c r="F69" s="237"/>
      <c r="G69" s="1209"/>
      <c r="H69" s="1209"/>
      <c r="I69" s="1209"/>
      <c r="J69" s="1209"/>
      <c r="K69" s="1209"/>
      <c r="L69" s="1209"/>
      <c r="M69" s="1209"/>
      <c r="N69" s="1209"/>
      <c r="O69" s="1209"/>
    </row>
    <row r="70" spans="2:30" ht="13.2">
      <c r="B70" s="241"/>
      <c r="C70" s="237"/>
      <c r="D70" s="237"/>
      <c r="E70" s="237"/>
      <c r="F70" s="237"/>
      <c r="G70" s="237"/>
      <c r="H70" s="363"/>
      <c r="I70" s="363"/>
      <c r="J70" s="360"/>
      <c r="K70" s="360"/>
      <c r="L70" s="359"/>
      <c r="M70" s="360"/>
      <c r="N70" s="359"/>
      <c r="O70" s="358"/>
    </row>
    <row r="71" spans="2:30" ht="13.2">
      <c r="B71" s="241"/>
      <c r="C71" s="237"/>
      <c r="D71" s="237"/>
      <c r="E71" s="237"/>
      <c r="F71" s="237"/>
      <c r="G71" s="362" t="s">
        <v>561</v>
      </c>
      <c r="I71" s="361"/>
      <c r="J71" s="360"/>
      <c r="K71" s="360"/>
      <c r="L71" s="359"/>
      <c r="M71" s="360"/>
      <c r="N71" s="359"/>
      <c r="O71" s="358"/>
    </row>
    <row r="72" spans="2:30" ht="13.2">
      <c r="B72" s="241"/>
      <c r="C72" s="237"/>
      <c r="D72" s="237"/>
      <c r="E72" s="237"/>
      <c r="F72" s="237"/>
      <c r="G72" s="1197"/>
      <c r="H72" s="1197"/>
      <c r="I72" s="1197"/>
      <c r="J72" s="1197"/>
      <c r="K72" s="357" t="s">
        <v>560</v>
      </c>
      <c r="L72" s="357" t="s">
        <v>559</v>
      </c>
      <c r="M72" s="356" t="s">
        <v>558</v>
      </c>
      <c r="N72" s="356" t="s">
        <v>557</v>
      </c>
      <c r="O72" s="356" t="s">
        <v>556</v>
      </c>
    </row>
    <row r="73" spans="2:30" ht="13.2">
      <c r="B73" s="241"/>
      <c r="C73" s="237"/>
      <c r="D73" s="237"/>
      <c r="E73" s="237"/>
      <c r="F73" s="237"/>
      <c r="G73" s="1202" t="s">
        <v>555</v>
      </c>
      <c r="H73" s="1202"/>
      <c r="I73" s="1202" t="s">
        <v>553</v>
      </c>
      <c r="J73" s="1202"/>
      <c r="K73" s="1208">
        <v>222.6</v>
      </c>
      <c r="L73" s="1208">
        <v>213</v>
      </c>
      <c r="M73" s="1208">
        <v>203.5</v>
      </c>
      <c r="N73" s="1208">
        <v>192.9</v>
      </c>
      <c r="O73" s="1208">
        <v>192.3</v>
      </c>
      <c r="S73" s="236">
        <v>9.9</v>
      </c>
    </row>
    <row r="74" spans="2:30" ht="13.2">
      <c r="B74" s="241"/>
      <c r="C74" s="237"/>
      <c r="D74" s="237"/>
      <c r="E74" s="237"/>
      <c r="F74" s="237"/>
      <c r="G74" s="1202"/>
      <c r="H74" s="1202"/>
      <c r="I74" s="1202"/>
      <c r="J74" s="1202"/>
      <c r="K74" s="1208"/>
      <c r="L74" s="1208"/>
      <c r="M74" s="1208"/>
      <c r="N74" s="1208"/>
      <c r="O74" s="1208"/>
    </row>
    <row r="75" spans="2:30" ht="13.2">
      <c r="B75" s="241"/>
      <c r="C75" s="237"/>
      <c r="D75" s="237"/>
      <c r="E75" s="237"/>
      <c r="F75" s="237"/>
      <c r="G75" s="1202"/>
      <c r="H75" s="1202"/>
      <c r="I75" s="1197" t="s">
        <v>552</v>
      </c>
      <c r="J75" s="1197"/>
      <c r="K75" s="1210">
        <v>13.1</v>
      </c>
      <c r="L75" s="1210">
        <v>12.7</v>
      </c>
      <c r="M75" s="1210">
        <v>12.3</v>
      </c>
      <c r="N75" s="1210">
        <v>12</v>
      </c>
      <c r="O75" s="1210">
        <v>11.8</v>
      </c>
      <c r="U75" s="236">
        <v>81.2</v>
      </c>
      <c r="W75" s="236">
        <v>87.2</v>
      </c>
      <c r="Y75" s="236">
        <v>99.8</v>
      </c>
      <c r="AA75" s="236">
        <v>109.5</v>
      </c>
      <c r="AC75" s="236">
        <v>115.2</v>
      </c>
    </row>
    <row r="76" spans="2:30" ht="13.2">
      <c r="B76" s="241"/>
      <c r="C76" s="237"/>
      <c r="D76" s="237"/>
      <c r="E76" s="237"/>
      <c r="F76" s="237"/>
      <c r="G76" s="1202"/>
      <c r="H76" s="1202"/>
      <c r="I76" s="1197"/>
      <c r="J76" s="1197"/>
      <c r="K76" s="1205"/>
      <c r="L76" s="1205"/>
      <c r="M76" s="1205"/>
      <c r="N76" s="1205"/>
      <c r="O76" s="1205"/>
    </row>
    <row r="77" spans="2:30" ht="13.2">
      <c r="B77" s="241"/>
      <c r="C77" s="237"/>
      <c r="D77" s="237"/>
      <c r="E77" s="237"/>
      <c r="F77" s="237"/>
      <c r="G77" s="1197" t="s">
        <v>554</v>
      </c>
      <c r="H77" s="1197"/>
      <c r="I77" s="1197" t="s">
        <v>553</v>
      </c>
      <c r="J77" s="1197"/>
      <c r="K77" s="1208">
        <v>234.7</v>
      </c>
      <c r="L77" s="1208">
        <v>224.2</v>
      </c>
      <c r="M77" s="1208">
        <v>209.6</v>
      </c>
      <c r="N77" s="1208">
        <v>196.3</v>
      </c>
      <c r="O77" s="1208">
        <v>196.2</v>
      </c>
      <c r="R77" s="236">
        <v>12.3</v>
      </c>
      <c r="T77" s="236">
        <v>11.1</v>
      </c>
    </row>
    <row r="78" spans="2:30" ht="13.2">
      <c r="B78" s="241"/>
      <c r="C78" s="237"/>
      <c r="D78" s="237"/>
      <c r="E78" s="237"/>
      <c r="F78" s="237"/>
      <c r="G78" s="1197"/>
      <c r="H78" s="1197"/>
      <c r="I78" s="1197"/>
      <c r="J78" s="1197"/>
      <c r="K78" s="1208"/>
      <c r="L78" s="1208"/>
      <c r="M78" s="1208"/>
      <c r="N78" s="1208"/>
      <c r="O78" s="1208"/>
    </row>
    <row r="79" spans="2:30" ht="13.2">
      <c r="B79" s="241"/>
      <c r="C79" s="237"/>
      <c r="D79" s="237"/>
      <c r="E79" s="237"/>
      <c r="F79" s="237"/>
      <c r="G79" s="1197"/>
      <c r="H79" s="1197"/>
      <c r="I79" s="1206" t="s">
        <v>552</v>
      </c>
      <c r="J79" s="1206"/>
      <c r="K79" s="1211">
        <v>14.3</v>
      </c>
      <c r="L79" s="1211">
        <v>14.4</v>
      </c>
      <c r="M79" s="1211">
        <v>14.3</v>
      </c>
      <c r="N79" s="1211">
        <v>14</v>
      </c>
      <c r="O79" s="1211">
        <v>13.3</v>
      </c>
      <c r="V79" s="236">
        <v>53.5</v>
      </c>
      <c r="X79" s="236">
        <v>48.2</v>
      </c>
      <c r="Z79" s="236">
        <v>34.200000000000003</v>
      </c>
      <c r="AB79" s="236">
        <v>30.3</v>
      </c>
      <c r="AD79" s="236">
        <v>28.9</v>
      </c>
    </row>
    <row r="80" spans="2:30" ht="13.2">
      <c r="B80" s="241"/>
      <c r="C80" s="237"/>
      <c r="D80" s="237"/>
      <c r="E80" s="237"/>
      <c r="F80" s="237"/>
      <c r="G80" s="1197"/>
      <c r="H80" s="1197"/>
      <c r="I80" s="1206"/>
      <c r="J80" s="1206"/>
      <c r="K80" s="1211"/>
      <c r="L80" s="1211"/>
      <c r="M80" s="1211"/>
      <c r="N80" s="1211"/>
      <c r="O80" s="1211"/>
    </row>
    <row r="81" spans="2:17" ht="13.2">
      <c r="B81" s="241"/>
      <c r="C81" s="237"/>
      <c r="D81" s="237"/>
      <c r="E81" s="237"/>
      <c r="F81" s="237"/>
      <c r="G81" s="237"/>
      <c r="H81" s="237"/>
      <c r="I81" s="237"/>
      <c r="J81" s="237"/>
      <c r="K81" s="237"/>
      <c r="L81" s="237"/>
      <c r="M81" s="237"/>
      <c r="N81" s="237"/>
      <c r="O81" s="237"/>
    </row>
    <row r="82" spans="2:17" ht="16.2">
      <c r="B82" s="241"/>
      <c r="C82" s="237"/>
      <c r="D82" s="237"/>
      <c r="E82" s="237"/>
      <c r="F82" s="237"/>
      <c r="G82" s="237"/>
      <c r="H82" s="237"/>
      <c r="I82" s="237"/>
      <c r="J82" s="237"/>
      <c r="K82" s="355"/>
      <c r="L82" s="355"/>
      <c r="M82" s="355"/>
      <c r="N82" s="355"/>
      <c r="O82" s="355"/>
    </row>
    <row r="83" spans="2:17" ht="13.2">
      <c r="B83" s="327"/>
      <c r="C83" s="293"/>
      <c r="D83" s="293"/>
      <c r="E83" s="293"/>
      <c r="F83" s="293"/>
      <c r="G83" s="293"/>
      <c r="H83" s="293"/>
      <c r="I83" s="293"/>
      <c r="J83" s="293"/>
      <c r="K83" s="293"/>
      <c r="L83" s="293"/>
      <c r="M83" s="293"/>
      <c r="N83" s="293"/>
      <c r="O83" s="293"/>
      <c r="P83" s="328"/>
    </row>
    <row r="84" spans="2:17" ht="13.2">
      <c r="H84" s="237"/>
      <c r="I84" s="237"/>
      <c r="J84" s="237"/>
      <c r="K84" s="237"/>
      <c r="L84" s="237"/>
      <c r="M84" s="237"/>
      <c r="N84" s="237"/>
      <c r="O84" s="237"/>
      <c r="P84" s="237"/>
      <c r="Q84" s="237"/>
    </row>
    <row r="85" spans="2:17" ht="13.2">
      <c r="B85" s="237"/>
      <c r="C85" s="237"/>
      <c r="D85" s="237"/>
      <c r="E85" s="237"/>
      <c r="F85" s="237"/>
      <c r="G85" s="237"/>
      <c r="H85" s="237"/>
      <c r="I85" s="237"/>
      <c r="J85" s="237"/>
      <c r="K85" s="237"/>
      <c r="L85" s="237"/>
      <c r="M85" s="237"/>
      <c r="N85" s="237"/>
      <c r="O85" s="237"/>
      <c r="P85" s="237"/>
      <c r="Q85" s="237"/>
    </row>
    <row r="86" spans="2:17" ht="13.2" hidden="1">
      <c r="B86" s="237"/>
      <c r="C86" s="237"/>
      <c r="D86" s="237"/>
      <c r="E86" s="237"/>
      <c r="F86" s="237"/>
      <c r="G86" s="237"/>
      <c r="H86" s="237"/>
      <c r="I86" s="237"/>
      <c r="J86" s="237"/>
      <c r="K86" s="237"/>
      <c r="L86" s="237"/>
      <c r="M86" s="237"/>
      <c r="N86" s="237"/>
      <c r="O86" s="237"/>
      <c r="P86" s="237"/>
      <c r="Q86" s="237"/>
    </row>
    <row r="87" spans="2:17" ht="13.2" hidden="1">
      <c r="B87" s="237"/>
      <c r="C87" s="237"/>
      <c r="D87" s="237"/>
      <c r="E87" s="237"/>
      <c r="F87" s="237"/>
      <c r="G87" s="237"/>
      <c r="H87" s="237"/>
      <c r="I87" s="237"/>
      <c r="J87" s="237"/>
      <c r="K87" s="354"/>
      <c r="L87" s="237"/>
      <c r="M87" s="237"/>
      <c r="N87" s="237"/>
      <c r="O87" s="237"/>
      <c r="P87" s="237"/>
      <c r="Q87" s="237"/>
    </row>
    <row r="88" spans="2:17" ht="13.2" hidden="1">
      <c r="B88" s="237"/>
      <c r="C88" s="237"/>
      <c r="D88" s="237"/>
      <c r="E88" s="237"/>
      <c r="F88" s="237"/>
      <c r="G88" s="237"/>
      <c r="H88" s="237"/>
      <c r="I88" s="237"/>
      <c r="J88" s="237"/>
      <c r="K88" s="237"/>
      <c r="L88" s="237"/>
      <c r="M88" s="237"/>
      <c r="N88" s="237"/>
      <c r="O88" s="237"/>
      <c r="P88" s="237"/>
      <c r="Q88" s="237"/>
    </row>
    <row r="89" spans="2:17" ht="13.2" hidden="1">
      <c r="B89" s="237"/>
      <c r="C89" s="237"/>
      <c r="D89" s="237"/>
      <c r="E89" s="237"/>
      <c r="F89" s="237"/>
      <c r="G89" s="237"/>
      <c r="H89" s="237"/>
      <c r="I89" s="237"/>
      <c r="J89" s="237"/>
      <c r="K89" s="237"/>
      <c r="L89" s="237"/>
      <c r="M89" s="237"/>
      <c r="N89" s="237"/>
      <c r="O89" s="237"/>
      <c r="P89" s="237"/>
      <c r="Q89" s="237"/>
    </row>
    <row r="90" spans="2:17" ht="13.2" hidden="1">
      <c r="B90" s="237"/>
      <c r="C90" s="237"/>
      <c r="D90" s="237"/>
      <c r="E90" s="237"/>
      <c r="F90" s="237"/>
      <c r="G90" s="237"/>
      <c r="H90" s="237"/>
      <c r="I90" s="237"/>
      <c r="J90" s="237"/>
      <c r="K90" s="237"/>
      <c r="L90" s="237"/>
      <c r="M90" s="237"/>
      <c r="N90" s="237"/>
      <c r="O90" s="237"/>
      <c r="P90" s="237"/>
      <c r="Q90" s="237"/>
    </row>
    <row r="91" spans="2:17" ht="13.2" hidden="1">
      <c r="B91" s="237"/>
      <c r="C91" s="237"/>
      <c r="D91" s="237"/>
      <c r="E91" s="237"/>
      <c r="F91" s="237"/>
      <c r="G91" s="237"/>
      <c r="H91" s="237"/>
      <c r="I91" s="237"/>
      <c r="J91" s="237"/>
      <c r="K91" s="237"/>
      <c r="L91" s="237"/>
      <c r="M91" s="237"/>
      <c r="N91" s="237"/>
      <c r="O91" s="237"/>
      <c r="P91" s="237"/>
      <c r="Q91" s="237"/>
    </row>
    <row r="92" spans="2:17" ht="13.5" hidden="1" customHeight="1">
      <c r="B92" s="237"/>
      <c r="C92" s="237"/>
      <c r="D92" s="237"/>
      <c r="E92" s="237"/>
      <c r="F92" s="237"/>
      <c r="G92" s="237"/>
      <c r="H92" s="237"/>
      <c r="I92" s="237"/>
      <c r="J92" s="237"/>
      <c r="K92" s="237"/>
      <c r="L92" s="237"/>
      <c r="M92" s="237"/>
      <c r="N92" s="237"/>
      <c r="O92" s="237"/>
      <c r="P92" s="237"/>
      <c r="Q92" s="237"/>
    </row>
    <row r="93" spans="2:17" ht="13.5" hidden="1" customHeight="1">
      <c r="B93" s="237"/>
      <c r="C93" s="237"/>
      <c r="D93" s="237"/>
      <c r="E93" s="237"/>
      <c r="F93" s="237"/>
      <c r="G93" s="237"/>
      <c r="H93" s="237"/>
      <c r="I93" s="237"/>
      <c r="J93" s="237"/>
      <c r="K93" s="237"/>
      <c r="L93" s="237"/>
      <c r="M93" s="237"/>
      <c r="N93" s="237"/>
      <c r="O93" s="237"/>
      <c r="P93" s="237"/>
      <c r="Q93" s="237"/>
    </row>
    <row r="94" spans="2:17" ht="13.5" hidden="1" customHeight="1">
      <c r="B94" s="237"/>
      <c r="C94" s="237"/>
      <c r="D94" s="237"/>
      <c r="E94" s="237"/>
      <c r="F94" s="237"/>
      <c r="G94" s="237"/>
      <c r="H94" s="237"/>
      <c r="I94" s="237"/>
      <c r="J94" s="237"/>
      <c r="K94" s="237"/>
      <c r="L94" s="237"/>
      <c r="M94" s="237"/>
      <c r="N94" s="237"/>
      <c r="O94" s="237"/>
      <c r="P94" s="237"/>
      <c r="Q94" s="237"/>
    </row>
    <row r="95" spans="2:17" ht="13.5" hidden="1" customHeight="1">
      <c r="B95" s="237"/>
      <c r="C95" s="237"/>
      <c r="D95" s="237"/>
      <c r="E95" s="237"/>
      <c r="F95" s="237"/>
      <c r="G95" s="237"/>
      <c r="H95" s="237"/>
      <c r="I95" s="237"/>
      <c r="J95" s="237"/>
      <c r="K95" s="237"/>
      <c r="L95" s="237"/>
      <c r="M95" s="237"/>
      <c r="N95" s="237"/>
      <c r="O95" s="237"/>
      <c r="P95" s="237"/>
      <c r="Q95" s="237"/>
    </row>
    <row r="96" spans="2:17" ht="13.5" hidden="1" customHeight="1">
      <c r="B96" s="237"/>
      <c r="C96" s="237"/>
      <c r="D96" s="237"/>
      <c r="E96" s="237"/>
      <c r="F96" s="237"/>
      <c r="G96" s="237"/>
      <c r="H96" s="237"/>
      <c r="I96" s="237"/>
      <c r="J96" s="237"/>
      <c r="K96" s="237"/>
      <c r="L96" s="237"/>
      <c r="M96" s="237"/>
      <c r="N96" s="237"/>
      <c r="O96" s="237"/>
      <c r="P96" s="237"/>
      <c r="Q96" s="237"/>
    </row>
    <row r="97" spans="2:17" ht="13.5" hidden="1" customHeight="1">
      <c r="B97" s="237"/>
      <c r="C97" s="237"/>
      <c r="D97" s="237"/>
      <c r="E97" s="237"/>
      <c r="F97" s="237"/>
      <c r="G97" s="237"/>
      <c r="H97" s="237"/>
      <c r="I97" s="237"/>
      <c r="J97" s="237"/>
      <c r="K97" s="237"/>
      <c r="L97" s="237"/>
      <c r="M97" s="237"/>
      <c r="N97" s="237"/>
      <c r="O97" s="237"/>
      <c r="P97" s="237"/>
      <c r="Q97" s="237"/>
    </row>
    <row r="98" spans="2:17" ht="13.5" hidden="1" customHeight="1">
      <c r="B98" s="237"/>
      <c r="C98" s="237"/>
      <c r="D98" s="237"/>
      <c r="E98" s="237"/>
      <c r="F98" s="237"/>
      <c r="G98" s="237"/>
      <c r="H98" s="237"/>
      <c r="I98" s="237"/>
      <c r="J98" s="237"/>
      <c r="K98" s="237"/>
      <c r="L98" s="237"/>
      <c r="M98" s="237"/>
      <c r="N98" s="237"/>
      <c r="O98" s="237"/>
      <c r="P98" s="237"/>
      <c r="Q98" s="237"/>
    </row>
    <row r="99" spans="2:17" ht="13.5" hidden="1" customHeight="1">
      <c r="B99" s="237"/>
      <c r="C99" s="237"/>
      <c r="D99" s="237"/>
      <c r="E99" s="237"/>
      <c r="F99" s="237"/>
      <c r="G99" s="237"/>
      <c r="H99" s="237"/>
      <c r="I99" s="237"/>
      <c r="J99" s="237"/>
      <c r="K99" s="237"/>
      <c r="L99" s="237"/>
      <c r="M99" s="237"/>
      <c r="N99" s="237"/>
      <c r="O99" s="237"/>
      <c r="P99" s="237"/>
      <c r="Q99" s="237"/>
    </row>
    <row r="100" spans="2:17" ht="13.5" hidden="1" customHeight="1">
      <c r="B100" s="237"/>
      <c r="C100" s="237"/>
      <c r="D100" s="237"/>
      <c r="E100" s="237"/>
      <c r="F100" s="237"/>
      <c r="G100" s="237"/>
      <c r="H100" s="237"/>
      <c r="I100" s="237"/>
      <c r="J100" s="237"/>
      <c r="K100" s="237"/>
      <c r="L100" s="237"/>
      <c r="M100" s="237"/>
      <c r="N100" s="237"/>
      <c r="O100" s="237"/>
      <c r="P100" s="237"/>
      <c r="Q100" s="237"/>
    </row>
    <row r="101" spans="2:17" ht="13.5" hidden="1" customHeight="1">
      <c r="B101" s="237"/>
      <c r="C101" s="237"/>
      <c r="D101" s="237"/>
      <c r="E101" s="237"/>
      <c r="F101" s="237"/>
      <c r="G101" s="237"/>
      <c r="H101" s="237"/>
      <c r="I101" s="237"/>
      <c r="J101" s="237"/>
      <c r="K101" s="237"/>
      <c r="L101" s="237"/>
      <c r="M101" s="237"/>
      <c r="N101" s="237"/>
      <c r="O101" s="237"/>
      <c r="P101" s="237"/>
      <c r="Q101" s="237"/>
    </row>
    <row r="102" spans="2:17" ht="13.5" hidden="1" customHeight="1">
      <c r="B102" s="237"/>
      <c r="C102" s="237"/>
      <c r="D102" s="237"/>
      <c r="E102" s="237"/>
      <c r="F102" s="237"/>
      <c r="G102" s="237"/>
      <c r="H102" s="237"/>
      <c r="I102" s="237"/>
      <c r="J102" s="237"/>
      <c r="K102" s="237"/>
      <c r="L102" s="237"/>
      <c r="M102" s="237"/>
      <c r="N102" s="237"/>
      <c r="O102" s="237"/>
      <c r="P102" s="237"/>
      <c r="Q102" s="237"/>
    </row>
    <row r="103" spans="2:17" ht="13.5" hidden="1" customHeight="1">
      <c r="B103" s="237"/>
      <c r="C103" s="237"/>
      <c r="D103" s="237"/>
      <c r="E103" s="237"/>
      <c r="F103" s="237"/>
      <c r="G103" s="237"/>
      <c r="H103" s="237"/>
      <c r="I103" s="237"/>
      <c r="J103" s="237"/>
      <c r="K103" s="237"/>
      <c r="L103" s="237"/>
      <c r="M103" s="237"/>
      <c r="N103" s="237"/>
      <c r="O103" s="237"/>
      <c r="P103" s="237"/>
      <c r="Q103" s="237"/>
    </row>
    <row r="104" spans="2:17" ht="13.5" hidden="1" customHeight="1">
      <c r="B104" s="237"/>
      <c r="C104" s="237"/>
      <c r="D104" s="237"/>
      <c r="E104" s="237"/>
      <c r="F104" s="237"/>
      <c r="G104" s="237"/>
      <c r="H104" s="237"/>
      <c r="I104" s="237"/>
      <c r="J104" s="237"/>
      <c r="K104" s="237"/>
      <c r="L104" s="237"/>
      <c r="M104" s="237"/>
      <c r="N104" s="237"/>
      <c r="O104" s="237"/>
      <c r="P104" s="237"/>
      <c r="Q104" s="237"/>
    </row>
    <row r="105" spans="2:17" ht="13.5" hidden="1" customHeight="1">
      <c r="B105" s="237"/>
      <c r="C105" s="237"/>
      <c r="D105" s="237"/>
      <c r="E105" s="237"/>
      <c r="F105" s="237"/>
      <c r="G105" s="237"/>
      <c r="H105" s="237"/>
      <c r="I105" s="237"/>
      <c r="J105" s="237"/>
      <c r="K105" s="237"/>
      <c r="L105" s="237"/>
      <c r="M105" s="237"/>
      <c r="N105" s="237"/>
      <c r="O105" s="237"/>
      <c r="P105" s="237"/>
      <c r="Q105" s="237"/>
    </row>
    <row r="106" spans="2:17" ht="13.5" hidden="1" customHeight="1">
      <c r="B106" s="237"/>
      <c r="C106" s="237"/>
      <c r="D106" s="237"/>
      <c r="E106" s="237"/>
      <c r="F106" s="237"/>
      <c r="G106" s="237"/>
      <c r="H106" s="237"/>
      <c r="I106" s="237"/>
      <c r="J106" s="237"/>
      <c r="K106" s="237"/>
      <c r="L106" s="237"/>
      <c r="M106" s="237"/>
      <c r="N106" s="237"/>
      <c r="O106" s="237"/>
      <c r="P106" s="237"/>
      <c r="Q106" s="237"/>
    </row>
    <row r="107" spans="2:17" ht="13.5" hidden="1" customHeight="1">
      <c r="B107" s="237"/>
      <c r="C107" s="237"/>
      <c r="D107" s="237"/>
      <c r="E107" s="237"/>
      <c r="F107" s="237"/>
      <c r="G107" s="237"/>
      <c r="H107" s="237"/>
      <c r="I107" s="237"/>
      <c r="J107" s="237"/>
      <c r="K107" s="237"/>
      <c r="L107" s="237"/>
      <c r="M107" s="237"/>
      <c r="N107" s="237"/>
      <c r="O107" s="237"/>
      <c r="P107" s="237"/>
      <c r="Q107" s="237"/>
    </row>
    <row r="108" spans="2:17" ht="13.5" hidden="1" customHeight="1">
      <c r="B108" s="237"/>
      <c r="C108" s="237"/>
      <c r="D108" s="237"/>
      <c r="E108" s="237"/>
      <c r="F108" s="237"/>
      <c r="G108" s="237"/>
      <c r="H108" s="237"/>
      <c r="I108" s="237"/>
      <c r="J108" s="237"/>
      <c r="K108" s="237"/>
      <c r="L108" s="237"/>
      <c r="M108" s="237"/>
      <c r="N108" s="237"/>
      <c r="O108" s="237"/>
      <c r="P108" s="237"/>
      <c r="Q108" s="237"/>
    </row>
    <row r="109" spans="2:17" ht="13.5" hidden="1" customHeight="1">
      <c r="B109" s="237"/>
      <c r="C109" s="237"/>
      <c r="D109" s="237"/>
      <c r="E109" s="237"/>
      <c r="F109" s="237"/>
      <c r="G109" s="237"/>
      <c r="H109" s="237"/>
      <c r="I109" s="237"/>
      <c r="J109" s="237"/>
      <c r="K109" s="237"/>
      <c r="L109" s="237"/>
      <c r="M109" s="237"/>
      <c r="N109" s="237"/>
      <c r="O109" s="237"/>
      <c r="P109" s="237"/>
      <c r="Q109" s="237"/>
    </row>
    <row r="110" spans="2:17" ht="13.5" hidden="1" customHeight="1">
      <c r="B110" s="237"/>
      <c r="C110" s="237"/>
      <c r="D110" s="237"/>
      <c r="E110" s="237"/>
      <c r="F110" s="237"/>
      <c r="G110" s="237"/>
      <c r="H110" s="237"/>
      <c r="I110" s="237"/>
      <c r="J110" s="237"/>
      <c r="K110" s="237"/>
      <c r="L110" s="237"/>
      <c r="M110" s="237"/>
      <c r="N110" s="237"/>
      <c r="O110" s="237"/>
      <c r="P110" s="237"/>
      <c r="Q110" s="237"/>
    </row>
    <row r="111" spans="2:17" ht="13.5" hidden="1" customHeight="1">
      <c r="B111" s="237"/>
      <c r="C111" s="237"/>
      <c r="D111" s="237"/>
      <c r="E111" s="237"/>
      <c r="F111" s="237"/>
      <c r="G111" s="237"/>
      <c r="H111" s="237"/>
      <c r="I111" s="237"/>
      <c r="J111" s="237"/>
      <c r="K111" s="237"/>
      <c r="L111" s="237"/>
      <c r="M111" s="237"/>
      <c r="N111" s="237"/>
      <c r="O111" s="237"/>
      <c r="P111" s="237"/>
      <c r="Q111" s="237"/>
    </row>
    <row r="112" spans="2:17" ht="13.5" hidden="1" customHeight="1">
      <c r="B112" s="237"/>
      <c r="C112" s="237"/>
      <c r="D112" s="237"/>
      <c r="E112" s="237"/>
      <c r="F112" s="237"/>
      <c r="G112" s="237"/>
      <c r="H112" s="237"/>
      <c r="I112" s="237"/>
      <c r="J112" s="237"/>
      <c r="K112" s="237"/>
      <c r="L112" s="237"/>
      <c r="M112" s="237"/>
      <c r="N112" s="237"/>
      <c r="O112" s="237"/>
      <c r="P112" s="237"/>
      <c r="Q112" s="237"/>
    </row>
    <row r="113" spans="2:17" ht="13.5" hidden="1" customHeight="1">
      <c r="B113" s="237"/>
      <c r="C113" s="237"/>
      <c r="D113" s="237"/>
      <c r="E113" s="237"/>
      <c r="F113" s="237"/>
      <c r="G113" s="237"/>
      <c r="H113" s="237"/>
      <c r="I113" s="237"/>
      <c r="J113" s="237"/>
      <c r="K113" s="237"/>
      <c r="L113" s="237"/>
      <c r="M113" s="237"/>
      <c r="N113" s="237"/>
      <c r="O113" s="237"/>
      <c r="P113" s="237"/>
      <c r="Q113" s="237"/>
    </row>
    <row r="114" spans="2:17" ht="13.5" hidden="1" customHeight="1">
      <c r="B114" s="237"/>
      <c r="C114" s="237"/>
      <c r="D114" s="237"/>
      <c r="E114" s="237"/>
      <c r="F114" s="237"/>
      <c r="G114" s="237"/>
      <c r="H114" s="237"/>
      <c r="I114" s="237"/>
      <c r="J114" s="237"/>
      <c r="K114" s="237"/>
      <c r="L114" s="237"/>
      <c r="M114" s="237"/>
      <c r="N114" s="237"/>
      <c r="O114" s="237"/>
      <c r="P114" s="237"/>
      <c r="Q114" s="237"/>
    </row>
    <row r="115" spans="2:17" ht="13.5" hidden="1" customHeight="1">
      <c r="B115" s="237"/>
      <c r="C115" s="237"/>
      <c r="D115" s="237"/>
      <c r="E115" s="237"/>
      <c r="F115" s="237"/>
      <c r="G115" s="237"/>
      <c r="H115" s="237"/>
      <c r="I115" s="237"/>
      <c r="J115" s="237"/>
      <c r="K115" s="237"/>
      <c r="L115" s="237"/>
      <c r="M115" s="237"/>
      <c r="N115" s="237"/>
      <c r="O115" s="237"/>
      <c r="P115" s="237"/>
      <c r="Q115" s="237"/>
    </row>
    <row r="116" spans="2:17" ht="13.5" hidden="1" customHeight="1">
      <c r="B116" s="237"/>
      <c r="C116" s="237"/>
      <c r="D116" s="237"/>
      <c r="E116" s="237"/>
      <c r="F116" s="237"/>
      <c r="G116" s="237"/>
      <c r="H116" s="237"/>
      <c r="I116" s="237"/>
      <c r="J116" s="237"/>
      <c r="K116" s="237"/>
      <c r="L116" s="237"/>
      <c r="M116" s="237"/>
      <c r="N116" s="237"/>
      <c r="O116" s="237"/>
      <c r="P116" s="237"/>
      <c r="Q116" s="237"/>
    </row>
    <row r="117" spans="2:17" ht="13.5" hidden="1" customHeight="1">
      <c r="B117" s="237"/>
      <c r="C117" s="237"/>
      <c r="D117" s="237"/>
      <c r="E117" s="237"/>
      <c r="F117" s="237"/>
      <c r="G117" s="237"/>
      <c r="H117" s="237"/>
      <c r="I117" s="237"/>
      <c r="J117" s="237"/>
      <c r="K117" s="237"/>
      <c r="L117" s="237"/>
      <c r="M117" s="237"/>
      <c r="N117" s="237"/>
      <c r="O117" s="237"/>
      <c r="P117" s="237"/>
      <c r="Q117" s="237"/>
    </row>
    <row r="118" spans="2:17" ht="13.5" hidden="1" customHeight="1">
      <c r="B118" s="237"/>
      <c r="C118" s="237"/>
      <c r="D118" s="237"/>
      <c r="E118" s="237"/>
      <c r="F118" s="237"/>
      <c r="G118" s="237"/>
      <c r="H118" s="237"/>
      <c r="I118" s="237"/>
      <c r="J118" s="237"/>
      <c r="K118" s="237"/>
      <c r="L118" s="237"/>
      <c r="M118" s="237"/>
      <c r="N118" s="237"/>
      <c r="O118" s="237"/>
      <c r="P118" s="237"/>
      <c r="Q118" s="237"/>
    </row>
    <row r="119" spans="2:17" ht="13.5" hidden="1" customHeight="1">
      <c r="B119" s="237"/>
      <c r="C119" s="237"/>
      <c r="D119" s="237"/>
      <c r="E119" s="237"/>
      <c r="F119" s="237"/>
      <c r="G119" s="237"/>
      <c r="H119" s="237"/>
      <c r="I119" s="237"/>
      <c r="J119" s="237"/>
      <c r="K119" s="237"/>
      <c r="L119" s="237"/>
      <c r="M119" s="237"/>
      <c r="N119" s="237"/>
      <c r="O119" s="237"/>
      <c r="P119" s="237"/>
      <c r="Q119" s="237"/>
    </row>
    <row r="120" spans="2:17" ht="13.5" hidden="1" customHeight="1">
      <c r="B120" s="237"/>
      <c r="C120" s="237"/>
      <c r="D120" s="237"/>
      <c r="E120" s="237"/>
      <c r="F120" s="237"/>
      <c r="G120" s="237"/>
      <c r="H120" s="237"/>
      <c r="I120" s="237"/>
      <c r="J120" s="237"/>
      <c r="K120" s="237"/>
      <c r="L120" s="237"/>
      <c r="M120" s="237"/>
      <c r="N120" s="237"/>
      <c r="O120" s="237"/>
      <c r="P120" s="237"/>
      <c r="Q120" s="237"/>
    </row>
    <row r="121" spans="2:17" ht="13.5" hidden="1" customHeight="1">
      <c r="B121" s="237"/>
      <c r="C121" s="237"/>
      <c r="D121" s="237"/>
      <c r="E121" s="237"/>
      <c r="F121" s="237"/>
      <c r="G121" s="237"/>
      <c r="H121" s="237"/>
      <c r="I121" s="237"/>
      <c r="J121" s="237"/>
      <c r="K121" s="237"/>
      <c r="L121" s="237"/>
      <c r="M121" s="237"/>
      <c r="N121" s="237"/>
      <c r="O121" s="237"/>
      <c r="P121" s="237"/>
      <c r="Q121" s="237"/>
    </row>
    <row r="122" spans="2:17" ht="13.5" hidden="1" customHeight="1">
      <c r="B122" s="237"/>
      <c r="C122" s="237"/>
      <c r="D122" s="237"/>
      <c r="E122" s="237"/>
      <c r="F122" s="237"/>
      <c r="G122" s="237"/>
      <c r="H122" s="237"/>
      <c r="I122" s="237"/>
      <c r="J122" s="237"/>
      <c r="K122" s="237"/>
      <c r="L122" s="237"/>
      <c r="M122" s="237"/>
      <c r="N122" s="237"/>
      <c r="O122" s="237"/>
      <c r="P122" s="237"/>
      <c r="Q122" s="237"/>
    </row>
    <row r="123" spans="2:17" ht="13.5" hidden="1" customHeight="1">
      <c r="B123" s="237"/>
      <c r="C123" s="237"/>
      <c r="D123" s="237"/>
      <c r="E123" s="237"/>
      <c r="F123" s="237"/>
      <c r="G123" s="237"/>
      <c r="H123" s="237"/>
      <c r="I123" s="237"/>
      <c r="J123" s="237"/>
      <c r="K123" s="237"/>
      <c r="L123" s="237"/>
      <c r="M123" s="237"/>
      <c r="N123" s="237"/>
      <c r="O123" s="237"/>
      <c r="P123" s="237"/>
      <c r="Q123" s="237"/>
    </row>
    <row r="124" spans="2:17" ht="13.5" hidden="1" customHeight="1">
      <c r="B124" s="237"/>
      <c r="C124" s="237"/>
      <c r="D124" s="237"/>
      <c r="E124" s="237"/>
      <c r="F124" s="237"/>
      <c r="G124" s="237"/>
      <c r="H124" s="237"/>
      <c r="I124" s="237"/>
      <c r="J124" s="237"/>
      <c r="K124" s="237"/>
      <c r="L124" s="237"/>
      <c r="M124" s="237"/>
      <c r="N124" s="237"/>
      <c r="O124" s="237"/>
      <c r="P124" s="237"/>
      <c r="Q124" s="237"/>
    </row>
    <row r="125" spans="2:17" ht="13.5" hidden="1" customHeight="1">
      <c r="B125" s="237"/>
      <c r="C125" s="237"/>
      <c r="D125" s="237"/>
      <c r="E125" s="237"/>
      <c r="F125" s="237"/>
      <c r="G125" s="237"/>
      <c r="H125" s="237"/>
      <c r="I125" s="237"/>
      <c r="J125" s="237"/>
      <c r="K125" s="237"/>
      <c r="L125" s="237"/>
      <c r="M125" s="237"/>
      <c r="N125" s="237"/>
      <c r="O125" s="237"/>
      <c r="P125" s="237"/>
      <c r="Q125" s="237"/>
    </row>
    <row r="126" spans="2:17" ht="13.5" hidden="1" customHeight="1">
      <c r="B126" s="237"/>
      <c r="C126" s="237"/>
      <c r="D126" s="237"/>
      <c r="E126" s="237"/>
      <c r="F126" s="237"/>
      <c r="G126" s="237"/>
      <c r="H126" s="237"/>
      <c r="I126" s="237"/>
      <c r="J126" s="237"/>
      <c r="K126" s="237"/>
      <c r="L126" s="237"/>
      <c r="M126" s="237"/>
      <c r="N126" s="237"/>
      <c r="O126" s="237"/>
      <c r="P126" s="237"/>
      <c r="Q126" s="237"/>
    </row>
    <row r="127" spans="2:17" ht="13.5" hidden="1" customHeight="1">
      <c r="B127" s="237"/>
      <c r="C127" s="237"/>
      <c r="D127" s="237"/>
      <c r="E127" s="237"/>
      <c r="F127" s="237"/>
      <c r="G127" s="237"/>
      <c r="H127" s="237"/>
      <c r="I127" s="237"/>
      <c r="J127" s="237"/>
      <c r="K127" s="237"/>
      <c r="L127" s="237"/>
      <c r="M127" s="237"/>
      <c r="N127" s="237"/>
      <c r="O127" s="237"/>
      <c r="P127" s="237"/>
      <c r="Q127" s="237"/>
    </row>
    <row r="128" spans="2:17" ht="13.5" hidden="1" customHeight="1">
      <c r="B128" s="237"/>
      <c r="C128" s="237"/>
      <c r="D128" s="237"/>
      <c r="E128" s="237"/>
      <c r="F128" s="237"/>
      <c r="G128" s="237"/>
      <c r="H128" s="237"/>
      <c r="I128" s="237"/>
      <c r="J128" s="237"/>
      <c r="K128" s="237"/>
      <c r="L128" s="237"/>
      <c r="M128" s="237"/>
      <c r="N128" s="237"/>
      <c r="O128" s="237"/>
      <c r="P128" s="237"/>
      <c r="Q128" s="237"/>
    </row>
    <row r="129" spans="2:17" ht="13.5" hidden="1" customHeight="1">
      <c r="B129" s="237"/>
      <c r="C129" s="237"/>
      <c r="D129" s="237"/>
      <c r="E129" s="237"/>
      <c r="F129" s="237"/>
      <c r="G129" s="237"/>
      <c r="H129" s="237"/>
      <c r="I129" s="237"/>
      <c r="J129" s="237"/>
      <c r="K129" s="237"/>
      <c r="L129" s="237"/>
      <c r="M129" s="237"/>
      <c r="N129" s="237"/>
      <c r="O129" s="237"/>
      <c r="P129" s="237"/>
      <c r="Q129" s="237"/>
    </row>
    <row r="130" spans="2:17" ht="13.5" hidden="1" customHeight="1">
      <c r="B130" s="237"/>
      <c r="C130" s="237"/>
      <c r="D130" s="237"/>
      <c r="E130" s="237"/>
      <c r="F130" s="237"/>
      <c r="G130" s="237"/>
      <c r="H130" s="237"/>
      <c r="I130" s="237"/>
      <c r="J130" s="237"/>
      <c r="K130" s="237"/>
      <c r="L130" s="237"/>
      <c r="M130" s="237"/>
      <c r="N130" s="237"/>
      <c r="O130" s="237"/>
      <c r="P130" s="237"/>
      <c r="Q130" s="237"/>
    </row>
    <row r="131" spans="2:17" ht="13.5" hidden="1" customHeight="1">
      <c r="B131" s="237"/>
      <c r="C131" s="237"/>
      <c r="D131" s="237"/>
      <c r="E131" s="237"/>
      <c r="F131" s="237"/>
      <c r="G131" s="237"/>
      <c r="H131" s="237"/>
      <c r="I131" s="237"/>
      <c r="J131" s="237"/>
      <c r="K131" s="237"/>
      <c r="L131" s="237"/>
      <c r="M131" s="237"/>
      <c r="N131" s="237"/>
      <c r="O131" s="237"/>
      <c r="P131" s="237"/>
      <c r="Q131" s="237"/>
    </row>
    <row r="132" spans="2:17" ht="13.5" hidden="1" customHeight="1">
      <c r="B132" s="237"/>
      <c r="C132" s="237"/>
      <c r="D132" s="237"/>
      <c r="E132" s="237"/>
      <c r="F132" s="237"/>
      <c r="G132" s="237"/>
      <c r="H132" s="237"/>
      <c r="I132" s="237"/>
      <c r="J132" s="237"/>
      <c r="K132" s="237"/>
      <c r="L132" s="237"/>
      <c r="M132" s="237"/>
      <c r="N132" s="237"/>
      <c r="O132" s="237"/>
      <c r="P132" s="237"/>
      <c r="Q132" s="237"/>
    </row>
    <row r="133" spans="2:17" ht="13.5" hidden="1" customHeight="1">
      <c r="B133" s="237"/>
      <c r="C133" s="237"/>
      <c r="D133" s="237"/>
      <c r="E133" s="237"/>
      <c r="F133" s="237"/>
      <c r="G133" s="237"/>
      <c r="H133" s="237"/>
      <c r="I133" s="237"/>
      <c r="J133" s="237"/>
      <c r="K133" s="237"/>
      <c r="L133" s="237"/>
      <c r="M133" s="237"/>
      <c r="N133" s="237"/>
      <c r="O133" s="237"/>
      <c r="P133" s="237"/>
      <c r="Q133" s="237"/>
    </row>
    <row r="134" spans="2:17" ht="13.5" hidden="1" customHeight="1">
      <c r="B134" s="237"/>
      <c r="C134" s="237"/>
      <c r="D134" s="237"/>
      <c r="E134" s="237"/>
      <c r="F134" s="237"/>
      <c r="G134" s="237"/>
      <c r="H134" s="237"/>
      <c r="I134" s="237"/>
      <c r="J134" s="237"/>
      <c r="K134" s="237"/>
      <c r="L134" s="237"/>
      <c r="M134" s="237"/>
      <c r="N134" s="237"/>
      <c r="O134" s="237"/>
      <c r="P134" s="237"/>
      <c r="Q134" s="237"/>
    </row>
    <row r="135" spans="2:17" ht="13.5" hidden="1" customHeight="1">
      <c r="B135" s="237"/>
      <c r="C135" s="237"/>
      <c r="D135" s="237"/>
      <c r="E135" s="237"/>
      <c r="F135" s="237"/>
      <c r="G135" s="237"/>
      <c r="H135" s="237"/>
      <c r="I135" s="237"/>
      <c r="J135" s="237"/>
      <c r="K135" s="237"/>
      <c r="L135" s="237"/>
      <c r="M135" s="237"/>
      <c r="N135" s="237"/>
      <c r="O135" s="237"/>
      <c r="P135" s="237"/>
      <c r="Q135" s="237"/>
    </row>
    <row r="136" spans="2:17" ht="13.5" hidden="1" customHeight="1">
      <c r="B136" s="237"/>
      <c r="C136" s="237"/>
      <c r="D136" s="237"/>
      <c r="E136" s="237"/>
      <c r="F136" s="237"/>
      <c r="G136" s="237"/>
      <c r="H136" s="237"/>
      <c r="I136" s="237"/>
      <c r="J136" s="237"/>
      <c r="K136" s="237"/>
      <c r="L136" s="237"/>
      <c r="M136" s="237"/>
      <c r="N136" s="237"/>
      <c r="O136" s="237"/>
      <c r="P136" s="237"/>
      <c r="Q136" s="237"/>
    </row>
    <row r="137" spans="2:17" ht="13.5" hidden="1" customHeight="1">
      <c r="B137" s="237"/>
      <c r="C137" s="237"/>
      <c r="D137" s="237"/>
      <c r="E137" s="237"/>
      <c r="F137" s="237"/>
      <c r="G137" s="237"/>
      <c r="H137" s="237"/>
      <c r="I137" s="237"/>
      <c r="J137" s="237"/>
      <c r="K137" s="237"/>
      <c r="L137" s="237"/>
      <c r="M137" s="237"/>
      <c r="N137" s="237"/>
      <c r="O137" s="237"/>
      <c r="P137" s="237"/>
      <c r="Q137" s="237"/>
    </row>
    <row r="138" spans="2:17" ht="13.5" hidden="1" customHeight="1">
      <c r="B138" s="237"/>
      <c r="C138" s="237"/>
      <c r="D138" s="237"/>
      <c r="E138" s="237"/>
      <c r="F138" s="237"/>
      <c r="G138" s="237"/>
      <c r="H138" s="237"/>
      <c r="I138" s="237"/>
      <c r="J138" s="237"/>
      <c r="K138" s="237"/>
      <c r="L138" s="237"/>
      <c r="M138" s="237"/>
      <c r="N138" s="237"/>
      <c r="O138" s="237"/>
      <c r="P138" s="237"/>
      <c r="Q138" s="237"/>
    </row>
    <row r="139" spans="2:17" ht="13.5" hidden="1" customHeight="1">
      <c r="B139" s="237"/>
      <c r="C139" s="237"/>
      <c r="D139" s="237"/>
      <c r="E139" s="237"/>
      <c r="F139" s="237"/>
      <c r="G139" s="237"/>
      <c r="H139" s="237"/>
      <c r="I139" s="237"/>
      <c r="J139" s="237"/>
      <c r="K139" s="237"/>
      <c r="L139" s="237"/>
      <c r="M139" s="237"/>
      <c r="N139" s="237"/>
      <c r="O139" s="237"/>
      <c r="P139" s="237"/>
      <c r="Q139" s="237"/>
    </row>
    <row r="140" spans="2:17" ht="13.5" hidden="1" customHeight="1">
      <c r="B140" s="237"/>
      <c r="C140" s="237"/>
      <c r="D140" s="237"/>
      <c r="E140" s="237"/>
      <c r="F140" s="237"/>
      <c r="G140" s="237"/>
      <c r="H140" s="237"/>
      <c r="I140" s="237"/>
      <c r="J140" s="237"/>
      <c r="K140" s="237"/>
      <c r="L140" s="237"/>
      <c r="M140" s="237"/>
      <c r="N140" s="237"/>
      <c r="O140" s="237"/>
      <c r="P140" s="237"/>
      <c r="Q140" s="237"/>
    </row>
    <row r="141" spans="2:17" ht="13.5" hidden="1" customHeight="1">
      <c r="B141" s="237"/>
      <c r="C141" s="237"/>
      <c r="D141" s="237"/>
      <c r="E141" s="237"/>
      <c r="F141" s="237"/>
      <c r="G141" s="237"/>
      <c r="H141" s="237"/>
      <c r="I141" s="237"/>
      <c r="J141" s="237"/>
      <c r="K141" s="237"/>
      <c r="L141" s="237"/>
      <c r="M141" s="237"/>
      <c r="N141" s="237"/>
      <c r="O141" s="237"/>
      <c r="P141" s="237"/>
      <c r="Q141" s="237"/>
    </row>
    <row r="142" spans="2:17" ht="13.5" hidden="1" customHeight="1">
      <c r="B142" s="237"/>
      <c r="C142" s="237"/>
      <c r="D142" s="237"/>
      <c r="E142" s="237"/>
      <c r="F142" s="237"/>
      <c r="G142" s="237"/>
      <c r="H142" s="237"/>
      <c r="I142" s="237"/>
      <c r="J142" s="237"/>
      <c r="K142" s="237"/>
      <c r="L142" s="237"/>
      <c r="M142" s="237"/>
      <c r="N142" s="237"/>
      <c r="O142" s="237"/>
      <c r="P142" s="237"/>
      <c r="Q142" s="237"/>
    </row>
    <row r="143" spans="2:17" ht="13.5" hidden="1" customHeight="1">
      <c r="B143" s="237"/>
      <c r="C143" s="237"/>
      <c r="D143" s="237"/>
      <c r="E143" s="237"/>
      <c r="F143" s="237"/>
      <c r="G143" s="237"/>
      <c r="H143" s="237"/>
      <c r="I143" s="237"/>
      <c r="J143" s="237"/>
      <c r="K143" s="237"/>
      <c r="L143" s="237"/>
      <c r="M143" s="237"/>
      <c r="N143" s="237"/>
      <c r="O143" s="237"/>
      <c r="P143" s="237"/>
      <c r="Q143" s="237"/>
    </row>
    <row r="144" spans="2:17" ht="13.5" hidden="1" customHeight="1">
      <c r="B144" s="237"/>
      <c r="C144" s="237"/>
      <c r="D144" s="237"/>
      <c r="E144" s="237"/>
      <c r="F144" s="237"/>
      <c r="G144" s="237"/>
      <c r="H144" s="237"/>
      <c r="I144" s="237"/>
      <c r="J144" s="237"/>
      <c r="K144" s="237"/>
      <c r="L144" s="237"/>
      <c r="M144" s="237"/>
      <c r="N144" s="237"/>
      <c r="O144" s="237"/>
      <c r="P144" s="237"/>
      <c r="Q144" s="237"/>
    </row>
    <row r="145" spans="2:17" ht="13.5" hidden="1" customHeight="1">
      <c r="B145" s="237"/>
      <c r="C145" s="237"/>
      <c r="D145" s="237"/>
      <c r="E145" s="237"/>
      <c r="F145" s="237"/>
      <c r="G145" s="237"/>
      <c r="H145" s="237"/>
      <c r="I145" s="237"/>
      <c r="J145" s="237"/>
      <c r="K145" s="237"/>
      <c r="L145" s="237"/>
      <c r="M145" s="237"/>
      <c r="N145" s="237"/>
      <c r="O145" s="237"/>
      <c r="P145" s="237"/>
      <c r="Q145" s="237"/>
    </row>
    <row r="146" spans="2:17" ht="13.5" hidden="1" customHeight="1">
      <c r="B146" s="237"/>
      <c r="C146" s="237"/>
      <c r="D146" s="237"/>
      <c r="E146" s="237"/>
      <c r="F146" s="237"/>
      <c r="G146" s="237"/>
      <c r="H146" s="237"/>
      <c r="I146" s="237"/>
      <c r="J146" s="237"/>
      <c r="K146" s="237"/>
      <c r="L146" s="237"/>
      <c r="M146" s="237"/>
      <c r="N146" s="237"/>
      <c r="O146" s="237"/>
      <c r="P146" s="237"/>
      <c r="Q146" s="237"/>
    </row>
    <row r="147" spans="2:17" ht="13.5" hidden="1" customHeight="1">
      <c r="B147" s="237"/>
      <c r="C147" s="237"/>
      <c r="D147" s="237"/>
      <c r="E147" s="237"/>
      <c r="F147" s="237"/>
      <c r="G147" s="237"/>
      <c r="H147" s="237"/>
      <c r="I147" s="237"/>
      <c r="J147" s="237"/>
      <c r="K147" s="237"/>
      <c r="L147" s="237"/>
      <c r="M147" s="237"/>
      <c r="N147" s="237"/>
      <c r="O147" s="237"/>
      <c r="P147" s="237"/>
      <c r="Q147" s="237"/>
    </row>
    <row r="148" spans="2:17" ht="13.5" hidden="1" customHeight="1">
      <c r="B148" s="237"/>
      <c r="C148" s="237"/>
      <c r="D148" s="237"/>
      <c r="E148" s="237"/>
      <c r="F148" s="237"/>
      <c r="G148" s="237"/>
      <c r="H148" s="237"/>
      <c r="I148" s="237"/>
      <c r="J148" s="237"/>
      <c r="K148" s="237"/>
      <c r="L148" s="237"/>
      <c r="M148" s="237"/>
      <c r="N148" s="237"/>
      <c r="O148" s="237"/>
      <c r="P148" s="237"/>
      <c r="Q148" s="237"/>
    </row>
    <row r="149" spans="2:17" ht="13.5" hidden="1" customHeight="1">
      <c r="B149" s="237"/>
      <c r="C149" s="237"/>
      <c r="D149" s="237"/>
      <c r="E149" s="237"/>
      <c r="F149" s="237"/>
      <c r="G149" s="237"/>
      <c r="H149" s="237"/>
      <c r="I149" s="237"/>
      <c r="J149" s="237"/>
      <c r="K149" s="237"/>
      <c r="L149" s="237"/>
      <c r="M149" s="237"/>
      <c r="N149" s="237"/>
      <c r="O149" s="237"/>
      <c r="P149" s="237"/>
      <c r="Q149" s="237"/>
    </row>
    <row r="150" spans="2:17" ht="13.5" hidden="1" customHeight="1">
      <c r="B150" s="237"/>
      <c r="C150" s="237"/>
      <c r="D150" s="237"/>
      <c r="E150" s="237"/>
      <c r="F150" s="237"/>
      <c r="G150" s="237"/>
      <c r="H150" s="237"/>
      <c r="I150" s="237"/>
      <c r="J150" s="237"/>
      <c r="K150" s="237"/>
      <c r="L150" s="237"/>
      <c r="M150" s="237"/>
      <c r="N150" s="237"/>
      <c r="O150" s="237"/>
      <c r="P150" s="237"/>
      <c r="Q150" s="237"/>
    </row>
    <row r="151" spans="2:17" ht="13.5" hidden="1" customHeight="1">
      <c r="B151" s="237"/>
      <c r="C151" s="237"/>
      <c r="D151" s="237"/>
      <c r="E151" s="237"/>
      <c r="F151" s="237"/>
      <c r="G151" s="237"/>
      <c r="H151" s="237"/>
      <c r="I151" s="237"/>
      <c r="J151" s="237"/>
      <c r="K151" s="237"/>
      <c r="L151" s="237"/>
      <c r="M151" s="237"/>
      <c r="N151" s="237"/>
      <c r="O151" s="237"/>
      <c r="P151" s="237"/>
      <c r="Q151" s="237"/>
    </row>
    <row r="152" spans="2:17" ht="13.5" hidden="1" customHeight="1">
      <c r="B152" s="237"/>
      <c r="C152" s="237"/>
      <c r="D152" s="237"/>
      <c r="E152" s="237"/>
      <c r="F152" s="237"/>
      <c r="G152" s="237"/>
      <c r="H152" s="237"/>
      <c r="I152" s="237"/>
      <c r="J152" s="237"/>
      <c r="K152" s="237"/>
      <c r="L152" s="237"/>
      <c r="M152" s="237"/>
      <c r="N152" s="237"/>
      <c r="O152" s="237"/>
      <c r="P152" s="237"/>
      <c r="Q152" s="237"/>
    </row>
    <row r="153" spans="2:17" ht="13.5" hidden="1" customHeight="1">
      <c r="B153" s="237"/>
      <c r="C153" s="237"/>
      <c r="D153" s="237"/>
      <c r="E153" s="237"/>
      <c r="F153" s="237"/>
      <c r="G153" s="237"/>
      <c r="H153" s="237"/>
      <c r="I153" s="237"/>
      <c r="J153" s="237"/>
      <c r="K153" s="237"/>
      <c r="L153" s="237"/>
      <c r="M153" s="237"/>
      <c r="N153" s="237"/>
      <c r="O153" s="237"/>
      <c r="P153" s="237"/>
      <c r="Q153" s="237"/>
    </row>
    <row r="154" spans="2:17" ht="13.5" hidden="1" customHeight="1">
      <c r="B154" s="237"/>
      <c r="C154" s="237"/>
      <c r="D154" s="237"/>
      <c r="E154" s="237"/>
      <c r="F154" s="237"/>
      <c r="G154" s="237"/>
      <c r="H154" s="237"/>
      <c r="I154" s="237"/>
      <c r="J154" s="237"/>
      <c r="K154" s="237"/>
      <c r="L154" s="237"/>
      <c r="M154" s="237"/>
      <c r="N154" s="237"/>
      <c r="O154" s="237"/>
      <c r="P154" s="237"/>
      <c r="Q154" s="237"/>
    </row>
    <row r="155" spans="2:17" ht="13.5" hidden="1" customHeight="1">
      <c r="B155" s="237"/>
      <c r="C155" s="237"/>
      <c r="D155" s="237"/>
      <c r="E155" s="237"/>
      <c r="F155" s="237"/>
      <c r="G155" s="237"/>
      <c r="H155" s="237"/>
      <c r="I155" s="237"/>
      <c r="J155" s="237"/>
      <c r="K155" s="237"/>
      <c r="L155" s="237"/>
      <c r="M155" s="237"/>
      <c r="N155" s="237"/>
      <c r="O155" s="237"/>
      <c r="P155" s="237"/>
      <c r="Q155" s="237"/>
    </row>
    <row r="156" spans="2:17" ht="13.5" hidden="1" customHeight="1">
      <c r="B156" s="237"/>
      <c r="C156" s="237"/>
      <c r="D156" s="237"/>
      <c r="E156" s="237"/>
      <c r="F156" s="237"/>
      <c r="G156" s="237"/>
      <c r="H156" s="237"/>
      <c r="I156" s="237"/>
      <c r="J156" s="237"/>
      <c r="K156" s="237"/>
      <c r="L156" s="237"/>
      <c r="M156" s="237"/>
      <c r="N156" s="237"/>
      <c r="O156" s="237"/>
      <c r="P156" s="237"/>
      <c r="Q156" s="237"/>
    </row>
    <row r="157" spans="2:17" ht="13.5" hidden="1" customHeight="1">
      <c r="B157" s="237"/>
      <c r="C157" s="237"/>
      <c r="D157" s="237"/>
      <c r="E157" s="237"/>
      <c r="F157" s="237"/>
      <c r="G157" s="237"/>
      <c r="H157" s="237"/>
      <c r="I157" s="237"/>
      <c r="J157" s="237"/>
      <c r="K157" s="237"/>
      <c r="L157" s="237"/>
      <c r="M157" s="237"/>
      <c r="N157" s="237"/>
      <c r="O157" s="237"/>
      <c r="P157" s="237"/>
      <c r="Q157" s="237"/>
    </row>
    <row r="158" spans="2:17" ht="13.5" hidden="1" customHeight="1">
      <c r="B158" s="237"/>
      <c r="C158" s="237"/>
      <c r="D158" s="237"/>
      <c r="E158" s="237"/>
      <c r="F158" s="237"/>
      <c r="G158" s="237"/>
      <c r="H158" s="237"/>
      <c r="I158" s="237"/>
      <c r="J158" s="237"/>
      <c r="K158" s="237"/>
      <c r="L158" s="237"/>
      <c r="M158" s="237"/>
      <c r="N158" s="237"/>
      <c r="O158" s="237"/>
      <c r="P158" s="237"/>
      <c r="Q158" s="237"/>
    </row>
    <row r="159" spans="2:17" ht="13.5" hidden="1" customHeight="1">
      <c r="B159" s="237"/>
      <c r="C159" s="237"/>
      <c r="D159" s="237"/>
      <c r="E159" s="237"/>
      <c r="F159" s="237"/>
      <c r="G159" s="237"/>
      <c r="H159" s="237"/>
      <c r="I159" s="237"/>
      <c r="J159" s="237"/>
      <c r="K159" s="237"/>
      <c r="L159" s="237"/>
      <c r="M159" s="237"/>
      <c r="N159" s="237"/>
      <c r="O159" s="237"/>
      <c r="P159" s="237"/>
      <c r="Q159" s="237"/>
    </row>
    <row r="160" spans="2:17" ht="13.5" hidden="1" customHeight="1">
      <c r="B160" s="237"/>
      <c r="C160" s="237"/>
      <c r="D160" s="237"/>
      <c r="E160" s="237"/>
      <c r="F160" s="237"/>
      <c r="G160" s="237"/>
      <c r="H160" s="237"/>
      <c r="I160" s="237"/>
      <c r="J160" s="237"/>
      <c r="K160" s="237"/>
      <c r="L160" s="237"/>
      <c r="M160" s="237"/>
      <c r="N160" s="237"/>
      <c r="O160" s="237"/>
      <c r="P160" s="237"/>
      <c r="Q160" s="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LLKxzk1EAvtUnTFhO6rTDGtLjY8gI0cVrly91bDSnVrhzcrV/7NuzU12B4V8BzEovTMhwEbSEY6BOvqlGXyIg==" saltValue="sy8QBBqAjuH5D3HafowWIg==" spinCount="100000"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S2" s="234"/>
      <c r="AH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12:34" ht="13.2">
      <c r="AH17" s="234"/>
    </row>
    <row r="18" spans="12:34" ht="13.2"/>
    <row r="19" spans="12:34" ht="13.2"/>
    <row r="20" spans="12:34" ht="13.2">
      <c r="AH20" s="234"/>
    </row>
    <row r="21" spans="12:34" ht="13.2">
      <c r="AH21" s="234"/>
    </row>
    <row r="22" spans="12:34" ht="13.2"/>
    <row r="23" spans="12:34" ht="13.2"/>
    <row r="24" spans="12:34" ht="13.2">
      <c r="Q24" s="234"/>
    </row>
    <row r="25" spans="12:34" ht="13.2"/>
    <row r="26" spans="12:34" ht="13.2"/>
    <row r="27" spans="12:34" ht="13.2"/>
    <row r="28" spans="12:34" ht="13.2">
      <c r="T28" s="234"/>
      <c r="AH28" s="234"/>
    </row>
    <row r="29" spans="12:34" ht="13.2">
      <c r="U29" s="234"/>
    </row>
    <row r="30" spans="12:34" ht="13.2"/>
    <row r="31" spans="12:34" ht="13.2">
      <c r="Q31" s="234"/>
    </row>
    <row r="32" spans="12:34" ht="13.2">
      <c r="L32" s="234"/>
    </row>
    <row r="33" spans="2:34" ht="13.2">
      <c r="C33" s="234"/>
      <c r="E33" s="234"/>
      <c r="G33" s="234"/>
      <c r="I33" s="234"/>
      <c r="X33" s="234"/>
    </row>
    <row r="34" spans="2:34" ht="13.2">
      <c r="B34" s="234"/>
      <c r="O34" s="234"/>
      <c r="P34" s="234"/>
      <c r="R34" s="234"/>
      <c r="T34" s="234"/>
    </row>
    <row r="35" spans="2:34" ht="13.2">
      <c r="D35" s="234"/>
      <c r="U35" s="234"/>
      <c r="W35" s="234"/>
      <c r="AC35" s="234"/>
      <c r="AD35" s="234"/>
      <c r="AE35" s="234"/>
      <c r="AF35" s="234"/>
      <c r="AG35" s="234"/>
      <c r="AH35" s="234"/>
    </row>
    <row r="36" spans="2:34" ht="13.2">
      <c r="H36" s="234"/>
      <c r="J36" s="234"/>
      <c r="K36" s="234"/>
      <c r="M36" s="234"/>
      <c r="V36" s="234"/>
      <c r="Y36" s="234"/>
      <c r="Z36" s="234"/>
      <c r="AA36" s="234"/>
      <c r="AB36" s="234"/>
      <c r="AC36" s="234"/>
      <c r="AD36" s="234"/>
      <c r="AE36" s="234"/>
      <c r="AF36" s="234"/>
      <c r="AG36" s="234"/>
      <c r="AH36" s="234"/>
    </row>
    <row r="37" spans="2:34" ht="13.2">
      <c r="AH37" s="234"/>
    </row>
    <row r="38" spans="2:34" ht="13.2">
      <c r="AG38" s="234"/>
      <c r="AH38" s="234"/>
    </row>
    <row r="39" spans="2:34" ht="13.2"/>
    <row r="40" spans="2:34" ht="13.2">
      <c r="X40" s="234"/>
    </row>
    <row r="41" spans="2:34" ht="13.2">
      <c r="R41" s="234"/>
    </row>
    <row r="42" spans="2:34" ht="13.2">
      <c r="W42" s="234"/>
    </row>
    <row r="43" spans="2:34" ht="13.2">
      <c r="V43" s="234"/>
      <c r="Y43" s="234"/>
      <c r="Z43" s="234"/>
      <c r="AA43" s="234"/>
      <c r="AB43" s="234"/>
      <c r="AC43" s="234"/>
      <c r="AD43" s="234"/>
      <c r="AE43" s="234"/>
      <c r="AF43" s="234"/>
      <c r="AG43" s="234"/>
      <c r="AH43" s="234"/>
    </row>
    <row r="44" spans="2:34" ht="13.2">
      <c r="AH44" s="234"/>
    </row>
    <row r="45" spans="2:34" ht="13.2">
      <c r="X45" s="234"/>
    </row>
    <row r="46" spans="2:34" ht="13.2"/>
    <row r="47" spans="2:34" ht="13.2"/>
    <row r="48" spans="2:34" ht="13.2">
      <c r="U48" s="234"/>
      <c r="V48" s="234"/>
      <c r="W48" s="234"/>
      <c r="Y48" s="234"/>
      <c r="Z48" s="234"/>
      <c r="AA48" s="234"/>
      <c r="AB48" s="234"/>
      <c r="AC48" s="234"/>
      <c r="AD48" s="234"/>
      <c r="AE48" s="234"/>
      <c r="AF48" s="234"/>
      <c r="AG48" s="234"/>
      <c r="AH48" s="234"/>
    </row>
    <row r="49" spans="28:34" ht="13.2"/>
    <row r="50" spans="28:34" ht="13.2">
      <c r="AE50" s="234"/>
      <c r="AF50" s="234"/>
      <c r="AG50" s="234"/>
      <c r="AH50" s="234"/>
    </row>
    <row r="51" spans="28:34" ht="13.2">
      <c r="AC51" s="234"/>
      <c r="AD51" s="234"/>
      <c r="AE51" s="234"/>
      <c r="AF51" s="234"/>
      <c r="AG51" s="234"/>
      <c r="AH51" s="234"/>
    </row>
    <row r="52" spans="28:34" ht="13.2"/>
    <row r="53" spans="28:34" ht="13.2">
      <c r="AF53" s="234"/>
      <c r="AG53" s="234"/>
      <c r="AH53" s="234"/>
    </row>
    <row r="54" spans="28:34" ht="13.2">
      <c r="AH54" s="234"/>
    </row>
    <row r="55" spans="28:34" ht="13.2"/>
    <row r="56" spans="28:34" ht="13.2">
      <c r="AB56" s="234"/>
      <c r="AC56" s="234"/>
      <c r="AD56" s="234"/>
      <c r="AE56" s="234"/>
      <c r="AF56" s="234"/>
      <c r="AG56" s="234"/>
      <c r="AH56" s="234"/>
    </row>
    <row r="57" spans="28:34" ht="13.2">
      <c r="AH57" s="234"/>
    </row>
    <row r="58" spans="28:34" ht="13.2">
      <c r="AH58" s="234"/>
    </row>
    <row r="59" spans="28:34" ht="13.2"/>
    <row r="60" spans="28:34" ht="13.2"/>
    <row r="61" spans="28:34" ht="13.2"/>
    <row r="62" spans="28:34" ht="13.2"/>
    <row r="63" spans="28:34" ht="13.2">
      <c r="AH63" s="234"/>
    </row>
    <row r="64" spans="28:34" ht="13.2">
      <c r="AG64" s="234"/>
      <c r="AH64" s="234"/>
    </row>
    <row r="65" spans="28:34" ht="13.2"/>
    <row r="66" spans="28:34" ht="13.2"/>
    <row r="67" spans="28:34" ht="13.2"/>
    <row r="68" spans="28:34" ht="13.2">
      <c r="AB68" s="234"/>
      <c r="AC68" s="234"/>
      <c r="AD68" s="234"/>
      <c r="AE68" s="234"/>
      <c r="AF68" s="234"/>
      <c r="AG68" s="234"/>
      <c r="AH68" s="234"/>
    </row>
    <row r="69" spans="28:34" ht="13.2">
      <c r="AF69" s="234"/>
      <c r="AG69" s="234"/>
      <c r="AH69" s="234"/>
    </row>
    <row r="70" spans="28:34" ht="13.2"/>
    <row r="71" spans="28:34" ht="13.2"/>
    <row r="72" spans="28:34" ht="13.2"/>
    <row r="73" spans="28:34" ht="13.2"/>
    <row r="74" spans="28:34" ht="13.2"/>
    <row r="75" spans="28:34" ht="13.2">
      <c r="AH75" s="234"/>
    </row>
    <row r="76" spans="28:34" ht="13.2">
      <c r="AF76" s="234"/>
      <c r="AG76" s="234"/>
      <c r="AH76" s="234"/>
    </row>
    <row r="77" spans="28:34" ht="13.2">
      <c r="AG77" s="234"/>
      <c r="AH77" s="234"/>
    </row>
    <row r="78" spans="28:34" ht="13.2"/>
    <row r="79" spans="28:34" ht="13.2"/>
    <row r="80" spans="28:34" ht="13.2"/>
    <row r="81" spans="25:34" ht="13.2"/>
    <row r="82" spans="25:34" ht="13.2">
      <c r="Y82" s="234"/>
    </row>
    <row r="83" spans="25:34" ht="13.2">
      <c r="Y83" s="234"/>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customHeight="1"/>
    <row r="118" spans="34:34" ht="13.5" customHeight="1"/>
    <row r="119" spans="34:34" ht="13.5" customHeight="1"/>
    <row r="120" spans="34:34" ht="13.5" customHeight="1">
      <c r="AH120" s="234"/>
    </row>
    <row r="121" spans="34:34" ht="13.5" customHeight="1">
      <c r="AH121" s="23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S2" s="234"/>
      <c r="AH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12:34" ht="13.2">
      <c r="AH17" s="234"/>
    </row>
    <row r="18" spans="12:34" ht="13.2"/>
    <row r="19" spans="12:34" ht="13.2"/>
    <row r="20" spans="12:34" ht="13.2">
      <c r="AH20" s="234"/>
    </row>
    <row r="21" spans="12:34" ht="13.2">
      <c r="AH21" s="234"/>
    </row>
    <row r="22" spans="12:34" ht="13.2"/>
    <row r="23" spans="12:34" ht="13.2"/>
    <row r="24" spans="12:34" ht="13.2">
      <c r="Q24" s="234"/>
    </row>
    <row r="25" spans="12:34" ht="13.2"/>
    <row r="26" spans="12:34" ht="13.2"/>
    <row r="27" spans="12:34" ht="13.2"/>
    <row r="28" spans="12:34" ht="13.2">
      <c r="T28" s="234"/>
      <c r="AH28" s="234"/>
    </row>
    <row r="29" spans="12:34" ht="13.2">
      <c r="U29" s="234"/>
    </row>
    <row r="30" spans="12:34" ht="13.2"/>
    <row r="31" spans="12:34" ht="13.2">
      <c r="Q31" s="234"/>
      <c r="X31" s="234"/>
    </row>
    <row r="32" spans="12:34" ht="13.2">
      <c r="L32" s="234"/>
    </row>
    <row r="33" spans="2:34" ht="13.2">
      <c r="C33" s="234"/>
      <c r="E33" s="234"/>
      <c r="G33" s="234"/>
      <c r="I33" s="234"/>
    </row>
    <row r="34" spans="2:34" ht="13.2">
      <c r="B34" s="234"/>
      <c r="O34" s="234"/>
      <c r="P34" s="234"/>
      <c r="R34" s="234"/>
      <c r="T34" s="234"/>
    </row>
    <row r="35" spans="2:34" ht="13.2">
      <c r="D35" s="234"/>
      <c r="U35" s="234"/>
      <c r="W35" s="234"/>
      <c r="AC35" s="234"/>
      <c r="AD35" s="234"/>
      <c r="AE35" s="234"/>
      <c r="AF35" s="234"/>
      <c r="AG35" s="234"/>
      <c r="AH35" s="234"/>
    </row>
    <row r="36" spans="2:34" ht="13.2">
      <c r="H36" s="234"/>
      <c r="J36" s="234"/>
      <c r="K36" s="234"/>
      <c r="M36" s="234"/>
      <c r="V36" s="234"/>
      <c r="Y36" s="234"/>
      <c r="Z36" s="234"/>
      <c r="AA36" s="234"/>
      <c r="AB36" s="234"/>
      <c r="AC36" s="234"/>
      <c r="AD36" s="234"/>
      <c r="AE36" s="234"/>
      <c r="AF36" s="234"/>
      <c r="AG36" s="234"/>
      <c r="AH36" s="234"/>
    </row>
    <row r="37" spans="2:34" ht="13.2">
      <c r="AH37" s="234"/>
    </row>
    <row r="38" spans="2:34" ht="13.2">
      <c r="X38" s="234"/>
      <c r="AG38" s="234"/>
      <c r="AH38" s="234"/>
    </row>
    <row r="39" spans="2:34" ht="13.2"/>
    <row r="40" spans="2:34" ht="13.2"/>
    <row r="41" spans="2:34" ht="13.2">
      <c r="R41" s="234"/>
    </row>
    <row r="42" spans="2:34" ht="13.2">
      <c r="W42" s="234"/>
    </row>
    <row r="43" spans="2:34" ht="13.2">
      <c r="V43" s="234"/>
      <c r="X43" s="234"/>
      <c r="Y43" s="234"/>
      <c r="Z43" s="234"/>
      <c r="AA43" s="234"/>
      <c r="AB43" s="234"/>
      <c r="AC43" s="234"/>
      <c r="AD43" s="234"/>
      <c r="AE43" s="234"/>
      <c r="AF43" s="234"/>
      <c r="AG43" s="234"/>
      <c r="AH43" s="234"/>
    </row>
    <row r="44" spans="2:34" ht="13.2">
      <c r="AH44" s="234"/>
    </row>
    <row r="45" spans="2:34" ht="13.2"/>
    <row r="46" spans="2:34" ht="13.2"/>
    <row r="47" spans="2:34" ht="13.2"/>
    <row r="48" spans="2:34" ht="13.2">
      <c r="U48" s="234"/>
      <c r="V48" s="234"/>
      <c r="W48" s="234"/>
      <c r="Y48" s="234"/>
      <c r="Z48" s="234"/>
      <c r="AA48" s="234"/>
      <c r="AB48" s="234"/>
      <c r="AC48" s="234"/>
      <c r="AD48" s="234"/>
      <c r="AE48" s="234"/>
      <c r="AF48" s="234"/>
      <c r="AG48" s="234"/>
      <c r="AH48" s="234"/>
    </row>
    <row r="49" spans="28:34" ht="13.2"/>
    <row r="50" spans="28:34" ht="13.2">
      <c r="AE50" s="234"/>
      <c r="AF50" s="234"/>
      <c r="AG50" s="234"/>
      <c r="AH50" s="234"/>
    </row>
    <row r="51" spans="28:34" ht="13.2">
      <c r="AC51" s="234"/>
      <c r="AD51" s="234"/>
      <c r="AE51" s="234"/>
      <c r="AF51" s="234"/>
      <c r="AG51" s="234"/>
      <c r="AH51" s="234"/>
    </row>
    <row r="52" spans="28:34" ht="13.2"/>
    <row r="53" spans="28:34" ht="13.2">
      <c r="AF53" s="234"/>
      <c r="AG53" s="234"/>
      <c r="AH53" s="234"/>
    </row>
    <row r="54" spans="28:34" ht="13.2">
      <c r="AH54" s="234"/>
    </row>
    <row r="55" spans="28:34" ht="13.2"/>
    <row r="56" spans="28:34" ht="13.2">
      <c r="AB56" s="234"/>
      <c r="AC56" s="234"/>
      <c r="AD56" s="234"/>
      <c r="AE56" s="234"/>
      <c r="AF56" s="234"/>
      <c r="AG56" s="234"/>
      <c r="AH56" s="234"/>
    </row>
    <row r="57" spans="28:34" ht="13.2">
      <c r="AH57" s="234"/>
    </row>
    <row r="58" spans="28:34" ht="13.2">
      <c r="AH58" s="234"/>
    </row>
    <row r="59" spans="28:34" ht="13.2"/>
    <row r="60" spans="28:34" ht="13.2"/>
    <row r="61" spans="28:34" ht="13.2"/>
    <row r="62" spans="28:34" ht="13.2"/>
    <row r="63" spans="28:34" ht="13.2">
      <c r="AH63" s="234"/>
    </row>
    <row r="64" spans="28:34" ht="13.2">
      <c r="AG64" s="234"/>
      <c r="AH64" s="234"/>
    </row>
    <row r="65" spans="28:34" ht="13.2"/>
    <row r="66" spans="28:34" ht="13.2"/>
    <row r="67" spans="28:34" ht="13.2"/>
    <row r="68" spans="28:34" ht="13.2">
      <c r="AB68" s="234"/>
      <c r="AC68" s="234"/>
      <c r="AD68" s="234"/>
      <c r="AE68" s="234"/>
      <c r="AF68" s="234"/>
      <c r="AG68" s="234"/>
      <c r="AH68" s="234"/>
    </row>
    <row r="69" spans="28:34" ht="13.2">
      <c r="AF69" s="234"/>
      <c r="AG69" s="234"/>
      <c r="AH69" s="234"/>
    </row>
    <row r="70" spans="28:34" ht="13.2"/>
    <row r="71" spans="28:34" ht="13.2"/>
    <row r="72" spans="28:34" ht="13.2"/>
    <row r="73" spans="28:34" ht="13.2"/>
    <row r="74" spans="28:34" ht="13.2"/>
    <row r="75" spans="28:34" ht="13.2">
      <c r="AH75" s="234"/>
    </row>
    <row r="76" spans="28:34" ht="13.2">
      <c r="AF76" s="234"/>
      <c r="AG76" s="234"/>
      <c r="AH76" s="234"/>
    </row>
    <row r="77" spans="28:34" ht="13.2">
      <c r="AG77" s="234"/>
      <c r="AH77" s="234"/>
    </row>
    <row r="78" spans="28:34" ht="13.2"/>
    <row r="79" spans="28:34" ht="13.2"/>
    <row r="80" spans="28:34" ht="13.2"/>
    <row r="81" spans="25:34" ht="13.2"/>
    <row r="82" spans="25:34" ht="13.2">
      <c r="Y82" s="234"/>
    </row>
    <row r="83" spans="25:34" ht="13.2">
      <c r="Y83" s="234"/>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customHeight="1"/>
    <row r="118" spans="34:34" ht="13.5" customHeight="1"/>
    <row r="119" spans="34:34" ht="13.5" customHeight="1"/>
    <row r="120" spans="34:34" ht="13.5" customHeight="1">
      <c r="AH120" s="234"/>
    </row>
    <row r="121" spans="34:34" ht="13.5" customHeight="1">
      <c r="AH121" s="234"/>
    </row>
    <row r="122" spans="34:34" ht="13.5" customHeight="1"/>
    <row r="123" spans="34:34" ht="13.5" customHeight="1"/>
    <row r="124" spans="34:34" ht="13.5" customHeight="1">
      <c r="AH124" s="234"/>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38</v>
      </c>
      <c r="E2" s="86"/>
      <c r="F2" s="87" t="s">
        <v>39</v>
      </c>
      <c r="G2" s="88"/>
      <c r="H2" s="89"/>
    </row>
    <row r="3" spans="1:8">
      <c r="A3" s="85" t="s">
        <v>491</v>
      </c>
      <c r="B3" s="90"/>
      <c r="C3" s="91"/>
      <c r="D3" s="92">
        <v>21088</v>
      </c>
      <c r="E3" s="93"/>
      <c r="F3" s="94">
        <v>31502</v>
      </c>
      <c r="G3" s="95"/>
      <c r="H3" s="96"/>
    </row>
    <row r="4" spans="1:8">
      <c r="A4" s="97"/>
      <c r="B4" s="98"/>
      <c r="C4" s="99"/>
      <c r="D4" s="100">
        <v>9333</v>
      </c>
      <c r="E4" s="101"/>
      <c r="F4" s="102">
        <v>11020</v>
      </c>
      <c r="G4" s="103"/>
      <c r="H4" s="104"/>
    </row>
    <row r="5" spans="1:8">
      <c r="A5" s="85" t="s">
        <v>493</v>
      </c>
      <c r="B5" s="90"/>
      <c r="C5" s="91"/>
      <c r="D5" s="92">
        <v>21819</v>
      </c>
      <c r="E5" s="93"/>
      <c r="F5" s="94">
        <v>34374</v>
      </c>
      <c r="G5" s="95"/>
      <c r="H5" s="96"/>
    </row>
    <row r="6" spans="1:8">
      <c r="A6" s="97"/>
      <c r="B6" s="98"/>
      <c r="C6" s="99"/>
      <c r="D6" s="100">
        <v>9293</v>
      </c>
      <c r="E6" s="101"/>
      <c r="F6" s="102">
        <v>10917</v>
      </c>
      <c r="G6" s="103"/>
      <c r="H6" s="104"/>
    </row>
    <row r="7" spans="1:8">
      <c r="A7" s="85" t="s">
        <v>494</v>
      </c>
      <c r="B7" s="90"/>
      <c r="C7" s="91"/>
      <c r="D7" s="92">
        <v>22077</v>
      </c>
      <c r="E7" s="93"/>
      <c r="F7" s="94">
        <v>35216</v>
      </c>
      <c r="G7" s="95"/>
      <c r="H7" s="96"/>
    </row>
    <row r="8" spans="1:8">
      <c r="A8" s="97"/>
      <c r="B8" s="98"/>
      <c r="C8" s="99"/>
      <c r="D8" s="100">
        <v>10711</v>
      </c>
      <c r="E8" s="101"/>
      <c r="F8" s="102">
        <v>12644</v>
      </c>
      <c r="G8" s="103"/>
      <c r="H8" s="104"/>
    </row>
    <row r="9" spans="1:8">
      <c r="A9" s="85" t="s">
        <v>495</v>
      </c>
      <c r="B9" s="90"/>
      <c r="C9" s="91"/>
      <c r="D9" s="92">
        <v>17420</v>
      </c>
      <c r="E9" s="93"/>
      <c r="F9" s="94">
        <v>36736</v>
      </c>
      <c r="G9" s="95"/>
      <c r="H9" s="96"/>
    </row>
    <row r="10" spans="1:8">
      <c r="A10" s="97"/>
      <c r="B10" s="98"/>
      <c r="C10" s="99"/>
      <c r="D10" s="100">
        <v>8851</v>
      </c>
      <c r="E10" s="101"/>
      <c r="F10" s="102">
        <v>13410</v>
      </c>
      <c r="G10" s="103"/>
      <c r="H10" s="104"/>
    </row>
    <row r="11" spans="1:8">
      <c r="A11" s="85" t="s">
        <v>496</v>
      </c>
      <c r="B11" s="90"/>
      <c r="C11" s="91"/>
      <c r="D11" s="92">
        <v>18441</v>
      </c>
      <c r="E11" s="93"/>
      <c r="F11" s="94">
        <v>38259</v>
      </c>
      <c r="G11" s="95"/>
      <c r="H11" s="96"/>
    </row>
    <row r="12" spans="1:8">
      <c r="A12" s="97"/>
      <c r="B12" s="98"/>
      <c r="C12" s="105"/>
      <c r="D12" s="100">
        <v>10330</v>
      </c>
      <c r="E12" s="101"/>
      <c r="F12" s="102">
        <v>13379</v>
      </c>
      <c r="G12" s="103"/>
      <c r="H12" s="104"/>
    </row>
    <row r="13" spans="1:8">
      <c r="A13" s="85"/>
      <c r="B13" s="90"/>
      <c r="C13" s="106"/>
      <c r="D13" s="107">
        <v>20169</v>
      </c>
      <c r="E13" s="108"/>
      <c r="F13" s="109">
        <v>35217</v>
      </c>
      <c r="G13" s="110"/>
      <c r="H13" s="96"/>
    </row>
    <row r="14" spans="1:8">
      <c r="A14" s="97"/>
      <c r="B14" s="98"/>
      <c r="C14" s="99"/>
      <c r="D14" s="100">
        <v>9704</v>
      </c>
      <c r="E14" s="101"/>
      <c r="F14" s="102">
        <v>12274</v>
      </c>
      <c r="G14" s="103"/>
      <c r="H14" s="104"/>
    </row>
    <row r="17" spans="1:11">
      <c r="A17" s="81" t="s">
        <v>40</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41</v>
      </c>
      <c r="B19" s="111">
        <f>ROUND(VALUE(SUBSTITUTE(実質収支比率等に係る経年分析!F$48,"▲","-")),2)</f>
        <v>0.32</v>
      </c>
      <c r="C19" s="111">
        <f>ROUND(VALUE(SUBSTITUTE(実質収支比率等に係る経年分析!G$48,"▲","-")),2)</f>
        <v>0.26</v>
      </c>
      <c r="D19" s="111">
        <f>ROUND(VALUE(SUBSTITUTE(実質収支比率等に係る経年分析!H$48,"▲","-")),2)</f>
        <v>0.56000000000000005</v>
      </c>
      <c r="E19" s="111">
        <f>ROUND(VALUE(SUBSTITUTE(実質収支比率等に係る経年分析!I$48,"▲","-")),2)</f>
        <v>0.47</v>
      </c>
      <c r="F19" s="111">
        <f>ROUND(VALUE(SUBSTITUTE(実質収支比率等に係る経年分析!J$48,"▲","-")),2)</f>
        <v>0.38</v>
      </c>
    </row>
    <row r="20" spans="1:11">
      <c r="A20" s="111" t="s">
        <v>42</v>
      </c>
      <c r="B20" s="111">
        <f>ROUND(VALUE(SUBSTITUTE(実質収支比率等に係る経年分析!F$47,"▲","-")),2)</f>
        <v>0.57999999999999996</v>
      </c>
      <c r="C20" s="111">
        <f>ROUND(VALUE(SUBSTITUTE(実質収支比率等に係る経年分析!G$47,"▲","-")),2)</f>
        <v>0.57999999999999996</v>
      </c>
      <c r="D20" s="111">
        <f>ROUND(VALUE(SUBSTITUTE(実質収支比率等に係る経年分析!H$47,"▲","-")),2)</f>
        <v>1.05</v>
      </c>
      <c r="E20" s="111">
        <f>ROUND(VALUE(SUBSTITUTE(実質収支比率等に係る経年分析!I$47,"▲","-")),2)</f>
        <v>1.02</v>
      </c>
      <c r="F20" s="111">
        <f>ROUND(VALUE(SUBSTITUTE(実質収支比率等に係る経年分析!J$47,"▲","-")),2)</f>
        <v>1.02</v>
      </c>
    </row>
    <row r="21" spans="1:11">
      <c r="A21" s="111" t="s">
        <v>43</v>
      </c>
      <c r="B21" s="111">
        <f>IF(ISNUMBER(VALUE(SUBSTITUTE(実質収支比率等に係る経年分析!F$49,"▲","-"))),ROUND(VALUE(SUBSTITUTE(実質収支比率等に係る経年分析!F$49,"▲","-")),2),NA())</f>
        <v>1.01</v>
      </c>
      <c r="C21" s="111">
        <f>IF(ISNUMBER(VALUE(SUBSTITUTE(実質収支比率等に係る経年分析!G$49,"▲","-"))),ROUND(VALUE(SUBSTITUTE(実質収支比率等に係る経年分析!G$49,"▲","-")),2),NA())</f>
        <v>1.89</v>
      </c>
      <c r="D21" s="111">
        <f>IF(ISNUMBER(VALUE(SUBSTITUTE(実質収支比率等に係る経年分析!H$49,"▲","-"))),ROUND(VALUE(SUBSTITUTE(実質収支比率等に係る経年分析!H$49,"▲","-")),2),NA())</f>
        <v>1.44</v>
      </c>
      <c r="E21" s="111">
        <f>IF(ISNUMBER(VALUE(SUBSTITUTE(実質収支比率等に係る経年分析!I$49,"▲","-"))),ROUND(VALUE(SUBSTITUTE(実質収支比率等に係る経年分析!I$49,"▲","-")),2),NA())</f>
        <v>0.61</v>
      </c>
      <c r="F21" s="111">
        <f>IF(ISNUMBER(VALUE(SUBSTITUTE(実質収支比率等に係る経年分析!J$49,"▲","-"))),ROUND(VALUE(SUBSTITUTE(実質収支比率等に係る経年分析!J$49,"▲","-")),2),NA())</f>
        <v>-0.08</v>
      </c>
    </row>
    <row r="24" spans="1:11">
      <c r="A24" s="81" t="s">
        <v>44</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45</v>
      </c>
      <c r="C26" s="112" t="s">
        <v>46</v>
      </c>
      <c r="D26" s="112" t="s">
        <v>45</v>
      </c>
      <c r="E26" s="112" t="s">
        <v>46</v>
      </c>
      <c r="F26" s="112" t="s">
        <v>45</v>
      </c>
      <c r="G26" s="112" t="s">
        <v>46</v>
      </c>
      <c r="H26" s="112" t="s">
        <v>45</v>
      </c>
      <c r="I26" s="112" t="s">
        <v>46</v>
      </c>
      <c r="J26" s="112" t="s">
        <v>45</v>
      </c>
      <c r="K26" s="112" t="s">
        <v>46</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県営住宅事業特別会計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0.03</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0.02</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0.03</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0.03</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0.01</v>
      </c>
    </row>
    <row r="30" spans="1:11">
      <c r="A30" s="112" t="str">
        <f>IF(連結実質赤字比率に係る赤字・黒字の構成分析!C$40="",NA(),連結実質赤字比率に係る赤字・黒字の構成分析!C$40)</f>
        <v>公営競技事業特別会計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0.49</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0.5</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0.5</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0.5</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0.25</v>
      </c>
    </row>
    <row r="31" spans="1:11">
      <c r="A31" s="112" t="str">
        <f>IF(連結実質赤字比率に係る赤字・黒字の構成分析!C$39="",NA(),連結実質赤字比率に係る赤字・黒字の構成分析!C$39)</f>
        <v>一般会計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0.28000000000000003</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0.23</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0.52</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0.43</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0.35</v>
      </c>
    </row>
    <row r="32" spans="1:11">
      <c r="A32" s="112" t="str">
        <f>IF(連結実質赤字比率に係る赤字・黒字の構成分析!C$38="",NA(),連結実質赤字比率に係る赤字・黒字の構成分析!C$38)</f>
        <v>工業用水道事業会計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0.85</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0.9</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1.05</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1.04</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1.04</v>
      </c>
    </row>
    <row r="33" spans="1:16">
      <c r="A33" s="112" t="str">
        <f>IF(連結実質赤字比率に係る赤字・黒字の構成分析!C$37="",NA(),連結実質赤字比率に係る赤字・黒字の構成分析!C$37)</f>
        <v>流域下水道事業会計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0.87</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0.8</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0.84</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0.95</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1.1100000000000001</v>
      </c>
    </row>
    <row r="34" spans="1:16">
      <c r="A34" s="112" t="str">
        <f>IF(連結実質赤字比率に係る赤字・黒字の構成分析!C$36="",NA(),連結実質赤字比率に係る赤字・黒字の構成分析!C$36)</f>
        <v>病院事業会計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1.78</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1.61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1.45</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1.37</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1.1399999999999999</v>
      </c>
    </row>
    <row r="35" spans="1:16">
      <c r="A35" s="112" t="str">
        <f>IF(連結実質赤字比率に係る赤字・黒字の構成分析!C$35="",NA(),連結実質赤字比率に係る赤字・黒字の構成分析!C$35)</f>
        <v>水道用水供給事業会計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2.4500000000000002</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2.89</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2.8</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3.07</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3.37</v>
      </c>
    </row>
    <row r="36" spans="1:16">
      <c r="A36" s="112" t="str">
        <f>IF(連結実質赤字比率に係る赤字・黒字の構成分析!C$34="",NA(),連結実質赤字比率に係る赤字・黒字の構成分析!C$34)</f>
        <v>地域整備事業会計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5.37</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5.22</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3.45</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4.01</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4.29</v>
      </c>
    </row>
    <row r="39" spans="1:16">
      <c r="A39" s="81" t="s">
        <v>47</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48</v>
      </c>
      <c r="C41" s="113"/>
      <c r="D41" s="113" t="s">
        <v>49</v>
      </c>
      <c r="E41" s="113" t="s">
        <v>48</v>
      </c>
      <c r="F41" s="113"/>
      <c r="G41" s="113" t="s">
        <v>49</v>
      </c>
      <c r="H41" s="113" t="s">
        <v>48</v>
      </c>
      <c r="I41" s="113"/>
      <c r="J41" s="113" t="s">
        <v>49</v>
      </c>
      <c r="K41" s="113" t="s">
        <v>48</v>
      </c>
      <c r="L41" s="113"/>
      <c r="M41" s="113" t="s">
        <v>49</v>
      </c>
      <c r="N41" s="113" t="s">
        <v>48</v>
      </c>
      <c r="O41" s="113"/>
      <c r="P41" s="113" t="s">
        <v>49</v>
      </c>
    </row>
    <row r="42" spans="1:16">
      <c r="A42" s="113" t="s">
        <v>50</v>
      </c>
      <c r="B42" s="113"/>
      <c r="C42" s="113"/>
      <c r="D42" s="113">
        <f>'実質公債費比率（分子）の構造'!K$52</f>
        <v>142638</v>
      </c>
      <c r="E42" s="113"/>
      <c r="F42" s="113"/>
      <c r="G42" s="113">
        <f>'実質公債費比率（分子）の構造'!L$52</f>
        <v>149399</v>
      </c>
      <c r="H42" s="113"/>
      <c r="I42" s="113"/>
      <c r="J42" s="113">
        <f>'実質公債費比率（分子）の構造'!M$52</f>
        <v>156478</v>
      </c>
      <c r="K42" s="113"/>
      <c r="L42" s="113"/>
      <c r="M42" s="113">
        <f>'実質公債費比率（分子）の構造'!N$52</f>
        <v>164330</v>
      </c>
      <c r="N42" s="113"/>
      <c r="O42" s="113"/>
      <c r="P42" s="113">
        <f>'実質公債費比率（分子）の構造'!O$52</f>
        <v>166152</v>
      </c>
    </row>
    <row r="43" spans="1:16">
      <c r="A43" s="113" t="s">
        <v>51</v>
      </c>
      <c r="B43" s="113">
        <f>'実質公債費比率（分子）の構造'!K$51</f>
        <v>0</v>
      </c>
      <c r="C43" s="113"/>
      <c r="D43" s="113"/>
      <c r="E43" s="113">
        <f>'実質公債費比率（分子）の構造'!L$51</f>
        <v>1</v>
      </c>
      <c r="F43" s="113"/>
      <c r="G43" s="113"/>
      <c r="H43" s="113">
        <f>'実質公債費比率（分子）の構造'!M$51</f>
        <v>4</v>
      </c>
      <c r="I43" s="113"/>
      <c r="J43" s="113"/>
      <c r="K43" s="113">
        <f>'実質公債費比率（分子）の構造'!N$51</f>
        <v>6</v>
      </c>
      <c r="L43" s="113"/>
      <c r="M43" s="113"/>
      <c r="N43" s="113" t="str">
        <f>'実質公債費比率（分子）の構造'!O$51</f>
        <v>-</v>
      </c>
      <c r="O43" s="113"/>
      <c r="P43" s="113"/>
    </row>
    <row r="44" spans="1:16">
      <c r="A44" s="113" t="s">
        <v>52</v>
      </c>
      <c r="B44" s="113">
        <f>'実質公債費比率（分子）の構造'!K$50</f>
        <v>7339</v>
      </c>
      <c r="C44" s="113"/>
      <c r="D44" s="113"/>
      <c r="E44" s="113">
        <f>'実質公債費比率（分子）の構造'!L$50</f>
        <v>5237</v>
      </c>
      <c r="F44" s="113"/>
      <c r="G44" s="113"/>
      <c r="H44" s="113">
        <f>'実質公債費比率（分子）の構造'!M$50</f>
        <v>4510</v>
      </c>
      <c r="I44" s="113"/>
      <c r="J44" s="113"/>
      <c r="K44" s="113">
        <f>'実質公債費比率（分子）の構造'!N$50</f>
        <v>2846</v>
      </c>
      <c r="L44" s="113"/>
      <c r="M44" s="113"/>
      <c r="N44" s="113">
        <f>'実質公債費比率（分子）の構造'!O$50</f>
        <v>2250</v>
      </c>
      <c r="O44" s="113"/>
      <c r="P44" s="113"/>
    </row>
    <row r="45" spans="1:16">
      <c r="A45" s="113" t="s">
        <v>53</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54</v>
      </c>
      <c r="B46" s="113">
        <f>'実質公債費比率（分子）の構造'!K$48</f>
        <v>4120</v>
      </c>
      <c r="C46" s="113"/>
      <c r="D46" s="113"/>
      <c r="E46" s="113">
        <f>'実質公債費比率（分子）の構造'!L$48</f>
        <v>3717</v>
      </c>
      <c r="F46" s="113"/>
      <c r="G46" s="113"/>
      <c r="H46" s="113">
        <f>'実質公債費比率（分子）の構造'!M$48</f>
        <v>4578</v>
      </c>
      <c r="I46" s="113"/>
      <c r="J46" s="113"/>
      <c r="K46" s="113">
        <f>'実質公債費比率（分子）の構造'!N$48</f>
        <v>4438</v>
      </c>
      <c r="L46" s="113"/>
      <c r="M46" s="113"/>
      <c r="N46" s="113">
        <f>'実質公債費比率（分子）の構造'!O$48</f>
        <v>4509</v>
      </c>
      <c r="O46" s="113"/>
      <c r="P46" s="113"/>
    </row>
    <row r="47" spans="1:16">
      <c r="A47" s="113" t="s">
        <v>55</v>
      </c>
      <c r="B47" s="113">
        <f>'実質公債費比率（分子）の構造'!K$47</f>
        <v>129717</v>
      </c>
      <c r="C47" s="113"/>
      <c r="D47" s="113"/>
      <c r="E47" s="113">
        <f>'実質公債費比率（分子）の構造'!L$47</f>
        <v>138264</v>
      </c>
      <c r="F47" s="113"/>
      <c r="G47" s="113"/>
      <c r="H47" s="113">
        <f>'実質公債費比率（分子）の構造'!M$47</f>
        <v>146863</v>
      </c>
      <c r="I47" s="113"/>
      <c r="J47" s="113"/>
      <c r="K47" s="113">
        <f>'実質公債費比率（分子）の構造'!N$47</f>
        <v>155282</v>
      </c>
      <c r="L47" s="113"/>
      <c r="M47" s="113"/>
      <c r="N47" s="113">
        <f>'実質公債費比率（分子）の構造'!O$47</f>
        <v>161049</v>
      </c>
      <c r="O47" s="113"/>
      <c r="P47" s="113"/>
    </row>
    <row r="48" spans="1:16">
      <c r="A48" s="113" t="s">
        <v>56</v>
      </c>
      <c r="B48" s="113">
        <f>'実質公債費比率（分子）の構造'!K$46</f>
        <v>5333</v>
      </c>
      <c r="C48" s="113"/>
      <c r="D48" s="113"/>
      <c r="E48" s="113">
        <f>'実質公債費比率（分子）の構造'!L$46</f>
        <v>4401</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57</v>
      </c>
      <c r="B49" s="113">
        <f>'実質公債費比率（分子）の構造'!K$45</f>
        <v>121486</v>
      </c>
      <c r="C49" s="113"/>
      <c r="D49" s="113"/>
      <c r="E49" s="113">
        <f>'実質公債費比率（分子）の構造'!L$45</f>
        <v>120465</v>
      </c>
      <c r="F49" s="113"/>
      <c r="G49" s="113"/>
      <c r="H49" s="113">
        <f>'実質公債費比率（分子）の構造'!M$45</f>
        <v>120112</v>
      </c>
      <c r="I49" s="113"/>
      <c r="J49" s="113"/>
      <c r="K49" s="113">
        <f>'実質公債費比率（分子）の構造'!N$45</f>
        <v>123666</v>
      </c>
      <c r="L49" s="113"/>
      <c r="M49" s="113"/>
      <c r="N49" s="113">
        <f>'実質公債費比率（分子）の構造'!O$45</f>
        <v>120349</v>
      </c>
      <c r="O49" s="113"/>
      <c r="P49" s="113"/>
    </row>
    <row r="50" spans="1:16">
      <c r="A50" s="113" t="s">
        <v>58</v>
      </c>
      <c r="B50" s="113" t="e">
        <f>NA()</f>
        <v>#N/A</v>
      </c>
      <c r="C50" s="113">
        <f>IF(ISNUMBER('実質公債費比率（分子）の構造'!K$53),'実質公債費比率（分子）の構造'!K$53,NA())</f>
        <v>125357</v>
      </c>
      <c r="D50" s="113" t="e">
        <f>NA()</f>
        <v>#N/A</v>
      </c>
      <c r="E50" s="113" t="e">
        <f>NA()</f>
        <v>#N/A</v>
      </c>
      <c r="F50" s="113">
        <f>IF(ISNUMBER('実質公債費比率（分子）の構造'!L$53),'実質公債費比率（分子）の構造'!L$53,NA())</f>
        <v>122686</v>
      </c>
      <c r="G50" s="113" t="e">
        <f>NA()</f>
        <v>#N/A</v>
      </c>
      <c r="H50" s="113" t="e">
        <f>NA()</f>
        <v>#N/A</v>
      </c>
      <c r="I50" s="113">
        <f>IF(ISNUMBER('実質公債費比率（分子）の構造'!M$53),'実質公債費比率（分子）の構造'!M$53,NA())</f>
        <v>119589</v>
      </c>
      <c r="J50" s="113" t="e">
        <f>NA()</f>
        <v>#N/A</v>
      </c>
      <c r="K50" s="113" t="e">
        <f>NA()</f>
        <v>#N/A</v>
      </c>
      <c r="L50" s="113">
        <f>IF(ISNUMBER('実質公債費比率（分子）の構造'!N$53),'実質公債費比率（分子）の構造'!N$53,NA())</f>
        <v>121908</v>
      </c>
      <c r="M50" s="113" t="e">
        <f>NA()</f>
        <v>#N/A</v>
      </c>
      <c r="N50" s="113" t="e">
        <f>NA()</f>
        <v>#N/A</v>
      </c>
      <c r="O50" s="113">
        <f>IF(ISNUMBER('実質公債費比率（分子）の構造'!O$53),'実質公債費比率（分子）の構造'!O$53,NA())</f>
        <v>122005</v>
      </c>
      <c r="P50" s="113" t="e">
        <f>NA()</f>
        <v>#N/A</v>
      </c>
    </row>
    <row r="53" spans="1:16">
      <c r="A53" s="81" t="s">
        <v>59</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60</v>
      </c>
      <c r="C55" s="112"/>
      <c r="D55" s="112" t="s">
        <v>61</v>
      </c>
      <c r="E55" s="112" t="s">
        <v>60</v>
      </c>
      <c r="F55" s="112"/>
      <c r="G55" s="112" t="s">
        <v>61</v>
      </c>
      <c r="H55" s="112" t="s">
        <v>60</v>
      </c>
      <c r="I55" s="112"/>
      <c r="J55" s="112" t="s">
        <v>61</v>
      </c>
      <c r="K55" s="112" t="s">
        <v>60</v>
      </c>
      <c r="L55" s="112"/>
      <c r="M55" s="112" t="s">
        <v>61</v>
      </c>
      <c r="N55" s="112" t="s">
        <v>60</v>
      </c>
      <c r="O55" s="112"/>
      <c r="P55" s="112" t="s">
        <v>61</v>
      </c>
    </row>
    <row r="56" spans="1:16">
      <c r="A56" s="112" t="s">
        <v>35</v>
      </c>
      <c r="B56" s="112"/>
      <c r="C56" s="112"/>
      <c r="D56" s="112">
        <f>'将来負担比率（分子）の構造'!I$52</f>
        <v>1912170</v>
      </c>
      <c r="E56" s="112"/>
      <c r="F56" s="112"/>
      <c r="G56" s="112">
        <f>'将来負担比率（分子）の構造'!J$52</f>
        <v>2040548</v>
      </c>
      <c r="H56" s="112"/>
      <c r="I56" s="112"/>
      <c r="J56" s="112">
        <f>'将来負担比率（分子）の構造'!K$52</f>
        <v>2143904</v>
      </c>
      <c r="K56" s="112"/>
      <c r="L56" s="112"/>
      <c r="M56" s="112">
        <f>'将来負担比率（分子）の構造'!L$52</f>
        <v>2189679</v>
      </c>
      <c r="N56" s="112"/>
      <c r="O56" s="112"/>
      <c r="P56" s="112">
        <f>'将来負担比率（分子）の構造'!M$52</f>
        <v>2213372</v>
      </c>
    </row>
    <row r="57" spans="1:16">
      <c r="A57" s="112" t="s">
        <v>34</v>
      </c>
      <c r="B57" s="112"/>
      <c r="C57" s="112"/>
      <c r="D57" s="112">
        <f>'将来負担比率（分子）の構造'!I$51</f>
        <v>63453</v>
      </c>
      <c r="E57" s="112"/>
      <c r="F57" s="112"/>
      <c r="G57" s="112">
        <f>'将来負担比率（分子）の構造'!J$51</f>
        <v>65235</v>
      </c>
      <c r="H57" s="112"/>
      <c r="I57" s="112"/>
      <c r="J57" s="112">
        <f>'将来負担比率（分子）の構造'!K$51</f>
        <v>58011</v>
      </c>
      <c r="K57" s="112"/>
      <c r="L57" s="112"/>
      <c r="M57" s="112">
        <f>'将来負担比率（分子）の構造'!L$51</f>
        <v>58943</v>
      </c>
      <c r="N57" s="112"/>
      <c r="O57" s="112"/>
      <c r="P57" s="112">
        <f>'将来負担比率（分子）の構造'!M$51</f>
        <v>56112</v>
      </c>
    </row>
    <row r="58" spans="1:16">
      <c r="A58" s="112" t="s">
        <v>33</v>
      </c>
      <c r="B58" s="112"/>
      <c r="C58" s="112"/>
      <c r="D58" s="112">
        <f>'将来負担比率（分子）の構造'!I$50</f>
        <v>637867</v>
      </c>
      <c r="E58" s="112"/>
      <c r="F58" s="112"/>
      <c r="G58" s="112">
        <f>'将来負担比率（分子）の構造'!J$50</f>
        <v>736123</v>
      </c>
      <c r="H58" s="112"/>
      <c r="I58" s="112"/>
      <c r="J58" s="112">
        <f>'将来負担比率（分子）の構造'!K$50</f>
        <v>806380</v>
      </c>
      <c r="K58" s="112"/>
      <c r="L58" s="112"/>
      <c r="M58" s="112">
        <f>'将来負担比率（分子）の構造'!L$50</f>
        <v>858566</v>
      </c>
      <c r="N58" s="112"/>
      <c r="O58" s="112"/>
      <c r="P58" s="112">
        <f>'将来負担比率（分子）の構造'!M$50</f>
        <v>876499</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49089</v>
      </c>
      <c r="C61" s="112"/>
      <c r="D61" s="112"/>
      <c r="E61" s="112">
        <f>'将来負担比率（分子）の構造'!J$46</f>
        <v>45717</v>
      </c>
      <c r="F61" s="112"/>
      <c r="G61" s="112"/>
      <c r="H61" s="112">
        <f>'将来負担比率（分子）の構造'!K$46</f>
        <v>14506</v>
      </c>
      <c r="I61" s="112"/>
      <c r="J61" s="112"/>
      <c r="K61" s="112">
        <f>'将来負担比率（分子）の構造'!L$46</f>
        <v>13975</v>
      </c>
      <c r="L61" s="112"/>
      <c r="M61" s="112"/>
      <c r="N61" s="112">
        <f>'将来負担比率（分子）の構造'!M$46</f>
        <v>14526</v>
      </c>
      <c r="O61" s="112"/>
      <c r="P61" s="112"/>
    </row>
    <row r="62" spans="1:16">
      <c r="A62" s="112" t="s">
        <v>27</v>
      </c>
      <c r="B62" s="112">
        <f>'将来負担比率（分子）の構造'!I$45</f>
        <v>582992</v>
      </c>
      <c r="C62" s="112"/>
      <c r="D62" s="112"/>
      <c r="E62" s="112">
        <f>'将来負担比率（分子）の構造'!J$45</f>
        <v>527923</v>
      </c>
      <c r="F62" s="112"/>
      <c r="G62" s="112"/>
      <c r="H62" s="112">
        <f>'将来負担比率（分子）の構造'!K$45</f>
        <v>477860</v>
      </c>
      <c r="I62" s="112"/>
      <c r="J62" s="112"/>
      <c r="K62" s="112">
        <f>'将来負担比率（分子）の構造'!L$45</f>
        <v>456092</v>
      </c>
      <c r="L62" s="112"/>
      <c r="M62" s="112"/>
      <c r="N62" s="112">
        <f>'将来負担比率（分子）の構造'!M$45</f>
        <v>437619</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52735</v>
      </c>
      <c r="C64" s="112"/>
      <c r="D64" s="112"/>
      <c r="E64" s="112">
        <f>'将来負担比率（分子）の構造'!J$43</f>
        <v>61436</v>
      </c>
      <c r="F64" s="112"/>
      <c r="G64" s="112"/>
      <c r="H64" s="112">
        <f>'将来負担比率（分子）の構造'!K$43</f>
        <v>67250</v>
      </c>
      <c r="I64" s="112"/>
      <c r="J64" s="112"/>
      <c r="K64" s="112">
        <f>'将来負担比率（分子）の構造'!L$43</f>
        <v>71395</v>
      </c>
      <c r="L64" s="112"/>
      <c r="M64" s="112"/>
      <c r="N64" s="112">
        <f>'将来負担比率（分子）の構造'!M$43</f>
        <v>86612</v>
      </c>
      <c r="O64" s="112"/>
      <c r="P64" s="112"/>
    </row>
    <row r="65" spans="1:16">
      <c r="A65" s="112" t="s">
        <v>24</v>
      </c>
      <c r="B65" s="112">
        <f>'将来負担比率（分子）の構造'!I$42</f>
        <v>17526</v>
      </c>
      <c r="C65" s="112"/>
      <c r="D65" s="112"/>
      <c r="E65" s="112">
        <f>'将来負担比率（分子）の構造'!J$42</f>
        <v>14849</v>
      </c>
      <c r="F65" s="112"/>
      <c r="G65" s="112"/>
      <c r="H65" s="112">
        <f>'将来負担比率（分子）の構造'!K$42</f>
        <v>12554</v>
      </c>
      <c r="I65" s="112"/>
      <c r="J65" s="112"/>
      <c r="K65" s="112">
        <f>'将来負担比率（分子）の構造'!L$42</f>
        <v>11320</v>
      </c>
      <c r="L65" s="112"/>
      <c r="M65" s="112"/>
      <c r="N65" s="112">
        <f>'将来負担比率（分子）の構造'!M$42</f>
        <v>10091</v>
      </c>
      <c r="O65" s="112"/>
      <c r="P65" s="112"/>
    </row>
    <row r="66" spans="1:16">
      <c r="A66" s="112" t="s">
        <v>23</v>
      </c>
      <c r="B66" s="112">
        <f>'将来負担比率（分子）の構造'!I$41</f>
        <v>4127432</v>
      </c>
      <c r="C66" s="112"/>
      <c r="D66" s="112"/>
      <c r="E66" s="112">
        <f>'将来負担比率（分子）の構造'!J$41</f>
        <v>4296522</v>
      </c>
      <c r="F66" s="112"/>
      <c r="G66" s="112"/>
      <c r="H66" s="112">
        <f>'将来負担比率（分子）の構造'!K$41</f>
        <v>4474747</v>
      </c>
      <c r="I66" s="112"/>
      <c r="J66" s="112"/>
      <c r="K66" s="112">
        <f>'将来負担比率（分子）の構造'!L$41</f>
        <v>4541613</v>
      </c>
      <c r="L66" s="112"/>
      <c r="M66" s="112"/>
      <c r="N66" s="112">
        <f>'将来負担比率（分子）の構造'!M$41</f>
        <v>4587756</v>
      </c>
      <c r="O66" s="112"/>
      <c r="P66" s="112"/>
    </row>
    <row r="67" spans="1:16">
      <c r="A67" s="112" t="s">
        <v>62</v>
      </c>
      <c r="B67" s="112" t="e">
        <f>NA()</f>
        <v>#N/A</v>
      </c>
      <c r="C67" s="112">
        <f>IF(ISNUMBER('将来負担比率（分子）の構造'!I$53), IF('将来負担比率（分子）の構造'!I$53 &lt; 0, 0, '将来負担比率（分子）の構造'!I$53), NA())</f>
        <v>2216284</v>
      </c>
      <c r="D67" s="112" t="e">
        <f>NA()</f>
        <v>#N/A</v>
      </c>
      <c r="E67" s="112" t="e">
        <f>NA()</f>
        <v>#N/A</v>
      </c>
      <c r="F67" s="112">
        <f>IF(ISNUMBER('将来負担比率（分子）の構造'!J$53), IF('将来負担比率（分子）の構造'!J$53 &lt; 0, 0, '将来負担比率（分子）の構造'!J$53), NA())</f>
        <v>2104542</v>
      </c>
      <c r="G67" s="112" t="e">
        <f>NA()</f>
        <v>#N/A</v>
      </c>
      <c r="H67" s="112" t="e">
        <f>NA()</f>
        <v>#N/A</v>
      </c>
      <c r="I67" s="112">
        <f>IF(ISNUMBER('将来負担比率（分子）の構造'!K$53), IF('将来負担比率（分子）の構造'!K$53 &lt; 0, 0, '将来負担比率（分子）の構造'!K$53), NA())</f>
        <v>2038622</v>
      </c>
      <c r="J67" s="112" t="e">
        <f>NA()</f>
        <v>#N/A</v>
      </c>
      <c r="K67" s="112" t="e">
        <f>NA()</f>
        <v>#N/A</v>
      </c>
      <c r="L67" s="112">
        <f>IF(ISNUMBER('将来負担比率（分子）の構造'!L$53), IF('将来負担比率（分子）の構造'!L$53 &lt; 0, 0, '将来負担比率（分子）の構造'!L$53), NA())</f>
        <v>1987207</v>
      </c>
      <c r="M67" s="112" t="e">
        <f>NA()</f>
        <v>#N/A</v>
      </c>
      <c r="N67" s="112" t="e">
        <f>NA()</f>
        <v>#N/A</v>
      </c>
      <c r="O67" s="112">
        <f>IF(ISNUMBER('将来負担比率（分子）の構造'!M$53), IF('将来負担比率（分子）の構造'!M$53 &lt; 0, 0, '将来負担比率（分子）の構造'!M$53), NA())</f>
        <v>1990620</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2018-03-09T01:19:22Z</cp:lastPrinted>
  <dcterms:created xsi:type="dcterms:W3CDTF">2018-01-24T03:03:15Z</dcterms:created>
  <dcterms:modified xsi:type="dcterms:W3CDTF">2018-11-28T07:26:38Z</dcterms:modified>
</cp:coreProperties>
</file>