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BG33" i="9"/>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U33" i="9"/>
  <c r="U32" i="9"/>
  <c r="CO31" i="9"/>
  <c r="CO32" i="9" s="1"/>
  <c r="CO33" i="9" s="1"/>
  <c r="CO34" i="9" s="1"/>
  <c r="CO35" i="9" s="1"/>
  <c r="CO36" i="9" s="1"/>
  <c r="CO37" i="9" s="1"/>
  <c r="CO38" i="9" s="1"/>
  <c r="CO39" i="9" s="1"/>
  <c r="CO40" i="9" s="1"/>
  <c r="BW31" i="9"/>
  <c r="BW32" i="9" s="1"/>
  <c r="BW33" i="9" s="1"/>
  <c r="C31" i="9"/>
  <c r="C32" i="9" s="1"/>
  <c r="C33" i="9" l="1"/>
  <c r="C34" i="9" s="1"/>
  <c r="C35" i="9" s="1"/>
  <c r="C36" i="9" s="1"/>
  <c r="C37" i="9" s="1"/>
  <c r="C38" i="9" s="1"/>
  <c r="C39" i="9" s="1"/>
  <c r="C40" i="9" s="1"/>
  <c r="AM31" i="9" s="1"/>
  <c r="AM32" i="9" s="1"/>
  <c r="AM33" i="9" s="1"/>
  <c r="AM34" i="9" s="1"/>
  <c r="U31"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<sst xmlns="http://schemas.openxmlformats.org/spreadsheetml/2006/main" count="1129" uniqueCount="578">
  <si>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</si>
  <si>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</si>
  <si>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</si>
  <si>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</si>
  <si>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</si>
  <si>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</si>
  <si>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</si>
  <si>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</si>
  <si>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</si>
  <si>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</si>
  <si>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</si>
  <si>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</si>
  <si>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</si>
  <si>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</si>
  <si>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</si>
  <si>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</si>
  <si>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</si>
  <si>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</si>
  <si>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</si>
  <si>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</si>
  <si>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</si>
  <si>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</si>
  <si>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</si>
  <si>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</si>
  <si>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</si>
  <si>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</si>
  <si>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</si>
  <si>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</si>
  <si>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</si>
  <si>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</si>
  <si>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</si>
  <si>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</si>
  <si>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</si>
  <si>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</si>
  <si>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</si>
  <si>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</si>
  <si>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</si>
  <si>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</si>
  <si>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</si>
  <si>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</si>
  <si>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</si>
  <si>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</si>
  <si>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</si>
  <si>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</si>
  <si>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</si>
  <si>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</si>
  <si>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</si>
  <si>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</si>
  <si>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</si>
  <si>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</si>
  <si>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</si>
  <si>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</si>
  <si>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</si>
  <si>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</si>
  <si>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</si>
  <si>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</si>
  <si>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</si>
  <si>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</si>
  <si>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</si>
  <si>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</si>
  <si>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</si>
  <si>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</si>
  <si>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</si>
  <si>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</si>
  <si>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</si>
  <si>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千葉県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</si>
  <si>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</si>
  <si>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</si>
  <si>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</si>
  <si>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</si>
  <si>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</si>
  <si>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</si>
  <si>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</si>
  <si>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</si>
  <si>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</si>
  <si>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</si>
  <si>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</si>
  <si>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</si>
  <si>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</si>
  <si>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</si>
  <si>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</si>
  <si>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</si>
  <si>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</si>
  <si>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</si>
  <si>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</si>
  <si>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</si>
  <si>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</si>
  <si>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</si>
  <si>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</si>
  <si>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</si>
  <si>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</si>
  <si>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</si>
  <si>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</si>
  <si>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</si>
  <si>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</si>
  <si>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</si>
  <si>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</si>
  <si>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</si>
  <si>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</si>
  <si>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</si>
  <si>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</si>
  <si>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</si>
  <si>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</si>
  <si>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</si>
  <si>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</si>
  <si>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</si>
  <si>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</si>
  <si>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</si>
  <si>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</si>
  <si>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</si>
  <si>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</si>
  <si>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</si>
  <si>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</si>
  <si>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</si>
  <si>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</si>
  <si>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</si>
  <si>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</si>
  <si>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</si>
  <si>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</si>
  <si>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</si>
  <si>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</si>
  <si>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</si>
  <si>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</si>
  <si>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</si>
  <si>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</si>
  <si>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</si>
  <si>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</si>
  <si>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</si>
  <si>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</si>
  <si>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</si>
  <si>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</si>
  <si>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</si>
  <si>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</si>
  <si>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</si>
  <si>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</si>
  <si>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</si>
  <si>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</si>
  <si>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</si>
  <si>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</si>
  <si>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</si>
  <si>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</si>
  <si>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</si>
  <si>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</si>
  <si>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</si>
  <si>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</si>
  <si>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</si>
  <si>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</si>
  <si>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</si>
  <si>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</si>
  <si>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</si>
  <si>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</si>
  <si>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</si>
  <si>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</si>
  <si>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</si>
  <si>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</si>
  <si>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</si>
  <si>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</si>
  <si>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</si>
  <si>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</si>
  <si>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</si>
  <si>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</si>
  <si>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</si>
  <si>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</si>
  <si>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</si>
  <si>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</si>
  <si>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</si>
  <si>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</si>
  <si>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</si>
  <si>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</si>
  <si>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</si>
  <si>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</si>
  <si>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</si>
  <si>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</si>
  <si>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</si>
  <si>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</si>
  <si>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</si>
  <si>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</si>
  <si>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</si>
  <si>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</si>
  <si>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</si>
  <si>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</si>
  <si>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</si>
  <si>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</si>
  <si>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</si>
  <si>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</si>
  <si>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</si>
  <si>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</si>
  <si>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</si>
  <si>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</si>
  <si>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</si>
  <si>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</si>
  <si>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t>
    <phoneticPr fontId="5"/>
  </si>
  <si>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</si>
  <si>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</si>
  <si>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</si>
  <si>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</si>
  <si>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</si>
  <si>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</si>
  <si>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</si>
  <si>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</si>
  <si>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</si>
  <si>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</si>
  <si>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</si>
  <si>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</si>
  <si>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</si>
  <si>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</si>
  <si>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</si>
  <si>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</si>
  <si>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</si>
  <si>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</si>
  <si>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</si>
  <si>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</si>
  <si>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</si>
  <si>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</si>
  <si>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</si>
  <si>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</si>
  <si>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</si>
  <si>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</si>
  <si>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</si>
  <si>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</si>
  <si>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</si>
  <si>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</si>
  <si>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</si>
  <si>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</si>
  <si>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</si>
  <si>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</si>
  <si>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</si>
  <si>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</si>
  <si>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</si>
  <si>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</si>
  <si>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</si>
  <si>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</si>
  <si>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</si>
  <si>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</si>
  <si>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</si>
  <si>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</si>
  <si>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</si>
  <si>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</si>
  <si>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</si>
  <si>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</si>
  <si>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</si>
  <si>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</si>
  <si>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</si>
  <si>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</si>
  <si>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</si>
  <si>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</si>
  <si>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</si>
  <si>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</si>
  <si>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</si>
  <si>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</si>
  <si>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</si>
  <si>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</si>
  <si>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</si>
  <si>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</si>
  <si>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</si>
  <si>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</si>
  <si>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</si>
  <si>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</si>
  <si>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</si>
  <si>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</si>
  <si>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</si>
  <si>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</si>
  <si>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</si>
  <si>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</si>
  <si>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</si>
  <si>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</si>
  <si>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</si>
  <si>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</si>
  <si>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</si>
  <si>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</si>
  <si>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</si>
  <si>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</si>
  <si>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</si>
  <si>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</si>
  <si>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</si>
  <si>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</si>
  <si>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</si>
  <si>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</si>
  <si>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</si>
  <si>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</si>
  <si>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</si>
  <si>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</si>
  <si>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</si>
  <si>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</si>
  <si>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</si>
  <si>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</si>
  <si>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</si>
  <si>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</si>
  <si>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</si>
  <si>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</si>
  <si>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</si>
  <si>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</si>
  <si>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</si>
  <si>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</si>
  <si>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</si>
  <si>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</si>
  <si>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</si>
  <si>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</si>
  <si>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</si>
  <si>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</si>
  <si>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</si>
  <si>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</si>
  <si>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</si>
  <si>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</si>
  <si>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</si>
  <si>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</si>
  <si>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</si>
  <si>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</si>
  <si>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</si>
  <si>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</si>
  <si>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</si>
  <si>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</si>
  <si>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千葉県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</si>
  <si>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</si>
  <si>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</si>
  <si>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</si>
  <si>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</si>
  <si>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</si>
  <si>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</si>
  <si>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</si>
  <si>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</si>
  <si>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</si>
  <si>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</si>
  <si>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</si>
  <si>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</si>
  <si>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</si>
  <si>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</si>
  <si>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</si>
  <si>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</si>
  <si>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</si>
  <si>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</si>
  <si>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</si>
  <si>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</si>
  <si>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t>
    <phoneticPr fontId="5"/>
  </si>
  <si>
    <t>県債管理事業</t>
    <phoneticPr fontId="5"/>
  </si>
  <si>
    <t>自動車税証紙</t>
    <phoneticPr fontId="5"/>
  </si>
  <si>
    <t>地方消費税清算</t>
    <phoneticPr fontId="5"/>
  </si>
  <si>
    <t>市町村振興資金</t>
    <phoneticPr fontId="5"/>
  </si>
  <si>
    <t>母子父子寡婦福祉資金</t>
    <phoneticPr fontId="5"/>
  </si>
  <si>
    <t>心身障害者扶養年金事業</t>
    <phoneticPr fontId="5"/>
  </si>
  <si>
    <t>日本コンベンションセンター国際展示場事業</t>
    <phoneticPr fontId="5"/>
  </si>
  <si>
    <t>小規模企業者等設備導入資金</t>
    <phoneticPr fontId="5"/>
  </si>
  <si>
    <t>就農支援資金</t>
    <phoneticPr fontId="5"/>
  </si>
  <si>
    <t>営林事業</t>
    <phoneticPr fontId="5"/>
  </si>
  <si>
    <t>林業・木材産業改善資金</t>
    <phoneticPr fontId="5"/>
  </si>
  <si>
    <t>沿岸漁業改善資金</t>
    <phoneticPr fontId="5"/>
  </si>
  <si>
    <t>奨学資金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</si>
  <si>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</si>
  <si>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</si>
  <si>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</si>
  <si>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</si>
  <si>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</si>
  <si>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</si>
  <si>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</si>
  <si>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</si>
  <si>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</si>
  <si>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</si>
  <si>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</si>
  <si>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</si>
  <si>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</si>
  <si>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t>
    <phoneticPr fontId="5"/>
  </si>
  <si>
    <t>上水道事業会計</t>
    <phoneticPr fontId="5"/>
  </si>
  <si>
    <t>法適用企業</t>
    <phoneticPr fontId="5"/>
  </si>
  <si>
    <t>病院事業会計</t>
    <phoneticPr fontId="5"/>
  </si>
  <si>
    <t>工業用水道事業会計</t>
    <phoneticPr fontId="5"/>
  </si>
  <si>
    <t>造成土地管理事業会計</t>
    <phoneticPr fontId="5"/>
  </si>
  <si>
    <t>流域下水道事業</t>
    <phoneticPr fontId="5"/>
  </si>
  <si>
    <t>法非適用企業</t>
    <phoneticPr fontId="5"/>
  </si>
  <si>
    <t>港湾整備事業</t>
    <phoneticPr fontId="5"/>
  </si>
  <si>
    <t>土地区画整理事業</t>
    <phoneticPr fontId="5"/>
  </si>
  <si>
    <t>工業団地整備事業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</si>
  <si>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</si>
  <si>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</si>
  <si>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</si>
  <si>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</si>
  <si>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</si>
  <si>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</si>
  <si>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</si>
  <si>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</si>
  <si>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</si>
  <si>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</si>
  <si>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</si>
  <si>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</si>
  <si>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</si>
  <si>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</si>
  <si>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</si>
  <si>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</si>
  <si>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</si>
  <si>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</si>
  <si>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</si>
  <si>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</si>
  <si>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</si>
  <si>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</si>
  <si>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</si>
  <si>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</si>
  <si>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</si>
  <si>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</si>
  <si>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</si>
  <si>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</si>
  <si>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</si>
  <si>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</si>
  <si>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</si>
  <si>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</si>
  <si>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</si>
  <si>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</si>
  <si>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</si>
  <si>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</si>
  <si>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</si>
  <si>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</si>
  <si>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</si>
  <si>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</si>
  <si>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</si>
  <si>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</si>
  <si>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</si>
  <si>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</si>
  <si>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</si>
  <si>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</si>
  <si>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</si>
  <si>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</si>
  <si>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</si>
  <si>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</si>
  <si>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</si>
  <si>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</si>
  <si>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</si>
  <si>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</si>
  <si>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</si>
  <si>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</si>
  <si>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</si>
  <si>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</si>
  <si>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</si>
  <si>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</si>
  <si>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</si>
  <si>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</si>
  <si>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</si>
  <si>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</si>
  <si>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</si>
  <si>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</si>
  <si>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</si>
  <si>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</si>
  <si>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</si>
  <si>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</si>
  <si>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</si>
  <si>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</si>
  <si>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</si>
  <si>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</si>
  <si>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</si>
  <si>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</si>
  <si>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</si>
  <si>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</si>
  <si>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</si>
  <si>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</si>
  <si>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</si>
  <si>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</si>
  <si>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</si>
  <si>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</si>
  <si>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</si>
  <si>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</si>
  <si>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</si>
  <si>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</si>
  <si>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</si>
  <si>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</si>
  <si>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</si>
  <si>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</si>
  <si>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</si>
  <si>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</si>
  <si>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</si>
  <si>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</si>
  <si>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</si>
  <si>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</si>
  <si>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</si>
  <si>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</si>
  <si>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</si>
  <si>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</si>
  <si>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</si>
  <si>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</si>
  <si>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</si>
  <si>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</si>
  <si>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</si>
  <si>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</si>
  <si>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</si>
  <si>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</si>
  <si>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</si>
  <si>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</si>
  <si>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</si>
  <si>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</si>
  <si>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</si>
  <si>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</si>
  <si>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</si>
  <si>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</si>
  <si>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</si>
  <si>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</si>
  <si>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</si>
  <si>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</si>
  <si>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</si>
  <si>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</si>
  <si>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</si>
  <si>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</si>
  <si>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</si>
  <si>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</si>
  <si>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</si>
  <si>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</si>
  <si>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</si>
  <si>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</si>
  <si>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</si>
  <si>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造成土地管理事業会計</t>
  </si>
  <si>
    <t>上水道事業会計</t>
  </si>
  <si>
    <t>工業用水道事業会計</t>
  </si>
  <si>
    <t>病院事業会計</t>
  </si>
  <si>
    <t>一般会計</t>
  </si>
  <si>
    <t>地方消費税清算</t>
  </si>
  <si>
    <t>港湾整備事業</t>
  </si>
  <si>
    <t>流域下水道事業</t>
  </si>
  <si>
    <t>その他会計（赤字）</t>
  </si>
  <si>
    <t>その他会計（黒字）</t>
  </si>
  <si>
    <t>千葉県競馬組合</t>
    <rPh sb="0" eb="3">
      <t>チバケン</t>
    </rPh>
    <rPh sb="3" eb="5">
      <t>ケイバ</t>
    </rPh>
    <rPh sb="5" eb="7">
      <t>クミアイ</t>
    </rPh>
    <phoneticPr fontId="2"/>
  </si>
  <si>
    <t>君津広域水道企業団</t>
    <rPh sb="0" eb="2">
      <t>キミツ</t>
    </rPh>
    <rPh sb="2" eb="4">
      <t>コウイキ</t>
    </rPh>
    <rPh sb="4" eb="6">
      <t>スイドウ</t>
    </rPh>
    <rPh sb="6" eb="8">
      <t>キギョウ</t>
    </rPh>
    <rPh sb="8" eb="9">
      <t>ダン</t>
    </rPh>
    <phoneticPr fontId="2"/>
  </si>
  <si>
    <t>北千葉広域水道企業団</t>
    <rPh sb="0" eb="1">
      <t>キタ</t>
    </rPh>
    <rPh sb="1" eb="3">
      <t>チバ</t>
    </rPh>
    <rPh sb="3" eb="5">
      <t>コウイキ</t>
    </rPh>
    <rPh sb="5" eb="7">
      <t>スイドウ</t>
    </rPh>
    <rPh sb="7" eb="9">
      <t>キギョウ</t>
    </rPh>
    <rPh sb="9" eb="10">
      <t>ダン</t>
    </rPh>
    <phoneticPr fontId="2"/>
  </si>
  <si>
    <t>（公財）千葉県私学教育振興財団</t>
    <rPh sb="1" eb="2">
      <t>コウ</t>
    </rPh>
    <rPh sb="7" eb="9">
      <t>シガク</t>
    </rPh>
    <rPh sb="9" eb="11">
      <t>キョウイク</t>
    </rPh>
    <rPh sb="11" eb="13">
      <t>シンコウ</t>
    </rPh>
    <rPh sb="13" eb="15">
      <t>ザイダン</t>
    </rPh>
    <phoneticPr fontId="5"/>
  </si>
  <si>
    <t>（公財）千葉県消防協会</t>
    <rPh sb="1" eb="2">
      <t>コウ</t>
    </rPh>
    <phoneticPr fontId="5"/>
  </si>
  <si>
    <t>（公財）成田空港周辺地域共生財団</t>
    <rPh sb="1" eb="2">
      <t>コウ</t>
    </rPh>
    <rPh sb="2" eb="3">
      <t>ザイ</t>
    </rPh>
    <rPh sb="6" eb="8">
      <t>クウコウ</t>
    </rPh>
    <phoneticPr fontId="5"/>
  </si>
  <si>
    <t>京葉臨海鉄道（株）</t>
  </si>
  <si>
    <t>東葉高速鉄道（株）</t>
  </si>
  <si>
    <t>いすみ鉄道（株）</t>
  </si>
  <si>
    <t>（公財）千葉ヘルス財団</t>
    <rPh sb="1" eb="2">
      <t>コウ</t>
    </rPh>
    <rPh sb="2" eb="3">
      <t>ザイ</t>
    </rPh>
    <phoneticPr fontId="5"/>
  </si>
  <si>
    <t>（公財）千葉県生活衛生営業指導センター　</t>
    <rPh sb="1" eb="2">
      <t>コウ</t>
    </rPh>
    <phoneticPr fontId="5"/>
  </si>
  <si>
    <t>（公財）千葉県動物保護管理協会</t>
    <rPh sb="1" eb="2">
      <t>コウ</t>
    </rPh>
    <phoneticPr fontId="5"/>
  </si>
  <si>
    <t>（公財）印旛沼環境基金</t>
    <rPh sb="1" eb="2">
      <t>コウ</t>
    </rPh>
    <phoneticPr fontId="5"/>
  </si>
  <si>
    <t>（公財）千葉県文化振興財団</t>
    <rPh sb="1" eb="2">
      <t>コウ</t>
    </rPh>
    <phoneticPr fontId="5"/>
  </si>
  <si>
    <t>（公財）千葉交響楽団</t>
    <rPh sb="1" eb="2">
      <t>オオヤケ</t>
    </rPh>
    <rPh sb="4" eb="6">
      <t>チバ</t>
    </rPh>
    <rPh sb="6" eb="8">
      <t>コウキョウ</t>
    </rPh>
    <rPh sb="8" eb="10">
      <t>ガクダン</t>
    </rPh>
    <phoneticPr fontId="5"/>
  </si>
  <si>
    <t>○</t>
  </si>
  <si>
    <t>（公財）千葉県産業振興センター</t>
    <rPh sb="1" eb="2">
      <t>コウ</t>
    </rPh>
    <phoneticPr fontId="5"/>
  </si>
  <si>
    <t>（公財）かずさＤＮＡ研究所　</t>
    <rPh sb="1" eb="2">
      <t>オオヤケ</t>
    </rPh>
    <phoneticPr fontId="5"/>
  </si>
  <si>
    <t>（公財）ちば国際ｺﾝﾍﾞﾝｼｮﾝﾋﾞｭｰﾛｰ</t>
    <rPh sb="1" eb="2">
      <t>コウ</t>
    </rPh>
    <phoneticPr fontId="5"/>
  </si>
  <si>
    <t>（一財）千葉県勝浦海中公園センター</t>
    <rPh sb="1" eb="2">
      <t>イチ</t>
    </rPh>
    <phoneticPr fontId="5"/>
  </si>
  <si>
    <t>（株）幕張メッセ</t>
    <rPh sb="3" eb="5">
      <t>マクハリ</t>
    </rPh>
    <phoneticPr fontId="5"/>
  </si>
  <si>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</si>
  <si>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</si>
  <si>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5"/>
  </si>
  <si>
    <t>（公社）千葉県緑化推進委員会</t>
    <rPh sb="1" eb="2">
      <t>オオヤケ</t>
    </rPh>
    <phoneticPr fontId="5"/>
  </si>
  <si>
    <t>（一財）千葉県漁業振興基金</t>
    <rPh sb="1" eb="2">
      <t>イチ</t>
    </rPh>
    <phoneticPr fontId="5"/>
  </si>
  <si>
    <t>（公財）千葉県水産振興公社</t>
    <rPh sb="1" eb="2">
      <t>オオヤケ</t>
    </rPh>
    <phoneticPr fontId="5"/>
  </si>
  <si>
    <t>千葉県道路公社</t>
  </si>
  <si>
    <t>（公財）千葉県建設技術センター　　　</t>
    <rPh sb="1" eb="2">
      <t>コウ</t>
    </rPh>
    <phoneticPr fontId="5"/>
  </si>
  <si>
    <t>（一財）千葉県まちづくり公社</t>
    <rPh sb="1" eb="2">
      <t>イチ</t>
    </rPh>
    <phoneticPr fontId="5"/>
  </si>
  <si>
    <t>千葉県土地開発公社</t>
  </si>
  <si>
    <t>（公財）千葉県下水道公社</t>
    <rPh sb="1" eb="2">
      <t>コウ</t>
    </rPh>
    <phoneticPr fontId="5"/>
  </si>
  <si>
    <t>千葉県住宅供給公社</t>
  </si>
  <si>
    <t>（公財）千葉県暴力団追放県民会議　</t>
    <rPh sb="1" eb="2">
      <t>コウ</t>
    </rPh>
    <phoneticPr fontId="5"/>
  </si>
  <si>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</si>
  <si>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</si>
  <si>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</si>
  <si>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</si>
  <si>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</si>
  <si>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</si>
  <si>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</si>
  <si>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</si>
  <si>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</si>
  <si>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</si>
  <si>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</si>
  <si>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</si>
  <si>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</si>
  <si>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</si>
  <si>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H24</t>
    <phoneticPr fontId="5"/>
  </si>
  <si>
    <t>H25</t>
    <phoneticPr fontId="5"/>
  </si>
  <si>
    <t>H26</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</si>
  <si>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</si>
  <si>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</si>
  <si>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</si>
  <si>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</si>
  <si>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</si>
  <si>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</si>
  <si>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</si>
  <si>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</si>
  <si>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実質公債費比率、将来負担比率ともに類似団体平均と、比較して低い水準で推移している。
これは、H28年度までの「千葉県財政健全化計画」に基づき、建設地方債等の残高抑制や将来の負担に備えた基金の積立など、健全な財政運営に努めてきたためである。
今後は、県有施設等の多くが更新時期を迎えるが、H29年度に新たに策定した「千葉県財政健全化計画」に基づき、引き続きこれらの指標に留意した財政運営に努めていく。</t>
    <phoneticPr fontId="5"/>
  </si>
  <si>
    <t>（　参考　）</t>
    <rPh sb="2" eb="4">
      <t>サンコウ</t>
    </rPh>
    <phoneticPr fontId="5"/>
  </si>
  <si>
    <t>H27</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</si>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</sst>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extLst xmlns:c16r2="http://schemas.microsoft.com/office/drawing/2015/06/chart">
            <c:ext xmlns:c16="http://schemas.microsoft.com/office/drawing/2014/chart" uri="{C3380CC4-5D6E-409C-BE32-E72D297353CC}">
              <c16:uniqueId val="{00000000-F6A9-421A-94D3-04AF048438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23088</c:v>
                </c:pt>
                <c:pt idx="1">
                  <c:v>22943</c:v>
                </c:pt>
                <c:pt idx="2">
                  <c:v>22783</c:v>
                </c:pt>
                <c:pt idx="3">
                  <c:v>23174</c:v>
                </c:pt>
                <c:pt idx="4">
                  <c:v>20835</c:v>
                </c:pt>
              </c:numCache>
            </c:numRef>
          </c:val>
          <c:smooth val="0"/>
          <c:extLst xmlns:c16r2="http://schemas.microsoft.com/office/drawing/2015/06/chart">
            <c:ext xmlns:c16="http://schemas.microsoft.com/office/drawing/2014/chart" uri="{C3380CC4-5D6E-409C-BE32-E72D297353CC}">
              <c16:uniqueId val="{00000001-F6A9-421A-94D3-04AF04843854}"/>
            </c:ext>
          </c:extLst>
        </c:ser>
        <c:dLbls>
          <c:showLegendKey val="0"/>
          <c:showVal val="0"/>
          <c:showCatName val="0"/>
          <c:showSerName val="0"/>
          <c:showPercent val="0"/>
          <c:showBubbleSize val="0"/>
        </c:dLbls>
        <c:marker val="1"/>
        <c:smooth val="0"/>
        <c:axId val="381818840"/>
        <c:axId val="229448512"/>
      </c:lineChart>
      <c:catAx>
        <c:axId val="381818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448512"/>
        <c:crosses val="autoZero"/>
        <c:auto val="1"/>
        <c:lblAlgn val="ctr"/>
        <c:lblOffset val="100"/>
        <c:tickLblSkip val="1"/>
        <c:tickMarkSkip val="1"/>
        <c:noMultiLvlLbl val="0"/>
      </c:catAx>
      <c:valAx>
        <c:axId val="22944851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818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c:v>
                </c:pt>
                <c:pt idx="1">
                  <c:v>1.44</c:v>
                </c:pt>
                <c:pt idx="2">
                  <c:v>0.96</c:v>
                </c:pt>
                <c:pt idx="3">
                  <c:v>0.51</c:v>
                </c:pt>
                <c:pt idx="4">
                  <c:v>1.38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1.64</c:v>
                </c:pt>
                <c:pt idx="1">
                  <c:v>1.88</c:v>
                </c:pt>
                <c:pt idx="2">
                  <c:v>3.81</c:v>
                </c:pt>
                <c:pt idx="3">
                  <c:v>4.47</c:v>
                </c:pt>
                <c:pt idx="4">
                  <c:v>4.43</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8832696"/>
        <c:axId val="449687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0.89</c:v>
                </c:pt>
                <c:pt idx="1">
                  <c:v>0.78</c:v>
                </c:pt>
                <c:pt idx="2">
                  <c:v>1.53</c:v>
                </c:pt>
                <c:pt idx="3">
                  <c:v>0.37</c:v>
                </c:pt>
                <c:pt idx="4">
                  <c:v>0.85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8832696"/>
        <c:axId val="449687608"/>
      </c:lineChart>
      <c:catAx>
        <c:axId val="44883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9687608"/>
        <c:crosses val="autoZero"/>
        <c:auto val="1"/>
        <c:lblAlgn val="ctr"/>
        <c:lblOffset val="100"/>
        <c:tickLblSkip val="1"/>
        <c:tickMarkSkip val="1"/>
        <c:noMultiLvlLbl val="0"/>
      </c:catAx>
      <c:valAx>
        <c:axId val="449687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83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6.92</c:v>
                </c:pt>
                <c:pt idx="2">
                  <c:v>#N/A</c:v>
                </c:pt>
                <c:pt idx="3">
                  <c:v>8.19</c:v>
                </c:pt>
                <c:pt idx="4">
                  <c:v>#N/A</c:v>
                </c:pt>
                <c:pt idx="5">
                  <c:v>9.33</c:v>
                </c:pt>
                <c:pt idx="6">
                  <c:v>#N/A</c:v>
                </c:pt>
                <c:pt idx="7">
                  <c:v>10.27</c:v>
                </c:pt>
                <c:pt idx="8">
                  <c:v>#N/A</c:v>
                </c:pt>
                <c:pt idx="9">
                  <c:v>0.2</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流域下水道事業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0.09</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港湾整備事業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0.04</c:v>
                </c:pt>
                <c:pt idx="4">
                  <c:v>#N/A</c:v>
                </c:pt>
                <c:pt idx="5">
                  <c:v>7.0000000000000007E-2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地方消費税清算</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0.27</c:v>
                </c:pt>
                <c:pt idx="4">
                  <c:v>#N/A</c:v>
                </c:pt>
                <c:pt idx="5">
                  <c:v>0.02</c:v>
                </c:pt>
                <c:pt idx="6">
                  <c:v>#N/A</c:v>
                </c:pt>
                <c:pt idx="7">
                  <c:v>0</c:v>
                </c:pt>
                <c:pt idx="8">
                  <c:v>#N/A</c:v>
                </c:pt>
                <c:pt idx="9">
                  <c:v>0.52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0.91</c:v>
                </c:pt>
                <c:pt idx="4">
                  <c:v>#N/A</c:v>
                </c:pt>
                <c:pt idx="5">
                  <c:v>0.62</c:v>
                </c:pt>
                <c:pt idx="6">
                  <c:v>#N/A</c:v>
                </c:pt>
                <c:pt idx="7">
                  <c:v>0.13</c:v>
                </c:pt>
                <c:pt idx="8">
                  <c:v>#N/A</c:v>
                </c:pt>
                <c:pt idx="9">
                  <c:v>0.64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1.0900000000000001</c:v>
                </c:pt>
                <c:pt idx="2">
                  <c:v>#N/A</c:v>
                </c:pt>
                <c:pt idx="3">
                  <c:v>1.22</c:v>
                </c:pt>
                <c:pt idx="4">
                  <c:v>#N/A</c:v>
                </c:pt>
                <c:pt idx="5">
                  <c:v>1.28</c:v>
                </c:pt>
                <c:pt idx="6">
                  <c:v>#N/A</c:v>
                </c:pt>
                <c:pt idx="7">
                  <c:v>1.1299999999999999</c:v>
                </c:pt>
                <c:pt idx="8">
                  <c:v>#N/A</c:v>
                </c:pt>
                <c:pt idx="9">
                  <c:v>0.84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1.62</c:v>
                </c:pt>
                <c:pt idx="2">
                  <c:v>#N/A</c:v>
                </c:pt>
                <c:pt idx="3">
                  <c:v>1.55</c:v>
                </c:pt>
                <c:pt idx="4">
                  <c:v>#N/A</c:v>
                </c:pt>
                <c:pt idx="5">
                  <c:v>1.36</c:v>
                </c:pt>
                <c:pt idx="6">
                  <c:v>#N/A</c:v>
                </c:pt>
                <c:pt idx="7">
                  <c:v>1.58</c:v>
                </c:pt>
                <c:pt idx="8">
                  <c:v>#N/A</c:v>
                </c:pt>
                <c:pt idx="9">
                  <c:v>1.88</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4.45</c:v>
                </c:pt>
                <c:pt idx="2">
                  <c:v>#N/A</c:v>
                </c:pt>
                <c:pt idx="3">
                  <c:v>4.28</c:v>
                </c:pt>
                <c:pt idx="4">
                  <c:v>#N/A</c:v>
                </c:pt>
                <c:pt idx="5">
                  <c:v>4.43</c:v>
                </c:pt>
                <c:pt idx="6">
                  <c:v>#N/A</c:v>
                </c:pt>
                <c:pt idx="7">
                  <c:v>3.96</c:v>
                </c:pt>
                <c:pt idx="8">
                  <c:v>#N/A</c:v>
                </c:pt>
                <c:pt idx="9">
                  <c:v>3.99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9.41</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50561696"/>
        <c:axId val="450562080"/>
      </c:barChart>
      <c:catAx>
        <c:axId val="4505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62080"/>
        <c:crosses val="autoZero"/>
        <c:auto val="1"/>
        <c:lblAlgn val="ctr"/>
        <c:lblOffset val="100"/>
        <c:tickLblSkip val="1"/>
        <c:tickMarkSkip val="1"/>
        <c:noMultiLvlLbl val="0"/>
      </c:catAx>
      <c:valAx>
        <c:axId val="45056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6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115025</c:v>
                </c:pt>
                <c:pt idx="5">
                  <c:v>121697</c:v>
                </c:pt>
                <c:pt idx="8">
                  <c:v>129722</c:v>
                </c:pt>
                <c:pt idx="11">
                  <c:v>138551</c:v>
                </c:pt>
                <c:pt idx="14">
                  <c:v>141799</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21</c:v>
                </c:pt>
                <c:pt idx="3">
                  <c:v>15</c:v>
                </c:pt>
                <c:pt idx="6">
                  <c:v>4</c:v>
                </c:pt>
                <c:pt idx="9">
                  <c:v>17</c:v>
                </c:pt>
                <c:pt idx="12">
                  <c:v>3</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4802</c:v>
                </c:pt>
                <c:pt idx="3">
                  <c:v>4728</c:v>
                </c:pt>
                <c:pt idx="6">
                  <c:v>4802</c:v>
                </c:pt>
                <c:pt idx="9">
                  <c:v>3605</c:v>
                </c:pt>
                <c:pt idx="12">
                  <c:v>3518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121</c:v>
                </c:pt>
                <c:pt idx="3">
                  <c:v>79</c:v>
                </c:pt>
                <c:pt idx="6">
                  <c:v>71</c:v>
                </c:pt>
                <c:pt idx="9">
                  <c:v>51</c:v>
                </c:pt>
                <c:pt idx="12">
                  <c:v>34</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4465</c:v>
                </c:pt>
                <c:pt idx="3">
                  <c:v>4226</c:v>
                </c:pt>
                <c:pt idx="6">
                  <c:v>3967</c:v>
                </c:pt>
                <c:pt idx="9">
                  <c:v>5177</c:v>
                </c:pt>
                <c:pt idx="12">
                  <c:v>5418</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102832</c:v>
                </c:pt>
                <c:pt idx="3">
                  <c:v>107877</c:v>
                </c:pt>
                <c:pt idx="6">
                  <c:v>114670</c:v>
                </c:pt>
                <c:pt idx="9">
                  <c:v>118315</c:v>
                </c:pt>
                <c:pt idx="12">
                  <c:v>121157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12075</c:v>
                </c:pt>
                <c:pt idx="3">
                  <c:v>15692</c:v>
                </c:pt>
                <c:pt idx="6">
                  <c:v>17911</c:v>
                </c:pt>
                <c:pt idx="9">
                  <c:v>19320</c:v>
                </c:pt>
                <c:pt idx="12">
                  <c:v>17313</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90634</c:v>
                </c:pt>
                <c:pt idx="3">
                  <c:v>89165</c:v>
                </c:pt>
                <c:pt idx="6">
                  <c:v>88692</c:v>
                </c:pt>
                <c:pt idx="9">
                  <c:v>87865</c:v>
                </c:pt>
                <c:pt idx="12">
                  <c:v>86638</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50538320"/>
        <c:axId val="379965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99925</c:v>
                </c:pt>
                <c:pt idx="2">
                  <c:v>#N/A</c:v>
                </c:pt>
                <c:pt idx="3">
                  <c:v>#N/A</c:v>
                </c:pt>
                <c:pt idx="4">
                  <c:v>100085</c:v>
                </c:pt>
                <c:pt idx="5">
                  <c:v>#N/A</c:v>
                </c:pt>
                <c:pt idx="6">
                  <c:v>#N/A</c:v>
                </c:pt>
                <c:pt idx="7">
                  <c:v>100395</c:v>
                </c:pt>
                <c:pt idx="8">
                  <c:v>#N/A</c:v>
                </c:pt>
                <c:pt idx="9">
                  <c:v>#N/A</c:v>
                </c:pt>
                <c:pt idx="10">
                  <c:v>95799</c:v>
                </c:pt>
                <c:pt idx="11">
                  <c:v>#N/A</c:v>
                </c:pt>
                <c:pt idx="12">
                  <c:v>#N/A</c:v>
                </c:pt>
                <c:pt idx="13">
                  <c:v>92282</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50538320"/>
        <c:axId val="379965352"/>
      </c:lineChart>
      <c:catAx>
        <c:axId val="45053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965352"/>
        <c:crosses val="autoZero"/>
        <c:auto val="1"/>
        <c:lblAlgn val="ctr"/>
        <c:lblOffset val="100"/>
        <c:tickLblSkip val="1"/>
        <c:tickMarkSkip val="1"/>
        <c:noMultiLvlLbl val="0"/>
      </c:catAx>
      <c:valAx>
        <c:axId val="379965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3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1648191</c:v>
                </c:pt>
                <c:pt idx="5">
                  <c:v>1756813</c:v>
                </c:pt>
                <c:pt idx="8">
                  <c:v>1845965</c:v>
                </c:pt>
                <c:pt idx="11">
                  <c:v>1883601</c:v>
                </c:pt>
                <c:pt idx="14">
                  <c:v>1898231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130641</c:v>
                </c:pt>
                <c:pt idx="5">
                  <c:v>129683</c:v>
                </c:pt>
                <c:pt idx="8">
                  <c:v>117799</c:v>
                </c:pt>
                <c:pt idx="11">
                  <c:v>110723</c:v>
                </c:pt>
                <c:pt idx="14">
                  <c:v>101343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363186</c:v>
                </c:pt>
                <c:pt idx="5">
                  <c:v>434521</c:v>
                </c:pt>
                <c:pt idx="8">
                  <c:v>515021</c:v>
                </c:pt>
                <c:pt idx="11">
                  <c:v>559964</c:v>
                </c:pt>
                <c:pt idx="14">
                  <c:v>591470</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937</c:v>
                </c:pt>
                <c:pt idx="3">
                  <c:v>1094</c:v>
                </c:pt>
                <c:pt idx="6">
                  <c:v>694</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3634</c:v>
                </c:pt>
                <c:pt idx="3">
                  <c:v>4677</c:v>
                </c:pt>
                <c:pt idx="6">
                  <c:v>2852</c:v>
                </c:pt>
                <c:pt idx="9">
                  <c:v>1351</c:v>
                </c:pt>
                <c:pt idx="12">
                  <c:v>2571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562736</c:v>
                </c:pt>
                <c:pt idx="3">
                  <c:v>514265</c:v>
                </c:pt>
                <c:pt idx="6">
                  <c:v>472071</c:v>
                </c:pt>
                <c:pt idx="9">
                  <c:v>457199</c:v>
                </c:pt>
                <c:pt idx="12">
                  <c:v>439477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314</c:v>
                </c:pt>
                <c:pt idx="3">
                  <c:v>222</c:v>
                </c:pt>
                <c:pt idx="6">
                  <c:v>135</c:v>
                </c:pt>
                <c:pt idx="9">
                  <c:v>74</c:v>
                </c:pt>
                <c:pt idx="12">
                  <c:v>34</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45537</c:v>
                </c:pt>
                <c:pt idx="3">
                  <c:v>40000</c:v>
                </c:pt>
                <c:pt idx="6">
                  <c:v>35905</c:v>
                </c:pt>
                <c:pt idx="9">
                  <c:v>40421</c:v>
                </c:pt>
                <c:pt idx="12">
                  <c:v>43437</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50721</c:v>
                </c:pt>
                <c:pt idx="3">
                  <c:v>48292</c:v>
                </c:pt>
                <c:pt idx="6">
                  <c:v>44666</c:v>
                </c:pt>
                <c:pt idx="9">
                  <c:v>42418</c:v>
                </c:pt>
                <c:pt idx="12">
                  <c:v>38390</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3193673</c:v>
                </c:pt>
                <c:pt idx="3">
                  <c:v>3303805</c:v>
                </c:pt>
                <c:pt idx="6">
                  <c:v>3403991</c:v>
                </c:pt>
                <c:pt idx="9">
                  <c:v>3458021</c:v>
                </c:pt>
                <c:pt idx="12">
                  <c:v>3502057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53131792"/>
        <c:axId val="453117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1715534</c:v>
                </c:pt>
                <c:pt idx="2">
                  <c:v>#N/A</c:v>
                </c:pt>
                <c:pt idx="3">
                  <c:v>#N/A</c:v>
                </c:pt>
                <c:pt idx="4">
                  <c:v>1591339</c:v>
                </c:pt>
                <c:pt idx="5">
                  <c:v>#N/A</c:v>
                </c:pt>
                <c:pt idx="6">
                  <c:v>#N/A</c:v>
                </c:pt>
                <c:pt idx="7">
                  <c:v>1481530</c:v>
                </c:pt>
                <c:pt idx="8">
                  <c:v>#N/A</c:v>
                </c:pt>
                <c:pt idx="9">
                  <c:v>#N/A</c:v>
                </c:pt>
                <c:pt idx="10">
                  <c:v>1445197</c:v>
                </c:pt>
                <c:pt idx="11">
                  <c:v>#N/A</c:v>
                </c:pt>
                <c:pt idx="12">
                  <c:v>#N/A</c:v>
                </c:pt>
                <c:pt idx="13">
                  <c:v>1434924</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53131792"/>
        <c:axId val="453117704"/>
      </c:lineChart>
      <c:catAx>
        <c:axId val="45313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117704"/>
        <c:crosses val="autoZero"/>
        <c:auto val="1"/>
        <c:lblAlgn val="ctr"/>
        <c:lblOffset val="100"/>
        <c:tickLblSkip val="1"/>
        <c:tickMarkSkip val="1"/>
        <c:noMultiLvlLbl val="0"/>
      </c:catAx>
      <c:valAx>
        <c:axId val="453117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13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0C-4983-9937-F3CD09D18405}"/>
                </c:ext>
                <c:ext xmlns:c15="http://schemas.microsoft.com/office/drawing/2012/chart" uri="{CE6537A1-D6FC-4f65-9D91-7224C49458BB}">
                  <c15:dlblFieldTable>
                    <c15:dlblFTEntry>
                      <c15:txfldGUID>{28BC2E6F-74DD-4B71-BFEC-E3CF769D6F7E}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0C-4983-9937-F3CD09D18405}"/>
                </c:ext>
                <c:ext xmlns:c15="http://schemas.microsoft.com/office/drawing/2012/chart" uri="{CE6537A1-D6FC-4f65-9D91-7224C49458BB}">
                  <c15:dlblFieldTable>
                    <c15:dlblFTEntry>
                      <c15:txfldGUID>{383056AE-14E0-438F-88A4-14505B5C2C58}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0C-4983-9937-F3CD09D18405}"/>
                </c:ext>
                <c:ext xmlns:c15="http://schemas.microsoft.com/office/drawing/2012/chart" uri="{CE6537A1-D6FC-4f65-9D91-7224C49458BB}">
                  <c15:dlblFieldTable>
                    <c15:dlblFTEntry>
                      <c15:txfldGUID>{2D58018A-0207-4571-B535-A3C136E9A6CF}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0C-4983-9937-F3CD09D18405}"/>
                </c:ext>
                <c:ext xmlns:c15="http://schemas.microsoft.com/office/drawing/2012/chart" uri="{CE6537A1-D6FC-4f65-9D91-7224C49458BB}">
                  <c15:dlblFieldTable>
                    <c15:dlblFTEntry>
                      <c15:txfldGUID>{C313C088-BA64-4C3F-82A7-A312EF76D421}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0C-4983-9937-F3CD09D18405}"/>
                </c:ext>
                <c:ext xmlns:c15="http://schemas.microsoft.com/office/drawing/2012/chart" uri="{CE6537A1-D6FC-4f65-9D91-7224C49458BB}">
                  <c15:dlblFieldTable>
                    <c15:dlblFTEntry>
                      <c15:txfldGUID>{EA6932B8-4A71-4CAC-B7C3-0A87EB7EC6E7}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FA0C-4983-9937-F3CD09D18405}"/>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FA0C-4983-9937-F3CD09D18405}"/>
                </c:ext>
                <c:ext xmlns:c15="http://schemas.microsoft.com/office/drawing/2012/chart" uri="{CE6537A1-D6FC-4f65-9D91-7224C49458BB}">
                  <c15:dlblFieldTable>
                    <c15:dlblFTEntry>
                      <c15:txfldGUID>{45CCB843-E7C3-4AB4-9334-2D427AFE97F3}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FA0C-4983-9937-F3CD09D18405}"/>
                </c:ext>
                <c:ext xmlns:c15="http://schemas.microsoft.com/office/drawing/2012/chart" uri="{CE6537A1-D6FC-4f65-9D91-7224C49458BB}">
                  <c15:dlblFieldTable>
                    <c15:dlblFTEntry>
                      <c15:txfldGUID>{DE67BA7D-164B-44E0-BFE4-3E94F67BE2A2}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A0C-4983-9937-F3CD09D18405}"/>
                </c:ext>
                <c:ext xmlns:c15="http://schemas.microsoft.com/office/drawing/2012/chart" uri="{CE6537A1-D6FC-4f65-9D91-7224C49458BB}">
                  <c15:dlblFieldTable>
                    <c15:dlblFTEntry>
                      <c15:txfldGUID>{C863B1E1-BEBA-41C6-99D7-C7E07447840F}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FA0C-4983-9937-F3CD09D18405}"/>
                </c:ext>
                <c:ext xmlns:c15="http://schemas.microsoft.com/office/drawing/2012/chart" uri="{CE6537A1-D6FC-4f65-9D91-7224C49458BB}">
                  <c15:dlblFieldTable>
                    <c15:dlblFTEntry>
                      <c15:txfldGUID>{26B26798-1C31-46AF-BF8A-92AB4E982BA5}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A0C-4983-9937-F3CD09D18405}"/>
                </c:ext>
                <c:ext xmlns:c15="http://schemas.microsoft.com/office/drawing/2012/chart" uri="{CE6537A1-D6FC-4f65-9D91-7224C49458BB}">
                  <c15:dlblFieldTable>
                    <c15:dlblFTEntry>
                      <c15:txfldGUID>{D2738300-8AAF-4EAA-9343-A3E467BE97F7}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FA0C-4983-9937-F3CD09D18405}"/>
            </c:ext>
          </c:extLst>
        </c:ser>
        <c:dLbls>
          <c:showLegendKey val="0"/>
          <c:showVal val="1"/>
          <c:showCatName val="0"/>
          <c:showSerName val="0"/>
          <c:showPercent val="0"/>
          <c:showBubbleSize val="0"/>
        </c:dLbls>
        <c:axId val="453648320"/>
        <c:axId val="454901304"/>
      </c:scatterChart>
      <c:valAx>
        <c:axId val="453648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901304"/>
        <c:crosses val="autoZero"/>
        <c:crossBetween val="midCat"/>
      </c:valAx>
      <c:valAx>
        <c:axId val="454901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64832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77-49B0-AD2C-C4034F18FE27}"/>
                </c:ext>
                <c:ext xmlns:c15="http://schemas.microsoft.com/office/drawing/2012/chart" uri="{CE6537A1-D6FC-4f65-9D91-7224C49458BB}">
                  <c15:dlblFieldTable>
                    <c15:dlblFTEntry>
                      <c15:txfldGUID>{52DA059D-D845-42FC-8B85-060347BB2F27}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77-49B0-AD2C-C4034F18FE27}"/>
                </c:ext>
                <c:ext xmlns:c15="http://schemas.microsoft.com/office/drawing/2012/chart" uri="{CE6537A1-D6FC-4f65-9D91-7224C49458BB}">
                  <c15:dlblFieldTable>
                    <c15:dlblFTEntry>
                      <c15:txfldGUID>{8061D680-A205-4FDD-8227-9EAAF812A75A}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77-49B0-AD2C-C4034F18FE27}"/>
                </c:ext>
                <c:ext xmlns:c15="http://schemas.microsoft.com/office/drawing/2012/chart" uri="{CE6537A1-D6FC-4f65-9D91-7224C49458BB}">
                  <c15:dlblFieldTable>
                    <c15:dlblFTEntry>
                      <c15:txfldGUID>{F26A0D1C-CF67-4E49-867E-A9737972173B}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77-49B0-AD2C-C4034F18FE27}"/>
                </c:ext>
                <c:ext xmlns:c15="http://schemas.microsoft.com/office/drawing/2012/chart" uri="{CE6537A1-D6FC-4f65-9D91-7224C49458BB}">
                  <c15:dlblFieldTable>
                    <c15:dlblFTEntry>
                      <c15:txfldGUID>{AA3AE917-7FF7-442E-AA96-43A20D6D0260}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77-49B0-AD2C-C4034F18FE27}"/>
                </c:ext>
                <c:ext xmlns:c15="http://schemas.microsoft.com/office/drawing/2012/chart" uri="{CE6537A1-D6FC-4f65-9D91-7224C49458BB}">
                  <c15:dlblFieldTable>
                    <c15:dlblFTEntry>
                      <c15:txfldGUID>{3B4DBFFC-8699-495C-B6E6-7F3E4649C324}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11.3</c:v>
                </c:pt>
                <c:pt idx="2">
                  <c:v>11.2</c:v>
                </c:pt>
                <c:pt idx="3">
                  <c:v>10.9</c:v>
                </c:pt>
                <c:pt idx="4">
                  <c:v>10.4</c:v>
                </c:pt>
              </c:numCache>
            </c:numRef>
          </c:xVal>
          <c:yVal>
            <c:numRef>
              <c:f>公会計指標分析・財政指標組合せ分析表!$K$73:$O$73</c:f>
              <c:numCache>
                <c:formatCode>#,##0.0;"▲ "#,##0.0</c:formatCode>
                <c:ptCount val="5"/>
                <c:pt idx="0">
                  <c:v>191.9</c:v>
                </c:pt>
                <c:pt idx="1">
                  <c:v>179.3</c:v>
                </c:pt>
                <c:pt idx="2">
                  <c:v>164.6</c:v>
                </c:pt>
                <c:pt idx="3">
                  <c:v>155.69999999999999</c:v>
                </c:pt>
                <c:pt idx="4">
                  <c:v>154.19999999999999</c:v>
                </c:pt>
              </c:numCache>
            </c:numRef>
          </c:yVal>
          <c:smooth val="0"/>
          <c:extLst xmlns:c16r2="http://schemas.microsoft.com/office/drawing/2015/06/chart">
            <c:ext xmlns:c16="http://schemas.microsoft.com/office/drawing/2014/chart" uri="{C3380CC4-5D6E-409C-BE32-E72D297353CC}">
              <c16:uniqueId val="{00000005-C377-49B0-AD2C-C4034F18FE27}"/>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377-49B0-AD2C-C4034F18FE27}"/>
                </c:ext>
                <c:ext xmlns:c15="http://schemas.microsoft.com/office/drawing/2012/chart" uri="{CE6537A1-D6FC-4f65-9D91-7224C49458BB}">
                  <c15:dlblFieldTable>
                    <c15:dlblFTEntry>
                      <c15:txfldGUID>{A30D57C1-6C82-42B1-A10D-85C3D4FD0E8C}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377-49B0-AD2C-C4034F18FE27}"/>
                </c:ext>
                <c:ext xmlns:c15="http://schemas.microsoft.com/office/drawing/2012/chart" uri="{CE6537A1-D6FC-4f65-9D91-7224C49458BB}">
                  <c15:dlblFieldTable>
                    <c15:dlblFTEntry>
                      <c15:txfldGUID>{2CB317B5-77F1-4BF8-AE5F-478861707428}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377-49B0-AD2C-C4034F18FE27}"/>
                </c:ext>
                <c:ext xmlns:c15="http://schemas.microsoft.com/office/drawing/2012/chart" uri="{CE6537A1-D6FC-4f65-9D91-7224C49458BB}">
                  <c15:dlblFieldTable>
                    <c15:dlblFTEntry>
                      <c15:txfldGUID>{FEF28903-49D9-4FAD-9046-A6E2A201560F}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377-49B0-AD2C-C4034F18FE27}"/>
                </c:ext>
                <c:ext xmlns:c15="http://schemas.microsoft.com/office/drawing/2012/chart" uri="{CE6537A1-D6FC-4f65-9D91-7224C49458BB}">
                  <c15:dlblFieldTable>
                    <c15:dlblFTEntry>
                      <c15:txfldGUID>{62EDD352-45B3-4919-A6CA-C5B7D56BA30D}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77-49B0-AD2C-C4034F18FE27}"/>
                </c:ext>
                <c:ext xmlns:c15="http://schemas.microsoft.com/office/drawing/2012/chart" uri="{CE6537A1-D6FC-4f65-9D91-7224C49458BB}">
                  <c15:dlblFieldTable>
                    <c15:dlblFTEntry>
                      <c15:txfldGUID>{77D11645-285A-4EF6-A793-E962F877D154}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C377-49B0-AD2C-C4034F18FE27}"/>
            </c:ext>
          </c:extLst>
        </c:ser>
        <c:dLbls>
          <c:showLegendKey val="0"/>
          <c:showVal val="1"/>
          <c:showCatName val="0"/>
          <c:showSerName val="0"/>
          <c:showPercent val="0"/>
          <c:showBubbleSize val="0"/>
        </c:dLbls>
        <c:axId val="454897656"/>
        <c:axId val="382436648"/>
      </c:scatterChart>
      <c:valAx>
        <c:axId val="454897656"/>
        <c:scaling>
          <c:orientation val="minMax"/>
          <c:max val="14.799999999999999"/>
          <c:min val="1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436648"/>
        <c:crosses val="autoZero"/>
        <c:crossBetween val="midCat"/>
      </c:valAx>
      <c:valAx>
        <c:axId val="382436648"/>
        <c:scaling>
          <c:orientation val="minMax"/>
          <c:max val="249"/>
          <c:min val="1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89765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6,283,602
6,152,877
5,157.64
1,659,525,591
1,633,755,761
14,598,825
1,060,921,815
3,082,334,018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154.2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高齢化の進展に伴う社会保障関係費の増加や臨時財政対策債の</a:t>
          </a:r>
          <a:r>
            <a:rPr lang="ja-JP" altLang="en-US" sz="1100">
              <a:solidFill>
                <a:schemeClr val="dk1"/>
              </a:solidFill>
              <a:effectLst/>
              <a:latin typeface="+mn-lt"/>
              <a:ea typeface="+mn-ea"/>
              <a:cs typeface="+mn-cs"/>
            </a:rPr>
            <a:t>大量</a:t>
          </a:r>
          <a:r>
            <a:rPr lang="ja-JP" altLang="ja-JP" sz="1100">
              <a:solidFill>
                <a:schemeClr val="dk1"/>
              </a:solidFill>
              <a:effectLst/>
              <a:latin typeface="+mn-lt"/>
              <a:ea typeface="+mn-ea"/>
              <a:cs typeface="+mn-cs"/>
            </a:rPr>
            <a:t>発行により、基準財政需要額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傾向にある一方</a:t>
          </a:r>
          <a:r>
            <a:rPr lang="ja-JP" altLang="ja-JP" sz="1100">
              <a:solidFill>
                <a:schemeClr val="dk1"/>
              </a:solidFill>
              <a:effectLst/>
              <a:latin typeface="+mn-lt"/>
              <a:ea typeface="+mn-ea"/>
              <a:cs typeface="+mn-cs"/>
            </a:rPr>
            <a:t>、景気回復</a:t>
          </a:r>
          <a:r>
            <a:rPr lang="ja-JP" altLang="en-US" sz="1100">
              <a:solidFill>
                <a:schemeClr val="dk1"/>
              </a:solidFill>
              <a:effectLst/>
              <a:latin typeface="+mn-lt"/>
              <a:ea typeface="+mn-ea"/>
              <a:cs typeface="+mn-cs"/>
            </a:rPr>
            <a:t>に伴う税収の増により、</a:t>
          </a:r>
          <a:r>
            <a:rPr lang="ja-JP" altLang="ja-JP" sz="1100">
              <a:solidFill>
                <a:schemeClr val="dk1"/>
              </a:solidFill>
              <a:effectLst/>
              <a:latin typeface="+mn-lt"/>
              <a:ea typeface="+mn-ea"/>
              <a:cs typeface="+mn-cs"/>
            </a:rPr>
            <a:t>基準財政収入額も増加</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ことから、財政力指数は、</a:t>
          </a:r>
          <a:r>
            <a:rPr lang="ja-JP" altLang="en-US" sz="1100">
              <a:solidFill>
                <a:schemeClr val="dk1"/>
              </a:solidFill>
              <a:effectLst/>
              <a:latin typeface="+mn-lt"/>
              <a:ea typeface="+mn-ea"/>
              <a:cs typeface="+mn-cs"/>
            </a:rPr>
            <a:t>ほぼ</a:t>
          </a:r>
          <a:r>
            <a:rPr lang="ja-JP" altLang="ja-JP" sz="1100">
              <a:solidFill>
                <a:schemeClr val="dk1"/>
              </a:solidFill>
              <a:effectLst/>
              <a:latin typeface="+mn-lt"/>
              <a:ea typeface="+mn-ea"/>
              <a:cs typeface="+mn-cs"/>
            </a:rPr>
            <a:t>横ばい</a:t>
          </a:r>
          <a:r>
            <a:rPr lang="ja-JP" altLang="en-US" sz="1100">
              <a:solidFill>
                <a:schemeClr val="dk1"/>
              </a:solidFill>
              <a:effectLst/>
              <a:latin typeface="+mn-lt"/>
              <a:ea typeface="+mn-ea"/>
              <a:cs typeface="+mn-cs"/>
            </a:rPr>
            <a:t>で推移している。</a:t>
          </a:r>
          <a:endParaRPr lang="ja-JP" altLang="ja-JP" sz="1100">
            <a:effectLst/>
          </a:endParaRPr>
        </a:p>
        <a:p>
          <a:pPr eaLnBrk="1" fontAlgn="auto" latinLnBrk="0" hangingPunct="1"/>
          <a:r>
            <a:rPr lang="ja-JP" altLang="ja-JP" sz="1100">
              <a:solidFill>
                <a:schemeClr val="dk1"/>
              </a:solidFill>
              <a:effectLst/>
              <a:latin typeface="+mn-lt"/>
              <a:ea typeface="+mn-ea"/>
              <a:cs typeface="+mn-cs"/>
            </a:rPr>
            <a:t>今後とも、県税の徴収強化や事務事業の見直しなどの取組を通じて健全な財政運営に努めていく。</a:t>
          </a:r>
          <a:endParaRPr lang="en-US" altLang="ja-JP" sz="1100">
            <a:solidFill>
              <a:srgbClr val="00B050"/>
            </a:solidFill>
            <a:effectLst/>
            <a:latin typeface="+mn-lt"/>
            <a:ea typeface="+mn-ea"/>
            <a:cs typeface="+mn-cs"/>
          </a:endParaRPr>
        </a:p>
        <a:p>
          <a:pPr eaLnBrk="1" fontAlgn="auto" latinLnBrk="0" hangingPunct="1"/>
          <a:endParaRPr lang="ja-JP" altLang="ja-JP" sz="1100">
            <a:solidFill>
              <a:srgbClr val="00B05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6" name="直線コネクタ 65"/>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7"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39</xdr:row>
      <xdr:rowOff>57150</xdr:rowOff>
    </xdr:to>
    <xdr:cxnSp macro="">
      <xdr:nvCxnSpPr>
        <xdr:cNvPr id="69" name="直線コネクタ 68"/>
        <xdr:cNvCxnSpPr/>
      </xdr:nvCxnSpPr>
      <xdr:spPr>
        <a:xfrm flipV="1">
          <a:off x="3225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97367</xdr:rowOff>
    </xdr:to>
    <xdr:cxnSp macro="">
      <xdr:nvCxnSpPr>
        <xdr:cNvPr id="72" name="直線コネクタ 71"/>
        <xdr:cNvCxnSpPr/>
      </xdr:nvCxnSpPr>
      <xdr:spPr>
        <a:xfrm flipV="1">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97367</xdr:rowOff>
    </xdr:to>
    <xdr:cxnSp macro="">
      <xdr:nvCxnSpPr>
        <xdr:cNvPr id="75" name="直線コネクタ 74"/>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7" name="テキスト ボックス 76"/>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9" name="テキスト ボックス 7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5" name="円/楕円 84"/>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6"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7" name="円/楕円 86"/>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88" name="テキスト ボックス 87"/>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1" name="円/楕円 90"/>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2" name="テキスト ボックス 91"/>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3" name="円/楕円 92"/>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4" name="テキスト ボックス 93"/>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平成２５年度は国の要請に基づく給与減額の影響により改善したが、平成２６年度以降は、高齢化の進展に伴い社会保障費が増加傾向にあることから、増加傾向で推移している。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引き続き、</a:t>
          </a:r>
          <a:r>
            <a:rPr lang="ja-JP" altLang="en-US" sz="1100">
              <a:solidFill>
                <a:schemeClr val="dk1"/>
              </a:solidFill>
              <a:effectLst/>
              <a:latin typeface="+mn-lt"/>
              <a:ea typeface="+mn-ea"/>
              <a:cs typeface="+mn-cs"/>
            </a:rPr>
            <a:t>事務事業の見直しや総人件費の更なる適正化を進めるとともに、産業の振興や社会資本の整備などの施策を積極的に展開し、県税収入の増加を図り、健全な財政運営に努めていく。</a:t>
          </a:r>
          <a:endParaRPr lang="ja-JP" altLang="ja-JP" sz="1100">
            <a:solidFill>
              <a:srgbClr val="00B05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4" name="直線コネクタ 123"/>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5"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6" name="直線コネクタ 125"/>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10885</xdr:rowOff>
    </xdr:to>
    <xdr:cxnSp macro="">
      <xdr:nvCxnSpPr>
        <xdr:cNvPr id="129" name="直線コネクタ 128"/>
        <xdr:cNvCxnSpPr/>
      </xdr:nvCxnSpPr>
      <xdr:spPr>
        <a:xfrm>
          <a:off x="4114800" y="1067435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109765</xdr:rowOff>
    </xdr:from>
    <xdr:to>
      <xdr:col>6</xdr:col>
      <xdr:colOff>0</xdr:colOff>
      <xdr:row>62</xdr:row>
      <xdr:rowOff>44450</xdr:rowOff>
    </xdr:to>
    <xdr:cxnSp macro="">
      <xdr:nvCxnSpPr>
        <xdr:cNvPr id="132" name="直線コネクタ 131"/>
        <xdr:cNvCxnSpPr/>
      </xdr:nvCxnSpPr>
      <xdr:spPr>
        <a:xfrm>
          <a:off x="3225800" y="10053865"/>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4" name="テキスト ボックス 13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108857</xdr:rowOff>
    </xdr:from>
    <xdr:to>
      <xdr:col>4</xdr:col>
      <xdr:colOff>482600</xdr:colOff>
      <xdr:row>58</xdr:row>
      <xdr:rowOff>109765</xdr:rowOff>
    </xdr:to>
    <xdr:cxnSp macro="">
      <xdr:nvCxnSpPr>
        <xdr:cNvPr id="135" name="直線コネクタ 134"/>
        <xdr:cNvCxnSpPr/>
      </xdr:nvCxnSpPr>
      <xdr:spPr>
        <a:xfrm>
          <a:off x="2336800" y="988150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9072</xdr:rowOff>
    </xdr:from>
    <xdr:to>
      <xdr:col>4</xdr:col>
      <xdr:colOff>533400</xdr:colOff>
      <xdr:row>60</xdr:row>
      <xdr:rowOff>110672</xdr:rowOff>
    </xdr:to>
    <xdr:sp macro="" textlink="">
      <xdr:nvSpPr>
        <xdr:cNvPr id="136" name="フローチャート : 判断 135"/>
        <xdr:cNvSpPr/>
      </xdr:nvSpPr>
      <xdr:spPr>
        <a:xfrm>
          <a:off x="3175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95449</xdr:rowOff>
    </xdr:from>
    <xdr:ext cx="762000" cy="259045"/>
    <xdr:sp macro="" textlink="">
      <xdr:nvSpPr>
        <xdr:cNvPr id="137" name="テキスト ボックス 136"/>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108857</xdr:rowOff>
    </xdr:from>
    <xdr:to>
      <xdr:col>3</xdr:col>
      <xdr:colOff>279400</xdr:colOff>
      <xdr:row>61</xdr:row>
      <xdr:rowOff>112485</xdr:rowOff>
    </xdr:to>
    <xdr:cxnSp macro="">
      <xdr:nvCxnSpPr>
        <xdr:cNvPr id="138" name="直線コネクタ 137"/>
        <xdr:cNvCxnSpPr/>
      </xdr:nvCxnSpPr>
      <xdr:spPr>
        <a:xfrm flipV="1">
          <a:off x="1447800" y="9881507"/>
          <a:ext cx="8890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95250</xdr:rowOff>
    </xdr:from>
    <xdr:to>
      <xdr:col>3</xdr:col>
      <xdr:colOff>330200</xdr:colOff>
      <xdr:row>61</xdr:row>
      <xdr:rowOff>25400</xdr:rowOff>
    </xdr:to>
    <xdr:sp macro="" textlink="">
      <xdr:nvSpPr>
        <xdr:cNvPr id="139" name="フローチャート : 判断 138"/>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40" name="テキスト ボックス 139"/>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41" name="フローチャート : 判断 140"/>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165299</xdr:rowOff>
    </xdr:from>
    <xdr:ext cx="762000" cy="259045"/>
    <xdr:sp macro="" textlink="">
      <xdr:nvSpPr>
        <xdr:cNvPr id="142" name="テキスト ボックス 141"/>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48" name="円/楕円 147"/>
        <xdr:cNvSpPr/>
      </xdr:nvSpPr>
      <xdr:spPr>
        <a:xfrm>
          <a:off x="4902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148062</xdr:rowOff>
    </xdr:from>
    <xdr:ext cx="762000" cy="259045"/>
    <xdr:sp macro="" textlink="">
      <xdr:nvSpPr>
        <xdr:cNvPr id="149" name="財政構造の弾力性該当値テキスト"/>
        <xdr:cNvSpPr txBox="1"/>
      </xdr:nvSpPr>
      <xdr:spPr>
        <a:xfrm>
          <a:off x="50419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0" name="円/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51" name="テキスト ボックス 150"/>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58965</xdr:rowOff>
    </xdr:from>
    <xdr:to>
      <xdr:col>4</xdr:col>
      <xdr:colOff>533400</xdr:colOff>
      <xdr:row>58</xdr:row>
      <xdr:rowOff>160565</xdr:rowOff>
    </xdr:to>
    <xdr:sp macro="" textlink="">
      <xdr:nvSpPr>
        <xdr:cNvPr id="152" name="円/楕円 151"/>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170742</xdr:rowOff>
    </xdr:from>
    <xdr:ext cx="762000" cy="259045"/>
    <xdr:sp macro="" textlink="">
      <xdr:nvSpPr>
        <xdr:cNvPr id="153" name="テキスト ボックス 152"/>
        <xdr:cNvSpPr txBox="1"/>
      </xdr:nvSpPr>
      <xdr:spPr>
        <a:xfrm>
          <a:off x="2844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58057</xdr:rowOff>
    </xdr:from>
    <xdr:to>
      <xdr:col>3</xdr:col>
      <xdr:colOff>330200</xdr:colOff>
      <xdr:row>57</xdr:row>
      <xdr:rowOff>159657</xdr:rowOff>
    </xdr:to>
    <xdr:sp macro="" textlink="">
      <xdr:nvSpPr>
        <xdr:cNvPr id="154" name="円/楕円 153"/>
        <xdr:cNvSpPr/>
      </xdr:nvSpPr>
      <xdr:spPr>
        <a:xfrm>
          <a:off x="2286000" y="98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55</xdr:row>
      <xdr:rowOff>169834</xdr:rowOff>
    </xdr:from>
    <xdr:ext cx="762000" cy="259045"/>
    <xdr:sp macro="" textlink="">
      <xdr:nvSpPr>
        <xdr:cNvPr id="155" name="テキスト ボックス 154"/>
        <xdr:cNvSpPr txBox="1"/>
      </xdr:nvSpPr>
      <xdr:spPr>
        <a:xfrm>
          <a:off x="1955800" y="95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61685</xdr:rowOff>
    </xdr:from>
    <xdr:to>
      <xdr:col>2</xdr:col>
      <xdr:colOff>127000</xdr:colOff>
      <xdr:row>61</xdr:row>
      <xdr:rowOff>163285</xdr:rowOff>
    </xdr:to>
    <xdr:sp macro="" textlink="">
      <xdr:nvSpPr>
        <xdr:cNvPr id="156" name="円/楕円 155"/>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2012</xdr:rowOff>
    </xdr:from>
    <xdr:ext cx="762000" cy="259045"/>
    <xdr:sp macro="" textlink="">
      <xdr:nvSpPr>
        <xdr:cNvPr id="157" name="テキスト ボックス 156"/>
        <xdr:cNvSpPr txBox="1"/>
      </xdr:nvSpPr>
      <xdr:spPr>
        <a:xfrm>
          <a:off x="1066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本県では、平成２５年３月からの退職手当の支給率の段階的な引き下げなど、給与費の適正化に取り組</a:t>
          </a:r>
          <a:r>
            <a:rPr lang="ja-JP" altLang="en-US" sz="1100">
              <a:solidFill>
                <a:schemeClr val="dk1"/>
              </a:solidFill>
              <a:effectLst/>
              <a:latin typeface="+mn-lt"/>
              <a:ea typeface="+mn-ea"/>
              <a:cs typeface="+mn-cs"/>
            </a:rPr>
            <a:t>むとともに、</a:t>
          </a:r>
          <a:r>
            <a:rPr lang="ja-JP" altLang="ja-JP" sz="1100">
              <a:solidFill>
                <a:schemeClr val="dk1"/>
              </a:solidFill>
              <a:effectLst/>
              <a:latin typeface="+mn-lt"/>
              <a:ea typeface="+mn-ea"/>
              <a:cs typeface="+mn-cs"/>
            </a:rPr>
            <a:t>毎年度の当初予算編成過程において徹底した事務事業の見直しを行うなど歳出抑制に向けた取組を通じ、内部管理経費等の抑制に努め</a:t>
          </a:r>
          <a:r>
            <a:rPr lang="ja-JP" altLang="en-US" sz="1100">
              <a:solidFill>
                <a:schemeClr val="dk1"/>
              </a:solidFill>
              <a:effectLst/>
              <a:latin typeface="+mn-lt"/>
              <a:ea typeface="+mn-ea"/>
              <a:cs typeface="+mn-cs"/>
            </a:rPr>
            <a:t>ているところである。</a:t>
          </a:r>
          <a:endParaRPr lang="ja-JP" altLang="ja-JP" sz="1100">
            <a:effectLst/>
          </a:endParaRPr>
        </a:p>
        <a:p>
          <a:pPr eaLnBrk="1" fontAlgn="auto" latinLnBrk="0" hangingPunct="1"/>
          <a:r>
            <a:rPr lang="ja-JP" altLang="ja-JP" sz="1100">
              <a:solidFill>
                <a:schemeClr val="dk1"/>
              </a:solidFill>
              <a:effectLst/>
              <a:latin typeface="+mn-lt"/>
              <a:ea typeface="+mn-ea"/>
              <a:cs typeface="+mn-cs"/>
            </a:rPr>
            <a:t>引き続き、経費節減に努め、内部管理経費等の抑制に努めていく。</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なお、平成２５年度は国の要請に基づく臨時的な給与費の削減を行っている。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100">
            <a:solidFill>
              <a:srgbClr val="00B050"/>
            </a:solidFill>
            <a:effectLst/>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7" name="直線コネクタ 186"/>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8"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9" name="直線コネクタ 188"/>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0"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1" name="直線コネクタ 190"/>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65833</xdr:rowOff>
    </xdr:from>
    <xdr:to>
      <xdr:col>7</xdr:col>
      <xdr:colOff>152400</xdr:colOff>
      <xdr:row>81</xdr:row>
      <xdr:rowOff>71693</xdr:rowOff>
    </xdr:to>
    <xdr:cxnSp macro="">
      <xdr:nvCxnSpPr>
        <xdr:cNvPr id="192" name="直線コネクタ 191"/>
        <xdr:cNvCxnSpPr/>
      </xdr:nvCxnSpPr>
      <xdr:spPr>
        <a:xfrm flipV="1">
          <a:off x="4114800" y="13953283"/>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3"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4" name="フローチャート : 判断 193"/>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61973</xdr:rowOff>
    </xdr:from>
    <xdr:to>
      <xdr:col>6</xdr:col>
      <xdr:colOff>0</xdr:colOff>
      <xdr:row>81</xdr:row>
      <xdr:rowOff>71693</xdr:rowOff>
    </xdr:to>
    <xdr:cxnSp macro="">
      <xdr:nvCxnSpPr>
        <xdr:cNvPr id="195" name="直線コネクタ 194"/>
        <xdr:cNvCxnSpPr/>
      </xdr:nvCxnSpPr>
      <xdr:spPr>
        <a:xfrm>
          <a:off x="3225800" y="13949423"/>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6" name="フローチャート : 判断 195"/>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7" name="テキスト ボックス 196"/>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5232</xdr:rowOff>
    </xdr:from>
    <xdr:to>
      <xdr:col>4</xdr:col>
      <xdr:colOff>482600</xdr:colOff>
      <xdr:row>81</xdr:row>
      <xdr:rowOff>61973</xdr:rowOff>
    </xdr:to>
    <xdr:cxnSp macro="">
      <xdr:nvCxnSpPr>
        <xdr:cNvPr id="198" name="直線コネクタ 197"/>
        <xdr:cNvCxnSpPr/>
      </xdr:nvCxnSpPr>
      <xdr:spPr>
        <a:xfrm>
          <a:off x="2336800" y="13892682"/>
          <a:ext cx="889000" cy="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9" name="フローチャート : 判断 198"/>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200" name="テキスト ボックス 199"/>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5232</xdr:rowOff>
    </xdr:from>
    <xdr:to>
      <xdr:col>3</xdr:col>
      <xdr:colOff>279400</xdr:colOff>
      <xdr:row>81</xdr:row>
      <xdr:rowOff>85999</xdr:rowOff>
    </xdr:to>
    <xdr:cxnSp macro="">
      <xdr:nvCxnSpPr>
        <xdr:cNvPr id="201" name="直線コネクタ 200"/>
        <xdr:cNvCxnSpPr/>
      </xdr:nvCxnSpPr>
      <xdr:spPr>
        <a:xfrm flipV="1">
          <a:off x="1447800" y="13892682"/>
          <a:ext cx="889000" cy="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2" name="フローチャート : 判断 201"/>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3" name="テキスト ボックス 202"/>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4" name="フローチャート : 判断 203"/>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5" name="テキスト ボックス 204"/>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15033</xdr:rowOff>
    </xdr:from>
    <xdr:to>
      <xdr:col>7</xdr:col>
      <xdr:colOff>203200</xdr:colOff>
      <xdr:row>81</xdr:row>
      <xdr:rowOff>116633</xdr:rowOff>
    </xdr:to>
    <xdr:sp macro="" textlink="">
      <xdr:nvSpPr>
        <xdr:cNvPr id="211" name="円/楕円 210"/>
        <xdr:cNvSpPr/>
      </xdr:nvSpPr>
      <xdr:spPr>
        <a:xfrm>
          <a:off x="4902200" y="139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31560</xdr:rowOff>
    </xdr:from>
    <xdr:ext cx="762000" cy="259045"/>
    <xdr:sp macro="" textlink="">
      <xdr:nvSpPr>
        <xdr:cNvPr id="212" name="人件費・物件費等の状況該当値テキスト"/>
        <xdr:cNvSpPr txBox="1"/>
      </xdr:nvSpPr>
      <xdr:spPr>
        <a:xfrm>
          <a:off x="5041900" y="137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20893</xdr:rowOff>
    </xdr:from>
    <xdr:to>
      <xdr:col>6</xdr:col>
      <xdr:colOff>50800</xdr:colOff>
      <xdr:row>81</xdr:row>
      <xdr:rowOff>122493</xdr:rowOff>
    </xdr:to>
    <xdr:sp macro="" textlink="">
      <xdr:nvSpPr>
        <xdr:cNvPr id="213" name="円/楕円 212"/>
        <xdr:cNvSpPr/>
      </xdr:nvSpPr>
      <xdr:spPr>
        <a:xfrm>
          <a:off x="4064000" y="139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132670</xdr:rowOff>
    </xdr:from>
    <xdr:ext cx="736600" cy="259045"/>
    <xdr:sp macro="" textlink="">
      <xdr:nvSpPr>
        <xdr:cNvPr id="214" name="テキスト ボックス 213"/>
        <xdr:cNvSpPr txBox="1"/>
      </xdr:nvSpPr>
      <xdr:spPr>
        <a:xfrm>
          <a:off x="3733800" y="136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11173</xdr:rowOff>
    </xdr:from>
    <xdr:to>
      <xdr:col>4</xdr:col>
      <xdr:colOff>533400</xdr:colOff>
      <xdr:row>81</xdr:row>
      <xdr:rowOff>112773</xdr:rowOff>
    </xdr:to>
    <xdr:sp macro="" textlink="">
      <xdr:nvSpPr>
        <xdr:cNvPr id="215" name="円/楕円 214"/>
        <xdr:cNvSpPr/>
      </xdr:nvSpPr>
      <xdr:spPr>
        <a:xfrm>
          <a:off x="3175000" y="138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122950</xdr:rowOff>
    </xdr:from>
    <xdr:ext cx="762000" cy="259045"/>
    <xdr:sp macro="" textlink="">
      <xdr:nvSpPr>
        <xdr:cNvPr id="216" name="テキスト ボックス 215"/>
        <xdr:cNvSpPr txBox="1"/>
      </xdr:nvSpPr>
      <xdr:spPr>
        <a:xfrm>
          <a:off x="2844800" y="1366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125882</xdr:rowOff>
    </xdr:from>
    <xdr:to>
      <xdr:col>3</xdr:col>
      <xdr:colOff>330200</xdr:colOff>
      <xdr:row>81</xdr:row>
      <xdr:rowOff>56032</xdr:rowOff>
    </xdr:to>
    <xdr:sp macro="" textlink="">
      <xdr:nvSpPr>
        <xdr:cNvPr id="217" name="円/楕円 216"/>
        <xdr:cNvSpPr/>
      </xdr:nvSpPr>
      <xdr:spPr>
        <a:xfrm>
          <a:off x="2286000" y="138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66209</xdr:rowOff>
    </xdr:from>
    <xdr:ext cx="762000" cy="259045"/>
    <xdr:sp macro="" textlink="">
      <xdr:nvSpPr>
        <xdr:cNvPr id="218" name="テキスト ボックス 217"/>
        <xdr:cNvSpPr txBox="1"/>
      </xdr:nvSpPr>
      <xdr:spPr>
        <a:xfrm>
          <a:off x="1955800" y="136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35199</xdr:rowOff>
    </xdr:from>
    <xdr:to>
      <xdr:col>2</xdr:col>
      <xdr:colOff>127000</xdr:colOff>
      <xdr:row>81</xdr:row>
      <xdr:rowOff>136799</xdr:rowOff>
    </xdr:to>
    <xdr:sp macro="" textlink="">
      <xdr:nvSpPr>
        <xdr:cNvPr id="219" name="円/楕円 218"/>
        <xdr:cNvSpPr/>
      </xdr:nvSpPr>
      <xdr:spPr>
        <a:xfrm>
          <a:off x="1397000" y="139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146976</xdr:rowOff>
    </xdr:from>
    <xdr:ext cx="762000" cy="259045"/>
    <xdr:sp macro="" textlink="">
      <xdr:nvSpPr>
        <xdr:cNvPr id="220" name="テキスト ボックス 219"/>
        <xdr:cNvSpPr txBox="1"/>
      </xdr:nvSpPr>
      <xdr:spPr>
        <a:xfrm>
          <a:off x="1066800" y="1369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４年度は国家公務員の臨時的な給与減額支給措置により一時的に数値が高くなったが、その後平成２４年度からの職制の見直しや平成２７年度からの給与制度の総合的見直しの実施などにより、低下傾向で推移している。 </a:t>
          </a:r>
          <a:endParaRPr lang="ja-JP" altLang="ja-JP" sz="1100">
            <a:effectLst/>
          </a:endParaRPr>
        </a:p>
        <a:p>
          <a:r>
            <a:rPr lang="ja-JP" altLang="ja-JP" sz="1100">
              <a:solidFill>
                <a:schemeClr val="dk1"/>
              </a:solidFill>
              <a:effectLst/>
              <a:latin typeface="+mn-lt"/>
              <a:ea typeface="+mn-ea"/>
              <a:cs typeface="+mn-cs"/>
            </a:rPr>
            <a:t>民間の給与水準並びに国及び他団体の状況も踏まえ、引き続き給与水準の適正化を図っていく。</a:t>
          </a:r>
          <a:endParaRPr lang="ja-JP" altLang="ja-JP" sz="1100">
            <a:effectLst/>
          </a:endParaRPr>
        </a:p>
        <a:p>
          <a:endParaRPr kumimoji="1" lang="ja-JP" altLang="en-US" sz="1100">
            <a:solidFill>
              <a:srgbClr val="00B05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83</xdr:row>
      <xdr:rowOff>119945</xdr:rowOff>
    </xdr:to>
    <xdr:cxnSp macro="">
      <xdr:nvCxnSpPr>
        <xdr:cNvPr id="247" name="直線コネクタ 246"/>
        <xdr:cNvCxnSpPr/>
      </xdr:nvCxnSpPr>
      <xdr:spPr>
        <a:xfrm flipV="1">
          <a:off x="17018000" y="13867695"/>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92022</xdr:rowOff>
    </xdr:from>
    <xdr:ext cx="762000" cy="259045"/>
    <xdr:sp macro="" textlink="">
      <xdr:nvSpPr>
        <xdr:cNvPr id="248" name="給与水準   （国との比較）最小値テキスト"/>
        <xdr:cNvSpPr txBox="1"/>
      </xdr:nvSpPr>
      <xdr:spPr>
        <a:xfrm>
          <a:off x="17106900" y="14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119945</xdr:rowOff>
    </xdr:from>
    <xdr:to>
      <xdr:col>24</xdr:col>
      <xdr:colOff>647700</xdr:colOff>
      <xdr:row>83</xdr:row>
      <xdr:rowOff>119945</xdr:rowOff>
    </xdr:to>
    <xdr:cxnSp macro="">
      <xdr:nvCxnSpPr>
        <xdr:cNvPr id="249" name="直線コネクタ 248"/>
        <xdr:cNvCxnSpPr/>
      </xdr:nvCxnSpPr>
      <xdr:spPr>
        <a:xfrm>
          <a:off x="16929100" y="1435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0"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1" name="直線コネクタ 250"/>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127705</xdr:rowOff>
    </xdr:to>
    <xdr:cxnSp macro="">
      <xdr:nvCxnSpPr>
        <xdr:cNvPr id="252" name="直線コネクタ 251"/>
        <xdr:cNvCxnSpPr/>
      </xdr:nvCxnSpPr>
      <xdr:spPr>
        <a:xfrm flipV="1">
          <a:off x="16179800" y="140017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102605</xdr:rowOff>
    </xdr:from>
    <xdr:ext cx="762000" cy="259045"/>
    <xdr:sp macro="" textlink="">
      <xdr:nvSpPr>
        <xdr:cNvPr id="253" name="給与水準   （国との比較）平均値テキスト"/>
        <xdr:cNvSpPr txBox="1"/>
      </xdr:nvSpPr>
      <xdr:spPr>
        <a:xfrm>
          <a:off x="17106900" y="1399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4" name="フローチャート : 判断 253"/>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127705</xdr:rowOff>
    </xdr:to>
    <xdr:cxnSp macro="">
      <xdr:nvCxnSpPr>
        <xdr:cNvPr id="255" name="直線コネクタ 254"/>
        <xdr:cNvCxnSpPr/>
      </xdr:nvCxnSpPr>
      <xdr:spPr>
        <a:xfrm>
          <a:off x="15290800" y="140017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130528</xdr:rowOff>
    </xdr:from>
    <xdr:to>
      <xdr:col>23</xdr:col>
      <xdr:colOff>457200</xdr:colOff>
      <xdr:row>82</xdr:row>
      <xdr:rowOff>60678</xdr:rowOff>
    </xdr:to>
    <xdr:sp macro="" textlink="">
      <xdr:nvSpPr>
        <xdr:cNvPr id="256" name="フローチャート : 判断 255"/>
        <xdr:cNvSpPr/>
      </xdr:nvSpPr>
      <xdr:spPr>
        <a:xfrm>
          <a:off x="16129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45455</xdr:rowOff>
    </xdr:from>
    <xdr:ext cx="736600" cy="259045"/>
    <xdr:sp macro="" textlink="">
      <xdr:nvSpPr>
        <xdr:cNvPr id="257" name="テキスト ボックス 256"/>
        <xdr:cNvSpPr txBox="1"/>
      </xdr:nvSpPr>
      <xdr:spPr>
        <a:xfrm>
          <a:off x="15798800" y="1410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82</xdr:row>
      <xdr:rowOff>50095</xdr:rowOff>
    </xdr:to>
    <xdr:cxnSp macro="">
      <xdr:nvCxnSpPr>
        <xdr:cNvPr id="258" name="直線コネクタ 257"/>
        <xdr:cNvCxnSpPr/>
      </xdr:nvCxnSpPr>
      <xdr:spPr>
        <a:xfrm flipV="1">
          <a:off x="14401800" y="1400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76905</xdr:rowOff>
    </xdr:from>
    <xdr:to>
      <xdr:col>22</xdr:col>
      <xdr:colOff>254000</xdr:colOff>
      <xdr:row>82</xdr:row>
      <xdr:rowOff>7055</xdr:rowOff>
    </xdr:to>
    <xdr:sp macro="" textlink="">
      <xdr:nvSpPr>
        <xdr:cNvPr id="259" name="フローチャート : 判断 258"/>
        <xdr:cNvSpPr/>
      </xdr:nvSpPr>
      <xdr:spPr>
        <a:xfrm>
          <a:off x="15240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163282</xdr:rowOff>
    </xdr:from>
    <xdr:ext cx="762000" cy="259045"/>
    <xdr:sp macro="" textlink="">
      <xdr:nvSpPr>
        <xdr:cNvPr id="260" name="テキスト ボックス 259"/>
        <xdr:cNvSpPr txBox="1"/>
      </xdr:nvSpPr>
      <xdr:spPr>
        <a:xfrm>
          <a:off x="149098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147461</xdr:rowOff>
    </xdr:to>
    <xdr:cxnSp macro="">
      <xdr:nvCxnSpPr>
        <xdr:cNvPr id="261" name="直線コネクタ 260"/>
        <xdr:cNvCxnSpPr/>
      </xdr:nvCxnSpPr>
      <xdr:spPr>
        <a:xfrm flipV="1">
          <a:off x="13512800" y="14108995"/>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2" name="フローチャート : 判断 261"/>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3" name="テキスト ボックス 26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4" name="フローチャート : 判断 263"/>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5" name="テキスト ボックス 264"/>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1" name="円/楕円 270"/>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80027</xdr:rowOff>
    </xdr:from>
    <xdr:ext cx="762000" cy="259045"/>
    <xdr:sp macro="" textlink="">
      <xdr:nvSpPr>
        <xdr:cNvPr id="272"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3" name="円/楕円 272"/>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4" name="テキスト ボックス 273"/>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75" name="円/楕円 274"/>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76" name="テキスト ボックス 275"/>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77" name="円/楕円 276"/>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85672</xdr:rowOff>
    </xdr:from>
    <xdr:ext cx="762000" cy="259045"/>
    <xdr:sp macro="" textlink="">
      <xdr:nvSpPr>
        <xdr:cNvPr id="278" name="テキスト ボックス 277"/>
        <xdr:cNvSpPr txBox="1"/>
      </xdr:nvSpPr>
      <xdr:spPr>
        <a:xfrm>
          <a:off x="140208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79" name="円/楕円 278"/>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11588</xdr:rowOff>
    </xdr:from>
    <xdr:ext cx="762000" cy="259045"/>
    <xdr:sp macro="" textlink="">
      <xdr:nvSpPr>
        <xdr:cNvPr id="280" name="テキスト ボックス 279"/>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オリンピックや成田空港第三滑走路への対応や児童相談所の体制強化等の積極的な施策の実施に人員が必要であったため、類似団体平均を上回っているが、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endParaRPr lang="ja-JP" altLang="ja-JP" sz="1100">
            <a:solidFill>
              <a:srgbClr val="00B05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81556</xdr:rowOff>
    </xdr:from>
    <xdr:to>
      <xdr:col>24</xdr:col>
      <xdr:colOff>558800</xdr:colOff>
      <xdr:row>62</xdr:row>
      <xdr:rowOff>44369</xdr:rowOff>
    </xdr:to>
    <xdr:cxnSp macro="">
      <xdr:nvCxnSpPr>
        <xdr:cNvPr id="313" name="直線コネクタ 312"/>
        <xdr:cNvCxnSpPr/>
      </xdr:nvCxnSpPr>
      <xdr:spPr>
        <a:xfrm flipV="1">
          <a:off x="16179800" y="10540006"/>
          <a:ext cx="838200" cy="1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44369</xdr:rowOff>
    </xdr:from>
    <xdr:to>
      <xdr:col>23</xdr:col>
      <xdr:colOff>406400</xdr:colOff>
      <xdr:row>62</xdr:row>
      <xdr:rowOff>46582</xdr:rowOff>
    </xdr:to>
    <xdr:cxnSp macro="">
      <xdr:nvCxnSpPr>
        <xdr:cNvPr id="316" name="直線コネクタ 315"/>
        <xdr:cNvCxnSpPr/>
      </xdr:nvCxnSpPr>
      <xdr:spPr>
        <a:xfrm flipV="1">
          <a:off x="15290800" y="10674269"/>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18" name="テキスト ボックス 317"/>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46521</xdr:rowOff>
    </xdr:from>
    <xdr:to>
      <xdr:col>22</xdr:col>
      <xdr:colOff>203200</xdr:colOff>
      <xdr:row>62</xdr:row>
      <xdr:rowOff>46582</xdr:rowOff>
    </xdr:to>
    <xdr:cxnSp macro="">
      <xdr:nvCxnSpPr>
        <xdr:cNvPr id="319" name="直線コネクタ 318"/>
        <xdr:cNvCxnSpPr/>
      </xdr:nvCxnSpPr>
      <xdr:spPr>
        <a:xfrm>
          <a:off x="14401800" y="10676421"/>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138220</xdr:rowOff>
    </xdr:from>
    <xdr:ext cx="762000" cy="259045"/>
    <xdr:sp macro="" textlink="">
      <xdr:nvSpPr>
        <xdr:cNvPr id="321" name="テキスト ボックス 320"/>
        <xdr:cNvSpPr txBox="1"/>
      </xdr:nvSpPr>
      <xdr:spPr>
        <a:xfrm>
          <a:off x="14909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43505</xdr:rowOff>
    </xdr:from>
    <xdr:to>
      <xdr:col>21</xdr:col>
      <xdr:colOff>0</xdr:colOff>
      <xdr:row>62</xdr:row>
      <xdr:rowOff>46521</xdr:rowOff>
    </xdr:to>
    <xdr:cxnSp macro="">
      <xdr:nvCxnSpPr>
        <xdr:cNvPr id="322" name="直線コネクタ 321"/>
        <xdr:cNvCxnSpPr/>
      </xdr:nvCxnSpPr>
      <xdr:spPr>
        <a:xfrm>
          <a:off x="13512800" y="1067340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124708</xdr:rowOff>
    </xdr:from>
    <xdr:ext cx="762000" cy="259045"/>
    <xdr:sp macro="" textlink="">
      <xdr:nvSpPr>
        <xdr:cNvPr id="324" name="テキスト ボックス 323"/>
        <xdr:cNvSpPr txBox="1"/>
      </xdr:nvSpPr>
      <xdr:spPr>
        <a:xfrm>
          <a:off x="14020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124587</xdr:rowOff>
    </xdr:from>
    <xdr:ext cx="762000" cy="259045"/>
    <xdr:sp macro="" textlink="">
      <xdr:nvSpPr>
        <xdr:cNvPr id="326" name="テキスト ボックス 325"/>
        <xdr:cNvSpPr txBox="1"/>
      </xdr:nvSpPr>
      <xdr:spPr>
        <a:xfrm>
          <a:off x="13131800" y="107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30756</xdr:rowOff>
    </xdr:from>
    <xdr:to>
      <xdr:col>24</xdr:col>
      <xdr:colOff>609600</xdr:colOff>
      <xdr:row>61</xdr:row>
      <xdr:rowOff>132356</xdr:rowOff>
    </xdr:to>
    <xdr:sp macro="" textlink="">
      <xdr:nvSpPr>
        <xdr:cNvPr id="332" name="円/楕円 331"/>
        <xdr:cNvSpPr/>
      </xdr:nvSpPr>
      <xdr:spPr>
        <a:xfrm>
          <a:off x="16967200" y="104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2833</xdr:rowOff>
    </xdr:from>
    <xdr:ext cx="762000" cy="259045"/>
    <xdr:sp macro="" textlink="">
      <xdr:nvSpPr>
        <xdr:cNvPr id="333" name="定員管理の状況該当値テキスト"/>
        <xdr:cNvSpPr txBox="1"/>
      </xdr:nvSpPr>
      <xdr:spPr>
        <a:xfrm>
          <a:off x="17106900" y="1046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165019</xdr:rowOff>
    </xdr:from>
    <xdr:to>
      <xdr:col>23</xdr:col>
      <xdr:colOff>457200</xdr:colOff>
      <xdr:row>62</xdr:row>
      <xdr:rowOff>95169</xdr:rowOff>
    </xdr:to>
    <xdr:sp macro="" textlink="">
      <xdr:nvSpPr>
        <xdr:cNvPr id="334" name="円/楕円 333"/>
        <xdr:cNvSpPr/>
      </xdr:nvSpPr>
      <xdr:spPr>
        <a:xfrm>
          <a:off x="16129000" y="10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105346</xdr:rowOff>
    </xdr:from>
    <xdr:ext cx="736600" cy="259045"/>
    <xdr:sp macro="" textlink="">
      <xdr:nvSpPr>
        <xdr:cNvPr id="335" name="テキスト ボックス 334"/>
        <xdr:cNvSpPr txBox="1"/>
      </xdr:nvSpPr>
      <xdr:spPr>
        <a:xfrm>
          <a:off x="15798800" y="1039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167232</xdr:rowOff>
    </xdr:from>
    <xdr:to>
      <xdr:col>22</xdr:col>
      <xdr:colOff>254000</xdr:colOff>
      <xdr:row>62</xdr:row>
      <xdr:rowOff>97382</xdr:rowOff>
    </xdr:to>
    <xdr:sp macro="" textlink="">
      <xdr:nvSpPr>
        <xdr:cNvPr id="336" name="円/楕円 335"/>
        <xdr:cNvSpPr/>
      </xdr:nvSpPr>
      <xdr:spPr>
        <a:xfrm>
          <a:off x="15240000" y="106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107559</xdr:rowOff>
    </xdr:from>
    <xdr:ext cx="762000" cy="259045"/>
    <xdr:sp macro="" textlink="">
      <xdr:nvSpPr>
        <xdr:cNvPr id="337" name="テキスト ボックス 336"/>
        <xdr:cNvSpPr txBox="1"/>
      </xdr:nvSpPr>
      <xdr:spPr>
        <a:xfrm>
          <a:off x="14909800" y="1039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167171</xdr:rowOff>
    </xdr:from>
    <xdr:to>
      <xdr:col>21</xdr:col>
      <xdr:colOff>50800</xdr:colOff>
      <xdr:row>62</xdr:row>
      <xdr:rowOff>97321</xdr:rowOff>
    </xdr:to>
    <xdr:sp macro="" textlink="">
      <xdr:nvSpPr>
        <xdr:cNvPr id="338" name="円/楕円 337"/>
        <xdr:cNvSpPr/>
      </xdr:nvSpPr>
      <xdr:spPr>
        <a:xfrm>
          <a:off x="14351000" y="106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107498</xdr:rowOff>
    </xdr:from>
    <xdr:ext cx="762000" cy="259045"/>
    <xdr:sp macro="" textlink="">
      <xdr:nvSpPr>
        <xdr:cNvPr id="339" name="テキスト ボックス 338"/>
        <xdr:cNvSpPr txBox="1"/>
      </xdr:nvSpPr>
      <xdr:spPr>
        <a:xfrm>
          <a:off x="14020800" y="1039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164155</xdr:rowOff>
    </xdr:from>
    <xdr:to>
      <xdr:col>19</xdr:col>
      <xdr:colOff>533400</xdr:colOff>
      <xdr:row>62</xdr:row>
      <xdr:rowOff>94305</xdr:rowOff>
    </xdr:to>
    <xdr:sp macro="" textlink="">
      <xdr:nvSpPr>
        <xdr:cNvPr id="340" name="円/楕円 339"/>
        <xdr:cNvSpPr/>
      </xdr:nvSpPr>
      <xdr:spPr>
        <a:xfrm>
          <a:off x="13462000" y="106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104482</xdr:rowOff>
    </xdr:from>
    <xdr:ext cx="762000" cy="259045"/>
    <xdr:sp macro="" textlink="">
      <xdr:nvSpPr>
        <xdr:cNvPr id="341" name="テキスト ボックス 340"/>
        <xdr:cNvSpPr txBox="1"/>
      </xdr:nvSpPr>
      <xdr:spPr>
        <a:xfrm>
          <a:off x="13131800" y="1039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本県では将来負担の軽減の観点から、これまで建設地方債等の残高抑制に取り組んできたことや、近年の低金利による金利負担の減により、減少傾向となっている。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今後は、県有施設等の多くが更新時期を迎えるが、引き続き、新たな財政健全化計画に基づき、比率に留意した財政運営に努めていく。</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37</xdr:row>
      <xdr:rowOff>17992</xdr:rowOff>
    </xdr:to>
    <xdr:cxnSp macro="">
      <xdr:nvCxnSpPr>
        <xdr:cNvPr id="374" name="直線コネクタ 373"/>
        <xdr:cNvCxnSpPr/>
      </xdr:nvCxnSpPr>
      <xdr:spPr>
        <a:xfrm flipV="1">
          <a:off x="16179800" y="62611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17992</xdr:rowOff>
    </xdr:from>
    <xdr:to>
      <xdr:col>23</xdr:col>
      <xdr:colOff>406400</xdr:colOff>
      <xdr:row>37</xdr:row>
      <xdr:rowOff>78317</xdr:rowOff>
    </xdr:to>
    <xdr:cxnSp macro="">
      <xdr:nvCxnSpPr>
        <xdr:cNvPr id="377" name="直線コネクタ 376"/>
        <xdr:cNvCxnSpPr/>
      </xdr:nvCxnSpPr>
      <xdr:spPr>
        <a:xfrm flipV="1">
          <a:off x="15290800" y="63616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9" name="テキスト ボックス 37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37</xdr:row>
      <xdr:rowOff>98425</xdr:rowOff>
    </xdr:to>
    <xdr:cxnSp macro="">
      <xdr:nvCxnSpPr>
        <xdr:cNvPr id="380" name="直線コネクタ 379"/>
        <xdr:cNvCxnSpPr/>
      </xdr:nvCxnSpPr>
      <xdr:spPr>
        <a:xfrm flipV="1">
          <a:off x="14401800" y="642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2" name="テキスト ボックス 381"/>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78317</xdr:rowOff>
    </xdr:from>
    <xdr:to>
      <xdr:col>21</xdr:col>
      <xdr:colOff>0</xdr:colOff>
      <xdr:row>37</xdr:row>
      <xdr:rowOff>98425</xdr:rowOff>
    </xdr:to>
    <xdr:cxnSp macro="">
      <xdr:nvCxnSpPr>
        <xdr:cNvPr id="383" name="直線コネクタ 382"/>
        <xdr:cNvCxnSpPr/>
      </xdr:nvCxnSpPr>
      <xdr:spPr>
        <a:xfrm>
          <a:off x="13512800" y="642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5" name="テキスト ボックス 38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7" name="テキスト ボックス 38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3" name="円/楕円 392"/>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4"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138642</xdr:rowOff>
    </xdr:from>
    <xdr:to>
      <xdr:col>23</xdr:col>
      <xdr:colOff>457200</xdr:colOff>
      <xdr:row>37</xdr:row>
      <xdr:rowOff>68792</xdr:rowOff>
    </xdr:to>
    <xdr:sp macro="" textlink="">
      <xdr:nvSpPr>
        <xdr:cNvPr id="395" name="円/楕円 394"/>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78969</xdr:rowOff>
    </xdr:from>
    <xdr:ext cx="736600" cy="259045"/>
    <xdr:sp macro="" textlink="">
      <xdr:nvSpPr>
        <xdr:cNvPr id="396" name="テキスト ボックス 395"/>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27517</xdr:rowOff>
    </xdr:from>
    <xdr:to>
      <xdr:col>22</xdr:col>
      <xdr:colOff>254000</xdr:colOff>
      <xdr:row>37</xdr:row>
      <xdr:rowOff>129117</xdr:rowOff>
    </xdr:to>
    <xdr:sp macro="" textlink="">
      <xdr:nvSpPr>
        <xdr:cNvPr id="397" name="円/楕円 396"/>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98" name="テキスト ボックス 397"/>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47625</xdr:rowOff>
    </xdr:from>
    <xdr:to>
      <xdr:col>21</xdr:col>
      <xdr:colOff>50800</xdr:colOff>
      <xdr:row>37</xdr:row>
      <xdr:rowOff>149225</xdr:rowOff>
    </xdr:to>
    <xdr:sp macro="" textlink="">
      <xdr:nvSpPr>
        <xdr:cNvPr id="399" name="円/楕円 398"/>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159402</xdr:rowOff>
    </xdr:from>
    <xdr:ext cx="762000" cy="259045"/>
    <xdr:sp macro="" textlink="">
      <xdr:nvSpPr>
        <xdr:cNvPr id="400" name="テキスト ボックス 399"/>
        <xdr:cNvSpPr txBox="1"/>
      </xdr:nvSpPr>
      <xdr:spPr>
        <a:xfrm>
          <a:off x="14020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27517</xdr:rowOff>
    </xdr:from>
    <xdr:to>
      <xdr:col>19</xdr:col>
      <xdr:colOff>533400</xdr:colOff>
      <xdr:row>37</xdr:row>
      <xdr:rowOff>129117</xdr:rowOff>
    </xdr:to>
    <xdr:sp macro="" textlink="">
      <xdr:nvSpPr>
        <xdr:cNvPr id="401" name="円/楕円 400"/>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139294</xdr:rowOff>
    </xdr:from>
    <xdr:ext cx="762000" cy="259045"/>
    <xdr:sp macro="" textlink="">
      <xdr:nvSpPr>
        <xdr:cNvPr id="402" name="テキスト ボックス 401"/>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これまでの発行抑制の取組みにより建設地方債等の残高が減少傾向にあることや、段階的な支給水準に引下げにより退職手当支給予定額が減少していることなどから、比率は改善傾向にある。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今後も比率に留意しながら、健全な財政運営に努めていく。</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155511</xdr:rowOff>
    </xdr:from>
    <xdr:to>
      <xdr:col>24</xdr:col>
      <xdr:colOff>558800</xdr:colOff>
      <xdr:row>16</xdr:row>
      <xdr:rowOff>164560</xdr:rowOff>
    </xdr:to>
    <xdr:cxnSp macro="">
      <xdr:nvCxnSpPr>
        <xdr:cNvPr id="431" name="直線コネクタ 430"/>
        <xdr:cNvCxnSpPr/>
      </xdr:nvCxnSpPr>
      <xdr:spPr>
        <a:xfrm flipV="1">
          <a:off x="16179800" y="2898711"/>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2"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164560</xdr:rowOff>
    </xdr:from>
    <xdr:to>
      <xdr:col>23</xdr:col>
      <xdr:colOff>406400</xdr:colOff>
      <xdr:row>17</xdr:row>
      <xdr:rowOff>46799</xdr:rowOff>
    </xdr:to>
    <xdr:cxnSp macro="">
      <xdr:nvCxnSpPr>
        <xdr:cNvPr id="434" name="直線コネクタ 433"/>
        <xdr:cNvCxnSpPr/>
      </xdr:nvCxnSpPr>
      <xdr:spPr>
        <a:xfrm flipV="1">
          <a:off x="15290800" y="2907760"/>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46799</xdr:rowOff>
    </xdr:from>
    <xdr:to>
      <xdr:col>22</xdr:col>
      <xdr:colOff>203200</xdr:colOff>
      <xdr:row>17</xdr:row>
      <xdr:rowOff>135477</xdr:rowOff>
    </xdr:to>
    <xdr:cxnSp macro="">
      <xdr:nvCxnSpPr>
        <xdr:cNvPr id="437" name="直線コネクタ 436"/>
        <xdr:cNvCxnSpPr/>
      </xdr:nvCxnSpPr>
      <xdr:spPr>
        <a:xfrm flipV="1">
          <a:off x="14401800" y="2961449"/>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135477</xdr:rowOff>
    </xdr:from>
    <xdr:to>
      <xdr:col>21</xdr:col>
      <xdr:colOff>0</xdr:colOff>
      <xdr:row>18</xdr:row>
      <xdr:rowOff>40037</xdr:rowOff>
    </xdr:to>
    <xdr:cxnSp macro="">
      <xdr:nvCxnSpPr>
        <xdr:cNvPr id="440" name="直線コネクタ 439"/>
        <xdr:cNvCxnSpPr/>
      </xdr:nvCxnSpPr>
      <xdr:spPr>
        <a:xfrm flipV="1">
          <a:off x="13512800" y="3050127"/>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99013</xdr:rowOff>
    </xdr:from>
    <xdr:ext cx="762000" cy="259045"/>
    <xdr:sp macro="" textlink="">
      <xdr:nvSpPr>
        <xdr:cNvPr id="442" name="テキスト ボックス 441"/>
        <xdr:cNvSpPr txBox="1"/>
      </xdr:nvSpPr>
      <xdr:spPr>
        <a:xfrm>
          <a:off x="14020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162355</xdr:rowOff>
    </xdr:from>
    <xdr:ext cx="762000" cy="259045"/>
    <xdr:sp macro="" textlink="">
      <xdr:nvSpPr>
        <xdr:cNvPr id="444" name="テキスト ボックス 443"/>
        <xdr:cNvSpPr txBox="1"/>
      </xdr:nvSpPr>
      <xdr:spPr>
        <a:xfrm>
          <a:off x="13131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104711</xdr:rowOff>
    </xdr:from>
    <xdr:to>
      <xdr:col>24</xdr:col>
      <xdr:colOff>609600</xdr:colOff>
      <xdr:row>17</xdr:row>
      <xdr:rowOff>34861</xdr:rowOff>
    </xdr:to>
    <xdr:sp macro="" textlink="">
      <xdr:nvSpPr>
        <xdr:cNvPr id="450" name="円/楕円 449"/>
        <xdr:cNvSpPr/>
      </xdr:nvSpPr>
      <xdr:spPr>
        <a:xfrm>
          <a:off x="16967200" y="2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121238</xdr:rowOff>
    </xdr:from>
    <xdr:ext cx="762000" cy="259045"/>
    <xdr:sp macro="" textlink="">
      <xdr:nvSpPr>
        <xdr:cNvPr id="451" name="将来負担の状況該当値テキスト"/>
        <xdr:cNvSpPr txBox="1"/>
      </xdr:nvSpPr>
      <xdr:spPr>
        <a:xfrm>
          <a:off x="17106900" y="269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113760</xdr:rowOff>
    </xdr:from>
    <xdr:to>
      <xdr:col>23</xdr:col>
      <xdr:colOff>457200</xdr:colOff>
      <xdr:row>17</xdr:row>
      <xdr:rowOff>43910</xdr:rowOff>
    </xdr:to>
    <xdr:sp macro="" textlink="">
      <xdr:nvSpPr>
        <xdr:cNvPr id="452" name="円/楕円 451"/>
        <xdr:cNvSpPr/>
      </xdr:nvSpPr>
      <xdr:spPr>
        <a:xfrm>
          <a:off x="16129000" y="2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54087</xdr:rowOff>
    </xdr:from>
    <xdr:ext cx="736600" cy="259045"/>
    <xdr:sp macro="" textlink="">
      <xdr:nvSpPr>
        <xdr:cNvPr id="453" name="テキスト ボックス 452"/>
        <xdr:cNvSpPr txBox="1"/>
      </xdr:nvSpPr>
      <xdr:spPr>
        <a:xfrm>
          <a:off x="15798800" y="26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167449</xdr:rowOff>
    </xdr:from>
    <xdr:to>
      <xdr:col>22</xdr:col>
      <xdr:colOff>254000</xdr:colOff>
      <xdr:row>17</xdr:row>
      <xdr:rowOff>97599</xdr:rowOff>
    </xdr:to>
    <xdr:sp macro="" textlink="">
      <xdr:nvSpPr>
        <xdr:cNvPr id="454" name="円/楕円 453"/>
        <xdr:cNvSpPr/>
      </xdr:nvSpPr>
      <xdr:spPr>
        <a:xfrm>
          <a:off x="15240000" y="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107776</xdr:rowOff>
    </xdr:from>
    <xdr:ext cx="762000" cy="259045"/>
    <xdr:sp macro="" textlink="">
      <xdr:nvSpPr>
        <xdr:cNvPr id="455" name="テキスト ボックス 454"/>
        <xdr:cNvSpPr txBox="1"/>
      </xdr:nvSpPr>
      <xdr:spPr>
        <a:xfrm>
          <a:off x="14909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84677</xdr:rowOff>
    </xdr:from>
    <xdr:to>
      <xdr:col>21</xdr:col>
      <xdr:colOff>50800</xdr:colOff>
      <xdr:row>18</xdr:row>
      <xdr:rowOff>14827</xdr:rowOff>
    </xdr:to>
    <xdr:sp macro="" textlink="">
      <xdr:nvSpPr>
        <xdr:cNvPr id="456" name="円/楕円 455"/>
        <xdr:cNvSpPr/>
      </xdr:nvSpPr>
      <xdr:spPr>
        <a:xfrm>
          <a:off x="14351000" y="2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25004</xdr:rowOff>
    </xdr:from>
    <xdr:ext cx="762000" cy="259045"/>
    <xdr:sp macro="" textlink="">
      <xdr:nvSpPr>
        <xdr:cNvPr id="457" name="テキスト ボックス 456"/>
        <xdr:cNvSpPr txBox="1"/>
      </xdr:nvSpPr>
      <xdr:spPr>
        <a:xfrm>
          <a:off x="14020800" y="276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160687</xdr:rowOff>
    </xdr:from>
    <xdr:to>
      <xdr:col>19</xdr:col>
      <xdr:colOff>533400</xdr:colOff>
      <xdr:row>18</xdr:row>
      <xdr:rowOff>90837</xdr:rowOff>
    </xdr:to>
    <xdr:sp macro="" textlink="">
      <xdr:nvSpPr>
        <xdr:cNvPr id="458" name="円/楕円 457"/>
        <xdr:cNvSpPr/>
      </xdr:nvSpPr>
      <xdr:spPr>
        <a:xfrm>
          <a:off x="13462000" y="30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101014</xdr:rowOff>
    </xdr:from>
    <xdr:ext cx="762000" cy="259045"/>
    <xdr:sp macro="" textlink="">
      <xdr:nvSpPr>
        <xdr:cNvPr id="459" name="テキスト ボックス 458"/>
        <xdr:cNvSpPr txBox="1"/>
      </xdr:nvSpPr>
      <xdr:spPr>
        <a:xfrm>
          <a:off x="13131800" y="284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6,283,602
6,152,877
5,157.64
1,659,525,591
1,633,755,761
14,598,825
1,060,921,815
3,082,334,018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154.2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退職手当の支給水準を段階的に引き下げるなど給与費の適正化に取り組んでいるところであり、平成２４年度以前の水準と比較し、大幅に低下している</a:t>
          </a:r>
          <a:r>
            <a:rPr lang="ja-JP" altLang="en-US" sz="1100">
              <a:solidFill>
                <a:schemeClr val="dk1"/>
              </a:solidFill>
              <a:effectLst/>
              <a:latin typeface="+mn-lt"/>
              <a:ea typeface="+mn-ea"/>
              <a:cs typeface="+mn-cs"/>
            </a:rPr>
            <a:t>が、定年退職者も多いため、類似団体平均を上回って推移している。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職員の給与については、民間の給与水準並びに国及び他団体の状況も踏まえ、引き続き適正化を進めていく。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38</xdr:row>
      <xdr:rowOff>143328</xdr:rowOff>
    </xdr:to>
    <xdr:cxnSp macro="">
      <xdr:nvCxnSpPr>
        <xdr:cNvPr id="62" name="直線コネクタ 61"/>
        <xdr:cNvCxnSpPr/>
      </xdr:nvCxnSpPr>
      <xdr:spPr>
        <a:xfrm flipV="1">
          <a:off x="4826000" y="5727700"/>
          <a:ext cx="0" cy="9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115405</xdr:rowOff>
    </xdr:from>
    <xdr:ext cx="762000" cy="259045"/>
    <xdr:sp macro="" textlink="">
      <xdr:nvSpPr>
        <xdr:cNvPr id="63" name="人件費最小値テキスト"/>
        <xdr:cNvSpPr txBox="1"/>
      </xdr:nvSpPr>
      <xdr:spPr>
        <a:xfrm>
          <a:off x="4914900" y="663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38</xdr:row>
      <xdr:rowOff>143328</xdr:rowOff>
    </xdr:from>
    <xdr:to>
      <xdr:col>7</xdr:col>
      <xdr:colOff>104775</xdr:colOff>
      <xdr:row>38</xdr:row>
      <xdr:rowOff>143328</xdr:rowOff>
    </xdr:to>
    <xdr:cxnSp macro="">
      <xdr:nvCxnSpPr>
        <xdr:cNvPr id="64" name="直線コネクタ 63"/>
        <xdr:cNvCxnSpPr/>
      </xdr:nvCxnSpPr>
      <xdr:spPr>
        <a:xfrm>
          <a:off x="4737100" y="665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5"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6" name="直線コネクタ 65"/>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143328</xdr:rowOff>
    </xdr:from>
    <xdr:to>
      <xdr:col>7</xdr:col>
      <xdr:colOff>15875</xdr:colOff>
      <xdr:row>39</xdr:row>
      <xdr:rowOff>4535</xdr:rowOff>
    </xdr:to>
    <xdr:cxnSp macro="">
      <xdr:nvCxnSpPr>
        <xdr:cNvPr id="67" name="直線コネクタ 66"/>
        <xdr:cNvCxnSpPr/>
      </xdr:nvCxnSpPr>
      <xdr:spPr>
        <a:xfrm flipV="1">
          <a:off x="3987800" y="6658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149678</xdr:rowOff>
    </xdr:from>
    <xdr:to>
      <xdr:col>7</xdr:col>
      <xdr:colOff>66675</xdr:colOff>
      <xdr:row>36</xdr:row>
      <xdr:rowOff>79828</xdr:rowOff>
    </xdr:to>
    <xdr:sp macro="" textlink="">
      <xdr:nvSpPr>
        <xdr:cNvPr id="69" name="フローチャート :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39</xdr:row>
      <xdr:rowOff>4535</xdr:rowOff>
    </xdr:to>
    <xdr:cxnSp macro="">
      <xdr:nvCxnSpPr>
        <xdr:cNvPr id="70" name="直線コネクタ 69"/>
        <xdr:cNvCxnSpPr/>
      </xdr:nvCxnSpPr>
      <xdr:spPr>
        <a:xfrm>
          <a:off x="3098800" y="65114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84364</xdr:rowOff>
    </xdr:from>
    <xdr:to>
      <xdr:col>5</xdr:col>
      <xdr:colOff>600075</xdr:colOff>
      <xdr:row>36</xdr:row>
      <xdr:rowOff>14514</xdr:rowOff>
    </xdr:to>
    <xdr:sp macro="" textlink="">
      <xdr:nvSpPr>
        <xdr:cNvPr id="71" name="フローチャート : 判断 70"/>
        <xdr:cNvSpPr/>
      </xdr:nvSpPr>
      <xdr:spPr>
        <a:xfrm>
          <a:off x="3937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24691</xdr:rowOff>
    </xdr:from>
    <xdr:ext cx="736600" cy="259045"/>
    <xdr:sp macro="" textlink="">
      <xdr:nvSpPr>
        <xdr:cNvPr id="72" name="テキスト ボックス 71"/>
        <xdr:cNvSpPr txBox="1"/>
      </xdr:nvSpPr>
      <xdr:spPr>
        <a:xfrm>
          <a:off x="3606800" y="585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37</xdr:row>
      <xdr:rowOff>167822</xdr:rowOff>
    </xdr:to>
    <xdr:cxnSp macro="">
      <xdr:nvCxnSpPr>
        <xdr:cNvPr id="73" name="直線コネクタ 72"/>
        <xdr:cNvCxnSpPr/>
      </xdr:nvCxnSpPr>
      <xdr:spPr>
        <a:xfrm>
          <a:off x="2209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35378</xdr:rowOff>
    </xdr:from>
    <xdr:to>
      <xdr:col>4</xdr:col>
      <xdr:colOff>396875</xdr:colOff>
      <xdr:row>35</xdr:row>
      <xdr:rowOff>136978</xdr:rowOff>
    </xdr:to>
    <xdr:sp macro="" textlink="">
      <xdr:nvSpPr>
        <xdr:cNvPr id="74" name="フローチャート : 判断 73"/>
        <xdr:cNvSpPr/>
      </xdr:nvSpPr>
      <xdr:spPr>
        <a:xfrm>
          <a:off x="3048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75" name="テキスト ボックス 74"/>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41</xdr:row>
      <xdr:rowOff>86178</xdr:rowOff>
    </xdr:to>
    <xdr:cxnSp macro="">
      <xdr:nvCxnSpPr>
        <xdr:cNvPr id="76" name="直線コネクタ 75"/>
        <xdr:cNvCxnSpPr/>
      </xdr:nvCxnSpPr>
      <xdr:spPr>
        <a:xfrm flipV="1">
          <a:off x="1320800" y="6446157"/>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68036</xdr:rowOff>
    </xdr:from>
    <xdr:to>
      <xdr:col>3</xdr:col>
      <xdr:colOff>193675</xdr:colOff>
      <xdr:row>35</xdr:row>
      <xdr:rowOff>169636</xdr:rowOff>
    </xdr:to>
    <xdr:sp macro="" textlink="">
      <xdr:nvSpPr>
        <xdr:cNvPr id="77" name="フローチャート : 判断 76"/>
        <xdr:cNvSpPr/>
      </xdr:nvSpPr>
      <xdr:spPr>
        <a:xfrm>
          <a:off x="2159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8363</xdr:rowOff>
    </xdr:from>
    <xdr:ext cx="762000" cy="259045"/>
    <xdr:sp macro="" textlink="">
      <xdr:nvSpPr>
        <xdr:cNvPr id="78" name="テキスト ボックス 77"/>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9" name="フローチャート : 判断 78"/>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24691</xdr:rowOff>
    </xdr:from>
    <xdr:ext cx="762000" cy="259045"/>
    <xdr:sp macro="" textlink="">
      <xdr:nvSpPr>
        <xdr:cNvPr id="80" name="テキスト ボックス 79"/>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92528</xdr:rowOff>
    </xdr:from>
    <xdr:to>
      <xdr:col>7</xdr:col>
      <xdr:colOff>66675</xdr:colOff>
      <xdr:row>39</xdr:row>
      <xdr:rowOff>22678</xdr:rowOff>
    </xdr:to>
    <xdr:sp macro="" textlink="">
      <xdr:nvSpPr>
        <xdr:cNvPr id="86" name="円/楕円 85"/>
        <xdr:cNvSpPr/>
      </xdr:nvSpPr>
      <xdr:spPr>
        <a:xfrm>
          <a:off x="47752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1105</xdr:rowOff>
    </xdr:from>
    <xdr:ext cx="762000" cy="259045"/>
    <xdr:sp macro="" textlink="">
      <xdr:nvSpPr>
        <xdr:cNvPr id="87" name="人件費該当値テキスト"/>
        <xdr:cNvSpPr txBox="1"/>
      </xdr:nvSpPr>
      <xdr:spPr>
        <a:xfrm>
          <a:off x="4914900" y="65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125185</xdr:rowOff>
    </xdr:from>
    <xdr:to>
      <xdr:col>5</xdr:col>
      <xdr:colOff>600075</xdr:colOff>
      <xdr:row>39</xdr:row>
      <xdr:rowOff>55335</xdr:rowOff>
    </xdr:to>
    <xdr:sp macro="" textlink="">
      <xdr:nvSpPr>
        <xdr:cNvPr id="88" name="円/楕円 87"/>
        <xdr:cNvSpPr/>
      </xdr:nvSpPr>
      <xdr:spPr>
        <a:xfrm>
          <a:off x="3937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40112</xdr:rowOff>
    </xdr:from>
    <xdr:ext cx="736600" cy="259045"/>
    <xdr:sp macro="" textlink="">
      <xdr:nvSpPr>
        <xdr:cNvPr id="89" name="テキスト ボックス 88"/>
        <xdr:cNvSpPr txBox="1"/>
      </xdr:nvSpPr>
      <xdr:spPr>
        <a:xfrm>
          <a:off x="3606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0" name="円/楕円 89"/>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1" name="テキスト ボックス 90"/>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2" name="円/楕円 91"/>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3" name="テキスト ボックス 92"/>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35378</xdr:rowOff>
    </xdr:from>
    <xdr:to>
      <xdr:col>1</xdr:col>
      <xdr:colOff>676275</xdr:colOff>
      <xdr:row>41</xdr:row>
      <xdr:rowOff>136978</xdr:rowOff>
    </xdr:to>
    <xdr:sp macro="" textlink="">
      <xdr:nvSpPr>
        <xdr:cNvPr id="94" name="円/楕円 93"/>
        <xdr:cNvSpPr/>
      </xdr:nvSpPr>
      <xdr:spPr>
        <a:xfrm>
          <a:off x="1270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121755</xdr:rowOff>
    </xdr:from>
    <xdr:ext cx="762000" cy="259045"/>
    <xdr:sp macro="" textlink="">
      <xdr:nvSpPr>
        <xdr:cNvPr id="95" name="テキスト ボックス 94"/>
        <xdr:cNvSpPr txBox="1"/>
      </xdr:nvSpPr>
      <xdr:spPr>
        <a:xfrm>
          <a:off x="93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依然として類似団体平均を上回ってはいるが、</a:t>
          </a:r>
          <a:r>
            <a:rPr kumimoji="1" lang="ja-JP" altLang="ja-JP" sz="1100">
              <a:solidFill>
                <a:schemeClr val="dk1"/>
              </a:solidFill>
              <a:effectLst/>
              <a:latin typeface="+mn-lt"/>
              <a:ea typeface="+mn-ea"/>
              <a:cs typeface="+mn-cs"/>
            </a:rPr>
            <a:t>本県では、千葉県財政健全化計画に基づき、毎年度の当初予算編成過程において事務事業のスクラップアンドビルドなど、徹底した見直しを行ってきており、内部管理経費の節減等により低下する傾向にある。</a:t>
          </a:r>
          <a:endParaRPr lang="ja-JP" altLang="ja-JP" sz="1400">
            <a:effectLst/>
          </a:endParaRPr>
        </a:p>
        <a:p>
          <a:r>
            <a:rPr kumimoji="1" lang="ja-JP" altLang="ja-JP" sz="1100">
              <a:solidFill>
                <a:schemeClr val="dk1"/>
              </a:solidFill>
              <a:effectLst/>
              <a:latin typeface="+mn-lt"/>
              <a:ea typeface="+mn-ea"/>
              <a:cs typeface="+mn-cs"/>
            </a:rPr>
            <a:t>引き続き、経費の節減に努めていく。</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9" name="直線コネクタ 118"/>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104140</xdr:rowOff>
    </xdr:from>
    <xdr:to>
      <xdr:col>24</xdr:col>
      <xdr:colOff>22225</xdr:colOff>
      <xdr:row>20</xdr:row>
      <xdr:rowOff>149860</xdr:rowOff>
    </xdr:to>
    <xdr:cxnSp macro="">
      <xdr:nvCxnSpPr>
        <xdr:cNvPr id="124" name="直線コネクタ 123"/>
        <xdr:cNvCxnSpPr/>
      </xdr:nvCxnSpPr>
      <xdr:spPr>
        <a:xfrm flipV="1">
          <a:off x="15671800" y="3533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5"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6" name="フローチャート : 判断 125"/>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149860</xdr:rowOff>
    </xdr:from>
    <xdr:to>
      <xdr:col>22</xdr:col>
      <xdr:colOff>555625</xdr:colOff>
      <xdr:row>20</xdr:row>
      <xdr:rowOff>149860</xdr:rowOff>
    </xdr:to>
    <xdr:cxnSp macro="">
      <xdr:nvCxnSpPr>
        <xdr:cNvPr id="127" name="直線コネクタ 126"/>
        <xdr:cNvCxnSpPr/>
      </xdr:nvCxnSpPr>
      <xdr:spPr>
        <a:xfrm>
          <a:off x="14782800" y="3578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8" name="フローチャート : 判断 127"/>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9" name="テキスト ボックス 128"/>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149860</xdr:rowOff>
    </xdr:from>
    <xdr:to>
      <xdr:col>21</xdr:col>
      <xdr:colOff>352425</xdr:colOff>
      <xdr:row>20</xdr:row>
      <xdr:rowOff>149860</xdr:rowOff>
    </xdr:to>
    <xdr:cxnSp macro="">
      <xdr:nvCxnSpPr>
        <xdr:cNvPr id="130" name="直線コネクタ 129"/>
        <xdr:cNvCxnSpPr/>
      </xdr:nvCxnSpPr>
      <xdr:spPr>
        <a:xfrm>
          <a:off x="13893800" y="3578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1" name="フローチャート : 判断 130"/>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2" name="テキスト ボックス 131"/>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149860</xdr:rowOff>
    </xdr:from>
    <xdr:to>
      <xdr:col>20</xdr:col>
      <xdr:colOff>149225</xdr:colOff>
      <xdr:row>21</xdr:row>
      <xdr:rowOff>24130</xdr:rowOff>
    </xdr:to>
    <xdr:cxnSp macro="">
      <xdr:nvCxnSpPr>
        <xdr:cNvPr id="133" name="直線コネクタ 132"/>
        <xdr:cNvCxnSpPr/>
      </xdr:nvCxnSpPr>
      <xdr:spPr>
        <a:xfrm flipV="1">
          <a:off x="13004800" y="3578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4" name="フローチャート : 判断 133"/>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5" name="テキスト ボックス 134"/>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6" name="フローチャート : 判断 135"/>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7" name="テキスト ボックス 136"/>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53340</xdr:rowOff>
    </xdr:from>
    <xdr:to>
      <xdr:col>24</xdr:col>
      <xdr:colOff>73025</xdr:colOff>
      <xdr:row>20</xdr:row>
      <xdr:rowOff>154940</xdr:rowOff>
    </xdr:to>
    <xdr:sp macro="" textlink="">
      <xdr:nvSpPr>
        <xdr:cNvPr id="143" name="円/楕円 142"/>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25417</xdr:rowOff>
    </xdr:from>
    <xdr:ext cx="762000" cy="259045"/>
    <xdr:sp macro="" textlink="">
      <xdr:nvSpPr>
        <xdr:cNvPr id="144" name="物件費該当値テキスト"/>
        <xdr:cNvSpPr txBox="1"/>
      </xdr:nvSpPr>
      <xdr:spPr>
        <a:xfrm>
          <a:off x="16598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99060</xdr:rowOff>
    </xdr:from>
    <xdr:to>
      <xdr:col>22</xdr:col>
      <xdr:colOff>606425</xdr:colOff>
      <xdr:row>21</xdr:row>
      <xdr:rowOff>29210</xdr:rowOff>
    </xdr:to>
    <xdr:sp macro="" textlink="">
      <xdr:nvSpPr>
        <xdr:cNvPr id="145" name="円/楕円 144"/>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13987</xdr:rowOff>
    </xdr:from>
    <xdr:ext cx="736600" cy="259045"/>
    <xdr:sp macro="" textlink="">
      <xdr:nvSpPr>
        <xdr:cNvPr id="146" name="テキスト ボックス 145"/>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99060</xdr:rowOff>
    </xdr:from>
    <xdr:to>
      <xdr:col>21</xdr:col>
      <xdr:colOff>403225</xdr:colOff>
      <xdr:row>21</xdr:row>
      <xdr:rowOff>29210</xdr:rowOff>
    </xdr:to>
    <xdr:sp macro="" textlink="">
      <xdr:nvSpPr>
        <xdr:cNvPr id="147" name="円/楕円 146"/>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13987</xdr:rowOff>
    </xdr:from>
    <xdr:ext cx="762000" cy="259045"/>
    <xdr:sp macro="" textlink="">
      <xdr:nvSpPr>
        <xdr:cNvPr id="148" name="テキスト ボックス 147"/>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99060</xdr:rowOff>
    </xdr:from>
    <xdr:to>
      <xdr:col>20</xdr:col>
      <xdr:colOff>200025</xdr:colOff>
      <xdr:row>21</xdr:row>
      <xdr:rowOff>29210</xdr:rowOff>
    </xdr:to>
    <xdr:sp macro="" textlink="">
      <xdr:nvSpPr>
        <xdr:cNvPr id="149" name="円/楕円 148"/>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13987</xdr:rowOff>
    </xdr:from>
    <xdr:ext cx="762000" cy="259045"/>
    <xdr:sp macro="" textlink="">
      <xdr:nvSpPr>
        <xdr:cNvPr id="150" name="テキスト ボックス 149"/>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144780</xdr:rowOff>
    </xdr:from>
    <xdr:to>
      <xdr:col>18</xdr:col>
      <xdr:colOff>682625</xdr:colOff>
      <xdr:row>21</xdr:row>
      <xdr:rowOff>74930</xdr:rowOff>
    </xdr:to>
    <xdr:sp macro="" textlink="">
      <xdr:nvSpPr>
        <xdr:cNvPr id="151" name="円/楕円 150"/>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59707</xdr:rowOff>
    </xdr:from>
    <xdr:ext cx="762000" cy="259045"/>
    <xdr:sp macro="" textlink="">
      <xdr:nvSpPr>
        <xdr:cNvPr id="152" name="テキスト ボックス 151"/>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県の努力で削減困難な社会保障関係費</a:t>
          </a:r>
          <a:r>
            <a:rPr lang="ja-JP" altLang="en-US" sz="1100" baseline="0">
              <a:solidFill>
                <a:schemeClr val="dk1"/>
              </a:solidFill>
              <a:effectLst/>
              <a:latin typeface="+mn-lt"/>
              <a:ea typeface="+mn-ea"/>
              <a:cs typeface="+mn-cs"/>
            </a:rPr>
            <a:t>は</a:t>
          </a:r>
          <a:r>
            <a:rPr lang="ja-JP" altLang="ja-JP" sz="1100" baseline="0">
              <a:solidFill>
                <a:schemeClr val="dk1"/>
              </a:solidFill>
              <a:effectLst/>
              <a:latin typeface="+mn-lt"/>
              <a:ea typeface="+mn-ea"/>
              <a:cs typeface="+mn-cs"/>
            </a:rPr>
            <a:t>増加</a:t>
          </a:r>
          <a:r>
            <a:rPr lang="ja-JP" altLang="en-US" sz="1100" baseline="0">
              <a:solidFill>
                <a:schemeClr val="dk1"/>
              </a:solidFill>
              <a:effectLst/>
              <a:latin typeface="+mn-lt"/>
              <a:ea typeface="+mn-ea"/>
              <a:cs typeface="+mn-cs"/>
            </a:rPr>
            <a:t>傾向にあり、平成２８年度においても</a:t>
          </a:r>
          <a:r>
            <a:rPr lang="ja-JP" altLang="ja-JP" sz="1100" baseline="0">
              <a:solidFill>
                <a:schemeClr val="dk1"/>
              </a:solidFill>
              <a:effectLst/>
              <a:latin typeface="+mn-lt"/>
              <a:ea typeface="+mn-ea"/>
              <a:cs typeface="+mn-cs"/>
            </a:rPr>
            <a:t>児童保護措置費や難病医療費</a:t>
          </a:r>
          <a:r>
            <a:rPr lang="ja-JP" altLang="en-US" sz="1100" baseline="0">
              <a:solidFill>
                <a:schemeClr val="dk1"/>
              </a:solidFill>
              <a:effectLst/>
              <a:latin typeface="+mn-lt"/>
              <a:ea typeface="+mn-ea"/>
              <a:cs typeface="+mn-cs"/>
            </a:rPr>
            <a:t>の増等に伴い扶助費は増加したが、県税収入の増等に伴い分母も増加していることなどから、ほぼ横ばいで推移している。</a:t>
          </a:r>
          <a:endParaRPr lang="ja-JP" altLang="ja-JP" sz="1400">
            <a:solidFill>
              <a:srgbClr val="00B05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8" name="直線コネクタ 177"/>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9"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0" name="直線コネクタ 179"/>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3" name="直線コネクタ 182"/>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5" name="フローチャート :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54</xdr:row>
      <xdr:rowOff>165100</xdr:rowOff>
    </xdr:to>
    <xdr:cxnSp macro="">
      <xdr:nvCxnSpPr>
        <xdr:cNvPr id="186" name="直線コネクタ 185"/>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7" name="フローチャート : 判断 186"/>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8" name="テキスト ボックス 18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54</xdr:row>
      <xdr:rowOff>165100</xdr:rowOff>
    </xdr:to>
    <xdr:cxnSp macro="">
      <xdr:nvCxnSpPr>
        <xdr:cNvPr id="189" name="直線コネクタ 188"/>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0" name="フローチャート :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91" name="テキスト ボックス 19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2" name="直線コネクタ 191"/>
        <xdr:cNvCxnSpPr/>
      </xdr:nvCxnSpPr>
      <xdr:spPr>
        <a:xfrm flipV="1">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3" name="フローチャート : 判断 19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4" name="テキスト ボックス 19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5" name="フローチャート : 判断 194"/>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6" name="テキスト ボックス 19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2" name="円/楕円 201"/>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3"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4" name="円/楕円 203"/>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05" name="テキスト ボックス 20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6" name="円/楕円 205"/>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07" name="テキスト ボックス 206"/>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8" name="円/楕円 207"/>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9" name="テキスト ボックス 20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0" name="円/楕円 209"/>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1" name="テキスト ボックス 21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維持補修費などのその他の経常的経費については、類似団体平均を下回って 推移ししているが、今後、県有施設の老朽化対策が必要となることから、公共施設等総合管理計画等に基づき、計画的な更新投資による財政負担の軽減・平準化に努めていく。</a:t>
          </a:r>
          <a:endParaRPr lang="ja-JP" altLang="ja-JP" sz="1400">
            <a:solidFill>
              <a:srgbClr val="00B050"/>
            </a:solidFill>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5" name="テキスト ボックス 224"/>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7" name="テキスト ボックス 226"/>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9" name="テキスト ボックス 228"/>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1" name="テキスト ボックス 230"/>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4" name="直線コネクタ 233"/>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5"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6" name="直線コネクタ 235"/>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7"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8" name="直線コネクタ 237"/>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161290</xdr:rowOff>
    </xdr:from>
    <xdr:to>
      <xdr:col>24</xdr:col>
      <xdr:colOff>22225</xdr:colOff>
      <xdr:row>53</xdr:row>
      <xdr:rowOff>161290</xdr:rowOff>
    </xdr:to>
    <xdr:cxnSp macro="">
      <xdr:nvCxnSpPr>
        <xdr:cNvPr id="239" name="直線コネクタ 238"/>
        <xdr:cNvCxnSpPr/>
      </xdr:nvCxnSpPr>
      <xdr:spPr>
        <a:xfrm>
          <a:off x="15671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40"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41" name="フローチャート : 判断 240"/>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115570</xdr:rowOff>
    </xdr:from>
    <xdr:to>
      <xdr:col>22</xdr:col>
      <xdr:colOff>555625</xdr:colOff>
      <xdr:row>53</xdr:row>
      <xdr:rowOff>161290</xdr:rowOff>
    </xdr:to>
    <xdr:cxnSp macro="">
      <xdr:nvCxnSpPr>
        <xdr:cNvPr id="242" name="直線コネクタ 241"/>
        <xdr:cNvCxnSpPr/>
      </xdr:nvCxnSpPr>
      <xdr:spPr>
        <a:xfrm>
          <a:off x="14782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43" name="フローチャート : 判断 242"/>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4" name="テキスト ボックス 243"/>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115570</xdr:rowOff>
    </xdr:from>
    <xdr:to>
      <xdr:col>21</xdr:col>
      <xdr:colOff>352425</xdr:colOff>
      <xdr:row>53</xdr:row>
      <xdr:rowOff>161290</xdr:rowOff>
    </xdr:to>
    <xdr:cxnSp macro="">
      <xdr:nvCxnSpPr>
        <xdr:cNvPr id="245" name="直線コネクタ 244"/>
        <xdr:cNvCxnSpPr/>
      </xdr:nvCxnSpPr>
      <xdr:spPr>
        <a:xfrm flipV="1">
          <a:off x="13893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7" name="テキスト ボックス 246"/>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115570</xdr:rowOff>
    </xdr:from>
    <xdr:to>
      <xdr:col>20</xdr:col>
      <xdr:colOff>149225</xdr:colOff>
      <xdr:row>53</xdr:row>
      <xdr:rowOff>161290</xdr:rowOff>
    </xdr:to>
    <xdr:cxnSp macro="">
      <xdr:nvCxnSpPr>
        <xdr:cNvPr id="248" name="直線コネクタ 247"/>
        <xdr:cNvCxnSpPr/>
      </xdr:nvCxnSpPr>
      <xdr:spPr>
        <a:xfrm>
          <a:off x="13004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9" name="フローチャート : 判断 248"/>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50" name="テキスト ボックス 249"/>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51" name="フローチャート : 判断 250"/>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52" name="テキスト ボックス 251"/>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53</xdr:row>
      <xdr:rowOff>110490</xdr:rowOff>
    </xdr:from>
    <xdr:to>
      <xdr:col>24</xdr:col>
      <xdr:colOff>73025</xdr:colOff>
      <xdr:row>54</xdr:row>
      <xdr:rowOff>40640</xdr:rowOff>
    </xdr:to>
    <xdr:sp macro="" textlink="">
      <xdr:nvSpPr>
        <xdr:cNvPr id="258" name="円/楕円 257"/>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19067</xdr:rowOff>
    </xdr:from>
    <xdr:ext cx="762000" cy="259045"/>
    <xdr:sp macro="" textlink="">
      <xdr:nvSpPr>
        <xdr:cNvPr id="259"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110490</xdr:rowOff>
    </xdr:from>
    <xdr:to>
      <xdr:col>22</xdr:col>
      <xdr:colOff>606425</xdr:colOff>
      <xdr:row>54</xdr:row>
      <xdr:rowOff>40640</xdr:rowOff>
    </xdr:to>
    <xdr:sp macro="" textlink="">
      <xdr:nvSpPr>
        <xdr:cNvPr id="260" name="円/楕円 259"/>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50817</xdr:rowOff>
    </xdr:from>
    <xdr:ext cx="736600" cy="259045"/>
    <xdr:sp macro="" textlink="">
      <xdr:nvSpPr>
        <xdr:cNvPr id="261" name="テキスト ボックス 260"/>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64770</xdr:rowOff>
    </xdr:from>
    <xdr:to>
      <xdr:col>21</xdr:col>
      <xdr:colOff>403225</xdr:colOff>
      <xdr:row>53</xdr:row>
      <xdr:rowOff>166370</xdr:rowOff>
    </xdr:to>
    <xdr:sp macro="" textlink="">
      <xdr:nvSpPr>
        <xdr:cNvPr id="262" name="円/楕円 261"/>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5097</xdr:rowOff>
    </xdr:from>
    <xdr:ext cx="762000" cy="259045"/>
    <xdr:sp macro="" textlink="">
      <xdr:nvSpPr>
        <xdr:cNvPr id="263" name="テキスト ボックス 262"/>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110490</xdr:rowOff>
    </xdr:from>
    <xdr:to>
      <xdr:col>20</xdr:col>
      <xdr:colOff>200025</xdr:colOff>
      <xdr:row>54</xdr:row>
      <xdr:rowOff>40640</xdr:rowOff>
    </xdr:to>
    <xdr:sp macro="" textlink="">
      <xdr:nvSpPr>
        <xdr:cNvPr id="264" name="円/楕円 263"/>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50817</xdr:rowOff>
    </xdr:from>
    <xdr:ext cx="762000" cy="259045"/>
    <xdr:sp macro="" textlink="">
      <xdr:nvSpPr>
        <xdr:cNvPr id="265" name="テキスト ボックス 264"/>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64770</xdr:rowOff>
    </xdr:from>
    <xdr:to>
      <xdr:col>18</xdr:col>
      <xdr:colOff>682625</xdr:colOff>
      <xdr:row>53</xdr:row>
      <xdr:rowOff>166370</xdr:rowOff>
    </xdr:to>
    <xdr:sp macro="" textlink="">
      <xdr:nvSpPr>
        <xdr:cNvPr id="266" name="円/楕円 265"/>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5097</xdr:rowOff>
    </xdr:from>
    <xdr:ext cx="762000" cy="259045"/>
    <xdr:sp macro="" textlink="">
      <xdr:nvSpPr>
        <xdr:cNvPr id="267" name="テキスト ボックス 266"/>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後期高齢者医療給付費県負担金</a:t>
          </a:r>
          <a:r>
            <a:rPr lang="ja-JP" altLang="en-US" sz="1100">
              <a:solidFill>
                <a:schemeClr val="dk1"/>
              </a:solidFill>
              <a:effectLst/>
              <a:latin typeface="+mn-lt"/>
              <a:ea typeface="+mn-ea"/>
              <a:cs typeface="+mn-cs"/>
            </a:rPr>
            <a:t>、介護給費負担金</a:t>
          </a:r>
          <a:r>
            <a:rPr lang="ja-JP" altLang="ja-JP" sz="1100">
              <a:solidFill>
                <a:schemeClr val="dk1"/>
              </a:solidFill>
              <a:effectLst/>
              <a:latin typeface="+mn-lt"/>
              <a:ea typeface="+mn-ea"/>
              <a:cs typeface="+mn-cs"/>
            </a:rPr>
            <a:t>など社会保障関係費の増加等により、類似団体同様、年々増加する傾向にある。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今後も高齢化の進展などにより、この傾向は続くことが見込まれるため、</a:t>
          </a:r>
          <a:r>
            <a:rPr lang="ja-JP" altLang="ja-JP" sz="1100" baseline="0">
              <a:solidFill>
                <a:schemeClr val="dk1"/>
              </a:solidFill>
              <a:effectLst/>
              <a:latin typeface="+mn-lt"/>
              <a:ea typeface="+mn-ea"/>
              <a:cs typeface="+mn-cs"/>
            </a:rPr>
            <a:t>健康寿命の延伸や</a:t>
          </a:r>
          <a:r>
            <a:rPr lang="ja-JP" altLang="ja-JP" sz="1100">
              <a:solidFill>
                <a:schemeClr val="dk1"/>
              </a:solidFill>
              <a:effectLst/>
              <a:latin typeface="+mn-lt"/>
              <a:ea typeface="+mn-ea"/>
              <a:cs typeface="+mn-cs"/>
            </a:rPr>
            <a:t>介護予防など各種の施策の推進に努めていく。</a:t>
          </a:r>
          <a:endParaRPr lang="ja-JP" altLang="ja-JP" sz="1400">
            <a:solidFill>
              <a:srgbClr val="00B050"/>
            </a:solidFill>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5" name="直線コネクタ 294"/>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7" name="直線コネクタ 29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9" name="直線コネクタ 29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154214</xdr:rowOff>
    </xdr:from>
    <xdr:to>
      <xdr:col>24</xdr:col>
      <xdr:colOff>22225</xdr:colOff>
      <xdr:row>37</xdr:row>
      <xdr:rowOff>58964</xdr:rowOff>
    </xdr:to>
    <xdr:cxnSp macro="">
      <xdr:nvCxnSpPr>
        <xdr:cNvPr id="300" name="直線コネクタ 299"/>
        <xdr:cNvCxnSpPr/>
      </xdr:nvCxnSpPr>
      <xdr:spPr>
        <a:xfrm>
          <a:off x="15671800" y="632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152599</xdr:rowOff>
    </xdr:from>
    <xdr:ext cx="762000" cy="259045"/>
    <xdr:sp macro="" textlink="">
      <xdr:nvSpPr>
        <xdr:cNvPr id="301"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302" name="フローチャート : 判断 301"/>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118836</xdr:rowOff>
    </xdr:from>
    <xdr:to>
      <xdr:col>22</xdr:col>
      <xdr:colOff>555625</xdr:colOff>
      <xdr:row>36</xdr:row>
      <xdr:rowOff>154214</xdr:rowOff>
    </xdr:to>
    <xdr:cxnSp macro="">
      <xdr:nvCxnSpPr>
        <xdr:cNvPr id="303" name="直線コネクタ 302"/>
        <xdr:cNvCxnSpPr/>
      </xdr:nvCxnSpPr>
      <xdr:spPr>
        <a:xfrm>
          <a:off x="14782800" y="6119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4" name="フローチャート : 判断 30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05" name="テキスト ボックス 30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53522</xdr:rowOff>
    </xdr:from>
    <xdr:to>
      <xdr:col>21</xdr:col>
      <xdr:colOff>352425</xdr:colOff>
      <xdr:row>35</xdr:row>
      <xdr:rowOff>118836</xdr:rowOff>
    </xdr:to>
    <xdr:cxnSp macro="">
      <xdr:nvCxnSpPr>
        <xdr:cNvPr id="306" name="直線コネクタ 305"/>
        <xdr:cNvCxnSpPr/>
      </xdr:nvCxnSpPr>
      <xdr:spPr>
        <a:xfrm>
          <a:off x="13893800" y="6054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7" name="フローチャート : 判断 306"/>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08" name="テキスト ボックス 307"/>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31750</xdr:rowOff>
    </xdr:from>
    <xdr:to>
      <xdr:col>20</xdr:col>
      <xdr:colOff>149225</xdr:colOff>
      <xdr:row>35</xdr:row>
      <xdr:rowOff>53522</xdr:rowOff>
    </xdr:to>
    <xdr:cxnSp macro="">
      <xdr:nvCxnSpPr>
        <xdr:cNvPr id="309" name="直線コネクタ 308"/>
        <xdr:cNvCxnSpPr/>
      </xdr:nvCxnSpPr>
      <xdr:spPr>
        <a:xfrm>
          <a:off x="13004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10" name="フローチャート : 判断 309"/>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11" name="テキスト ボックス 310"/>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12" name="フローチャート : 判断 311"/>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13" name="テキスト ボックス 312"/>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8164</xdr:rowOff>
    </xdr:from>
    <xdr:to>
      <xdr:col>24</xdr:col>
      <xdr:colOff>73025</xdr:colOff>
      <xdr:row>37</xdr:row>
      <xdr:rowOff>109764</xdr:rowOff>
    </xdr:to>
    <xdr:sp macro="" textlink="">
      <xdr:nvSpPr>
        <xdr:cNvPr id="319" name="円/楕円 318"/>
        <xdr:cNvSpPr/>
      </xdr:nvSpPr>
      <xdr:spPr>
        <a:xfrm>
          <a:off x="16459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151691</xdr:rowOff>
    </xdr:from>
    <xdr:ext cx="762000" cy="259045"/>
    <xdr:sp macro="" textlink="">
      <xdr:nvSpPr>
        <xdr:cNvPr id="320" name="補助費等該当値テキスト"/>
        <xdr:cNvSpPr txBox="1"/>
      </xdr:nvSpPr>
      <xdr:spPr>
        <a:xfrm>
          <a:off x="16598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103414</xdr:rowOff>
    </xdr:from>
    <xdr:to>
      <xdr:col>22</xdr:col>
      <xdr:colOff>606425</xdr:colOff>
      <xdr:row>37</xdr:row>
      <xdr:rowOff>33564</xdr:rowOff>
    </xdr:to>
    <xdr:sp macro="" textlink="">
      <xdr:nvSpPr>
        <xdr:cNvPr id="321" name="円/楕円 320"/>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18341</xdr:rowOff>
    </xdr:from>
    <xdr:ext cx="736600" cy="259045"/>
    <xdr:sp macro="" textlink="">
      <xdr:nvSpPr>
        <xdr:cNvPr id="322" name="テキスト ボックス 321"/>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68036</xdr:rowOff>
    </xdr:from>
    <xdr:to>
      <xdr:col>21</xdr:col>
      <xdr:colOff>403225</xdr:colOff>
      <xdr:row>35</xdr:row>
      <xdr:rowOff>169636</xdr:rowOff>
    </xdr:to>
    <xdr:sp macro="" textlink="">
      <xdr:nvSpPr>
        <xdr:cNvPr id="323" name="円/楕円 322"/>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154413</xdr:rowOff>
    </xdr:from>
    <xdr:ext cx="762000" cy="259045"/>
    <xdr:sp macro="" textlink="">
      <xdr:nvSpPr>
        <xdr:cNvPr id="324" name="テキスト ボックス 323"/>
        <xdr:cNvSpPr txBox="1"/>
      </xdr:nvSpPr>
      <xdr:spPr>
        <a:xfrm>
          <a:off x="14401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2722</xdr:rowOff>
    </xdr:from>
    <xdr:to>
      <xdr:col>20</xdr:col>
      <xdr:colOff>200025</xdr:colOff>
      <xdr:row>35</xdr:row>
      <xdr:rowOff>104322</xdr:rowOff>
    </xdr:to>
    <xdr:sp macro="" textlink="">
      <xdr:nvSpPr>
        <xdr:cNvPr id="325" name="円/楕円 32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114499</xdr:rowOff>
    </xdr:from>
    <xdr:ext cx="762000" cy="259045"/>
    <xdr:sp macro="" textlink="">
      <xdr:nvSpPr>
        <xdr:cNvPr id="326" name="テキスト ボックス 32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27" name="円/楕円 326"/>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28" name="テキスト ボックス 327"/>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臨時財政対策債の残高が累増していることから、これに係る元利償還金が年々増加し、公債費に係る経常収支比率は年々増加傾向にあるが、これまでの発行抑制の取組により、類似団体の平均よりは大幅に低い率で推移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県有施設等の多くが更新時期を迎える</a:t>
          </a:r>
          <a:r>
            <a:rPr kumimoji="1" lang="ja-JP" altLang="en-US" sz="1100">
              <a:solidFill>
                <a:schemeClr val="dk1"/>
              </a:solidFill>
              <a:effectLst/>
              <a:latin typeface="+mn-lt"/>
              <a:ea typeface="+mn-ea"/>
              <a:cs typeface="+mn-cs"/>
            </a:rPr>
            <a:t>が</a:t>
          </a:r>
          <a:r>
            <a:rPr lang="ja-JP" altLang="en-US" sz="1100">
              <a:solidFill>
                <a:schemeClr val="dk1"/>
              </a:solidFill>
              <a:effectLst/>
              <a:latin typeface="+mn-lt"/>
              <a:ea typeface="+mn-ea"/>
              <a:cs typeface="+mn-cs"/>
            </a:rPr>
            <a:t>、引き続き、新たな財政健全化計画に基づき、健全な財政運営に努めていく。</a:t>
          </a:r>
          <a:endParaRPr lang="ja-JP" altLang="ja-JP" sz="1400">
            <a:solidFill>
              <a:srgbClr val="00B050"/>
            </a:solidFill>
            <a:effectLst/>
          </a:endParaRPr>
        </a:p>
        <a:p>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4" name="直線コネクタ 353"/>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5"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6" name="直線コネクタ 355"/>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7"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8" name="直線コネクタ 357"/>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165100</xdr:rowOff>
    </xdr:from>
    <xdr:to>
      <xdr:col>7</xdr:col>
      <xdr:colOff>15875</xdr:colOff>
      <xdr:row>73</xdr:row>
      <xdr:rowOff>31750</xdr:rowOff>
    </xdr:to>
    <xdr:cxnSp macro="">
      <xdr:nvCxnSpPr>
        <xdr:cNvPr id="359" name="直線コネクタ 358"/>
        <xdr:cNvCxnSpPr/>
      </xdr:nvCxnSpPr>
      <xdr:spPr>
        <a:xfrm>
          <a:off x="3987800" y="1250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60"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61" name="フローチャート : 判断 360"/>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101600</xdr:rowOff>
    </xdr:from>
    <xdr:to>
      <xdr:col>5</xdr:col>
      <xdr:colOff>549275</xdr:colOff>
      <xdr:row>72</xdr:row>
      <xdr:rowOff>165100</xdr:rowOff>
    </xdr:to>
    <xdr:cxnSp macro="">
      <xdr:nvCxnSpPr>
        <xdr:cNvPr id="362" name="直線コネクタ 361"/>
        <xdr:cNvCxnSpPr/>
      </xdr:nvCxnSpPr>
      <xdr:spPr>
        <a:xfrm>
          <a:off x="3098800" y="1244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63" name="フローチャート : 判断 362"/>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4" name="テキスト ボックス 363"/>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88900</xdr:rowOff>
    </xdr:from>
    <xdr:to>
      <xdr:col>4</xdr:col>
      <xdr:colOff>346075</xdr:colOff>
      <xdr:row>72</xdr:row>
      <xdr:rowOff>101600</xdr:rowOff>
    </xdr:to>
    <xdr:cxnSp macro="">
      <xdr:nvCxnSpPr>
        <xdr:cNvPr id="365" name="直線コネクタ 364"/>
        <xdr:cNvCxnSpPr/>
      </xdr:nvCxnSpPr>
      <xdr:spPr>
        <a:xfrm>
          <a:off x="2209800" y="1243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6" name="フローチャート : 判断 365"/>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7" name="テキスト ボックス 366"/>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76200</xdr:rowOff>
    </xdr:from>
    <xdr:to>
      <xdr:col>3</xdr:col>
      <xdr:colOff>142875</xdr:colOff>
      <xdr:row>72</xdr:row>
      <xdr:rowOff>88900</xdr:rowOff>
    </xdr:to>
    <xdr:cxnSp macro="">
      <xdr:nvCxnSpPr>
        <xdr:cNvPr id="368" name="直線コネクタ 367"/>
        <xdr:cNvCxnSpPr/>
      </xdr:nvCxnSpPr>
      <xdr:spPr>
        <a:xfrm>
          <a:off x="1320800" y="1242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9" name="フローチャート : 判断 368"/>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70" name="テキスト ボックス 369"/>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71" name="フローチャート : 判断 370"/>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72" name="テキスト ボックス 371"/>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152400</xdr:rowOff>
    </xdr:from>
    <xdr:to>
      <xdr:col>7</xdr:col>
      <xdr:colOff>66675</xdr:colOff>
      <xdr:row>73</xdr:row>
      <xdr:rowOff>82550</xdr:rowOff>
    </xdr:to>
    <xdr:sp macro="" textlink="">
      <xdr:nvSpPr>
        <xdr:cNvPr id="378" name="円/楕円 377"/>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60977</xdr:rowOff>
    </xdr:from>
    <xdr:ext cx="762000" cy="259045"/>
    <xdr:sp macro="" textlink="">
      <xdr:nvSpPr>
        <xdr:cNvPr id="379"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114300</xdr:rowOff>
    </xdr:from>
    <xdr:to>
      <xdr:col>5</xdr:col>
      <xdr:colOff>600075</xdr:colOff>
      <xdr:row>73</xdr:row>
      <xdr:rowOff>44450</xdr:rowOff>
    </xdr:to>
    <xdr:sp macro="" textlink="">
      <xdr:nvSpPr>
        <xdr:cNvPr id="380" name="円/楕円 379"/>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54627</xdr:rowOff>
    </xdr:from>
    <xdr:ext cx="736600" cy="259045"/>
    <xdr:sp macro="" textlink="">
      <xdr:nvSpPr>
        <xdr:cNvPr id="381" name="テキスト ボックス 380"/>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50800</xdr:rowOff>
    </xdr:from>
    <xdr:to>
      <xdr:col>4</xdr:col>
      <xdr:colOff>396875</xdr:colOff>
      <xdr:row>72</xdr:row>
      <xdr:rowOff>152400</xdr:rowOff>
    </xdr:to>
    <xdr:sp macro="" textlink="">
      <xdr:nvSpPr>
        <xdr:cNvPr id="382" name="円/楕円 381"/>
        <xdr:cNvSpPr/>
      </xdr:nvSpPr>
      <xdr:spPr>
        <a:xfrm>
          <a:off x="3048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70</xdr:row>
      <xdr:rowOff>162577</xdr:rowOff>
    </xdr:from>
    <xdr:ext cx="762000" cy="259045"/>
    <xdr:sp macro="" textlink="">
      <xdr:nvSpPr>
        <xdr:cNvPr id="383" name="テキスト ボックス 382"/>
        <xdr:cNvSpPr txBox="1"/>
      </xdr:nvSpPr>
      <xdr:spPr>
        <a:xfrm>
          <a:off x="27178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38100</xdr:rowOff>
    </xdr:from>
    <xdr:to>
      <xdr:col>3</xdr:col>
      <xdr:colOff>193675</xdr:colOff>
      <xdr:row>72</xdr:row>
      <xdr:rowOff>139700</xdr:rowOff>
    </xdr:to>
    <xdr:sp macro="" textlink="">
      <xdr:nvSpPr>
        <xdr:cNvPr id="384" name="円/楕円 383"/>
        <xdr:cNvSpPr/>
      </xdr:nvSpPr>
      <xdr:spPr>
        <a:xfrm>
          <a:off x="2159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70</xdr:row>
      <xdr:rowOff>149877</xdr:rowOff>
    </xdr:from>
    <xdr:ext cx="762000" cy="259045"/>
    <xdr:sp macro="" textlink="">
      <xdr:nvSpPr>
        <xdr:cNvPr id="385" name="テキスト ボックス 384"/>
        <xdr:cNvSpPr txBox="1"/>
      </xdr:nvSpPr>
      <xdr:spPr>
        <a:xfrm>
          <a:off x="1828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25400</xdr:rowOff>
    </xdr:from>
    <xdr:to>
      <xdr:col>1</xdr:col>
      <xdr:colOff>676275</xdr:colOff>
      <xdr:row>72</xdr:row>
      <xdr:rowOff>127000</xdr:rowOff>
    </xdr:to>
    <xdr:sp macro="" textlink="">
      <xdr:nvSpPr>
        <xdr:cNvPr id="386" name="円/楕円 385"/>
        <xdr:cNvSpPr/>
      </xdr:nvSpPr>
      <xdr:spPr>
        <a:xfrm>
          <a:off x="1270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137177</xdr:rowOff>
    </xdr:from>
    <xdr:ext cx="762000" cy="259045"/>
    <xdr:sp macro="" textlink="">
      <xdr:nvSpPr>
        <xdr:cNvPr id="387" name="テキスト ボックス 386"/>
        <xdr:cNvSpPr txBox="1"/>
      </xdr:nvSpPr>
      <xdr:spPr>
        <a:xfrm>
          <a:off x="939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公債費以外の経常的経費の</a:t>
          </a:r>
          <a:r>
            <a:rPr lang="ja-JP" altLang="en-US" sz="1100">
              <a:solidFill>
                <a:schemeClr val="dk1"/>
              </a:solidFill>
              <a:effectLst/>
              <a:latin typeface="+mn-lt"/>
              <a:ea typeface="+mn-ea"/>
              <a:cs typeface="+mn-cs"/>
            </a:rPr>
            <a:t>約</a:t>
          </a:r>
          <a:r>
            <a:rPr lang="ja-JP" altLang="ja-JP" sz="1100">
              <a:solidFill>
                <a:schemeClr val="dk1"/>
              </a:solidFill>
              <a:effectLst/>
              <a:latin typeface="+mn-lt"/>
              <a:ea typeface="+mn-ea"/>
              <a:cs typeface="+mn-cs"/>
            </a:rPr>
            <a:t>６割を占める人件費が類似団体平均を上回っていることから、人件費と同様に類似団体を上回る傾向で推移している。今後も、</a:t>
          </a:r>
          <a:r>
            <a:rPr lang="ja-JP" altLang="en-US" sz="1100">
              <a:solidFill>
                <a:schemeClr val="dk1"/>
              </a:solidFill>
              <a:effectLst/>
              <a:latin typeface="+mn-lt"/>
              <a:ea typeface="+mn-ea"/>
              <a:cs typeface="+mn-cs"/>
            </a:rPr>
            <a:t>引き続き、給与水準の適正化や適正な定員管理に努めていく。</a:t>
          </a:r>
          <a:endParaRPr lang="ja-JP" altLang="ja-JP" sz="1400">
            <a:solidFill>
              <a:srgbClr val="00B050"/>
            </a:solidFill>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13" name="直線コネクタ 412"/>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6"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7" name="直線コネクタ 416"/>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146050</xdr:rowOff>
    </xdr:from>
    <xdr:to>
      <xdr:col>24</xdr:col>
      <xdr:colOff>22225</xdr:colOff>
      <xdr:row>80</xdr:row>
      <xdr:rowOff>38100</xdr:rowOff>
    </xdr:to>
    <xdr:cxnSp macro="">
      <xdr:nvCxnSpPr>
        <xdr:cNvPr id="418" name="直線コネクタ 417"/>
        <xdr:cNvCxnSpPr/>
      </xdr:nvCxnSpPr>
      <xdr:spPr>
        <a:xfrm>
          <a:off x="15671800" y="1369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9"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20" name="フローチャート : 判断 419"/>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95250</xdr:rowOff>
    </xdr:from>
    <xdr:to>
      <xdr:col>22</xdr:col>
      <xdr:colOff>555625</xdr:colOff>
      <xdr:row>79</xdr:row>
      <xdr:rowOff>146050</xdr:rowOff>
    </xdr:to>
    <xdr:cxnSp macro="">
      <xdr:nvCxnSpPr>
        <xdr:cNvPr id="421" name="直線コネクタ 420"/>
        <xdr:cNvCxnSpPr/>
      </xdr:nvCxnSpPr>
      <xdr:spPr>
        <a:xfrm>
          <a:off x="14782800" y="132969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22" name="フローチャート : 判断 421"/>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3827</xdr:rowOff>
    </xdr:from>
    <xdr:ext cx="736600" cy="259045"/>
    <xdr:sp macro="" textlink="">
      <xdr:nvSpPr>
        <xdr:cNvPr id="423" name="テキスト ボックス 422"/>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152400</xdr:rowOff>
    </xdr:from>
    <xdr:to>
      <xdr:col>21</xdr:col>
      <xdr:colOff>352425</xdr:colOff>
      <xdr:row>77</xdr:row>
      <xdr:rowOff>95250</xdr:rowOff>
    </xdr:to>
    <xdr:cxnSp macro="">
      <xdr:nvCxnSpPr>
        <xdr:cNvPr id="424" name="直線コネクタ 423"/>
        <xdr:cNvCxnSpPr/>
      </xdr:nvCxnSpPr>
      <xdr:spPr>
        <a:xfrm>
          <a:off x="13893800" y="1318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5" name="フローチャート : 判断 424"/>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26" name="テキスト ボックス 425"/>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152400</xdr:rowOff>
    </xdr:from>
    <xdr:to>
      <xdr:col>20</xdr:col>
      <xdr:colOff>149225</xdr:colOff>
      <xdr:row>79</xdr:row>
      <xdr:rowOff>158750</xdr:rowOff>
    </xdr:to>
    <xdr:cxnSp macro="">
      <xdr:nvCxnSpPr>
        <xdr:cNvPr id="427" name="直線コネクタ 426"/>
        <xdr:cNvCxnSpPr/>
      </xdr:nvCxnSpPr>
      <xdr:spPr>
        <a:xfrm flipV="1">
          <a:off x="13004800" y="131826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8" name="フローチャート : 判断 42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9" name="テキスト ボックス 42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30" name="フローチャート : 判断 429"/>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31" name="テキスト ボックス 430"/>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79</xdr:row>
      <xdr:rowOff>158750</xdr:rowOff>
    </xdr:from>
    <xdr:to>
      <xdr:col>24</xdr:col>
      <xdr:colOff>73025</xdr:colOff>
      <xdr:row>80</xdr:row>
      <xdr:rowOff>88900</xdr:rowOff>
    </xdr:to>
    <xdr:sp macro="" textlink="">
      <xdr:nvSpPr>
        <xdr:cNvPr id="437" name="円/楕円 436"/>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130827</xdr:rowOff>
    </xdr:from>
    <xdr:ext cx="762000" cy="259045"/>
    <xdr:sp macro="" textlink="">
      <xdr:nvSpPr>
        <xdr:cNvPr id="438" name="公債費以外該当値テキスト"/>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95250</xdr:rowOff>
    </xdr:from>
    <xdr:to>
      <xdr:col>22</xdr:col>
      <xdr:colOff>606425</xdr:colOff>
      <xdr:row>80</xdr:row>
      <xdr:rowOff>25400</xdr:rowOff>
    </xdr:to>
    <xdr:sp macro="" textlink="">
      <xdr:nvSpPr>
        <xdr:cNvPr id="439" name="円/楕円 438"/>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10177</xdr:rowOff>
    </xdr:from>
    <xdr:ext cx="736600" cy="259045"/>
    <xdr:sp macro="" textlink="">
      <xdr:nvSpPr>
        <xdr:cNvPr id="440" name="テキスト ボックス 439"/>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44450</xdr:rowOff>
    </xdr:from>
    <xdr:to>
      <xdr:col>21</xdr:col>
      <xdr:colOff>403225</xdr:colOff>
      <xdr:row>77</xdr:row>
      <xdr:rowOff>146050</xdr:rowOff>
    </xdr:to>
    <xdr:sp macro="" textlink="">
      <xdr:nvSpPr>
        <xdr:cNvPr id="441" name="円/楕円 440"/>
        <xdr:cNvSpPr/>
      </xdr:nvSpPr>
      <xdr:spPr>
        <a:xfrm>
          <a:off x="14732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130827</xdr:rowOff>
    </xdr:from>
    <xdr:ext cx="762000" cy="259045"/>
    <xdr:sp macro="" textlink="">
      <xdr:nvSpPr>
        <xdr:cNvPr id="442" name="テキスト ボックス 441"/>
        <xdr:cNvSpPr txBox="1"/>
      </xdr:nvSpPr>
      <xdr:spPr>
        <a:xfrm>
          <a:off x="14401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101600</xdr:rowOff>
    </xdr:from>
    <xdr:to>
      <xdr:col>20</xdr:col>
      <xdr:colOff>200025</xdr:colOff>
      <xdr:row>77</xdr:row>
      <xdr:rowOff>31750</xdr:rowOff>
    </xdr:to>
    <xdr:sp macro="" textlink="">
      <xdr:nvSpPr>
        <xdr:cNvPr id="443" name="円/楕円 442"/>
        <xdr:cNvSpPr/>
      </xdr:nvSpPr>
      <xdr:spPr>
        <a:xfrm>
          <a:off x="13843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16527</xdr:rowOff>
    </xdr:from>
    <xdr:ext cx="762000" cy="259045"/>
    <xdr:sp macro="" textlink="">
      <xdr:nvSpPr>
        <xdr:cNvPr id="444" name="テキスト ボックス 443"/>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107950</xdr:rowOff>
    </xdr:from>
    <xdr:to>
      <xdr:col>18</xdr:col>
      <xdr:colOff>682625</xdr:colOff>
      <xdr:row>80</xdr:row>
      <xdr:rowOff>38100</xdr:rowOff>
    </xdr:to>
    <xdr:sp macro="" textlink="">
      <xdr:nvSpPr>
        <xdr:cNvPr id="445" name="円/楕円 444"/>
        <xdr:cNvSpPr/>
      </xdr:nvSpPr>
      <xdr:spPr>
        <a:xfrm>
          <a:off x="12954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22877</xdr:rowOff>
    </xdr:from>
    <xdr:ext cx="762000" cy="259045"/>
    <xdr:sp macro="" textlink="">
      <xdr:nvSpPr>
        <xdr:cNvPr id="446" name="テキスト ボックス 445"/>
        <xdr:cNvSpPr txBox="1"/>
      </xdr:nvSpPr>
      <xdr:spPr>
        <a:xfrm>
          <a:off x="12623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143695</xdr:rowOff>
    </xdr:from>
    <xdr:to>
      <xdr:col>4</xdr:col>
      <xdr:colOff>1117600</xdr:colOff>
      <xdr:row>16</xdr:row>
      <xdr:rowOff>149228</xdr:rowOff>
    </xdr:to>
    <xdr:cxnSp macro="">
      <xdr:nvCxnSpPr>
        <xdr:cNvPr id="48" name="直線コネクタ 47"/>
        <xdr:cNvCxnSpPr/>
      </xdr:nvCxnSpPr>
      <xdr:spPr bwMode="auto">
        <a:xfrm flipV="1">
          <a:off x="5003800" y="2934520"/>
          <a:ext cx="647700" cy="5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149542</xdr:rowOff>
    </xdr:from>
    <xdr:ext cx="762000" cy="259045"/>
    <xdr:sp macro="" textlink="">
      <xdr:nvSpPr>
        <xdr:cNvPr id="49" name="人口1人当たり決算額の推移平均値テキスト130"/>
        <xdr:cNvSpPr txBox="1"/>
      </xdr:nvSpPr>
      <xdr:spPr>
        <a:xfrm>
          <a:off x="5740400" y="259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149228</xdr:rowOff>
    </xdr:from>
    <xdr:to>
      <xdr:col>4</xdr:col>
      <xdr:colOff>469900</xdr:colOff>
      <xdr:row>16</xdr:row>
      <xdr:rowOff>154440</xdr:rowOff>
    </xdr:to>
    <xdr:cxnSp macro="">
      <xdr:nvCxnSpPr>
        <xdr:cNvPr id="51" name="直線コネクタ 50"/>
        <xdr:cNvCxnSpPr/>
      </xdr:nvCxnSpPr>
      <xdr:spPr bwMode="auto">
        <a:xfrm flipV="1">
          <a:off x="4305300" y="2940053"/>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154440</xdr:rowOff>
    </xdr:from>
    <xdr:to>
      <xdr:col>3</xdr:col>
      <xdr:colOff>904875</xdr:colOff>
      <xdr:row>17</xdr:row>
      <xdr:rowOff>58702</xdr:rowOff>
    </xdr:to>
    <xdr:cxnSp macro="">
      <xdr:nvCxnSpPr>
        <xdr:cNvPr id="54" name="直線コネクタ 53"/>
        <xdr:cNvCxnSpPr/>
      </xdr:nvCxnSpPr>
      <xdr:spPr bwMode="auto">
        <a:xfrm flipV="1">
          <a:off x="3606800" y="2945265"/>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121599</xdr:rowOff>
    </xdr:from>
    <xdr:ext cx="762000" cy="259045"/>
    <xdr:sp macro="" textlink="">
      <xdr:nvSpPr>
        <xdr:cNvPr id="56" name="テキスト ボックス 55"/>
        <xdr:cNvSpPr txBox="1"/>
      </xdr:nvSpPr>
      <xdr:spPr>
        <a:xfrm>
          <a:off x="3924300" y="25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123670</xdr:rowOff>
    </xdr:from>
    <xdr:to>
      <xdr:col>3</xdr:col>
      <xdr:colOff>206375</xdr:colOff>
      <xdr:row>17</xdr:row>
      <xdr:rowOff>58702</xdr:rowOff>
    </xdr:to>
    <xdr:cxnSp macro="">
      <xdr:nvCxnSpPr>
        <xdr:cNvPr id="57" name="直線コネクタ 56"/>
        <xdr:cNvCxnSpPr/>
      </xdr:nvCxnSpPr>
      <xdr:spPr bwMode="auto">
        <a:xfrm>
          <a:off x="2908300" y="2914495"/>
          <a:ext cx="698500" cy="10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28970</xdr:rowOff>
    </xdr:from>
    <xdr:ext cx="762000" cy="259045"/>
    <xdr:sp macro="" textlink="">
      <xdr:nvSpPr>
        <xdr:cNvPr id="59" name="テキスト ボックス 58"/>
        <xdr:cNvSpPr txBox="1"/>
      </xdr:nvSpPr>
      <xdr:spPr>
        <a:xfrm>
          <a:off x="32258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124594</xdr:rowOff>
    </xdr:from>
    <xdr:ext cx="762000" cy="259045"/>
    <xdr:sp macro="" textlink="">
      <xdr:nvSpPr>
        <xdr:cNvPr id="61" name="テキスト ボックス 60"/>
        <xdr:cNvSpPr txBox="1"/>
      </xdr:nvSpPr>
      <xdr:spPr>
        <a:xfrm>
          <a:off x="25273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92895</xdr:rowOff>
    </xdr:from>
    <xdr:to>
      <xdr:col>5</xdr:col>
      <xdr:colOff>34925</xdr:colOff>
      <xdr:row>17</xdr:row>
      <xdr:rowOff>23045</xdr:rowOff>
    </xdr:to>
    <xdr:sp macro="" textlink="">
      <xdr:nvSpPr>
        <xdr:cNvPr id="67" name="円/楕円 66"/>
        <xdr:cNvSpPr/>
      </xdr:nvSpPr>
      <xdr:spPr bwMode="auto">
        <a:xfrm>
          <a:off x="5600700" y="288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64972</xdr:rowOff>
    </xdr:from>
    <xdr:ext cx="762000" cy="259045"/>
    <xdr:sp macro="" textlink="">
      <xdr:nvSpPr>
        <xdr:cNvPr id="68" name="人口1人当たり決算額の推移該当値テキスト130"/>
        <xdr:cNvSpPr txBox="1"/>
      </xdr:nvSpPr>
      <xdr:spPr>
        <a:xfrm>
          <a:off x="5740400" y="28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98428</xdr:rowOff>
    </xdr:from>
    <xdr:to>
      <xdr:col>4</xdr:col>
      <xdr:colOff>520700</xdr:colOff>
      <xdr:row>17</xdr:row>
      <xdr:rowOff>28578</xdr:rowOff>
    </xdr:to>
    <xdr:sp macro="" textlink="">
      <xdr:nvSpPr>
        <xdr:cNvPr id="69" name="円/楕円 68"/>
        <xdr:cNvSpPr/>
      </xdr:nvSpPr>
      <xdr:spPr bwMode="auto">
        <a:xfrm>
          <a:off x="4953000" y="288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13355</xdr:rowOff>
    </xdr:from>
    <xdr:ext cx="736600" cy="259045"/>
    <xdr:sp macro="" textlink="">
      <xdr:nvSpPr>
        <xdr:cNvPr id="70" name="テキスト ボックス 69"/>
        <xdr:cNvSpPr txBox="1"/>
      </xdr:nvSpPr>
      <xdr:spPr>
        <a:xfrm>
          <a:off x="4622800" y="297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103640</xdr:rowOff>
    </xdr:from>
    <xdr:to>
      <xdr:col>3</xdr:col>
      <xdr:colOff>955675</xdr:colOff>
      <xdr:row>17</xdr:row>
      <xdr:rowOff>33790</xdr:rowOff>
    </xdr:to>
    <xdr:sp macro="" textlink="">
      <xdr:nvSpPr>
        <xdr:cNvPr id="71" name="円/楕円 70"/>
        <xdr:cNvSpPr/>
      </xdr:nvSpPr>
      <xdr:spPr bwMode="auto">
        <a:xfrm>
          <a:off x="4254500" y="289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18567</xdr:rowOff>
    </xdr:from>
    <xdr:ext cx="762000" cy="259045"/>
    <xdr:sp macro="" textlink="">
      <xdr:nvSpPr>
        <xdr:cNvPr id="72" name="テキスト ボックス 71"/>
        <xdr:cNvSpPr txBox="1"/>
      </xdr:nvSpPr>
      <xdr:spPr>
        <a:xfrm>
          <a:off x="3924300" y="298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7902</xdr:rowOff>
    </xdr:from>
    <xdr:to>
      <xdr:col>3</xdr:col>
      <xdr:colOff>257175</xdr:colOff>
      <xdr:row>17</xdr:row>
      <xdr:rowOff>109502</xdr:rowOff>
    </xdr:to>
    <xdr:sp macro="" textlink="">
      <xdr:nvSpPr>
        <xdr:cNvPr id="73" name="円/楕円 72"/>
        <xdr:cNvSpPr/>
      </xdr:nvSpPr>
      <xdr:spPr bwMode="auto">
        <a:xfrm>
          <a:off x="3556000" y="297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94279</xdr:rowOff>
    </xdr:from>
    <xdr:ext cx="762000" cy="259045"/>
    <xdr:sp macro="" textlink="">
      <xdr:nvSpPr>
        <xdr:cNvPr id="74" name="テキスト ボックス 73"/>
        <xdr:cNvSpPr txBox="1"/>
      </xdr:nvSpPr>
      <xdr:spPr>
        <a:xfrm>
          <a:off x="3225800" y="305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72870</xdr:rowOff>
    </xdr:from>
    <xdr:to>
      <xdr:col>2</xdr:col>
      <xdr:colOff>692150</xdr:colOff>
      <xdr:row>17</xdr:row>
      <xdr:rowOff>3020</xdr:rowOff>
    </xdr:to>
    <xdr:sp macro="" textlink="">
      <xdr:nvSpPr>
        <xdr:cNvPr id="75" name="円/楕円 74"/>
        <xdr:cNvSpPr/>
      </xdr:nvSpPr>
      <xdr:spPr bwMode="auto">
        <a:xfrm>
          <a:off x="2857500" y="286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159247</xdr:rowOff>
    </xdr:from>
    <xdr:ext cx="762000" cy="259045"/>
    <xdr:sp macro="" textlink="">
      <xdr:nvSpPr>
        <xdr:cNvPr id="76" name="テキスト ボックス 75"/>
        <xdr:cNvSpPr txBox="1"/>
      </xdr:nvSpPr>
      <xdr:spPr>
        <a:xfrm>
          <a:off x="2527300" y="295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329174</xdr:rowOff>
    </xdr:from>
    <xdr:to>
      <xdr:col>4</xdr:col>
      <xdr:colOff>1117600</xdr:colOff>
      <xdr:row>38</xdr:row>
      <xdr:rowOff>41412</xdr:rowOff>
    </xdr:to>
    <xdr:cxnSp macro="">
      <xdr:nvCxnSpPr>
        <xdr:cNvPr id="109" name="直線コネクタ 108"/>
        <xdr:cNvCxnSpPr/>
      </xdr:nvCxnSpPr>
      <xdr:spPr bwMode="auto">
        <a:xfrm>
          <a:off x="5003800" y="7453874"/>
          <a:ext cx="647700" cy="55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126377</xdr:rowOff>
    </xdr:from>
    <xdr:ext cx="762000" cy="259045"/>
    <xdr:sp macro="" textlink="">
      <xdr:nvSpPr>
        <xdr:cNvPr id="110" name="人口1人当たり決算額の推移平均値テキスト445"/>
        <xdr:cNvSpPr txBox="1"/>
      </xdr:nvSpPr>
      <xdr:spPr>
        <a:xfrm>
          <a:off x="5740400" y="67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259314</xdr:rowOff>
    </xdr:from>
    <xdr:to>
      <xdr:col>4</xdr:col>
      <xdr:colOff>469900</xdr:colOff>
      <xdr:row>37</xdr:row>
      <xdr:rowOff>329174</xdr:rowOff>
    </xdr:to>
    <xdr:cxnSp macro="">
      <xdr:nvCxnSpPr>
        <xdr:cNvPr id="112" name="直線コネクタ 111"/>
        <xdr:cNvCxnSpPr/>
      </xdr:nvCxnSpPr>
      <xdr:spPr bwMode="auto">
        <a:xfrm>
          <a:off x="4305300" y="7384014"/>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259314</xdr:rowOff>
    </xdr:from>
    <xdr:to>
      <xdr:col>3</xdr:col>
      <xdr:colOff>904875</xdr:colOff>
      <xdr:row>37</xdr:row>
      <xdr:rowOff>262423</xdr:rowOff>
    </xdr:to>
    <xdr:cxnSp macro="">
      <xdr:nvCxnSpPr>
        <xdr:cNvPr id="115" name="直線コネクタ 114"/>
        <xdr:cNvCxnSpPr/>
      </xdr:nvCxnSpPr>
      <xdr:spPr bwMode="auto">
        <a:xfrm flipV="1">
          <a:off x="3606800" y="7384014"/>
          <a:ext cx="698500" cy="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262423</xdr:rowOff>
    </xdr:from>
    <xdr:to>
      <xdr:col>3</xdr:col>
      <xdr:colOff>206375</xdr:colOff>
      <xdr:row>37</xdr:row>
      <xdr:rowOff>262972</xdr:rowOff>
    </xdr:to>
    <xdr:cxnSp macro="">
      <xdr:nvCxnSpPr>
        <xdr:cNvPr id="118" name="直線コネクタ 117"/>
        <xdr:cNvCxnSpPr/>
      </xdr:nvCxnSpPr>
      <xdr:spPr bwMode="auto">
        <a:xfrm flipV="1">
          <a:off x="2908300" y="7387123"/>
          <a:ext cx="6985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222542</xdr:rowOff>
    </xdr:from>
    <xdr:ext cx="762000" cy="259045"/>
    <xdr:sp macro="" textlink="">
      <xdr:nvSpPr>
        <xdr:cNvPr id="120" name="テキスト ボックス 119"/>
        <xdr:cNvSpPr txBox="1"/>
      </xdr:nvSpPr>
      <xdr:spPr>
        <a:xfrm>
          <a:off x="32258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317547</xdr:rowOff>
    </xdr:from>
    <xdr:ext cx="762000" cy="259045"/>
    <xdr:sp macro="" textlink="">
      <xdr:nvSpPr>
        <xdr:cNvPr id="122" name="テキスト ボックス 121"/>
        <xdr:cNvSpPr txBox="1"/>
      </xdr:nvSpPr>
      <xdr:spPr>
        <a:xfrm>
          <a:off x="25273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333512</xdr:rowOff>
    </xdr:from>
    <xdr:to>
      <xdr:col>5</xdr:col>
      <xdr:colOff>34925</xdr:colOff>
      <xdr:row>38</xdr:row>
      <xdr:rowOff>92212</xdr:rowOff>
    </xdr:to>
    <xdr:sp macro="" textlink="">
      <xdr:nvSpPr>
        <xdr:cNvPr id="128" name="円/楕円 127"/>
        <xdr:cNvSpPr/>
      </xdr:nvSpPr>
      <xdr:spPr bwMode="auto">
        <a:xfrm>
          <a:off x="5600700" y="745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242089</xdr:rowOff>
    </xdr:from>
    <xdr:ext cx="762000" cy="259045"/>
    <xdr:sp macro="" textlink="">
      <xdr:nvSpPr>
        <xdr:cNvPr id="129" name="人口1人当たり決算額の推移該当値テキスト445"/>
        <xdr:cNvSpPr txBox="1"/>
      </xdr:nvSpPr>
      <xdr:spPr>
        <a:xfrm>
          <a:off x="5740400" y="7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278374</xdr:rowOff>
    </xdr:from>
    <xdr:to>
      <xdr:col>4</xdr:col>
      <xdr:colOff>520700</xdr:colOff>
      <xdr:row>38</xdr:row>
      <xdr:rowOff>37074</xdr:rowOff>
    </xdr:to>
    <xdr:sp macro="" textlink="">
      <xdr:nvSpPr>
        <xdr:cNvPr id="130" name="円/楕円 129"/>
        <xdr:cNvSpPr/>
      </xdr:nvSpPr>
      <xdr:spPr bwMode="auto">
        <a:xfrm>
          <a:off x="4953000" y="740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21851</xdr:rowOff>
    </xdr:from>
    <xdr:ext cx="736600" cy="259045"/>
    <xdr:sp macro="" textlink="">
      <xdr:nvSpPr>
        <xdr:cNvPr id="131" name="テキスト ボックス 130"/>
        <xdr:cNvSpPr txBox="1"/>
      </xdr:nvSpPr>
      <xdr:spPr>
        <a:xfrm>
          <a:off x="4622800" y="748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208514</xdr:rowOff>
    </xdr:from>
    <xdr:to>
      <xdr:col>3</xdr:col>
      <xdr:colOff>955675</xdr:colOff>
      <xdr:row>37</xdr:row>
      <xdr:rowOff>310114</xdr:rowOff>
    </xdr:to>
    <xdr:sp macro="" textlink="">
      <xdr:nvSpPr>
        <xdr:cNvPr id="132" name="円/楕円 131"/>
        <xdr:cNvSpPr/>
      </xdr:nvSpPr>
      <xdr:spPr bwMode="auto">
        <a:xfrm>
          <a:off x="4254500" y="733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294891</xdr:rowOff>
    </xdr:from>
    <xdr:ext cx="762000" cy="259045"/>
    <xdr:sp macro="" textlink="">
      <xdr:nvSpPr>
        <xdr:cNvPr id="133" name="テキスト ボックス 132"/>
        <xdr:cNvSpPr txBox="1"/>
      </xdr:nvSpPr>
      <xdr:spPr>
        <a:xfrm>
          <a:off x="3924300" y="741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211623</xdr:rowOff>
    </xdr:from>
    <xdr:to>
      <xdr:col>3</xdr:col>
      <xdr:colOff>257175</xdr:colOff>
      <xdr:row>37</xdr:row>
      <xdr:rowOff>313223</xdr:rowOff>
    </xdr:to>
    <xdr:sp macro="" textlink="">
      <xdr:nvSpPr>
        <xdr:cNvPr id="134" name="円/楕円 133"/>
        <xdr:cNvSpPr/>
      </xdr:nvSpPr>
      <xdr:spPr bwMode="auto">
        <a:xfrm>
          <a:off x="3556000" y="733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298000</xdr:rowOff>
    </xdr:from>
    <xdr:ext cx="762000" cy="259045"/>
    <xdr:sp macro="" textlink="">
      <xdr:nvSpPr>
        <xdr:cNvPr id="135" name="テキスト ボックス 134"/>
        <xdr:cNvSpPr txBox="1"/>
      </xdr:nvSpPr>
      <xdr:spPr>
        <a:xfrm>
          <a:off x="3225800" y="742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212172</xdr:rowOff>
    </xdr:from>
    <xdr:to>
      <xdr:col>2</xdr:col>
      <xdr:colOff>692150</xdr:colOff>
      <xdr:row>37</xdr:row>
      <xdr:rowOff>313772</xdr:rowOff>
    </xdr:to>
    <xdr:sp macro="" textlink="">
      <xdr:nvSpPr>
        <xdr:cNvPr id="136" name="円/楕円 135"/>
        <xdr:cNvSpPr/>
      </xdr:nvSpPr>
      <xdr:spPr bwMode="auto">
        <a:xfrm>
          <a:off x="2857500" y="733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298549</xdr:rowOff>
    </xdr:from>
    <xdr:ext cx="762000" cy="259045"/>
    <xdr:sp macro="" textlink="">
      <xdr:nvSpPr>
        <xdr:cNvPr id="137" name="テキスト ボックス 136"/>
        <xdr:cNvSpPr txBox="1"/>
      </xdr:nvSpPr>
      <xdr:spPr>
        <a:xfrm>
          <a:off x="2527300" y="74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6,283,602
6,152,877
5,157.64
1,659,525,591
1,633,755,761
14,598,825
1,060,921,815
3,082,334,018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51849</xdr:rowOff>
    </xdr:from>
    <xdr:to>
      <xdr:col>6</xdr:col>
      <xdr:colOff>511175</xdr:colOff>
      <xdr:row>37</xdr:row>
      <xdr:rowOff>52443</xdr:rowOff>
    </xdr:to>
    <xdr:cxnSp macro="">
      <xdr:nvCxnSpPr>
        <xdr:cNvPr id="59" name="直線コネクタ 58"/>
        <xdr:cNvCxnSpPr/>
      </xdr:nvCxnSpPr>
      <xdr:spPr>
        <a:xfrm flipV="1">
          <a:off x="3797300" y="6395499"/>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52443</xdr:rowOff>
    </xdr:from>
    <xdr:to>
      <xdr:col>5</xdr:col>
      <xdr:colOff>358775</xdr:colOff>
      <xdr:row>37</xdr:row>
      <xdr:rowOff>64010</xdr:rowOff>
    </xdr:to>
    <xdr:cxnSp macro="">
      <xdr:nvCxnSpPr>
        <xdr:cNvPr id="62" name="直線コネクタ 61"/>
        <xdr:cNvCxnSpPr/>
      </xdr:nvCxnSpPr>
      <xdr:spPr>
        <a:xfrm flipV="1">
          <a:off x="2908300" y="6396093"/>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64010</xdr:rowOff>
    </xdr:from>
    <xdr:to>
      <xdr:col>4</xdr:col>
      <xdr:colOff>155575</xdr:colOff>
      <xdr:row>37</xdr:row>
      <xdr:rowOff>125481</xdr:rowOff>
    </xdr:to>
    <xdr:cxnSp macro="">
      <xdr:nvCxnSpPr>
        <xdr:cNvPr id="65" name="直線コネクタ 64"/>
        <xdr:cNvCxnSpPr/>
      </xdr:nvCxnSpPr>
      <xdr:spPr>
        <a:xfrm flipV="1">
          <a:off x="2019300" y="6407660"/>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44950</xdr:rowOff>
    </xdr:from>
    <xdr:ext cx="534377" cy="259045"/>
    <xdr:sp macro="" textlink="">
      <xdr:nvSpPr>
        <xdr:cNvPr id="67" name="テキスト ボックス 66"/>
        <xdr:cNvSpPr txBox="1"/>
      </xdr:nvSpPr>
      <xdr:spPr>
        <a:xfrm>
          <a:off x="26411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5946</xdr:rowOff>
    </xdr:from>
    <xdr:to>
      <xdr:col>2</xdr:col>
      <xdr:colOff>638175</xdr:colOff>
      <xdr:row>37</xdr:row>
      <xdr:rowOff>125481</xdr:rowOff>
    </xdr:to>
    <xdr:cxnSp macro="">
      <xdr:nvCxnSpPr>
        <xdr:cNvPr id="68" name="直線コネクタ 67"/>
        <xdr:cNvCxnSpPr/>
      </xdr:nvCxnSpPr>
      <xdr:spPr>
        <a:xfrm>
          <a:off x="1130300" y="6349596"/>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109941</xdr:rowOff>
    </xdr:from>
    <xdr:ext cx="534377" cy="259045"/>
    <xdr:sp macro="" textlink="">
      <xdr:nvSpPr>
        <xdr:cNvPr id="70" name="テキスト ボックス 69"/>
        <xdr:cNvSpPr txBox="1"/>
      </xdr:nvSpPr>
      <xdr:spPr>
        <a:xfrm>
          <a:off x="1752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8351</xdr:rowOff>
    </xdr:from>
    <xdr:ext cx="534377" cy="259045"/>
    <xdr:sp macro="" textlink="">
      <xdr:nvSpPr>
        <xdr:cNvPr id="72" name="テキスト ボックス 71"/>
        <xdr:cNvSpPr txBox="1"/>
      </xdr:nvSpPr>
      <xdr:spPr>
        <a:xfrm>
          <a:off x="863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1049</xdr:rowOff>
    </xdr:from>
    <xdr:to>
      <xdr:col>6</xdr:col>
      <xdr:colOff>561975</xdr:colOff>
      <xdr:row>37</xdr:row>
      <xdr:rowOff>102649</xdr:rowOff>
    </xdr:to>
    <xdr:sp macro="" textlink="">
      <xdr:nvSpPr>
        <xdr:cNvPr id="78" name="円/楕円 77"/>
        <xdr:cNvSpPr/>
      </xdr:nvSpPr>
      <xdr:spPr>
        <a:xfrm>
          <a:off x="4584700" y="63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150926</xdr:rowOff>
    </xdr:from>
    <xdr:ext cx="534377" cy="259045"/>
    <xdr:sp macro="" textlink="">
      <xdr:nvSpPr>
        <xdr:cNvPr id="79" name="人件費該当値テキスト"/>
        <xdr:cNvSpPr txBox="1"/>
      </xdr:nvSpPr>
      <xdr:spPr>
        <a:xfrm>
          <a:off x="4686300" y="63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1643</xdr:rowOff>
    </xdr:from>
    <xdr:to>
      <xdr:col>5</xdr:col>
      <xdr:colOff>409575</xdr:colOff>
      <xdr:row>37</xdr:row>
      <xdr:rowOff>103243</xdr:rowOff>
    </xdr:to>
    <xdr:sp macro="" textlink="">
      <xdr:nvSpPr>
        <xdr:cNvPr id="80" name="円/楕円 79"/>
        <xdr:cNvSpPr/>
      </xdr:nvSpPr>
      <xdr:spPr>
        <a:xfrm>
          <a:off x="3746500" y="63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94370</xdr:rowOff>
    </xdr:from>
    <xdr:ext cx="534377" cy="259045"/>
    <xdr:sp macro="" textlink="">
      <xdr:nvSpPr>
        <xdr:cNvPr id="81" name="テキスト ボックス 80"/>
        <xdr:cNvSpPr txBox="1"/>
      </xdr:nvSpPr>
      <xdr:spPr>
        <a:xfrm>
          <a:off x="3517411" y="64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13210</xdr:rowOff>
    </xdr:from>
    <xdr:to>
      <xdr:col>4</xdr:col>
      <xdr:colOff>206375</xdr:colOff>
      <xdr:row>37</xdr:row>
      <xdr:rowOff>114810</xdr:rowOff>
    </xdr:to>
    <xdr:sp macro="" textlink="">
      <xdr:nvSpPr>
        <xdr:cNvPr id="82" name="円/楕円 81"/>
        <xdr:cNvSpPr/>
      </xdr:nvSpPr>
      <xdr:spPr>
        <a:xfrm>
          <a:off x="2857500" y="63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105937</xdr:rowOff>
    </xdr:from>
    <xdr:ext cx="534377" cy="259045"/>
    <xdr:sp macro="" textlink="">
      <xdr:nvSpPr>
        <xdr:cNvPr id="83" name="テキスト ボックス 82"/>
        <xdr:cNvSpPr txBox="1"/>
      </xdr:nvSpPr>
      <xdr:spPr>
        <a:xfrm>
          <a:off x="2641111" y="64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74681</xdr:rowOff>
    </xdr:from>
    <xdr:to>
      <xdr:col>3</xdr:col>
      <xdr:colOff>3175</xdr:colOff>
      <xdr:row>38</xdr:row>
      <xdr:rowOff>4831</xdr:rowOff>
    </xdr:to>
    <xdr:sp macro="" textlink="">
      <xdr:nvSpPr>
        <xdr:cNvPr id="84" name="円/楕円 83"/>
        <xdr:cNvSpPr/>
      </xdr:nvSpPr>
      <xdr:spPr>
        <a:xfrm>
          <a:off x="1968500" y="64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167408</xdr:rowOff>
    </xdr:from>
    <xdr:ext cx="534377" cy="259045"/>
    <xdr:sp macro="" textlink="">
      <xdr:nvSpPr>
        <xdr:cNvPr id="85" name="テキスト ボックス 84"/>
        <xdr:cNvSpPr txBox="1"/>
      </xdr:nvSpPr>
      <xdr:spPr>
        <a:xfrm>
          <a:off x="1752111" y="65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126596</xdr:rowOff>
    </xdr:from>
    <xdr:to>
      <xdr:col>1</xdr:col>
      <xdr:colOff>485775</xdr:colOff>
      <xdr:row>37</xdr:row>
      <xdr:rowOff>56746</xdr:rowOff>
    </xdr:to>
    <xdr:sp macro="" textlink="">
      <xdr:nvSpPr>
        <xdr:cNvPr id="86" name="円/楕円 85"/>
        <xdr:cNvSpPr/>
      </xdr:nvSpPr>
      <xdr:spPr>
        <a:xfrm>
          <a:off x="1079500" y="62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47873</xdr:rowOff>
    </xdr:from>
    <xdr:ext cx="534377" cy="259045"/>
    <xdr:sp macro="" textlink="">
      <xdr:nvSpPr>
        <xdr:cNvPr id="87" name="テキスト ボックス 86"/>
        <xdr:cNvSpPr txBox="1"/>
      </xdr:nvSpPr>
      <xdr:spPr>
        <a:xfrm>
          <a:off x="863111" y="63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35413</xdr:rowOff>
    </xdr:from>
    <xdr:to>
      <xdr:col>6</xdr:col>
      <xdr:colOff>511175</xdr:colOff>
      <xdr:row>56</xdr:row>
      <xdr:rowOff>60696</xdr:rowOff>
    </xdr:to>
    <xdr:cxnSp macro="">
      <xdr:nvCxnSpPr>
        <xdr:cNvPr id="112" name="直線コネクタ 111"/>
        <xdr:cNvCxnSpPr/>
      </xdr:nvCxnSpPr>
      <xdr:spPr>
        <a:xfrm>
          <a:off x="3797300" y="9636613"/>
          <a:ext cx="8382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35413</xdr:rowOff>
    </xdr:from>
    <xdr:to>
      <xdr:col>5</xdr:col>
      <xdr:colOff>358775</xdr:colOff>
      <xdr:row>56</xdr:row>
      <xdr:rowOff>50317</xdr:rowOff>
    </xdr:to>
    <xdr:cxnSp macro="">
      <xdr:nvCxnSpPr>
        <xdr:cNvPr id="115" name="直線コネクタ 114"/>
        <xdr:cNvCxnSpPr/>
      </xdr:nvCxnSpPr>
      <xdr:spPr>
        <a:xfrm flipV="1">
          <a:off x="2908300" y="963661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43779</xdr:rowOff>
    </xdr:from>
    <xdr:to>
      <xdr:col>4</xdr:col>
      <xdr:colOff>155575</xdr:colOff>
      <xdr:row>56</xdr:row>
      <xdr:rowOff>50317</xdr:rowOff>
    </xdr:to>
    <xdr:cxnSp macro="">
      <xdr:nvCxnSpPr>
        <xdr:cNvPr id="118" name="直線コネクタ 117"/>
        <xdr:cNvCxnSpPr/>
      </xdr:nvCxnSpPr>
      <xdr:spPr>
        <a:xfrm>
          <a:off x="2019300" y="9644979"/>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43779</xdr:rowOff>
    </xdr:from>
    <xdr:to>
      <xdr:col>2</xdr:col>
      <xdr:colOff>638175</xdr:colOff>
      <xdr:row>56</xdr:row>
      <xdr:rowOff>49815</xdr:rowOff>
    </xdr:to>
    <xdr:cxnSp macro="">
      <xdr:nvCxnSpPr>
        <xdr:cNvPr id="121" name="直線コネクタ 120"/>
        <xdr:cNvCxnSpPr/>
      </xdr:nvCxnSpPr>
      <xdr:spPr>
        <a:xfrm flipV="1">
          <a:off x="1130300" y="9644979"/>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9896</xdr:rowOff>
    </xdr:from>
    <xdr:to>
      <xdr:col>6</xdr:col>
      <xdr:colOff>561975</xdr:colOff>
      <xdr:row>56</xdr:row>
      <xdr:rowOff>111496</xdr:rowOff>
    </xdr:to>
    <xdr:sp macro="" textlink="">
      <xdr:nvSpPr>
        <xdr:cNvPr id="131" name="円/楕円 130"/>
        <xdr:cNvSpPr/>
      </xdr:nvSpPr>
      <xdr:spPr>
        <a:xfrm>
          <a:off x="4584700" y="9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159773</xdr:rowOff>
    </xdr:from>
    <xdr:ext cx="469744" cy="259045"/>
    <xdr:sp macro="" textlink="">
      <xdr:nvSpPr>
        <xdr:cNvPr id="132" name="物件費該当値テキスト"/>
        <xdr:cNvSpPr txBox="1"/>
      </xdr:nvSpPr>
      <xdr:spPr>
        <a:xfrm>
          <a:off x="4686300" y="95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156063</xdr:rowOff>
    </xdr:from>
    <xdr:to>
      <xdr:col>5</xdr:col>
      <xdr:colOff>409575</xdr:colOff>
      <xdr:row>56</xdr:row>
      <xdr:rowOff>86213</xdr:rowOff>
    </xdr:to>
    <xdr:sp macro="" textlink="">
      <xdr:nvSpPr>
        <xdr:cNvPr id="133" name="円/楕円 132"/>
        <xdr:cNvSpPr/>
      </xdr:nvSpPr>
      <xdr:spPr>
        <a:xfrm>
          <a:off x="3746500" y="95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77340</xdr:rowOff>
    </xdr:from>
    <xdr:ext cx="469744" cy="259045"/>
    <xdr:sp macro="" textlink="">
      <xdr:nvSpPr>
        <xdr:cNvPr id="134" name="テキスト ボックス 133"/>
        <xdr:cNvSpPr txBox="1"/>
      </xdr:nvSpPr>
      <xdr:spPr>
        <a:xfrm>
          <a:off x="3549727" y="96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170967</xdr:rowOff>
    </xdr:from>
    <xdr:to>
      <xdr:col>4</xdr:col>
      <xdr:colOff>206375</xdr:colOff>
      <xdr:row>56</xdr:row>
      <xdr:rowOff>101117</xdr:rowOff>
    </xdr:to>
    <xdr:sp macro="" textlink="">
      <xdr:nvSpPr>
        <xdr:cNvPr id="135" name="円/楕円 134"/>
        <xdr:cNvSpPr/>
      </xdr:nvSpPr>
      <xdr:spPr>
        <a:xfrm>
          <a:off x="2857500" y="96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92244</xdr:rowOff>
    </xdr:from>
    <xdr:ext cx="469744" cy="259045"/>
    <xdr:sp macro="" textlink="">
      <xdr:nvSpPr>
        <xdr:cNvPr id="136" name="テキスト ボックス 135"/>
        <xdr:cNvSpPr txBox="1"/>
      </xdr:nvSpPr>
      <xdr:spPr>
        <a:xfrm>
          <a:off x="2673427" y="96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164429</xdr:rowOff>
    </xdr:from>
    <xdr:to>
      <xdr:col>3</xdr:col>
      <xdr:colOff>3175</xdr:colOff>
      <xdr:row>56</xdr:row>
      <xdr:rowOff>94579</xdr:rowOff>
    </xdr:to>
    <xdr:sp macro="" textlink="">
      <xdr:nvSpPr>
        <xdr:cNvPr id="137" name="円/楕円 136"/>
        <xdr:cNvSpPr/>
      </xdr:nvSpPr>
      <xdr:spPr>
        <a:xfrm>
          <a:off x="1968500" y="9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85706</xdr:rowOff>
    </xdr:from>
    <xdr:ext cx="469744" cy="259045"/>
    <xdr:sp macro="" textlink="">
      <xdr:nvSpPr>
        <xdr:cNvPr id="138" name="テキスト ボックス 137"/>
        <xdr:cNvSpPr txBox="1"/>
      </xdr:nvSpPr>
      <xdr:spPr>
        <a:xfrm>
          <a:off x="1784427" y="96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170465</xdr:rowOff>
    </xdr:from>
    <xdr:to>
      <xdr:col>1</xdr:col>
      <xdr:colOff>485775</xdr:colOff>
      <xdr:row>56</xdr:row>
      <xdr:rowOff>100615</xdr:rowOff>
    </xdr:to>
    <xdr:sp macro="" textlink="">
      <xdr:nvSpPr>
        <xdr:cNvPr id="139" name="円/楕円 138"/>
        <xdr:cNvSpPr/>
      </xdr:nvSpPr>
      <xdr:spPr>
        <a:xfrm>
          <a:off x="1079500" y="9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91742</xdr:rowOff>
    </xdr:from>
    <xdr:ext cx="469744" cy="259045"/>
    <xdr:sp macro="" textlink="">
      <xdr:nvSpPr>
        <xdr:cNvPr id="140" name="テキスト ボックス 139"/>
        <xdr:cNvSpPr txBox="1"/>
      </xdr:nvSpPr>
      <xdr:spPr>
        <a:xfrm>
          <a:off x="895427" y="969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2794</xdr:rowOff>
    </xdr:from>
    <xdr:to>
      <xdr:col>6</xdr:col>
      <xdr:colOff>511175</xdr:colOff>
      <xdr:row>79</xdr:row>
      <xdr:rowOff>4826</xdr:rowOff>
    </xdr:to>
    <xdr:cxnSp macro="">
      <xdr:nvCxnSpPr>
        <xdr:cNvPr id="167" name="直線コネクタ 166"/>
        <xdr:cNvCxnSpPr/>
      </xdr:nvCxnSpPr>
      <xdr:spPr>
        <a:xfrm>
          <a:off x="3797300" y="13547344"/>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2794</xdr:rowOff>
    </xdr:from>
    <xdr:to>
      <xdr:col>5</xdr:col>
      <xdr:colOff>358775</xdr:colOff>
      <xdr:row>79</xdr:row>
      <xdr:rowOff>3556</xdr:rowOff>
    </xdr:to>
    <xdr:cxnSp macro="">
      <xdr:nvCxnSpPr>
        <xdr:cNvPr id="170" name="直線コネクタ 169"/>
        <xdr:cNvCxnSpPr/>
      </xdr:nvCxnSpPr>
      <xdr:spPr>
        <a:xfrm flipV="1">
          <a:off x="2908300" y="135473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3556</xdr:rowOff>
    </xdr:from>
    <xdr:to>
      <xdr:col>4</xdr:col>
      <xdr:colOff>155575</xdr:colOff>
      <xdr:row>79</xdr:row>
      <xdr:rowOff>9017</xdr:rowOff>
    </xdr:to>
    <xdr:cxnSp macro="">
      <xdr:nvCxnSpPr>
        <xdr:cNvPr id="173" name="直線コネクタ 172"/>
        <xdr:cNvCxnSpPr/>
      </xdr:nvCxnSpPr>
      <xdr:spPr>
        <a:xfrm flipV="1">
          <a:off x="2019300" y="13548106"/>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157480</xdr:rowOff>
    </xdr:from>
    <xdr:to>
      <xdr:col>2</xdr:col>
      <xdr:colOff>638175</xdr:colOff>
      <xdr:row>79</xdr:row>
      <xdr:rowOff>9017</xdr:rowOff>
    </xdr:to>
    <xdr:cxnSp macro="">
      <xdr:nvCxnSpPr>
        <xdr:cNvPr id="176" name="直線コネクタ 175"/>
        <xdr:cNvCxnSpPr/>
      </xdr:nvCxnSpPr>
      <xdr:spPr>
        <a:xfrm>
          <a:off x="1130300" y="13530580"/>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78" name="テキスト ボックス 177"/>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0" name="テキスト ボックス 179"/>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125476</xdr:rowOff>
    </xdr:from>
    <xdr:to>
      <xdr:col>6</xdr:col>
      <xdr:colOff>561975</xdr:colOff>
      <xdr:row>79</xdr:row>
      <xdr:rowOff>55626</xdr:rowOff>
    </xdr:to>
    <xdr:sp macro="" textlink="">
      <xdr:nvSpPr>
        <xdr:cNvPr id="186" name="円/楕円 185"/>
        <xdr:cNvSpPr/>
      </xdr:nvSpPr>
      <xdr:spPr>
        <a:xfrm>
          <a:off x="45847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40403</xdr:rowOff>
    </xdr:from>
    <xdr:ext cx="378565" cy="259045"/>
    <xdr:sp macro="" textlink="">
      <xdr:nvSpPr>
        <xdr:cNvPr id="187" name="維持補修費該当値テキスト"/>
        <xdr:cNvSpPr txBox="1"/>
      </xdr:nvSpPr>
      <xdr:spPr>
        <a:xfrm>
          <a:off x="4686300" y="13413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123444</xdr:rowOff>
    </xdr:from>
    <xdr:to>
      <xdr:col>5</xdr:col>
      <xdr:colOff>409575</xdr:colOff>
      <xdr:row>79</xdr:row>
      <xdr:rowOff>53594</xdr:rowOff>
    </xdr:to>
    <xdr:sp macro="" textlink="">
      <xdr:nvSpPr>
        <xdr:cNvPr id="188" name="円/楕円 187"/>
        <xdr:cNvSpPr/>
      </xdr:nvSpPr>
      <xdr:spPr>
        <a:xfrm>
          <a:off x="3746500" y="134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79</xdr:row>
      <xdr:rowOff>44721</xdr:rowOff>
    </xdr:from>
    <xdr:ext cx="378565" cy="259045"/>
    <xdr:sp macro="" textlink="">
      <xdr:nvSpPr>
        <xdr:cNvPr id="189" name="テキスト ボックス 188"/>
        <xdr:cNvSpPr txBox="1"/>
      </xdr:nvSpPr>
      <xdr:spPr>
        <a:xfrm>
          <a:off x="3595317" y="1358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124206</xdr:rowOff>
    </xdr:from>
    <xdr:to>
      <xdr:col>4</xdr:col>
      <xdr:colOff>206375</xdr:colOff>
      <xdr:row>79</xdr:row>
      <xdr:rowOff>54356</xdr:rowOff>
    </xdr:to>
    <xdr:sp macro="" textlink="">
      <xdr:nvSpPr>
        <xdr:cNvPr id="190" name="円/楕円 189"/>
        <xdr:cNvSpPr/>
      </xdr:nvSpPr>
      <xdr:spPr>
        <a:xfrm>
          <a:off x="2857500" y="134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45483</xdr:rowOff>
    </xdr:from>
    <xdr:ext cx="378565" cy="259045"/>
    <xdr:sp macro="" textlink="">
      <xdr:nvSpPr>
        <xdr:cNvPr id="191" name="テキスト ボックス 190"/>
        <xdr:cNvSpPr txBox="1"/>
      </xdr:nvSpPr>
      <xdr:spPr>
        <a:xfrm>
          <a:off x="2719017" y="1359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129667</xdr:rowOff>
    </xdr:from>
    <xdr:to>
      <xdr:col>3</xdr:col>
      <xdr:colOff>3175</xdr:colOff>
      <xdr:row>79</xdr:row>
      <xdr:rowOff>59817</xdr:rowOff>
    </xdr:to>
    <xdr:sp macro="" textlink="">
      <xdr:nvSpPr>
        <xdr:cNvPr id="192" name="円/楕円 191"/>
        <xdr:cNvSpPr/>
      </xdr:nvSpPr>
      <xdr:spPr>
        <a:xfrm>
          <a:off x="1968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50944</xdr:rowOff>
    </xdr:from>
    <xdr:ext cx="378565" cy="259045"/>
    <xdr:sp macro="" textlink="">
      <xdr:nvSpPr>
        <xdr:cNvPr id="193" name="テキスト ボックス 192"/>
        <xdr:cNvSpPr txBox="1"/>
      </xdr:nvSpPr>
      <xdr:spPr>
        <a:xfrm>
          <a:off x="1830017" y="1359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106680</xdr:rowOff>
    </xdr:from>
    <xdr:to>
      <xdr:col>1</xdr:col>
      <xdr:colOff>485775</xdr:colOff>
      <xdr:row>79</xdr:row>
      <xdr:rowOff>36830</xdr:rowOff>
    </xdr:to>
    <xdr:sp macro="" textlink="">
      <xdr:nvSpPr>
        <xdr:cNvPr id="194" name="円/楕円 193"/>
        <xdr:cNvSpPr/>
      </xdr:nvSpPr>
      <xdr:spPr>
        <a:xfrm>
          <a:off x="1079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27957</xdr:rowOff>
    </xdr:from>
    <xdr:ext cx="378565" cy="259045"/>
    <xdr:sp macro="" textlink="">
      <xdr:nvSpPr>
        <xdr:cNvPr id="195" name="テキスト ボックス 194"/>
        <xdr:cNvSpPr txBox="1"/>
      </xdr:nvSpPr>
      <xdr:spPr>
        <a:xfrm>
          <a:off x="941017" y="1357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117819</xdr:rowOff>
    </xdr:from>
    <xdr:to>
      <xdr:col>6</xdr:col>
      <xdr:colOff>511175</xdr:colOff>
      <xdr:row>97</xdr:row>
      <xdr:rowOff>146394</xdr:rowOff>
    </xdr:to>
    <xdr:cxnSp macro="">
      <xdr:nvCxnSpPr>
        <xdr:cNvPr id="225" name="直線コネクタ 224"/>
        <xdr:cNvCxnSpPr/>
      </xdr:nvCxnSpPr>
      <xdr:spPr>
        <a:xfrm flipV="1">
          <a:off x="3797300" y="1674846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146394</xdr:rowOff>
    </xdr:from>
    <xdr:to>
      <xdr:col>5</xdr:col>
      <xdr:colOff>358775</xdr:colOff>
      <xdr:row>98</xdr:row>
      <xdr:rowOff>3194</xdr:rowOff>
    </xdr:to>
    <xdr:cxnSp macro="">
      <xdr:nvCxnSpPr>
        <xdr:cNvPr id="228" name="直線コネクタ 227"/>
        <xdr:cNvCxnSpPr/>
      </xdr:nvCxnSpPr>
      <xdr:spPr>
        <a:xfrm flipV="1">
          <a:off x="2908300" y="16777044"/>
          <a:ext cx="8890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3194</xdr:rowOff>
    </xdr:from>
    <xdr:to>
      <xdr:col>4</xdr:col>
      <xdr:colOff>155575</xdr:colOff>
      <xdr:row>98</xdr:row>
      <xdr:rowOff>31441</xdr:rowOff>
    </xdr:to>
    <xdr:cxnSp macro="">
      <xdr:nvCxnSpPr>
        <xdr:cNvPr id="231" name="直線コネクタ 230"/>
        <xdr:cNvCxnSpPr/>
      </xdr:nvCxnSpPr>
      <xdr:spPr>
        <a:xfrm flipV="1">
          <a:off x="2019300" y="16805294"/>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164520</xdr:rowOff>
    </xdr:from>
    <xdr:to>
      <xdr:col>2</xdr:col>
      <xdr:colOff>638175</xdr:colOff>
      <xdr:row>98</xdr:row>
      <xdr:rowOff>31441</xdr:rowOff>
    </xdr:to>
    <xdr:cxnSp macro="">
      <xdr:nvCxnSpPr>
        <xdr:cNvPr id="234" name="直線コネクタ 233"/>
        <xdr:cNvCxnSpPr/>
      </xdr:nvCxnSpPr>
      <xdr:spPr>
        <a:xfrm>
          <a:off x="1130300" y="16795170"/>
          <a:ext cx="889000" cy="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67019</xdr:rowOff>
    </xdr:from>
    <xdr:to>
      <xdr:col>6</xdr:col>
      <xdr:colOff>561975</xdr:colOff>
      <xdr:row>97</xdr:row>
      <xdr:rowOff>168619</xdr:rowOff>
    </xdr:to>
    <xdr:sp macro="" textlink="">
      <xdr:nvSpPr>
        <xdr:cNvPr id="244" name="円/楕円 243"/>
        <xdr:cNvSpPr/>
      </xdr:nvSpPr>
      <xdr:spPr>
        <a:xfrm>
          <a:off x="45847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45446</xdr:rowOff>
    </xdr:from>
    <xdr:ext cx="469744" cy="259045"/>
    <xdr:sp macro="" textlink="">
      <xdr:nvSpPr>
        <xdr:cNvPr id="245" name="扶助費該当値テキスト"/>
        <xdr:cNvSpPr txBox="1"/>
      </xdr:nvSpPr>
      <xdr:spPr>
        <a:xfrm>
          <a:off x="4686300" y="1667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95594</xdr:rowOff>
    </xdr:from>
    <xdr:to>
      <xdr:col>5</xdr:col>
      <xdr:colOff>409575</xdr:colOff>
      <xdr:row>98</xdr:row>
      <xdr:rowOff>25744</xdr:rowOff>
    </xdr:to>
    <xdr:sp macro="" textlink="">
      <xdr:nvSpPr>
        <xdr:cNvPr id="246" name="円/楕円 245"/>
        <xdr:cNvSpPr/>
      </xdr:nvSpPr>
      <xdr:spPr>
        <a:xfrm>
          <a:off x="3746500" y="167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16871</xdr:rowOff>
    </xdr:from>
    <xdr:ext cx="469744" cy="259045"/>
    <xdr:sp macro="" textlink="">
      <xdr:nvSpPr>
        <xdr:cNvPr id="247" name="テキスト ボックス 246"/>
        <xdr:cNvSpPr txBox="1"/>
      </xdr:nvSpPr>
      <xdr:spPr>
        <a:xfrm>
          <a:off x="3549727" y="168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123844</xdr:rowOff>
    </xdr:from>
    <xdr:to>
      <xdr:col>4</xdr:col>
      <xdr:colOff>206375</xdr:colOff>
      <xdr:row>98</xdr:row>
      <xdr:rowOff>53994</xdr:rowOff>
    </xdr:to>
    <xdr:sp macro="" textlink="">
      <xdr:nvSpPr>
        <xdr:cNvPr id="248" name="円/楕円 247"/>
        <xdr:cNvSpPr/>
      </xdr:nvSpPr>
      <xdr:spPr>
        <a:xfrm>
          <a:off x="2857500" y="167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45121</xdr:rowOff>
    </xdr:from>
    <xdr:ext cx="469744" cy="259045"/>
    <xdr:sp macro="" textlink="">
      <xdr:nvSpPr>
        <xdr:cNvPr id="249" name="テキスト ボックス 248"/>
        <xdr:cNvSpPr txBox="1"/>
      </xdr:nvSpPr>
      <xdr:spPr>
        <a:xfrm>
          <a:off x="2673427" y="1684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152091</xdr:rowOff>
    </xdr:from>
    <xdr:to>
      <xdr:col>3</xdr:col>
      <xdr:colOff>3175</xdr:colOff>
      <xdr:row>98</xdr:row>
      <xdr:rowOff>82241</xdr:rowOff>
    </xdr:to>
    <xdr:sp macro="" textlink="">
      <xdr:nvSpPr>
        <xdr:cNvPr id="250" name="円/楕円 249"/>
        <xdr:cNvSpPr/>
      </xdr:nvSpPr>
      <xdr:spPr>
        <a:xfrm>
          <a:off x="1968500" y="167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73368</xdr:rowOff>
    </xdr:from>
    <xdr:ext cx="469744" cy="259045"/>
    <xdr:sp macro="" textlink="">
      <xdr:nvSpPr>
        <xdr:cNvPr id="251" name="テキスト ボックス 250"/>
        <xdr:cNvSpPr txBox="1"/>
      </xdr:nvSpPr>
      <xdr:spPr>
        <a:xfrm>
          <a:off x="1784427" y="16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113720</xdr:rowOff>
    </xdr:from>
    <xdr:to>
      <xdr:col>1</xdr:col>
      <xdr:colOff>485775</xdr:colOff>
      <xdr:row>98</xdr:row>
      <xdr:rowOff>43870</xdr:rowOff>
    </xdr:to>
    <xdr:sp macro="" textlink="">
      <xdr:nvSpPr>
        <xdr:cNvPr id="252" name="円/楕円 251"/>
        <xdr:cNvSpPr/>
      </xdr:nvSpPr>
      <xdr:spPr>
        <a:xfrm>
          <a:off x="1079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34997</xdr:rowOff>
    </xdr:from>
    <xdr:ext cx="469744" cy="259045"/>
    <xdr:sp macro="" textlink="">
      <xdr:nvSpPr>
        <xdr:cNvPr id="253" name="テキスト ボックス 252"/>
        <xdr:cNvSpPr txBox="1"/>
      </xdr:nvSpPr>
      <xdr:spPr>
        <a:xfrm>
          <a:off x="895427" y="168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135284</xdr:rowOff>
    </xdr:from>
    <xdr:to>
      <xdr:col>15</xdr:col>
      <xdr:colOff>180975</xdr:colOff>
      <xdr:row>36</xdr:row>
      <xdr:rowOff>142288</xdr:rowOff>
    </xdr:to>
    <xdr:cxnSp macro="">
      <xdr:nvCxnSpPr>
        <xdr:cNvPr id="278" name="直線コネクタ 277"/>
        <xdr:cNvCxnSpPr/>
      </xdr:nvCxnSpPr>
      <xdr:spPr>
        <a:xfrm>
          <a:off x="9639300" y="6307484"/>
          <a:ext cx="8382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135284</xdr:rowOff>
    </xdr:from>
    <xdr:to>
      <xdr:col>14</xdr:col>
      <xdr:colOff>28575</xdr:colOff>
      <xdr:row>37</xdr:row>
      <xdr:rowOff>15108</xdr:rowOff>
    </xdr:to>
    <xdr:cxnSp macro="">
      <xdr:nvCxnSpPr>
        <xdr:cNvPr id="281" name="直線コネクタ 280"/>
        <xdr:cNvCxnSpPr/>
      </xdr:nvCxnSpPr>
      <xdr:spPr>
        <a:xfrm flipV="1">
          <a:off x="8750300" y="6307484"/>
          <a:ext cx="889000" cy="5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15108</xdr:rowOff>
    </xdr:from>
    <xdr:to>
      <xdr:col>12</xdr:col>
      <xdr:colOff>511175</xdr:colOff>
      <xdr:row>37</xdr:row>
      <xdr:rowOff>27293</xdr:rowOff>
    </xdr:to>
    <xdr:cxnSp macro="">
      <xdr:nvCxnSpPr>
        <xdr:cNvPr id="284" name="直線コネクタ 283"/>
        <xdr:cNvCxnSpPr/>
      </xdr:nvCxnSpPr>
      <xdr:spPr>
        <a:xfrm flipV="1">
          <a:off x="7861300" y="6358758"/>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27293</xdr:rowOff>
    </xdr:from>
    <xdr:to>
      <xdr:col>11</xdr:col>
      <xdr:colOff>307975</xdr:colOff>
      <xdr:row>37</xdr:row>
      <xdr:rowOff>33968</xdr:rowOff>
    </xdr:to>
    <xdr:cxnSp macro="">
      <xdr:nvCxnSpPr>
        <xdr:cNvPr id="287" name="直線コネクタ 286"/>
        <xdr:cNvCxnSpPr/>
      </xdr:nvCxnSpPr>
      <xdr:spPr>
        <a:xfrm flipV="1">
          <a:off x="6972300" y="6370943"/>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91488</xdr:rowOff>
    </xdr:from>
    <xdr:to>
      <xdr:col>15</xdr:col>
      <xdr:colOff>231775</xdr:colOff>
      <xdr:row>37</xdr:row>
      <xdr:rowOff>21638</xdr:rowOff>
    </xdr:to>
    <xdr:sp macro="" textlink="">
      <xdr:nvSpPr>
        <xdr:cNvPr id="297" name="円/楕円 296"/>
        <xdr:cNvSpPr/>
      </xdr:nvSpPr>
      <xdr:spPr>
        <a:xfrm>
          <a:off x="10426700" y="62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6415</xdr:rowOff>
    </xdr:from>
    <xdr:ext cx="534377" cy="259045"/>
    <xdr:sp macro="" textlink="">
      <xdr:nvSpPr>
        <xdr:cNvPr id="298" name="補助費等該当値テキスト"/>
        <xdr:cNvSpPr txBox="1"/>
      </xdr:nvSpPr>
      <xdr:spPr>
        <a:xfrm>
          <a:off x="10528300" y="6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84484</xdr:rowOff>
    </xdr:from>
    <xdr:to>
      <xdr:col>14</xdr:col>
      <xdr:colOff>79375</xdr:colOff>
      <xdr:row>37</xdr:row>
      <xdr:rowOff>14634</xdr:rowOff>
    </xdr:to>
    <xdr:sp macro="" textlink="">
      <xdr:nvSpPr>
        <xdr:cNvPr id="299" name="円/楕円 298"/>
        <xdr:cNvSpPr/>
      </xdr:nvSpPr>
      <xdr:spPr>
        <a:xfrm>
          <a:off x="9588500" y="62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5761</xdr:rowOff>
    </xdr:from>
    <xdr:ext cx="534377" cy="259045"/>
    <xdr:sp macro="" textlink="">
      <xdr:nvSpPr>
        <xdr:cNvPr id="300" name="テキスト ボックス 299"/>
        <xdr:cNvSpPr txBox="1"/>
      </xdr:nvSpPr>
      <xdr:spPr>
        <a:xfrm>
          <a:off x="9359411" y="63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135758</xdr:rowOff>
    </xdr:from>
    <xdr:to>
      <xdr:col>12</xdr:col>
      <xdr:colOff>561975</xdr:colOff>
      <xdr:row>37</xdr:row>
      <xdr:rowOff>65908</xdr:rowOff>
    </xdr:to>
    <xdr:sp macro="" textlink="">
      <xdr:nvSpPr>
        <xdr:cNvPr id="301" name="円/楕円 300"/>
        <xdr:cNvSpPr/>
      </xdr:nvSpPr>
      <xdr:spPr>
        <a:xfrm>
          <a:off x="8699500" y="63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57035</xdr:rowOff>
    </xdr:from>
    <xdr:ext cx="534377" cy="259045"/>
    <xdr:sp macro="" textlink="">
      <xdr:nvSpPr>
        <xdr:cNvPr id="302" name="テキスト ボックス 301"/>
        <xdr:cNvSpPr txBox="1"/>
      </xdr:nvSpPr>
      <xdr:spPr>
        <a:xfrm>
          <a:off x="8483111" y="64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147943</xdr:rowOff>
    </xdr:from>
    <xdr:to>
      <xdr:col>11</xdr:col>
      <xdr:colOff>358775</xdr:colOff>
      <xdr:row>37</xdr:row>
      <xdr:rowOff>78093</xdr:rowOff>
    </xdr:to>
    <xdr:sp macro="" textlink="">
      <xdr:nvSpPr>
        <xdr:cNvPr id="303" name="円/楕円 302"/>
        <xdr:cNvSpPr/>
      </xdr:nvSpPr>
      <xdr:spPr>
        <a:xfrm>
          <a:off x="7810500" y="63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69220</xdr:rowOff>
    </xdr:from>
    <xdr:ext cx="534377" cy="259045"/>
    <xdr:sp macro="" textlink="">
      <xdr:nvSpPr>
        <xdr:cNvPr id="304" name="テキスト ボックス 303"/>
        <xdr:cNvSpPr txBox="1"/>
      </xdr:nvSpPr>
      <xdr:spPr>
        <a:xfrm>
          <a:off x="7594111" y="64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154618</xdr:rowOff>
    </xdr:from>
    <xdr:to>
      <xdr:col>10</xdr:col>
      <xdr:colOff>155575</xdr:colOff>
      <xdr:row>37</xdr:row>
      <xdr:rowOff>84768</xdr:rowOff>
    </xdr:to>
    <xdr:sp macro="" textlink="">
      <xdr:nvSpPr>
        <xdr:cNvPr id="305" name="円/楕円 304"/>
        <xdr:cNvSpPr/>
      </xdr:nvSpPr>
      <xdr:spPr>
        <a:xfrm>
          <a:off x="6921500" y="63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75895</xdr:rowOff>
    </xdr:from>
    <xdr:ext cx="534377" cy="259045"/>
    <xdr:sp macro="" textlink="">
      <xdr:nvSpPr>
        <xdr:cNvPr id="306" name="テキスト ボックス 305"/>
        <xdr:cNvSpPr txBox="1"/>
      </xdr:nvSpPr>
      <xdr:spPr>
        <a:xfrm>
          <a:off x="6705111" y="64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90418</xdr:rowOff>
    </xdr:from>
    <xdr:to>
      <xdr:col>15</xdr:col>
      <xdr:colOff>180975</xdr:colOff>
      <xdr:row>58</xdr:row>
      <xdr:rowOff>112697</xdr:rowOff>
    </xdr:to>
    <xdr:cxnSp macro="">
      <xdr:nvCxnSpPr>
        <xdr:cNvPr id="337" name="直線コネクタ 336"/>
        <xdr:cNvCxnSpPr/>
      </xdr:nvCxnSpPr>
      <xdr:spPr>
        <a:xfrm>
          <a:off x="9639300" y="10034518"/>
          <a:ext cx="838200" cy="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90418</xdr:rowOff>
    </xdr:from>
    <xdr:to>
      <xdr:col>14</xdr:col>
      <xdr:colOff>28575</xdr:colOff>
      <xdr:row>58</xdr:row>
      <xdr:rowOff>94142</xdr:rowOff>
    </xdr:to>
    <xdr:cxnSp macro="">
      <xdr:nvCxnSpPr>
        <xdr:cNvPr id="340" name="直線コネクタ 339"/>
        <xdr:cNvCxnSpPr/>
      </xdr:nvCxnSpPr>
      <xdr:spPr>
        <a:xfrm flipV="1">
          <a:off x="8750300" y="10034518"/>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28567</xdr:rowOff>
    </xdr:from>
    <xdr:ext cx="534377" cy="259045"/>
    <xdr:sp macro="" textlink="">
      <xdr:nvSpPr>
        <xdr:cNvPr id="342" name="テキスト ボックス 341"/>
        <xdr:cNvSpPr txBox="1"/>
      </xdr:nvSpPr>
      <xdr:spPr>
        <a:xfrm>
          <a:off x="9359411" y="96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92618</xdr:rowOff>
    </xdr:from>
    <xdr:to>
      <xdr:col>12</xdr:col>
      <xdr:colOff>511175</xdr:colOff>
      <xdr:row>58</xdr:row>
      <xdr:rowOff>94142</xdr:rowOff>
    </xdr:to>
    <xdr:cxnSp macro="">
      <xdr:nvCxnSpPr>
        <xdr:cNvPr id="343" name="直線コネクタ 342"/>
        <xdr:cNvCxnSpPr/>
      </xdr:nvCxnSpPr>
      <xdr:spPr>
        <a:xfrm>
          <a:off x="7861300" y="100367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43045</xdr:rowOff>
    </xdr:from>
    <xdr:ext cx="534377" cy="259045"/>
    <xdr:sp macro="" textlink="">
      <xdr:nvSpPr>
        <xdr:cNvPr id="345" name="テキスト ボックス 344"/>
        <xdr:cNvSpPr txBox="1"/>
      </xdr:nvSpPr>
      <xdr:spPr>
        <a:xfrm>
          <a:off x="8483111" y="96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91237</xdr:rowOff>
    </xdr:from>
    <xdr:to>
      <xdr:col>11</xdr:col>
      <xdr:colOff>307975</xdr:colOff>
      <xdr:row>58</xdr:row>
      <xdr:rowOff>92618</xdr:rowOff>
    </xdr:to>
    <xdr:cxnSp macro="">
      <xdr:nvCxnSpPr>
        <xdr:cNvPr id="346" name="直線コネクタ 345"/>
        <xdr:cNvCxnSpPr/>
      </xdr:nvCxnSpPr>
      <xdr:spPr>
        <a:xfrm>
          <a:off x="6972300" y="10035337"/>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51064</xdr:rowOff>
    </xdr:from>
    <xdr:ext cx="534377" cy="259045"/>
    <xdr:sp macro="" textlink="">
      <xdr:nvSpPr>
        <xdr:cNvPr id="348" name="テキスト ボックス 347"/>
        <xdr:cNvSpPr txBox="1"/>
      </xdr:nvSpPr>
      <xdr:spPr>
        <a:xfrm>
          <a:off x="7594111" y="96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78420</xdr:rowOff>
    </xdr:from>
    <xdr:ext cx="534377" cy="259045"/>
    <xdr:sp macro="" textlink="">
      <xdr:nvSpPr>
        <xdr:cNvPr id="350" name="テキスト ボックス 349"/>
        <xdr:cNvSpPr txBox="1"/>
      </xdr:nvSpPr>
      <xdr:spPr>
        <a:xfrm>
          <a:off x="6705111" y="96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61897</xdr:rowOff>
    </xdr:from>
    <xdr:to>
      <xdr:col>15</xdr:col>
      <xdr:colOff>231775</xdr:colOff>
      <xdr:row>58</xdr:row>
      <xdr:rowOff>163497</xdr:rowOff>
    </xdr:to>
    <xdr:sp macro="" textlink="">
      <xdr:nvSpPr>
        <xdr:cNvPr id="356" name="円/楕円 355"/>
        <xdr:cNvSpPr/>
      </xdr:nvSpPr>
      <xdr:spPr>
        <a:xfrm>
          <a:off x="10426700" y="100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148274</xdr:rowOff>
    </xdr:from>
    <xdr:ext cx="534377" cy="259045"/>
    <xdr:sp macro="" textlink="">
      <xdr:nvSpPr>
        <xdr:cNvPr id="357" name="普通建設事業費該当値テキスト"/>
        <xdr:cNvSpPr txBox="1"/>
      </xdr:nvSpPr>
      <xdr:spPr>
        <a:xfrm>
          <a:off x="10528300" y="99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39618</xdr:rowOff>
    </xdr:from>
    <xdr:to>
      <xdr:col>14</xdr:col>
      <xdr:colOff>79375</xdr:colOff>
      <xdr:row>58</xdr:row>
      <xdr:rowOff>141218</xdr:rowOff>
    </xdr:to>
    <xdr:sp macro="" textlink="">
      <xdr:nvSpPr>
        <xdr:cNvPr id="358" name="円/楕円 357"/>
        <xdr:cNvSpPr/>
      </xdr:nvSpPr>
      <xdr:spPr>
        <a:xfrm>
          <a:off x="9588500" y="99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132345</xdr:rowOff>
    </xdr:from>
    <xdr:ext cx="534377" cy="259045"/>
    <xdr:sp macro="" textlink="">
      <xdr:nvSpPr>
        <xdr:cNvPr id="359" name="テキスト ボックス 358"/>
        <xdr:cNvSpPr txBox="1"/>
      </xdr:nvSpPr>
      <xdr:spPr>
        <a:xfrm>
          <a:off x="9359411" y="100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43342</xdr:rowOff>
    </xdr:from>
    <xdr:to>
      <xdr:col>12</xdr:col>
      <xdr:colOff>561975</xdr:colOff>
      <xdr:row>58</xdr:row>
      <xdr:rowOff>144942</xdr:rowOff>
    </xdr:to>
    <xdr:sp macro="" textlink="">
      <xdr:nvSpPr>
        <xdr:cNvPr id="360" name="円/楕円 359"/>
        <xdr:cNvSpPr/>
      </xdr:nvSpPr>
      <xdr:spPr>
        <a:xfrm>
          <a:off x="8699500" y="99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136069</xdr:rowOff>
    </xdr:from>
    <xdr:ext cx="534377" cy="259045"/>
    <xdr:sp macro="" textlink="">
      <xdr:nvSpPr>
        <xdr:cNvPr id="361" name="テキスト ボックス 360"/>
        <xdr:cNvSpPr txBox="1"/>
      </xdr:nvSpPr>
      <xdr:spPr>
        <a:xfrm>
          <a:off x="8483111" y="100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41818</xdr:rowOff>
    </xdr:from>
    <xdr:to>
      <xdr:col>11</xdr:col>
      <xdr:colOff>358775</xdr:colOff>
      <xdr:row>58</xdr:row>
      <xdr:rowOff>143418</xdr:rowOff>
    </xdr:to>
    <xdr:sp macro="" textlink="">
      <xdr:nvSpPr>
        <xdr:cNvPr id="362" name="円/楕円 361"/>
        <xdr:cNvSpPr/>
      </xdr:nvSpPr>
      <xdr:spPr>
        <a:xfrm>
          <a:off x="7810500" y="99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134545</xdr:rowOff>
    </xdr:from>
    <xdr:ext cx="534377" cy="259045"/>
    <xdr:sp macro="" textlink="">
      <xdr:nvSpPr>
        <xdr:cNvPr id="363" name="テキスト ボックス 362"/>
        <xdr:cNvSpPr txBox="1"/>
      </xdr:nvSpPr>
      <xdr:spPr>
        <a:xfrm>
          <a:off x="7594111" y="100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40437</xdr:rowOff>
    </xdr:from>
    <xdr:to>
      <xdr:col>10</xdr:col>
      <xdr:colOff>155575</xdr:colOff>
      <xdr:row>58</xdr:row>
      <xdr:rowOff>142037</xdr:rowOff>
    </xdr:to>
    <xdr:sp macro="" textlink="">
      <xdr:nvSpPr>
        <xdr:cNvPr id="364" name="円/楕円 363"/>
        <xdr:cNvSpPr/>
      </xdr:nvSpPr>
      <xdr:spPr>
        <a:xfrm>
          <a:off x="6921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133164</xdr:rowOff>
    </xdr:from>
    <xdr:ext cx="534377" cy="259045"/>
    <xdr:sp macro="" textlink="">
      <xdr:nvSpPr>
        <xdr:cNvPr id="365" name="テキスト ボックス 364"/>
        <xdr:cNvSpPr txBox="1"/>
      </xdr:nvSpPr>
      <xdr:spPr>
        <a:xfrm>
          <a:off x="6705111" y="100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137316</xdr:rowOff>
    </xdr:from>
    <xdr:to>
      <xdr:col>15</xdr:col>
      <xdr:colOff>180975</xdr:colOff>
      <xdr:row>78</xdr:row>
      <xdr:rowOff>158299</xdr:rowOff>
    </xdr:to>
    <xdr:cxnSp macro="">
      <xdr:nvCxnSpPr>
        <xdr:cNvPr id="394" name="直線コネクタ 393"/>
        <xdr:cNvCxnSpPr/>
      </xdr:nvCxnSpPr>
      <xdr:spPr>
        <a:xfrm flipV="1">
          <a:off x="9639300" y="13510416"/>
          <a:ext cx="8382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156764</xdr:rowOff>
    </xdr:from>
    <xdr:to>
      <xdr:col>14</xdr:col>
      <xdr:colOff>28575</xdr:colOff>
      <xdr:row>78</xdr:row>
      <xdr:rowOff>158299</xdr:rowOff>
    </xdr:to>
    <xdr:cxnSp macro="">
      <xdr:nvCxnSpPr>
        <xdr:cNvPr id="397" name="直線コネクタ 396"/>
        <xdr:cNvCxnSpPr/>
      </xdr:nvCxnSpPr>
      <xdr:spPr>
        <a:xfrm>
          <a:off x="8750300" y="1352986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399" name="テキスト ボックス 398"/>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150694</xdr:rowOff>
    </xdr:from>
    <xdr:ext cx="534377" cy="259045"/>
    <xdr:sp macro="" textlink="">
      <xdr:nvSpPr>
        <xdr:cNvPr id="401" name="テキスト ボックス 400"/>
        <xdr:cNvSpPr txBox="1"/>
      </xdr:nvSpPr>
      <xdr:spPr>
        <a:xfrm>
          <a:off x="8483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86516</xdr:rowOff>
    </xdr:from>
    <xdr:to>
      <xdr:col>15</xdr:col>
      <xdr:colOff>231775</xdr:colOff>
      <xdr:row>79</xdr:row>
      <xdr:rowOff>16666</xdr:rowOff>
    </xdr:to>
    <xdr:sp macro="" textlink="">
      <xdr:nvSpPr>
        <xdr:cNvPr id="407" name="円/楕円 406"/>
        <xdr:cNvSpPr/>
      </xdr:nvSpPr>
      <xdr:spPr>
        <a:xfrm>
          <a:off x="10426700" y="134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1443</xdr:rowOff>
    </xdr:from>
    <xdr:ext cx="469744" cy="259045"/>
    <xdr:sp macro="" textlink="">
      <xdr:nvSpPr>
        <xdr:cNvPr id="408" name="普通建設事業費 （ うち新規整備　）該当値テキスト"/>
        <xdr:cNvSpPr txBox="1"/>
      </xdr:nvSpPr>
      <xdr:spPr>
        <a:xfrm>
          <a:off x="10528300" y="1337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107499</xdr:rowOff>
    </xdr:from>
    <xdr:to>
      <xdr:col>14</xdr:col>
      <xdr:colOff>79375</xdr:colOff>
      <xdr:row>79</xdr:row>
      <xdr:rowOff>37649</xdr:rowOff>
    </xdr:to>
    <xdr:sp macro="" textlink="">
      <xdr:nvSpPr>
        <xdr:cNvPr id="409" name="円/楕円 408"/>
        <xdr:cNvSpPr/>
      </xdr:nvSpPr>
      <xdr:spPr>
        <a:xfrm>
          <a:off x="9588500" y="134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28776</xdr:rowOff>
    </xdr:from>
    <xdr:ext cx="469744" cy="259045"/>
    <xdr:sp macro="" textlink="">
      <xdr:nvSpPr>
        <xdr:cNvPr id="410" name="テキスト ボックス 409"/>
        <xdr:cNvSpPr txBox="1"/>
      </xdr:nvSpPr>
      <xdr:spPr>
        <a:xfrm>
          <a:off x="9391727" y="1357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105964</xdr:rowOff>
    </xdr:from>
    <xdr:to>
      <xdr:col>12</xdr:col>
      <xdr:colOff>561975</xdr:colOff>
      <xdr:row>79</xdr:row>
      <xdr:rowOff>36114</xdr:rowOff>
    </xdr:to>
    <xdr:sp macro="" textlink="">
      <xdr:nvSpPr>
        <xdr:cNvPr id="411" name="円/楕円 410"/>
        <xdr:cNvSpPr/>
      </xdr:nvSpPr>
      <xdr:spPr>
        <a:xfrm>
          <a:off x="8699500" y="134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27241</xdr:rowOff>
    </xdr:from>
    <xdr:ext cx="469744" cy="259045"/>
    <xdr:sp macro="" textlink="">
      <xdr:nvSpPr>
        <xdr:cNvPr id="412" name="テキスト ボックス 411"/>
        <xdr:cNvSpPr txBox="1"/>
      </xdr:nvSpPr>
      <xdr:spPr>
        <a:xfrm>
          <a:off x="8515427" y="135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100495</xdr:rowOff>
    </xdr:from>
    <xdr:to>
      <xdr:col>15</xdr:col>
      <xdr:colOff>180975</xdr:colOff>
      <xdr:row>97</xdr:row>
      <xdr:rowOff>134099</xdr:rowOff>
    </xdr:to>
    <xdr:cxnSp macro="">
      <xdr:nvCxnSpPr>
        <xdr:cNvPr id="439" name="直線コネクタ 438"/>
        <xdr:cNvCxnSpPr/>
      </xdr:nvCxnSpPr>
      <xdr:spPr>
        <a:xfrm>
          <a:off x="9639300" y="16731145"/>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83769</xdr:rowOff>
    </xdr:from>
    <xdr:to>
      <xdr:col>14</xdr:col>
      <xdr:colOff>28575</xdr:colOff>
      <xdr:row>97</xdr:row>
      <xdr:rowOff>100495</xdr:rowOff>
    </xdr:to>
    <xdr:cxnSp macro="">
      <xdr:nvCxnSpPr>
        <xdr:cNvPr id="442" name="直線コネクタ 441"/>
        <xdr:cNvCxnSpPr/>
      </xdr:nvCxnSpPr>
      <xdr:spPr>
        <a:xfrm>
          <a:off x="8750300" y="16714419"/>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7117</xdr:rowOff>
    </xdr:from>
    <xdr:ext cx="534377" cy="259045"/>
    <xdr:sp macro="" textlink="">
      <xdr:nvSpPr>
        <xdr:cNvPr id="446" name="テキスト ボックス 445"/>
        <xdr:cNvSpPr txBox="1"/>
      </xdr:nvSpPr>
      <xdr:spPr>
        <a:xfrm>
          <a:off x="8483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83299</xdr:rowOff>
    </xdr:from>
    <xdr:to>
      <xdr:col>15</xdr:col>
      <xdr:colOff>231775</xdr:colOff>
      <xdr:row>98</xdr:row>
      <xdr:rowOff>13449</xdr:rowOff>
    </xdr:to>
    <xdr:sp macro="" textlink="">
      <xdr:nvSpPr>
        <xdr:cNvPr id="452" name="円/楕円 451"/>
        <xdr:cNvSpPr/>
      </xdr:nvSpPr>
      <xdr:spPr>
        <a:xfrm>
          <a:off x="104267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169676</xdr:rowOff>
    </xdr:from>
    <xdr:ext cx="469744" cy="259045"/>
    <xdr:sp macro="" textlink="">
      <xdr:nvSpPr>
        <xdr:cNvPr id="453" name="普通建設事業費 （ うち更新整備　）該当値テキスト"/>
        <xdr:cNvSpPr txBox="1"/>
      </xdr:nvSpPr>
      <xdr:spPr>
        <a:xfrm>
          <a:off x="10528300" y="166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49695</xdr:rowOff>
    </xdr:from>
    <xdr:to>
      <xdr:col>14</xdr:col>
      <xdr:colOff>79375</xdr:colOff>
      <xdr:row>97</xdr:row>
      <xdr:rowOff>151295</xdr:rowOff>
    </xdr:to>
    <xdr:sp macro="" textlink="">
      <xdr:nvSpPr>
        <xdr:cNvPr id="454" name="円/楕円 453"/>
        <xdr:cNvSpPr/>
      </xdr:nvSpPr>
      <xdr:spPr>
        <a:xfrm>
          <a:off x="9588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142422</xdr:rowOff>
    </xdr:from>
    <xdr:ext cx="469744" cy="259045"/>
    <xdr:sp macro="" textlink="">
      <xdr:nvSpPr>
        <xdr:cNvPr id="455" name="テキスト ボックス 454"/>
        <xdr:cNvSpPr txBox="1"/>
      </xdr:nvSpPr>
      <xdr:spPr>
        <a:xfrm>
          <a:off x="9391727" y="167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32969</xdr:rowOff>
    </xdr:from>
    <xdr:to>
      <xdr:col>12</xdr:col>
      <xdr:colOff>561975</xdr:colOff>
      <xdr:row>97</xdr:row>
      <xdr:rowOff>134569</xdr:rowOff>
    </xdr:to>
    <xdr:sp macro="" textlink="">
      <xdr:nvSpPr>
        <xdr:cNvPr id="456" name="円/楕円 455"/>
        <xdr:cNvSpPr/>
      </xdr:nvSpPr>
      <xdr:spPr>
        <a:xfrm>
          <a:off x="8699500" y="166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97</xdr:row>
      <xdr:rowOff>125696</xdr:rowOff>
    </xdr:from>
    <xdr:ext cx="469744" cy="259045"/>
    <xdr:sp macro="" textlink="">
      <xdr:nvSpPr>
        <xdr:cNvPr id="457" name="テキスト ボックス 456"/>
        <xdr:cNvSpPr txBox="1"/>
      </xdr:nvSpPr>
      <xdr:spPr>
        <a:xfrm>
          <a:off x="8515427" y="1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41916</xdr:rowOff>
    </xdr:from>
    <xdr:to>
      <xdr:col>23</xdr:col>
      <xdr:colOff>517525</xdr:colOff>
      <xdr:row>39</xdr:row>
      <xdr:rowOff>42183</xdr:rowOff>
    </xdr:to>
    <xdr:cxnSp macro="">
      <xdr:nvCxnSpPr>
        <xdr:cNvPr id="484" name="直線コネクタ 483"/>
        <xdr:cNvCxnSpPr/>
      </xdr:nvCxnSpPr>
      <xdr:spPr>
        <a:xfrm flipV="1">
          <a:off x="15481300" y="672846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34734</xdr:rowOff>
    </xdr:from>
    <xdr:to>
      <xdr:col>22</xdr:col>
      <xdr:colOff>365125</xdr:colOff>
      <xdr:row>39</xdr:row>
      <xdr:rowOff>42183</xdr:rowOff>
    </xdr:to>
    <xdr:cxnSp macro="">
      <xdr:nvCxnSpPr>
        <xdr:cNvPr id="487" name="直線コネクタ 486"/>
        <xdr:cNvCxnSpPr/>
      </xdr:nvCxnSpPr>
      <xdr:spPr>
        <a:xfrm>
          <a:off x="14592300" y="672128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33915</xdr:rowOff>
    </xdr:from>
    <xdr:to>
      <xdr:col>21</xdr:col>
      <xdr:colOff>161925</xdr:colOff>
      <xdr:row>39</xdr:row>
      <xdr:rowOff>34734</xdr:rowOff>
    </xdr:to>
    <xdr:cxnSp macro="">
      <xdr:nvCxnSpPr>
        <xdr:cNvPr id="490" name="直線コネクタ 489"/>
        <xdr:cNvCxnSpPr/>
      </xdr:nvCxnSpPr>
      <xdr:spPr>
        <a:xfrm>
          <a:off x="13703300" y="6720465"/>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13894</xdr:rowOff>
    </xdr:from>
    <xdr:to>
      <xdr:col>19</xdr:col>
      <xdr:colOff>644525</xdr:colOff>
      <xdr:row>39</xdr:row>
      <xdr:rowOff>33915</xdr:rowOff>
    </xdr:to>
    <xdr:cxnSp macro="">
      <xdr:nvCxnSpPr>
        <xdr:cNvPr id="493" name="直線コネクタ 492"/>
        <xdr:cNvCxnSpPr/>
      </xdr:nvCxnSpPr>
      <xdr:spPr>
        <a:xfrm>
          <a:off x="12814300" y="6700444"/>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162566</xdr:rowOff>
    </xdr:from>
    <xdr:to>
      <xdr:col>23</xdr:col>
      <xdr:colOff>568325</xdr:colOff>
      <xdr:row>39</xdr:row>
      <xdr:rowOff>92716</xdr:rowOff>
    </xdr:to>
    <xdr:sp macro="" textlink="">
      <xdr:nvSpPr>
        <xdr:cNvPr id="503" name="円/楕円 502"/>
        <xdr:cNvSpPr/>
      </xdr:nvSpPr>
      <xdr:spPr>
        <a:xfrm>
          <a:off x="16268700" y="66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77493</xdr:rowOff>
    </xdr:from>
    <xdr:ext cx="378565" cy="259045"/>
    <xdr:sp macro="" textlink="">
      <xdr:nvSpPr>
        <xdr:cNvPr id="504" name="災害復旧事業費該当値テキスト"/>
        <xdr:cNvSpPr txBox="1"/>
      </xdr:nvSpPr>
      <xdr:spPr>
        <a:xfrm>
          <a:off x="16370300" y="65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162833</xdr:rowOff>
    </xdr:from>
    <xdr:to>
      <xdr:col>22</xdr:col>
      <xdr:colOff>415925</xdr:colOff>
      <xdr:row>39</xdr:row>
      <xdr:rowOff>92983</xdr:rowOff>
    </xdr:to>
    <xdr:sp macro="" textlink="">
      <xdr:nvSpPr>
        <xdr:cNvPr id="505" name="円/楕円 504"/>
        <xdr:cNvSpPr/>
      </xdr:nvSpPr>
      <xdr:spPr>
        <a:xfrm>
          <a:off x="15430500" y="66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84110</xdr:rowOff>
    </xdr:from>
    <xdr:ext cx="378565" cy="259045"/>
    <xdr:sp macro="" textlink="">
      <xdr:nvSpPr>
        <xdr:cNvPr id="506" name="テキスト ボックス 505"/>
        <xdr:cNvSpPr txBox="1"/>
      </xdr:nvSpPr>
      <xdr:spPr>
        <a:xfrm>
          <a:off x="15279317" y="677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155384</xdr:rowOff>
    </xdr:from>
    <xdr:to>
      <xdr:col>21</xdr:col>
      <xdr:colOff>212725</xdr:colOff>
      <xdr:row>39</xdr:row>
      <xdr:rowOff>85534</xdr:rowOff>
    </xdr:to>
    <xdr:sp macro="" textlink="">
      <xdr:nvSpPr>
        <xdr:cNvPr id="507" name="円/楕円 506"/>
        <xdr:cNvSpPr/>
      </xdr:nvSpPr>
      <xdr:spPr>
        <a:xfrm>
          <a:off x="14541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76661</xdr:rowOff>
    </xdr:from>
    <xdr:ext cx="378565" cy="259045"/>
    <xdr:sp macro="" textlink="">
      <xdr:nvSpPr>
        <xdr:cNvPr id="508" name="テキスト ボックス 507"/>
        <xdr:cNvSpPr txBox="1"/>
      </xdr:nvSpPr>
      <xdr:spPr>
        <a:xfrm>
          <a:off x="14403017" y="676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154565</xdr:rowOff>
    </xdr:from>
    <xdr:to>
      <xdr:col>20</xdr:col>
      <xdr:colOff>9525</xdr:colOff>
      <xdr:row>39</xdr:row>
      <xdr:rowOff>84715</xdr:rowOff>
    </xdr:to>
    <xdr:sp macro="" textlink="">
      <xdr:nvSpPr>
        <xdr:cNvPr id="509" name="円/楕円 508"/>
        <xdr:cNvSpPr/>
      </xdr:nvSpPr>
      <xdr:spPr>
        <a:xfrm>
          <a:off x="13652500" y="66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75842</xdr:rowOff>
    </xdr:from>
    <xdr:ext cx="378565" cy="259045"/>
    <xdr:sp macro="" textlink="">
      <xdr:nvSpPr>
        <xdr:cNvPr id="510" name="テキスト ボックス 509"/>
        <xdr:cNvSpPr txBox="1"/>
      </xdr:nvSpPr>
      <xdr:spPr>
        <a:xfrm>
          <a:off x="13514017" y="676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134544</xdr:rowOff>
    </xdr:from>
    <xdr:to>
      <xdr:col>18</xdr:col>
      <xdr:colOff>492125</xdr:colOff>
      <xdr:row>39</xdr:row>
      <xdr:rowOff>64694</xdr:rowOff>
    </xdr:to>
    <xdr:sp macro="" textlink="">
      <xdr:nvSpPr>
        <xdr:cNvPr id="511" name="円/楕円 510"/>
        <xdr:cNvSpPr/>
      </xdr:nvSpPr>
      <xdr:spPr>
        <a:xfrm>
          <a:off x="12763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55821</xdr:rowOff>
    </xdr:from>
    <xdr:ext cx="469744" cy="259045"/>
    <xdr:sp macro="" textlink="">
      <xdr:nvSpPr>
        <xdr:cNvPr id="512" name="テキスト ボックス 511"/>
        <xdr:cNvSpPr txBox="1"/>
      </xdr:nvSpPr>
      <xdr:spPr>
        <a:xfrm>
          <a:off x="12579427" y="67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129070</xdr:rowOff>
    </xdr:from>
    <xdr:to>
      <xdr:col>23</xdr:col>
      <xdr:colOff>517525</xdr:colOff>
      <xdr:row>78</xdr:row>
      <xdr:rowOff>156845</xdr:rowOff>
    </xdr:to>
    <xdr:cxnSp macro="">
      <xdr:nvCxnSpPr>
        <xdr:cNvPr id="587" name="直線コネクタ 586"/>
        <xdr:cNvCxnSpPr/>
      </xdr:nvCxnSpPr>
      <xdr:spPr>
        <a:xfrm flipV="1">
          <a:off x="15481300" y="13502170"/>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121302</xdr:rowOff>
    </xdr:from>
    <xdr:ext cx="534377" cy="259045"/>
    <xdr:sp macro="" textlink="">
      <xdr:nvSpPr>
        <xdr:cNvPr id="588" name="公債費平均値テキスト"/>
        <xdr:cNvSpPr txBox="1"/>
      </xdr:nvSpPr>
      <xdr:spPr>
        <a:xfrm>
          <a:off x="16370300" y="12808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156845</xdr:rowOff>
    </xdr:from>
    <xdr:to>
      <xdr:col>22</xdr:col>
      <xdr:colOff>365125</xdr:colOff>
      <xdr:row>79</xdr:row>
      <xdr:rowOff>9550</xdr:rowOff>
    </xdr:to>
    <xdr:cxnSp macro="">
      <xdr:nvCxnSpPr>
        <xdr:cNvPr id="590" name="直線コネクタ 589"/>
        <xdr:cNvCxnSpPr/>
      </xdr:nvCxnSpPr>
      <xdr:spPr>
        <a:xfrm flipV="1">
          <a:off x="14592300" y="1352994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21671</xdr:rowOff>
    </xdr:from>
    <xdr:ext cx="534377" cy="259045"/>
    <xdr:sp macro="" textlink="">
      <xdr:nvSpPr>
        <xdr:cNvPr id="592" name="テキスト ボックス 591"/>
        <xdr:cNvSpPr txBox="1"/>
      </xdr:nvSpPr>
      <xdr:spPr>
        <a:xfrm>
          <a:off x="152014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9550</xdr:rowOff>
    </xdr:from>
    <xdr:to>
      <xdr:col>21</xdr:col>
      <xdr:colOff>161925</xdr:colOff>
      <xdr:row>79</xdr:row>
      <xdr:rowOff>46050</xdr:rowOff>
    </xdr:to>
    <xdr:cxnSp macro="">
      <xdr:nvCxnSpPr>
        <xdr:cNvPr id="593" name="直線コネクタ 592"/>
        <xdr:cNvCxnSpPr/>
      </xdr:nvCxnSpPr>
      <xdr:spPr>
        <a:xfrm flipV="1">
          <a:off x="13703300" y="1355410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40340</xdr:rowOff>
    </xdr:from>
    <xdr:ext cx="534377" cy="259045"/>
    <xdr:sp macro="" textlink="">
      <xdr:nvSpPr>
        <xdr:cNvPr id="595" name="テキスト ボックス 594"/>
        <xdr:cNvSpPr txBox="1"/>
      </xdr:nvSpPr>
      <xdr:spPr>
        <a:xfrm>
          <a:off x="14325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46050</xdr:rowOff>
    </xdr:from>
    <xdr:to>
      <xdr:col>19</xdr:col>
      <xdr:colOff>644525</xdr:colOff>
      <xdr:row>79</xdr:row>
      <xdr:rowOff>83122</xdr:rowOff>
    </xdr:to>
    <xdr:cxnSp macro="">
      <xdr:nvCxnSpPr>
        <xdr:cNvPr id="596" name="直線コネクタ 595"/>
        <xdr:cNvCxnSpPr/>
      </xdr:nvCxnSpPr>
      <xdr:spPr>
        <a:xfrm flipV="1">
          <a:off x="12814300" y="13590600"/>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68572</xdr:rowOff>
    </xdr:from>
    <xdr:ext cx="534377" cy="259045"/>
    <xdr:sp macro="" textlink="">
      <xdr:nvSpPr>
        <xdr:cNvPr id="598" name="テキスト ボックス 597"/>
        <xdr:cNvSpPr txBox="1"/>
      </xdr:nvSpPr>
      <xdr:spPr>
        <a:xfrm>
          <a:off x="13436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34777</xdr:rowOff>
    </xdr:from>
    <xdr:ext cx="534377" cy="259045"/>
    <xdr:sp macro="" textlink="">
      <xdr:nvSpPr>
        <xdr:cNvPr id="600" name="テキスト ボックス 599"/>
        <xdr:cNvSpPr txBox="1"/>
      </xdr:nvSpPr>
      <xdr:spPr>
        <a:xfrm>
          <a:off x="12547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78270</xdr:rowOff>
    </xdr:from>
    <xdr:to>
      <xdr:col>23</xdr:col>
      <xdr:colOff>568325</xdr:colOff>
      <xdr:row>79</xdr:row>
      <xdr:rowOff>8420</xdr:rowOff>
    </xdr:to>
    <xdr:sp macro="" textlink="">
      <xdr:nvSpPr>
        <xdr:cNvPr id="606" name="円/楕円 605"/>
        <xdr:cNvSpPr/>
      </xdr:nvSpPr>
      <xdr:spPr>
        <a:xfrm>
          <a:off x="162687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164647</xdr:rowOff>
    </xdr:from>
    <xdr:ext cx="534377" cy="259045"/>
    <xdr:sp macro="" textlink="">
      <xdr:nvSpPr>
        <xdr:cNvPr id="607" name="公債費該当値テキスト"/>
        <xdr:cNvSpPr txBox="1"/>
      </xdr:nvSpPr>
      <xdr:spPr>
        <a:xfrm>
          <a:off x="16370300" y="133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106045</xdr:rowOff>
    </xdr:from>
    <xdr:to>
      <xdr:col>22</xdr:col>
      <xdr:colOff>415925</xdr:colOff>
      <xdr:row>79</xdr:row>
      <xdr:rowOff>36195</xdr:rowOff>
    </xdr:to>
    <xdr:sp macro="" textlink="">
      <xdr:nvSpPr>
        <xdr:cNvPr id="608" name="円/楕円 607"/>
        <xdr:cNvSpPr/>
      </xdr:nvSpPr>
      <xdr:spPr>
        <a:xfrm>
          <a:off x="15430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79</xdr:row>
      <xdr:rowOff>27322</xdr:rowOff>
    </xdr:from>
    <xdr:ext cx="534377" cy="259045"/>
    <xdr:sp macro="" textlink="">
      <xdr:nvSpPr>
        <xdr:cNvPr id="609" name="テキスト ボックス 608"/>
        <xdr:cNvSpPr txBox="1"/>
      </xdr:nvSpPr>
      <xdr:spPr>
        <a:xfrm>
          <a:off x="15201411" y="13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130200</xdr:rowOff>
    </xdr:from>
    <xdr:to>
      <xdr:col>21</xdr:col>
      <xdr:colOff>212725</xdr:colOff>
      <xdr:row>79</xdr:row>
      <xdr:rowOff>60350</xdr:rowOff>
    </xdr:to>
    <xdr:sp macro="" textlink="">
      <xdr:nvSpPr>
        <xdr:cNvPr id="610" name="円/楕円 609"/>
        <xdr:cNvSpPr/>
      </xdr:nvSpPr>
      <xdr:spPr>
        <a:xfrm>
          <a:off x="14541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51477</xdr:rowOff>
    </xdr:from>
    <xdr:ext cx="534377" cy="259045"/>
    <xdr:sp macro="" textlink="">
      <xdr:nvSpPr>
        <xdr:cNvPr id="611" name="テキスト ボックス 610"/>
        <xdr:cNvSpPr txBox="1"/>
      </xdr:nvSpPr>
      <xdr:spPr>
        <a:xfrm>
          <a:off x="14325111" y="1359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166700</xdr:rowOff>
    </xdr:from>
    <xdr:to>
      <xdr:col>20</xdr:col>
      <xdr:colOff>9525</xdr:colOff>
      <xdr:row>79</xdr:row>
      <xdr:rowOff>96850</xdr:rowOff>
    </xdr:to>
    <xdr:sp macro="" textlink="">
      <xdr:nvSpPr>
        <xdr:cNvPr id="612" name="円/楕円 611"/>
        <xdr:cNvSpPr/>
      </xdr:nvSpPr>
      <xdr:spPr>
        <a:xfrm>
          <a:off x="13652500" y="135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87977</xdr:rowOff>
    </xdr:from>
    <xdr:ext cx="534377" cy="259045"/>
    <xdr:sp macro="" textlink="">
      <xdr:nvSpPr>
        <xdr:cNvPr id="613" name="テキスト ボックス 612"/>
        <xdr:cNvSpPr txBox="1"/>
      </xdr:nvSpPr>
      <xdr:spPr>
        <a:xfrm>
          <a:off x="13436111" y="136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32322</xdr:rowOff>
    </xdr:from>
    <xdr:to>
      <xdr:col>18</xdr:col>
      <xdr:colOff>492125</xdr:colOff>
      <xdr:row>79</xdr:row>
      <xdr:rowOff>133922</xdr:rowOff>
    </xdr:to>
    <xdr:sp macro="" textlink="">
      <xdr:nvSpPr>
        <xdr:cNvPr id="614" name="円/楕円 613"/>
        <xdr:cNvSpPr/>
      </xdr:nvSpPr>
      <xdr:spPr>
        <a:xfrm>
          <a:off x="12763500" y="135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125049</xdr:rowOff>
    </xdr:from>
    <xdr:ext cx="534377" cy="259045"/>
    <xdr:sp macro="" textlink="">
      <xdr:nvSpPr>
        <xdr:cNvPr id="615" name="テキスト ボックス 614"/>
        <xdr:cNvSpPr txBox="1"/>
      </xdr:nvSpPr>
      <xdr:spPr>
        <a:xfrm>
          <a:off x="12547111" y="136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107020</xdr:rowOff>
    </xdr:from>
    <xdr:to>
      <xdr:col>23</xdr:col>
      <xdr:colOff>517525</xdr:colOff>
      <xdr:row>98</xdr:row>
      <xdr:rowOff>131497</xdr:rowOff>
    </xdr:to>
    <xdr:cxnSp macro="">
      <xdr:nvCxnSpPr>
        <xdr:cNvPr id="640" name="直線コネクタ 639"/>
        <xdr:cNvCxnSpPr/>
      </xdr:nvCxnSpPr>
      <xdr:spPr>
        <a:xfrm>
          <a:off x="15481300" y="16909120"/>
          <a:ext cx="8382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90683</xdr:rowOff>
    </xdr:from>
    <xdr:to>
      <xdr:col>22</xdr:col>
      <xdr:colOff>365125</xdr:colOff>
      <xdr:row>98</xdr:row>
      <xdr:rowOff>107020</xdr:rowOff>
    </xdr:to>
    <xdr:cxnSp macro="">
      <xdr:nvCxnSpPr>
        <xdr:cNvPr id="643" name="直線コネクタ 642"/>
        <xdr:cNvCxnSpPr/>
      </xdr:nvCxnSpPr>
      <xdr:spPr>
        <a:xfrm>
          <a:off x="14592300" y="16892783"/>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84483</xdr:rowOff>
    </xdr:from>
    <xdr:to>
      <xdr:col>21</xdr:col>
      <xdr:colOff>161925</xdr:colOff>
      <xdr:row>98</xdr:row>
      <xdr:rowOff>90683</xdr:rowOff>
    </xdr:to>
    <xdr:cxnSp macro="">
      <xdr:nvCxnSpPr>
        <xdr:cNvPr id="646" name="直線コネクタ 645"/>
        <xdr:cNvCxnSpPr/>
      </xdr:nvCxnSpPr>
      <xdr:spPr>
        <a:xfrm>
          <a:off x="13703300" y="16886583"/>
          <a:ext cx="889000" cy="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48" name="テキスト ボックス 647"/>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84483</xdr:rowOff>
    </xdr:from>
    <xdr:to>
      <xdr:col>19</xdr:col>
      <xdr:colOff>644525</xdr:colOff>
      <xdr:row>98</xdr:row>
      <xdr:rowOff>119171</xdr:rowOff>
    </xdr:to>
    <xdr:cxnSp macro="">
      <xdr:nvCxnSpPr>
        <xdr:cNvPr id="649" name="直線コネクタ 648"/>
        <xdr:cNvCxnSpPr/>
      </xdr:nvCxnSpPr>
      <xdr:spPr>
        <a:xfrm flipV="1">
          <a:off x="12814300" y="16886583"/>
          <a:ext cx="8890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1" name="テキスト ボックス 650"/>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80697</xdr:rowOff>
    </xdr:from>
    <xdr:to>
      <xdr:col>23</xdr:col>
      <xdr:colOff>568325</xdr:colOff>
      <xdr:row>99</xdr:row>
      <xdr:rowOff>10847</xdr:rowOff>
    </xdr:to>
    <xdr:sp macro="" textlink="">
      <xdr:nvSpPr>
        <xdr:cNvPr id="659" name="円/楕円 658"/>
        <xdr:cNvSpPr/>
      </xdr:nvSpPr>
      <xdr:spPr>
        <a:xfrm>
          <a:off x="16268700" y="168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56220</xdr:rowOff>
    </xdr:from>
    <xdr:to>
      <xdr:col>22</xdr:col>
      <xdr:colOff>415925</xdr:colOff>
      <xdr:row>98</xdr:row>
      <xdr:rowOff>157820</xdr:rowOff>
    </xdr:to>
    <xdr:sp macro="" textlink="">
      <xdr:nvSpPr>
        <xdr:cNvPr id="661" name="円/楕円 660"/>
        <xdr:cNvSpPr/>
      </xdr:nvSpPr>
      <xdr:spPr>
        <a:xfrm>
          <a:off x="15430500" y="168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148947</xdr:rowOff>
    </xdr:from>
    <xdr:ext cx="469744" cy="259045"/>
    <xdr:sp macro="" textlink="">
      <xdr:nvSpPr>
        <xdr:cNvPr id="662" name="テキスト ボックス 661"/>
        <xdr:cNvSpPr txBox="1"/>
      </xdr:nvSpPr>
      <xdr:spPr>
        <a:xfrm>
          <a:off x="15233727" y="1695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39883</xdr:rowOff>
    </xdr:from>
    <xdr:to>
      <xdr:col>21</xdr:col>
      <xdr:colOff>212725</xdr:colOff>
      <xdr:row>98</xdr:row>
      <xdr:rowOff>141483</xdr:rowOff>
    </xdr:to>
    <xdr:sp macro="" textlink="">
      <xdr:nvSpPr>
        <xdr:cNvPr id="663" name="円/楕円 662"/>
        <xdr:cNvSpPr/>
      </xdr:nvSpPr>
      <xdr:spPr>
        <a:xfrm>
          <a:off x="14541500" y="168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158010</xdr:rowOff>
    </xdr:from>
    <xdr:ext cx="534377" cy="259045"/>
    <xdr:sp macro="" textlink="">
      <xdr:nvSpPr>
        <xdr:cNvPr id="664" name="テキスト ボックス 663"/>
        <xdr:cNvSpPr txBox="1"/>
      </xdr:nvSpPr>
      <xdr:spPr>
        <a:xfrm>
          <a:off x="14325111" y="1661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33683</xdr:rowOff>
    </xdr:from>
    <xdr:to>
      <xdr:col>20</xdr:col>
      <xdr:colOff>9525</xdr:colOff>
      <xdr:row>98</xdr:row>
      <xdr:rowOff>135283</xdr:rowOff>
    </xdr:to>
    <xdr:sp macro="" textlink="">
      <xdr:nvSpPr>
        <xdr:cNvPr id="665" name="円/楕円 664"/>
        <xdr:cNvSpPr/>
      </xdr:nvSpPr>
      <xdr:spPr>
        <a:xfrm>
          <a:off x="13652500" y="168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151810</xdr:rowOff>
    </xdr:from>
    <xdr:ext cx="534377" cy="259045"/>
    <xdr:sp macro="" textlink="">
      <xdr:nvSpPr>
        <xdr:cNvPr id="666" name="テキスト ボックス 665"/>
        <xdr:cNvSpPr txBox="1"/>
      </xdr:nvSpPr>
      <xdr:spPr>
        <a:xfrm>
          <a:off x="13436111" y="166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68371</xdr:rowOff>
    </xdr:from>
    <xdr:to>
      <xdr:col>18</xdr:col>
      <xdr:colOff>492125</xdr:colOff>
      <xdr:row>98</xdr:row>
      <xdr:rowOff>169971</xdr:rowOff>
    </xdr:to>
    <xdr:sp macro="" textlink="">
      <xdr:nvSpPr>
        <xdr:cNvPr id="667" name="円/楕円 666"/>
        <xdr:cNvSpPr/>
      </xdr:nvSpPr>
      <xdr:spPr>
        <a:xfrm>
          <a:off x="127635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161098</xdr:rowOff>
    </xdr:from>
    <xdr:ext cx="469744" cy="259045"/>
    <xdr:sp macro="" textlink="">
      <xdr:nvSpPr>
        <xdr:cNvPr id="668" name="テキスト ボックス 667"/>
        <xdr:cNvSpPr txBox="1"/>
      </xdr:nvSpPr>
      <xdr:spPr>
        <a:xfrm>
          <a:off x="12579427" y="169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39370</xdr:rowOff>
    </xdr:from>
    <xdr:to>
      <xdr:col>32</xdr:col>
      <xdr:colOff>187325</xdr:colOff>
      <xdr:row>37</xdr:row>
      <xdr:rowOff>60960</xdr:rowOff>
    </xdr:to>
    <xdr:cxnSp macro="">
      <xdr:nvCxnSpPr>
        <xdr:cNvPr id="695" name="直線コネクタ 694"/>
        <xdr:cNvCxnSpPr/>
      </xdr:nvCxnSpPr>
      <xdr:spPr>
        <a:xfrm flipV="1">
          <a:off x="21323300" y="638302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39370</xdr:rowOff>
    </xdr:from>
    <xdr:to>
      <xdr:col>31</xdr:col>
      <xdr:colOff>34925</xdr:colOff>
      <xdr:row>37</xdr:row>
      <xdr:rowOff>60960</xdr:rowOff>
    </xdr:to>
    <xdr:cxnSp macro="">
      <xdr:nvCxnSpPr>
        <xdr:cNvPr id="698" name="直線コネクタ 697"/>
        <xdr:cNvCxnSpPr/>
      </xdr:nvCxnSpPr>
      <xdr:spPr>
        <a:xfrm>
          <a:off x="20434300" y="63830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39370</xdr:rowOff>
    </xdr:from>
    <xdr:to>
      <xdr:col>29</xdr:col>
      <xdr:colOff>517525</xdr:colOff>
      <xdr:row>37</xdr:row>
      <xdr:rowOff>67310</xdr:rowOff>
    </xdr:to>
    <xdr:cxnSp macro="">
      <xdr:nvCxnSpPr>
        <xdr:cNvPr id="701" name="直線コネクタ 700"/>
        <xdr:cNvCxnSpPr/>
      </xdr:nvCxnSpPr>
      <xdr:spPr>
        <a:xfrm flipV="1">
          <a:off x="19545300" y="63830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67310</xdr:rowOff>
    </xdr:from>
    <xdr:to>
      <xdr:col>28</xdr:col>
      <xdr:colOff>314325</xdr:colOff>
      <xdr:row>37</xdr:row>
      <xdr:rowOff>72390</xdr:rowOff>
    </xdr:to>
    <xdr:cxnSp macro="">
      <xdr:nvCxnSpPr>
        <xdr:cNvPr id="704" name="直線コネクタ 703"/>
        <xdr:cNvCxnSpPr/>
      </xdr:nvCxnSpPr>
      <xdr:spPr>
        <a:xfrm flipV="1">
          <a:off x="18656300" y="64109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160020</xdr:rowOff>
    </xdr:from>
    <xdr:to>
      <xdr:col>32</xdr:col>
      <xdr:colOff>238125</xdr:colOff>
      <xdr:row>37</xdr:row>
      <xdr:rowOff>90170</xdr:rowOff>
    </xdr:to>
    <xdr:sp macro="" textlink="">
      <xdr:nvSpPr>
        <xdr:cNvPr id="714" name="円/楕円 713"/>
        <xdr:cNvSpPr/>
      </xdr:nvSpPr>
      <xdr:spPr>
        <a:xfrm>
          <a:off x="221107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138447</xdr:rowOff>
    </xdr:from>
    <xdr:ext cx="378565" cy="259045"/>
    <xdr:sp macro="" textlink="">
      <xdr:nvSpPr>
        <xdr:cNvPr id="715" name="投資及び出資金該当値テキスト"/>
        <xdr:cNvSpPr txBox="1"/>
      </xdr:nvSpPr>
      <xdr:spPr>
        <a:xfrm>
          <a:off x="22212300"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10160</xdr:rowOff>
    </xdr:from>
    <xdr:to>
      <xdr:col>31</xdr:col>
      <xdr:colOff>85725</xdr:colOff>
      <xdr:row>37</xdr:row>
      <xdr:rowOff>111760</xdr:rowOff>
    </xdr:to>
    <xdr:sp macro="" textlink="">
      <xdr:nvSpPr>
        <xdr:cNvPr id="716" name="円/楕円 715"/>
        <xdr:cNvSpPr/>
      </xdr:nvSpPr>
      <xdr:spPr>
        <a:xfrm>
          <a:off x="2127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102887</xdr:rowOff>
    </xdr:from>
    <xdr:ext cx="378565" cy="259045"/>
    <xdr:sp macro="" textlink="">
      <xdr:nvSpPr>
        <xdr:cNvPr id="717" name="テキスト ボックス 716"/>
        <xdr:cNvSpPr txBox="1"/>
      </xdr:nvSpPr>
      <xdr:spPr>
        <a:xfrm>
          <a:off x="21121317" y="6446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160020</xdr:rowOff>
    </xdr:from>
    <xdr:to>
      <xdr:col>29</xdr:col>
      <xdr:colOff>568325</xdr:colOff>
      <xdr:row>37</xdr:row>
      <xdr:rowOff>90170</xdr:rowOff>
    </xdr:to>
    <xdr:sp macro="" textlink="">
      <xdr:nvSpPr>
        <xdr:cNvPr id="718" name="円/楕円 717"/>
        <xdr:cNvSpPr/>
      </xdr:nvSpPr>
      <xdr:spPr>
        <a:xfrm>
          <a:off x="20383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81297</xdr:rowOff>
    </xdr:from>
    <xdr:ext cx="378565" cy="259045"/>
    <xdr:sp macro="" textlink="">
      <xdr:nvSpPr>
        <xdr:cNvPr id="719" name="テキスト ボックス 718"/>
        <xdr:cNvSpPr txBox="1"/>
      </xdr:nvSpPr>
      <xdr:spPr>
        <a:xfrm>
          <a:off x="20245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16510</xdr:rowOff>
    </xdr:from>
    <xdr:to>
      <xdr:col>28</xdr:col>
      <xdr:colOff>365125</xdr:colOff>
      <xdr:row>37</xdr:row>
      <xdr:rowOff>118110</xdr:rowOff>
    </xdr:to>
    <xdr:sp macro="" textlink="">
      <xdr:nvSpPr>
        <xdr:cNvPr id="720" name="円/楕円 719"/>
        <xdr:cNvSpPr/>
      </xdr:nvSpPr>
      <xdr:spPr>
        <a:xfrm>
          <a:off x="19494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109237</xdr:rowOff>
    </xdr:from>
    <xdr:ext cx="378565" cy="259045"/>
    <xdr:sp macro="" textlink="">
      <xdr:nvSpPr>
        <xdr:cNvPr id="721" name="テキスト ボックス 720"/>
        <xdr:cNvSpPr txBox="1"/>
      </xdr:nvSpPr>
      <xdr:spPr>
        <a:xfrm>
          <a:off x="19356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21590</xdr:rowOff>
    </xdr:from>
    <xdr:to>
      <xdr:col>27</xdr:col>
      <xdr:colOff>161925</xdr:colOff>
      <xdr:row>37</xdr:row>
      <xdr:rowOff>123190</xdr:rowOff>
    </xdr:to>
    <xdr:sp macro="" textlink="">
      <xdr:nvSpPr>
        <xdr:cNvPr id="722" name="円/楕円 721"/>
        <xdr:cNvSpPr/>
      </xdr:nvSpPr>
      <xdr:spPr>
        <a:xfrm>
          <a:off x="18605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114317</xdr:rowOff>
    </xdr:from>
    <xdr:ext cx="378565" cy="259045"/>
    <xdr:sp macro="" textlink="">
      <xdr:nvSpPr>
        <xdr:cNvPr id="723" name="テキスト ボックス 722"/>
        <xdr:cNvSpPr txBox="1"/>
      </xdr:nvSpPr>
      <xdr:spPr>
        <a:xfrm>
          <a:off x="18467017" y="645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28273</xdr:rowOff>
    </xdr:from>
    <xdr:to>
      <xdr:col>32</xdr:col>
      <xdr:colOff>187325</xdr:colOff>
      <xdr:row>55</xdr:row>
      <xdr:rowOff>42512</xdr:rowOff>
    </xdr:to>
    <xdr:cxnSp macro="">
      <xdr:nvCxnSpPr>
        <xdr:cNvPr id="752" name="直線コネクタ 751"/>
        <xdr:cNvCxnSpPr/>
      </xdr:nvCxnSpPr>
      <xdr:spPr>
        <a:xfrm>
          <a:off x="21323300" y="9458023"/>
          <a:ext cx="8382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29445</xdr:rowOff>
    </xdr:from>
    <xdr:ext cx="534377" cy="259045"/>
    <xdr:sp macro="" textlink="">
      <xdr:nvSpPr>
        <xdr:cNvPr id="753" name="貸付金平均値テキスト"/>
        <xdr:cNvSpPr txBox="1"/>
      </xdr:nvSpPr>
      <xdr:spPr>
        <a:xfrm>
          <a:off x="22212300" y="945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1397</xdr:rowOff>
    </xdr:from>
    <xdr:to>
      <xdr:col>31</xdr:col>
      <xdr:colOff>34925</xdr:colOff>
      <xdr:row>55</xdr:row>
      <xdr:rowOff>28273</xdr:rowOff>
    </xdr:to>
    <xdr:cxnSp macro="">
      <xdr:nvCxnSpPr>
        <xdr:cNvPr id="755" name="直線コネクタ 754"/>
        <xdr:cNvCxnSpPr/>
      </xdr:nvCxnSpPr>
      <xdr:spPr>
        <a:xfrm>
          <a:off x="20434300" y="9431147"/>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94307</xdr:rowOff>
    </xdr:from>
    <xdr:to>
      <xdr:col>29</xdr:col>
      <xdr:colOff>517525</xdr:colOff>
      <xdr:row>55</xdr:row>
      <xdr:rowOff>1397</xdr:rowOff>
    </xdr:to>
    <xdr:cxnSp macro="">
      <xdr:nvCxnSpPr>
        <xdr:cNvPr id="758" name="直線コネクタ 757"/>
        <xdr:cNvCxnSpPr/>
      </xdr:nvCxnSpPr>
      <xdr:spPr>
        <a:xfrm>
          <a:off x="19545300" y="9352607"/>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60828</xdr:rowOff>
    </xdr:from>
    <xdr:ext cx="534377" cy="259045"/>
    <xdr:sp macro="" textlink="">
      <xdr:nvSpPr>
        <xdr:cNvPr id="760" name="テキスト ボックス 759"/>
        <xdr:cNvSpPr txBox="1"/>
      </xdr:nvSpPr>
      <xdr:spPr>
        <a:xfrm>
          <a:off x="20167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94307</xdr:rowOff>
    </xdr:from>
    <xdr:to>
      <xdr:col>28</xdr:col>
      <xdr:colOff>314325</xdr:colOff>
      <xdr:row>54</xdr:row>
      <xdr:rowOff>97703</xdr:rowOff>
    </xdr:to>
    <xdr:cxnSp macro="">
      <xdr:nvCxnSpPr>
        <xdr:cNvPr id="761" name="直線コネクタ 760"/>
        <xdr:cNvCxnSpPr/>
      </xdr:nvCxnSpPr>
      <xdr:spPr>
        <a:xfrm flipV="1">
          <a:off x="18656300" y="9352607"/>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137017</xdr:rowOff>
    </xdr:from>
    <xdr:ext cx="534377" cy="259045"/>
    <xdr:sp macro="" textlink="">
      <xdr:nvSpPr>
        <xdr:cNvPr id="763" name="テキスト ボックス 762"/>
        <xdr:cNvSpPr txBox="1"/>
      </xdr:nvSpPr>
      <xdr:spPr>
        <a:xfrm>
          <a:off x="19278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163162</xdr:rowOff>
    </xdr:from>
    <xdr:to>
      <xdr:col>32</xdr:col>
      <xdr:colOff>238125</xdr:colOff>
      <xdr:row>55</xdr:row>
      <xdr:rowOff>93312</xdr:rowOff>
    </xdr:to>
    <xdr:sp macro="" textlink="">
      <xdr:nvSpPr>
        <xdr:cNvPr id="771" name="円/楕円 770"/>
        <xdr:cNvSpPr/>
      </xdr:nvSpPr>
      <xdr:spPr>
        <a:xfrm>
          <a:off x="22110700" y="9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14589</xdr:rowOff>
    </xdr:from>
    <xdr:ext cx="534377" cy="259045"/>
    <xdr:sp macro="" textlink="">
      <xdr:nvSpPr>
        <xdr:cNvPr id="772" name="貸付金該当値テキスト"/>
        <xdr:cNvSpPr txBox="1"/>
      </xdr:nvSpPr>
      <xdr:spPr>
        <a:xfrm>
          <a:off x="22212300" y="92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22,726</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148923</xdr:rowOff>
    </xdr:from>
    <xdr:to>
      <xdr:col>31</xdr:col>
      <xdr:colOff>85725</xdr:colOff>
      <xdr:row>55</xdr:row>
      <xdr:rowOff>79073</xdr:rowOff>
    </xdr:to>
    <xdr:sp macro="" textlink="">
      <xdr:nvSpPr>
        <xdr:cNvPr id="773" name="円/楕円 772"/>
        <xdr:cNvSpPr/>
      </xdr:nvSpPr>
      <xdr:spPr>
        <a:xfrm>
          <a:off x="21272500" y="9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70200</xdr:rowOff>
    </xdr:from>
    <xdr:ext cx="534377" cy="259045"/>
    <xdr:sp macro="" textlink="">
      <xdr:nvSpPr>
        <xdr:cNvPr id="774" name="テキスト ボックス 773"/>
        <xdr:cNvSpPr txBox="1"/>
      </xdr:nvSpPr>
      <xdr:spPr>
        <a:xfrm>
          <a:off x="21043411" y="94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122047</xdr:rowOff>
    </xdr:from>
    <xdr:to>
      <xdr:col>29</xdr:col>
      <xdr:colOff>568325</xdr:colOff>
      <xdr:row>55</xdr:row>
      <xdr:rowOff>52197</xdr:rowOff>
    </xdr:to>
    <xdr:sp macro="" textlink="">
      <xdr:nvSpPr>
        <xdr:cNvPr id="775" name="円/楕円 774"/>
        <xdr:cNvSpPr/>
      </xdr:nvSpPr>
      <xdr:spPr>
        <a:xfrm>
          <a:off x="20383500" y="93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68724</xdr:rowOff>
    </xdr:from>
    <xdr:ext cx="534377" cy="259045"/>
    <xdr:sp macro="" textlink="">
      <xdr:nvSpPr>
        <xdr:cNvPr id="776" name="テキスト ボックス 775"/>
        <xdr:cNvSpPr txBox="1"/>
      </xdr:nvSpPr>
      <xdr:spPr>
        <a:xfrm>
          <a:off x="20167111" y="91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43507</xdr:rowOff>
    </xdr:from>
    <xdr:to>
      <xdr:col>28</xdr:col>
      <xdr:colOff>365125</xdr:colOff>
      <xdr:row>54</xdr:row>
      <xdr:rowOff>145107</xdr:rowOff>
    </xdr:to>
    <xdr:sp macro="" textlink="">
      <xdr:nvSpPr>
        <xdr:cNvPr id="777" name="円/楕円 776"/>
        <xdr:cNvSpPr/>
      </xdr:nvSpPr>
      <xdr:spPr>
        <a:xfrm>
          <a:off x="19494500" y="93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161634</xdr:rowOff>
    </xdr:from>
    <xdr:ext cx="534377" cy="259045"/>
    <xdr:sp macro="" textlink="">
      <xdr:nvSpPr>
        <xdr:cNvPr id="778" name="テキスト ボックス 777"/>
        <xdr:cNvSpPr txBox="1"/>
      </xdr:nvSpPr>
      <xdr:spPr>
        <a:xfrm>
          <a:off x="19278111" y="90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46903</xdr:rowOff>
    </xdr:from>
    <xdr:to>
      <xdr:col>27</xdr:col>
      <xdr:colOff>161925</xdr:colOff>
      <xdr:row>54</xdr:row>
      <xdr:rowOff>148503</xdr:rowOff>
    </xdr:to>
    <xdr:sp macro="" textlink="">
      <xdr:nvSpPr>
        <xdr:cNvPr id="779" name="円/楕円 778"/>
        <xdr:cNvSpPr/>
      </xdr:nvSpPr>
      <xdr:spPr>
        <a:xfrm>
          <a:off x="18605500" y="9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139630</xdr:rowOff>
    </xdr:from>
    <xdr:ext cx="534377" cy="259045"/>
    <xdr:sp macro="" textlink="">
      <xdr:nvSpPr>
        <xdr:cNvPr id="780" name="テキスト ボックス 779"/>
        <xdr:cNvSpPr txBox="1"/>
      </xdr:nvSpPr>
      <xdr:spPr>
        <a:xfrm>
          <a:off x="18389111" y="93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159817</xdr:rowOff>
    </xdr:from>
    <xdr:to>
      <xdr:col>32</xdr:col>
      <xdr:colOff>187325</xdr:colOff>
      <xdr:row>77</xdr:row>
      <xdr:rowOff>163474</xdr:rowOff>
    </xdr:to>
    <xdr:cxnSp macro="">
      <xdr:nvCxnSpPr>
        <xdr:cNvPr id="805" name="直線コネクタ 804"/>
        <xdr:cNvCxnSpPr/>
      </xdr:nvCxnSpPr>
      <xdr:spPr>
        <a:xfrm flipV="1">
          <a:off x="21323300" y="1336146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163474</xdr:rowOff>
    </xdr:from>
    <xdr:to>
      <xdr:col>31</xdr:col>
      <xdr:colOff>34925</xdr:colOff>
      <xdr:row>78</xdr:row>
      <xdr:rowOff>25</xdr:rowOff>
    </xdr:to>
    <xdr:cxnSp macro="">
      <xdr:nvCxnSpPr>
        <xdr:cNvPr id="808" name="直線コネクタ 807"/>
        <xdr:cNvCxnSpPr/>
      </xdr:nvCxnSpPr>
      <xdr:spPr>
        <a:xfrm flipV="1">
          <a:off x="20434300" y="133651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155930</xdr:rowOff>
    </xdr:from>
    <xdr:to>
      <xdr:col>29</xdr:col>
      <xdr:colOff>517525</xdr:colOff>
      <xdr:row>78</xdr:row>
      <xdr:rowOff>25</xdr:rowOff>
    </xdr:to>
    <xdr:cxnSp macro="">
      <xdr:nvCxnSpPr>
        <xdr:cNvPr id="811" name="直線コネクタ 810"/>
        <xdr:cNvCxnSpPr/>
      </xdr:nvCxnSpPr>
      <xdr:spPr>
        <a:xfrm>
          <a:off x="19545300" y="133575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155930</xdr:rowOff>
    </xdr:from>
    <xdr:to>
      <xdr:col>28</xdr:col>
      <xdr:colOff>314325</xdr:colOff>
      <xdr:row>77</xdr:row>
      <xdr:rowOff>157759</xdr:rowOff>
    </xdr:to>
    <xdr:cxnSp macro="">
      <xdr:nvCxnSpPr>
        <xdr:cNvPr id="814" name="直線コネクタ 813"/>
        <xdr:cNvCxnSpPr/>
      </xdr:nvCxnSpPr>
      <xdr:spPr>
        <a:xfrm flipV="1">
          <a:off x="18656300" y="1335758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109017</xdr:rowOff>
    </xdr:from>
    <xdr:to>
      <xdr:col>32</xdr:col>
      <xdr:colOff>238125</xdr:colOff>
      <xdr:row>78</xdr:row>
      <xdr:rowOff>39167</xdr:rowOff>
    </xdr:to>
    <xdr:sp macro="" textlink="">
      <xdr:nvSpPr>
        <xdr:cNvPr id="824" name="円/楕円 823"/>
        <xdr:cNvSpPr/>
      </xdr:nvSpPr>
      <xdr:spPr>
        <a:xfrm>
          <a:off x="221107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23944</xdr:rowOff>
    </xdr:from>
    <xdr:ext cx="378565" cy="259045"/>
    <xdr:sp macro="" textlink="">
      <xdr:nvSpPr>
        <xdr:cNvPr id="825" name="繰出金該当値テキスト"/>
        <xdr:cNvSpPr txBox="1"/>
      </xdr:nvSpPr>
      <xdr:spPr>
        <a:xfrm>
          <a:off x="22212300" y="1322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112674</xdr:rowOff>
    </xdr:from>
    <xdr:to>
      <xdr:col>31</xdr:col>
      <xdr:colOff>85725</xdr:colOff>
      <xdr:row>78</xdr:row>
      <xdr:rowOff>42824</xdr:rowOff>
    </xdr:to>
    <xdr:sp macro="" textlink="">
      <xdr:nvSpPr>
        <xdr:cNvPr id="826" name="円/楕円 825"/>
        <xdr:cNvSpPr/>
      </xdr:nvSpPr>
      <xdr:spPr>
        <a:xfrm>
          <a:off x="212725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33951</xdr:rowOff>
    </xdr:from>
    <xdr:ext cx="378565" cy="259045"/>
    <xdr:sp macro="" textlink="">
      <xdr:nvSpPr>
        <xdr:cNvPr id="827" name="テキスト ボックス 826"/>
        <xdr:cNvSpPr txBox="1"/>
      </xdr:nvSpPr>
      <xdr:spPr>
        <a:xfrm>
          <a:off x="21121317" y="1340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120675</xdr:rowOff>
    </xdr:from>
    <xdr:to>
      <xdr:col>29</xdr:col>
      <xdr:colOff>568325</xdr:colOff>
      <xdr:row>78</xdr:row>
      <xdr:rowOff>50825</xdr:rowOff>
    </xdr:to>
    <xdr:sp macro="" textlink="">
      <xdr:nvSpPr>
        <xdr:cNvPr id="828" name="円/楕円 827"/>
        <xdr:cNvSpPr/>
      </xdr:nvSpPr>
      <xdr:spPr>
        <a:xfrm>
          <a:off x="20383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41952</xdr:rowOff>
    </xdr:from>
    <xdr:ext cx="378565" cy="259045"/>
    <xdr:sp macro="" textlink="">
      <xdr:nvSpPr>
        <xdr:cNvPr id="829" name="テキスト ボックス 828"/>
        <xdr:cNvSpPr txBox="1"/>
      </xdr:nvSpPr>
      <xdr:spPr>
        <a:xfrm>
          <a:off x="20245017" y="134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105130</xdr:rowOff>
    </xdr:from>
    <xdr:to>
      <xdr:col>28</xdr:col>
      <xdr:colOff>365125</xdr:colOff>
      <xdr:row>78</xdr:row>
      <xdr:rowOff>35280</xdr:rowOff>
    </xdr:to>
    <xdr:sp macro="" textlink="">
      <xdr:nvSpPr>
        <xdr:cNvPr id="830" name="円/楕円 829"/>
        <xdr:cNvSpPr/>
      </xdr:nvSpPr>
      <xdr:spPr>
        <a:xfrm>
          <a:off x="19494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26407</xdr:rowOff>
    </xdr:from>
    <xdr:ext cx="378565" cy="259045"/>
    <xdr:sp macro="" textlink="">
      <xdr:nvSpPr>
        <xdr:cNvPr id="831" name="テキスト ボックス 830"/>
        <xdr:cNvSpPr txBox="1"/>
      </xdr:nvSpPr>
      <xdr:spPr>
        <a:xfrm>
          <a:off x="19356017" y="1339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106959</xdr:rowOff>
    </xdr:from>
    <xdr:to>
      <xdr:col>27</xdr:col>
      <xdr:colOff>161925</xdr:colOff>
      <xdr:row>78</xdr:row>
      <xdr:rowOff>37109</xdr:rowOff>
    </xdr:to>
    <xdr:sp macro="" textlink="">
      <xdr:nvSpPr>
        <xdr:cNvPr id="832" name="円/楕円 831"/>
        <xdr:cNvSpPr/>
      </xdr:nvSpPr>
      <xdr:spPr>
        <a:xfrm>
          <a:off x="18605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28236</xdr:rowOff>
    </xdr:from>
    <xdr:ext cx="378565" cy="259045"/>
    <xdr:sp macro="" textlink="">
      <xdr:nvSpPr>
        <xdr:cNvPr id="833" name="テキスト ボックス 832"/>
        <xdr:cNvSpPr txBox="1"/>
      </xdr:nvSpPr>
      <xdr:spPr>
        <a:xfrm>
          <a:off x="18467017" y="13401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年度の歳出決算総額は、県民一人当たり</a:t>
          </a:r>
          <a:r>
            <a:rPr kumimoji="1" lang="ja-JP" altLang="en-US" sz="1100">
              <a:solidFill>
                <a:schemeClr val="dk1"/>
              </a:solidFill>
              <a:effectLst/>
              <a:latin typeface="+mn-lt"/>
              <a:ea typeface="+mn-ea"/>
              <a:cs typeface="+mn-cs"/>
            </a:rPr>
            <a:t>２６０，００３</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構成項目のなかで</a:t>
          </a:r>
          <a:r>
            <a:rPr kumimoji="1" lang="ja-JP" altLang="ja-JP" sz="1100">
              <a:solidFill>
                <a:schemeClr val="dk1"/>
              </a:solidFill>
              <a:effectLst/>
              <a:latin typeface="+mn-lt"/>
              <a:ea typeface="+mn-ea"/>
              <a:cs typeface="+mn-cs"/>
            </a:rPr>
            <a:t>一番のウエイトを占める人件費は、県民一人当たり９１，</a:t>
          </a:r>
          <a:r>
            <a:rPr kumimoji="1" lang="ja-JP" altLang="en-US" sz="1100">
              <a:solidFill>
                <a:schemeClr val="dk1"/>
              </a:solidFill>
              <a:effectLst/>
              <a:latin typeface="+mn-lt"/>
              <a:ea typeface="+mn-ea"/>
              <a:cs typeface="+mn-cs"/>
            </a:rPr>
            <a:t>３４３</a:t>
          </a:r>
          <a:r>
            <a:rPr kumimoji="1" lang="ja-JP" altLang="ja-JP" sz="1100">
              <a:solidFill>
                <a:schemeClr val="dk1"/>
              </a:solidFill>
              <a:effectLst/>
              <a:latin typeface="+mn-lt"/>
              <a:ea typeface="+mn-ea"/>
              <a:cs typeface="+mn-cs"/>
            </a:rPr>
            <a:t>円である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本県では、</a:t>
          </a:r>
          <a:r>
            <a:rPr kumimoji="1" lang="ja-JP" altLang="ja-JP" sz="1100">
              <a:solidFill>
                <a:schemeClr val="dk1"/>
              </a:solidFill>
              <a:effectLst/>
              <a:latin typeface="+mn-lt"/>
              <a:ea typeface="+mn-ea"/>
              <a:cs typeface="+mn-cs"/>
            </a:rPr>
            <a:t>平成２５年度に、国の要請に基づき臨時的措置として給与費を削減し、また、段階的に退職手当の支給率を引き下げるなど、適正化に取り組んだことから</a:t>
          </a:r>
          <a:r>
            <a:rPr kumimoji="1" lang="ja-JP" altLang="en-US" sz="1100">
              <a:solidFill>
                <a:schemeClr val="dk1"/>
              </a:solidFill>
              <a:effectLst/>
              <a:latin typeface="+mn-lt"/>
              <a:ea typeface="+mn-ea"/>
              <a:cs typeface="+mn-cs"/>
            </a:rPr>
            <a:t>、類似団体の平均より下回っている。</a:t>
          </a:r>
          <a:endParaRPr kumimoji="0" lang="en-US" altLang="ja-JP" sz="14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将来負担の軽減の観点から、これまで建設地方債等の</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抑制に取り組んできたこと</a:t>
          </a:r>
          <a:r>
            <a:rPr kumimoji="1"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県民一人当たりの公債費は</a:t>
          </a:r>
          <a:r>
            <a:rPr lang="ja-JP" altLang="ja-JP" sz="1100">
              <a:solidFill>
                <a:schemeClr val="dk1"/>
              </a:solidFill>
              <a:effectLst/>
              <a:latin typeface="+mn-lt"/>
              <a:ea typeface="+mn-ea"/>
              <a:cs typeface="+mn-cs"/>
            </a:rPr>
            <a:t>類似団体の平均より大幅に</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a:t>
          </a:r>
          <a:endParaRPr lang="ja-JP" altLang="ja-JP" sz="1400">
            <a:solidFill>
              <a:srgbClr val="00B050"/>
            </a:solidFill>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6,283,602
6,152,877
5,157.64
1,659,525,591
1,633,755,761
14,598,825
1,060,921,815
3,082,334,018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120650</xdr:rowOff>
    </xdr:from>
    <xdr:to>
      <xdr:col>6</xdr:col>
      <xdr:colOff>511175</xdr:colOff>
      <xdr:row>36</xdr:row>
      <xdr:rowOff>133985</xdr:rowOff>
    </xdr:to>
    <xdr:cxnSp macro="">
      <xdr:nvCxnSpPr>
        <xdr:cNvPr id="61" name="直線コネクタ 60"/>
        <xdr:cNvCxnSpPr/>
      </xdr:nvCxnSpPr>
      <xdr:spPr>
        <a:xfrm flipV="1">
          <a:off x="3797300" y="6292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117492</xdr:rowOff>
    </xdr:from>
    <xdr:ext cx="378565" cy="259045"/>
    <xdr:sp macro="" textlink="">
      <xdr:nvSpPr>
        <xdr:cNvPr id="62" name="議会費平均値テキスト"/>
        <xdr:cNvSpPr txBox="1"/>
      </xdr:nvSpPr>
      <xdr:spPr>
        <a:xfrm>
          <a:off x="4686300" y="5946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133985</xdr:rowOff>
    </xdr:from>
    <xdr:to>
      <xdr:col>5</xdr:col>
      <xdr:colOff>358775</xdr:colOff>
      <xdr:row>36</xdr:row>
      <xdr:rowOff>158750</xdr:rowOff>
    </xdr:to>
    <xdr:cxnSp macro="">
      <xdr:nvCxnSpPr>
        <xdr:cNvPr id="64" name="直線コネクタ 63"/>
        <xdr:cNvCxnSpPr/>
      </xdr:nvCxnSpPr>
      <xdr:spPr>
        <a:xfrm flipV="1">
          <a:off x="2908300" y="6306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50817</xdr:rowOff>
    </xdr:from>
    <xdr:ext cx="378565" cy="259045"/>
    <xdr:sp macro="" textlink="">
      <xdr:nvSpPr>
        <xdr:cNvPr id="66" name="テキスト ボックス 65"/>
        <xdr:cNvSpPr txBox="1"/>
      </xdr:nvSpPr>
      <xdr:spPr>
        <a:xfrm>
          <a:off x="35953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158750</xdr:rowOff>
    </xdr:from>
    <xdr:to>
      <xdr:col>4</xdr:col>
      <xdr:colOff>155575</xdr:colOff>
      <xdr:row>37</xdr:row>
      <xdr:rowOff>13970</xdr:rowOff>
    </xdr:to>
    <xdr:cxnSp macro="">
      <xdr:nvCxnSpPr>
        <xdr:cNvPr id="67" name="直線コネクタ 66"/>
        <xdr:cNvCxnSpPr/>
      </xdr:nvCxnSpPr>
      <xdr:spPr>
        <a:xfrm flipV="1">
          <a:off x="2019300" y="6330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79392</xdr:rowOff>
    </xdr:from>
    <xdr:ext cx="378565" cy="259045"/>
    <xdr:sp macro="" textlink="">
      <xdr:nvSpPr>
        <xdr:cNvPr id="69" name="テキスト ボックス 68"/>
        <xdr:cNvSpPr txBox="1"/>
      </xdr:nvSpPr>
      <xdr:spPr>
        <a:xfrm>
          <a:off x="2719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116840</xdr:rowOff>
    </xdr:from>
    <xdr:to>
      <xdr:col>2</xdr:col>
      <xdr:colOff>638175</xdr:colOff>
      <xdr:row>37</xdr:row>
      <xdr:rowOff>13970</xdr:rowOff>
    </xdr:to>
    <xdr:cxnSp macro="">
      <xdr:nvCxnSpPr>
        <xdr:cNvPr id="70" name="直線コネクタ 69"/>
        <xdr:cNvCxnSpPr/>
      </xdr:nvCxnSpPr>
      <xdr:spPr>
        <a:xfrm>
          <a:off x="1130300" y="6289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104157</xdr:rowOff>
    </xdr:from>
    <xdr:ext cx="378565" cy="259045"/>
    <xdr:sp macro="" textlink="">
      <xdr:nvSpPr>
        <xdr:cNvPr id="72" name="テキスト ボックス 71"/>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67962</xdr:rowOff>
    </xdr:from>
    <xdr:ext cx="378565" cy="259045"/>
    <xdr:sp macro="" textlink="">
      <xdr:nvSpPr>
        <xdr:cNvPr id="74" name="テキスト ボックス 73"/>
        <xdr:cNvSpPr txBox="1"/>
      </xdr:nvSpPr>
      <xdr:spPr>
        <a:xfrm>
          <a:off x="941017" y="589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69850</xdr:rowOff>
    </xdr:from>
    <xdr:to>
      <xdr:col>6</xdr:col>
      <xdr:colOff>561975</xdr:colOff>
      <xdr:row>37</xdr:row>
      <xdr:rowOff>0</xdr:rowOff>
    </xdr:to>
    <xdr:sp macro="" textlink="">
      <xdr:nvSpPr>
        <xdr:cNvPr id="80" name="円/楕円 79"/>
        <xdr:cNvSpPr/>
      </xdr:nvSpPr>
      <xdr:spPr>
        <a:xfrm>
          <a:off x="4584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48277</xdr:rowOff>
    </xdr:from>
    <xdr:ext cx="378565" cy="259045"/>
    <xdr:sp macro="" textlink="">
      <xdr:nvSpPr>
        <xdr:cNvPr id="81" name="議会費該当値テキスト"/>
        <xdr:cNvSpPr txBox="1"/>
      </xdr:nvSpPr>
      <xdr:spPr>
        <a:xfrm>
          <a:off x="4686300" y="622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83185</xdr:rowOff>
    </xdr:from>
    <xdr:to>
      <xdr:col>5</xdr:col>
      <xdr:colOff>409575</xdr:colOff>
      <xdr:row>37</xdr:row>
      <xdr:rowOff>13335</xdr:rowOff>
    </xdr:to>
    <xdr:sp macro="" textlink="">
      <xdr:nvSpPr>
        <xdr:cNvPr id="82" name="円/楕円 81"/>
        <xdr:cNvSpPr/>
      </xdr:nvSpPr>
      <xdr:spPr>
        <a:xfrm>
          <a:off x="3746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4462</xdr:rowOff>
    </xdr:from>
    <xdr:ext cx="378565" cy="259045"/>
    <xdr:sp macro="" textlink="">
      <xdr:nvSpPr>
        <xdr:cNvPr id="83" name="テキスト ボックス 82"/>
        <xdr:cNvSpPr txBox="1"/>
      </xdr:nvSpPr>
      <xdr:spPr>
        <a:xfrm>
          <a:off x="3595317" y="634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107950</xdr:rowOff>
    </xdr:from>
    <xdr:to>
      <xdr:col>4</xdr:col>
      <xdr:colOff>206375</xdr:colOff>
      <xdr:row>37</xdr:row>
      <xdr:rowOff>38100</xdr:rowOff>
    </xdr:to>
    <xdr:sp macro="" textlink="">
      <xdr:nvSpPr>
        <xdr:cNvPr id="84" name="円/楕円 83"/>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29227</xdr:rowOff>
    </xdr:from>
    <xdr:ext cx="378565" cy="259045"/>
    <xdr:sp macro="" textlink="">
      <xdr:nvSpPr>
        <xdr:cNvPr id="85" name="テキスト ボックス 84"/>
        <xdr:cNvSpPr txBox="1"/>
      </xdr:nvSpPr>
      <xdr:spPr>
        <a:xfrm>
          <a:off x="2719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134620</xdr:rowOff>
    </xdr:from>
    <xdr:to>
      <xdr:col>3</xdr:col>
      <xdr:colOff>3175</xdr:colOff>
      <xdr:row>37</xdr:row>
      <xdr:rowOff>64770</xdr:rowOff>
    </xdr:to>
    <xdr:sp macro="" textlink="">
      <xdr:nvSpPr>
        <xdr:cNvPr id="86" name="円/楕円 85"/>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55897</xdr:rowOff>
    </xdr:from>
    <xdr:ext cx="378565" cy="259045"/>
    <xdr:sp macro="" textlink="">
      <xdr:nvSpPr>
        <xdr:cNvPr id="87" name="テキスト ボックス 86"/>
        <xdr:cNvSpPr txBox="1"/>
      </xdr:nvSpPr>
      <xdr:spPr>
        <a:xfrm>
          <a:off x="183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66040</xdr:rowOff>
    </xdr:from>
    <xdr:to>
      <xdr:col>1</xdr:col>
      <xdr:colOff>485775</xdr:colOff>
      <xdr:row>36</xdr:row>
      <xdr:rowOff>167640</xdr:rowOff>
    </xdr:to>
    <xdr:sp macro="" textlink="">
      <xdr:nvSpPr>
        <xdr:cNvPr id="88" name="円/楕円 87"/>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158767</xdr:rowOff>
    </xdr:from>
    <xdr:ext cx="378565" cy="259045"/>
    <xdr:sp macro="" textlink="">
      <xdr:nvSpPr>
        <xdr:cNvPr id="89" name="テキスト ボックス 88"/>
        <xdr:cNvSpPr txBox="1"/>
      </xdr:nvSpPr>
      <xdr:spPr>
        <a:xfrm>
          <a:off x="941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132744</xdr:rowOff>
    </xdr:from>
    <xdr:to>
      <xdr:col>6</xdr:col>
      <xdr:colOff>511175</xdr:colOff>
      <xdr:row>59</xdr:row>
      <xdr:rowOff>107238</xdr:rowOff>
    </xdr:to>
    <xdr:cxnSp macro="">
      <xdr:nvCxnSpPr>
        <xdr:cNvPr id="119" name="直線コネクタ 118"/>
        <xdr:cNvCxnSpPr/>
      </xdr:nvCxnSpPr>
      <xdr:spPr>
        <a:xfrm>
          <a:off x="3797300" y="10076844"/>
          <a:ext cx="8382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37908</xdr:rowOff>
    </xdr:from>
    <xdr:to>
      <xdr:col>5</xdr:col>
      <xdr:colOff>358775</xdr:colOff>
      <xdr:row>58</xdr:row>
      <xdr:rowOff>132744</xdr:rowOff>
    </xdr:to>
    <xdr:cxnSp macro="">
      <xdr:nvCxnSpPr>
        <xdr:cNvPr id="122" name="直線コネクタ 121"/>
        <xdr:cNvCxnSpPr/>
      </xdr:nvCxnSpPr>
      <xdr:spPr>
        <a:xfrm>
          <a:off x="2908300" y="9982008"/>
          <a:ext cx="8890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146917</xdr:rowOff>
    </xdr:from>
    <xdr:to>
      <xdr:col>4</xdr:col>
      <xdr:colOff>155575</xdr:colOff>
      <xdr:row>58</xdr:row>
      <xdr:rowOff>37908</xdr:rowOff>
    </xdr:to>
    <xdr:cxnSp macro="">
      <xdr:nvCxnSpPr>
        <xdr:cNvPr id="125" name="直線コネクタ 124"/>
        <xdr:cNvCxnSpPr/>
      </xdr:nvCxnSpPr>
      <xdr:spPr>
        <a:xfrm>
          <a:off x="2019300" y="9919567"/>
          <a:ext cx="8890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146917</xdr:rowOff>
    </xdr:from>
    <xdr:to>
      <xdr:col>2</xdr:col>
      <xdr:colOff>638175</xdr:colOff>
      <xdr:row>59</xdr:row>
      <xdr:rowOff>29809</xdr:rowOff>
    </xdr:to>
    <xdr:cxnSp macro="">
      <xdr:nvCxnSpPr>
        <xdr:cNvPr id="128" name="直線コネクタ 127"/>
        <xdr:cNvCxnSpPr/>
      </xdr:nvCxnSpPr>
      <xdr:spPr>
        <a:xfrm flipV="1">
          <a:off x="1130300" y="9919567"/>
          <a:ext cx="889000" cy="2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56438</xdr:rowOff>
    </xdr:from>
    <xdr:to>
      <xdr:col>6</xdr:col>
      <xdr:colOff>561975</xdr:colOff>
      <xdr:row>59</xdr:row>
      <xdr:rowOff>158038</xdr:rowOff>
    </xdr:to>
    <xdr:sp macro="" textlink="">
      <xdr:nvSpPr>
        <xdr:cNvPr id="138" name="円/楕円 137"/>
        <xdr:cNvSpPr/>
      </xdr:nvSpPr>
      <xdr:spPr>
        <a:xfrm>
          <a:off x="4584700" y="101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142815</xdr:rowOff>
    </xdr:from>
    <xdr:ext cx="469744" cy="259045"/>
    <xdr:sp macro="" textlink="">
      <xdr:nvSpPr>
        <xdr:cNvPr id="139" name="総務費該当値テキスト"/>
        <xdr:cNvSpPr txBox="1"/>
      </xdr:nvSpPr>
      <xdr:spPr>
        <a:xfrm>
          <a:off x="4686300" y="100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81944</xdr:rowOff>
    </xdr:from>
    <xdr:to>
      <xdr:col>5</xdr:col>
      <xdr:colOff>409575</xdr:colOff>
      <xdr:row>59</xdr:row>
      <xdr:rowOff>12094</xdr:rowOff>
    </xdr:to>
    <xdr:sp macro="" textlink="">
      <xdr:nvSpPr>
        <xdr:cNvPr id="140" name="円/楕円 139"/>
        <xdr:cNvSpPr/>
      </xdr:nvSpPr>
      <xdr:spPr>
        <a:xfrm>
          <a:off x="3746500" y="100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3221</xdr:rowOff>
    </xdr:from>
    <xdr:ext cx="534377" cy="259045"/>
    <xdr:sp macro="" textlink="">
      <xdr:nvSpPr>
        <xdr:cNvPr id="141" name="テキスト ボックス 140"/>
        <xdr:cNvSpPr txBox="1"/>
      </xdr:nvSpPr>
      <xdr:spPr>
        <a:xfrm>
          <a:off x="3517411" y="101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158558</xdr:rowOff>
    </xdr:from>
    <xdr:to>
      <xdr:col>4</xdr:col>
      <xdr:colOff>206375</xdr:colOff>
      <xdr:row>58</xdr:row>
      <xdr:rowOff>88708</xdr:rowOff>
    </xdr:to>
    <xdr:sp macro="" textlink="">
      <xdr:nvSpPr>
        <xdr:cNvPr id="142" name="円/楕円 141"/>
        <xdr:cNvSpPr/>
      </xdr:nvSpPr>
      <xdr:spPr>
        <a:xfrm>
          <a:off x="2857500" y="99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79835</xdr:rowOff>
    </xdr:from>
    <xdr:ext cx="534377" cy="259045"/>
    <xdr:sp macro="" textlink="">
      <xdr:nvSpPr>
        <xdr:cNvPr id="143" name="テキスト ボックス 142"/>
        <xdr:cNvSpPr txBox="1"/>
      </xdr:nvSpPr>
      <xdr:spPr>
        <a:xfrm>
          <a:off x="2641111" y="100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96117</xdr:rowOff>
    </xdr:from>
    <xdr:to>
      <xdr:col>3</xdr:col>
      <xdr:colOff>3175</xdr:colOff>
      <xdr:row>58</xdr:row>
      <xdr:rowOff>26267</xdr:rowOff>
    </xdr:to>
    <xdr:sp macro="" textlink="">
      <xdr:nvSpPr>
        <xdr:cNvPr id="144" name="円/楕円 143"/>
        <xdr:cNvSpPr/>
      </xdr:nvSpPr>
      <xdr:spPr>
        <a:xfrm>
          <a:off x="19685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42794</xdr:rowOff>
    </xdr:from>
    <xdr:ext cx="534377" cy="259045"/>
    <xdr:sp macro="" textlink="">
      <xdr:nvSpPr>
        <xdr:cNvPr id="145" name="テキスト ボックス 144"/>
        <xdr:cNvSpPr txBox="1"/>
      </xdr:nvSpPr>
      <xdr:spPr>
        <a:xfrm>
          <a:off x="1752111" y="96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150459</xdr:rowOff>
    </xdr:from>
    <xdr:to>
      <xdr:col>1</xdr:col>
      <xdr:colOff>485775</xdr:colOff>
      <xdr:row>59</xdr:row>
      <xdr:rowOff>80609</xdr:rowOff>
    </xdr:to>
    <xdr:sp macro="" textlink="">
      <xdr:nvSpPr>
        <xdr:cNvPr id="146" name="円/楕円 145"/>
        <xdr:cNvSpPr/>
      </xdr:nvSpPr>
      <xdr:spPr>
        <a:xfrm>
          <a:off x="1079500" y="100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71736</xdr:rowOff>
    </xdr:from>
    <xdr:ext cx="534377" cy="259045"/>
    <xdr:sp macro="" textlink="">
      <xdr:nvSpPr>
        <xdr:cNvPr id="147" name="テキスト ボックス 146"/>
        <xdr:cNvSpPr txBox="1"/>
      </xdr:nvSpPr>
      <xdr:spPr>
        <a:xfrm>
          <a:off x="863111" y="101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130200</xdr:rowOff>
    </xdr:from>
    <xdr:to>
      <xdr:col>6</xdr:col>
      <xdr:colOff>511175</xdr:colOff>
      <xdr:row>78</xdr:row>
      <xdr:rowOff>130415</xdr:rowOff>
    </xdr:to>
    <xdr:cxnSp macro="">
      <xdr:nvCxnSpPr>
        <xdr:cNvPr id="176" name="直線コネクタ 175"/>
        <xdr:cNvCxnSpPr/>
      </xdr:nvCxnSpPr>
      <xdr:spPr>
        <a:xfrm flipV="1">
          <a:off x="3797300" y="13503300"/>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130415</xdr:rowOff>
    </xdr:from>
    <xdr:to>
      <xdr:col>5</xdr:col>
      <xdr:colOff>358775</xdr:colOff>
      <xdr:row>78</xdr:row>
      <xdr:rowOff>139086</xdr:rowOff>
    </xdr:to>
    <xdr:cxnSp macro="">
      <xdr:nvCxnSpPr>
        <xdr:cNvPr id="179" name="直線コネクタ 178"/>
        <xdr:cNvCxnSpPr/>
      </xdr:nvCxnSpPr>
      <xdr:spPr>
        <a:xfrm flipV="1">
          <a:off x="2908300" y="13503515"/>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139086</xdr:rowOff>
    </xdr:from>
    <xdr:to>
      <xdr:col>4</xdr:col>
      <xdr:colOff>155575</xdr:colOff>
      <xdr:row>78</xdr:row>
      <xdr:rowOff>145794</xdr:rowOff>
    </xdr:to>
    <xdr:cxnSp macro="">
      <xdr:nvCxnSpPr>
        <xdr:cNvPr id="182" name="直線コネクタ 181"/>
        <xdr:cNvCxnSpPr/>
      </xdr:nvCxnSpPr>
      <xdr:spPr>
        <a:xfrm flipV="1">
          <a:off x="2019300" y="13512186"/>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4922</xdr:rowOff>
    </xdr:from>
    <xdr:ext cx="534377" cy="259045"/>
    <xdr:sp macro="" textlink="">
      <xdr:nvSpPr>
        <xdr:cNvPr id="184" name="テキスト ボックス 183"/>
        <xdr:cNvSpPr txBox="1"/>
      </xdr:nvSpPr>
      <xdr:spPr>
        <a:xfrm>
          <a:off x="2641111" y="132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139821</xdr:rowOff>
    </xdr:from>
    <xdr:to>
      <xdr:col>2</xdr:col>
      <xdr:colOff>638175</xdr:colOff>
      <xdr:row>78</xdr:row>
      <xdr:rowOff>145794</xdr:rowOff>
    </xdr:to>
    <xdr:cxnSp macro="">
      <xdr:nvCxnSpPr>
        <xdr:cNvPr id="185" name="直線コネクタ 184"/>
        <xdr:cNvCxnSpPr/>
      </xdr:nvCxnSpPr>
      <xdr:spPr>
        <a:xfrm>
          <a:off x="1130300" y="13512921"/>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79400</xdr:rowOff>
    </xdr:from>
    <xdr:to>
      <xdr:col>6</xdr:col>
      <xdr:colOff>561975</xdr:colOff>
      <xdr:row>79</xdr:row>
      <xdr:rowOff>9550</xdr:rowOff>
    </xdr:to>
    <xdr:sp macro="" textlink="">
      <xdr:nvSpPr>
        <xdr:cNvPr id="195" name="円/楕円 194"/>
        <xdr:cNvSpPr/>
      </xdr:nvSpPr>
      <xdr:spPr>
        <a:xfrm>
          <a:off x="4584700" y="134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79615</xdr:rowOff>
    </xdr:from>
    <xdr:to>
      <xdr:col>5</xdr:col>
      <xdr:colOff>409575</xdr:colOff>
      <xdr:row>79</xdr:row>
      <xdr:rowOff>9765</xdr:rowOff>
    </xdr:to>
    <xdr:sp macro="" textlink="">
      <xdr:nvSpPr>
        <xdr:cNvPr id="197" name="円/楕円 196"/>
        <xdr:cNvSpPr/>
      </xdr:nvSpPr>
      <xdr:spPr>
        <a:xfrm>
          <a:off x="3746500" y="134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79</xdr:row>
      <xdr:rowOff>892</xdr:rowOff>
    </xdr:from>
    <xdr:ext cx="534377" cy="259045"/>
    <xdr:sp macro="" textlink="">
      <xdr:nvSpPr>
        <xdr:cNvPr id="198" name="テキスト ボックス 197"/>
        <xdr:cNvSpPr txBox="1"/>
      </xdr:nvSpPr>
      <xdr:spPr>
        <a:xfrm>
          <a:off x="3517411" y="135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88286</xdr:rowOff>
    </xdr:from>
    <xdr:to>
      <xdr:col>4</xdr:col>
      <xdr:colOff>206375</xdr:colOff>
      <xdr:row>79</xdr:row>
      <xdr:rowOff>18436</xdr:rowOff>
    </xdr:to>
    <xdr:sp macro="" textlink="">
      <xdr:nvSpPr>
        <xdr:cNvPr id="199" name="円/楕円 198"/>
        <xdr:cNvSpPr/>
      </xdr:nvSpPr>
      <xdr:spPr>
        <a:xfrm>
          <a:off x="2857500" y="134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9563</xdr:rowOff>
    </xdr:from>
    <xdr:ext cx="534377" cy="259045"/>
    <xdr:sp macro="" textlink="">
      <xdr:nvSpPr>
        <xdr:cNvPr id="200" name="テキスト ボックス 199"/>
        <xdr:cNvSpPr txBox="1"/>
      </xdr:nvSpPr>
      <xdr:spPr>
        <a:xfrm>
          <a:off x="2641111" y="135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94994</xdr:rowOff>
    </xdr:from>
    <xdr:to>
      <xdr:col>3</xdr:col>
      <xdr:colOff>3175</xdr:colOff>
      <xdr:row>79</xdr:row>
      <xdr:rowOff>25144</xdr:rowOff>
    </xdr:to>
    <xdr:sp macro="" textlink="">
      <xdr:nvSpPr>
        <xdr:cNvPr id="201" name="円/楕円 200"/>
        <xdr:cNvSpPr/>
      </xdr:nvSpPr>
      <xdr:spPr>
        <a:xfrm>
          <a:off x="1968500" y="13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16271</xdr:rowOff>
    </xdr:from>
    <xdr:ext cx="534377" cy="259045"/>
    <xdr:sp macro="" textlink="">
      <xdr:nvSpPr>
        <xdr:cNvPr id="202" name="テキスト ボックス 201"/>
        <xdr:cNvSpPr txBox="1"/>
      </xdr:nvSpPr>
      <xdr:spPr>
        <a:xfrm>
          <a:off x="1752111" y="135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89021</xdr:rowOff>
    </xdr:from>
    <xdr:to>
      <xdr:col>1</xdr:col>
      <xdr:colOff>485775</xdr:colOff>
      <xdr:row>79</xdr:row>
      <xdr:rowOff>19171</xdr:rowOff>
    </xdr:to>
    <xdr:sp macro="" textlink="">
      <xdr:nvSpPr>
        <xdr:cNvPr id="203" name="円/楕円 202"/>
        <xdr:cNvSpPr/>
      </xdr:nvSpPr>
      <xdr:spPr>
        <a:xfrm>
          <a:off x="1079500" y="134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10298</xdr:rowOff>
    </xdr:from>
    <xdr:ext cx="534377" cy="259045"/>
    <xdr:sp macro="" textlink="">
      <xdr:nvSpPr>
        <xdr:cNvPr id="204" name="テキスト ボックス 203"/>
        <xdr:cNvSpPr txBox="1"/>
      </xdr:nvSpPr>
      <xdr:spPr>
        <a:xfrm>
          <a:off x="863111" y="135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158948</xdr:rowOff>
    </xdr:from>
    <xdr:to>
      <xdr:col>6</xdr:col>
      <xdr:colOff>511175</xdr:colOff>
      <xdr:row>96</xdr:row>
      <xdr:rowOff>12553</xdr:rowOff>
    </xdr:to>
    <xdr:cxnSp macro="">
      <xdr:nvCxnSpPr>
        <xdr:cNvPr id="229" name="直線コネクタ 228"/>
        <xdr:cNvCxnSpPr/>
      </xdr:nvCxnSpPr>
      <xdr:spPr>
        <a:xfrm>
          <a:off x="3797300" y="16446698"/>
          <a:ext cx="8382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158948</xdr:rowOff>
    </xdr:from>
    <xdr:to>
      <xdr:col>5</xdr:col>
      <xdr:colOff>358775</xdr:colOff>
      <xdr:row>96</xdr:row>
      <xdr:rowOff>57907</xdr:rowOff>
    </xdr:to>
    <xdr:cxnSp macro="">
      <xdr:nvCxnSpPr>
        <xdr:cNvPr id="232" name="直線コネクタ 231"/>
        <xdr:cNvCxnSpPr/>
      </xdr:nvCxnSpPr>
      <xdr:spPr>
        <a:xfrm flipV="1">
          <a:off x="2908300" y="1644669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159817</xdr:rowOff>
    </xdr:from>
    <xdr:to>
      <xdr:col>4</xdr:col>
      <xdr:colOff>155575</xdr:colOff>
      <xdr:row>96</xdr:row>
      <xdr:rowOff>57907</xdr:rowOff>
    </xdr:to>
    <xdr:cxnSp macro="">
      <xdr:nvCxnSpPr>
        <xdr:cNvPr id="235" name="直線コネクタ 234"/>
        <xdr:cNvCxnSpPr/>
      </xdr:nvCxnSpPr>
      <xdr:spPr>
        <a:xfrm>
          <a:off x="2019300" y="16447567"/>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159817</xdr:rowOff>
    </xdr:from>
    <xdr:to>
      <xdr:col>2</xdr:col>
      <xdr:colOff>638175</xdr:colOff>
      <xdr:row>96</xdr:row>
      <xdr:rowOff>59872</xdr:rowOff>
    </xdr:to>
    <xdr:cxnSp macro="">
      <xdr:nvCxnSpPr>
        <xdr:cNvPr id="238" name="直線コネクタ 237"/>
        <xdr:cNvCxnSpPr/>
      </xdr:nvCxnSpPr>
      <xdr:spPr>
        <a:xfrm flipV="1">
          <a:off x="1130300" y="16447567"/>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133203</xdr:rowOff>
    </xdr:from>
    <xdr:to>
      <xdr:col>6</xdr:col>
      <xdr:colOff>561975</xdr:colOff>
      <xdr:row>96</xdr:row>
      <xdr:rowOff>63353</xdr:rowOff>
    </xdr:to>
    <xdr:sp macro="" textlink="">
      <xdr:nvSpPr>
        <xdr:cNvPr id="248" name="円/楕円 247"/>
        <xdr:cNvSpPr/>
      </xdr:nvSpPr>
      <xdr:spPr>
        <a:xfrm>
          <a:off x="4584700" y="164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111630</xdr:rowOff>
    </xdr:from>
    <xdr:ext cx="534377" cy="259045"/>
    <xdr:sp macro="" textlink="">
      <xdr:nvSpPr>
        <xdr:cNvPr id="249" name="衛生費該当値テキスト"/>
        <xdr:cNvSpPr txBox="1"/>
      </xdr:nvSpPr>
      <xdr:spPr>
        <a:xfrm>
          <a:off x="4686300" y="163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108148</xdr:rowOff>
    </xdr:from>
    <xdr:to>
      <xdr:col>5</xdr:col>
      <xdr:colOff>409575</xdr:colOff>
      <xdr:row>96</xdr:row>
      <xdr:rowOff>38298</xdr:rowOff>
    </xdr:to>
    <xdr:sp macro="" textlink="">
      <xdr:nvSpPr>
        <xdr:cNvPr id="250" name="円/楕円 249"/>
        <xdr:cNvSpPr/>
      </xdr:nvSpPr>
      <xdr:spPr>
        <a:xfrm>
          <a:off x="3746500" y="1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29425</xdr:rowOff>
    </xdr:from>
    <xdr:ext cx="534377" cy="259045"/>
    <xdr:sp macro="" textlink="">
      <xdr:nvSpPr>
        <xdr:cNvPr id="251" name="テキスト ボックス 250"/>
        <xdr:cNvSpPr txBox="1"/>
      </xdr:nvSpPr>
      <xdr:spPr>
        <a:xfrm>
          <a:off x="3517411" y="164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7107</xdr:rowOff>
    </xdr:from>
    <xdr:to>
      <xdr:col>4</xdr:col>
      <xdr:colOff>206375</xdr:colOff>
      <xdr:row>96</xdr:row>
      <xdr:rowOff>108707</xdr:rowOff>
    </xdr:to>
    <xdr:sp macro="" textlink="">
      <xdr:nvSpPr>
        <xdr:cNvPr id="252" name="円/楕円 251"/>
        <xdr:cNvSpPr/>
      </xdr:nvSpPr>
      <xdr:spPr>
        <a:xfrm>
          <a:off x="2857500" y="164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125234</xdr:rowOff>
    </xdr:from>
    <xdr:ext cx="469744" cy="259045"/>
    <xdr:sp macro="" textlink="">
      <xdr:nvSpPr>
        <xdr:cNvPr id="253" name="テキスト ボックス 252"/>
        <xdr:cNvSpPr txBox="1"/>
      </xdr:nvSpPr>
      <xdr:spPr>
        <a:xfrm>
          <a:off x="2673427" y="162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109017</xdr:rowOff>
    </xdr:from>
    <xdr:to>
      <xdr:col>3</xdr:col>
      <xdr:colOff>3175</xdr:colOff>
      <xdr:row>96</xdr:row>
      <xdr:rowOff>39167</xdr:rowOff>
    </xdr:to>
    <xdr:sp macro="" textlink="">
      <xdr:nvSpPr>
        <xdr:cNvPr id="254" name="円/楕円 253"/>
        <xdr:cNvSpPr/>
      </xdr:nvSpPr>
      <xdr:spPr>
        <a:xfrm>
          <a:off x="1968500" y="1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55694</xdr:rowOff>
    </xdr:from>
    <xdr:ext cx="534377" cy="259045"/>
    <xdr:sp macro="" textlink="">
      <xdr:nvSpPr>
        <xdr:cNvPr id="255" name="テキスト ボックス 254"/>
        <xdr:cNvSpPr txBox="1"/>
      </xdr:nvSpPr>
      <xdr:spPr>
        <a:xfrm>
          <a:off x="1752111" y="161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9072</xdr:rowOff>
    </xdr:from>
    <xdr:to>
      <xdr:col>1</xdr:col>
      <xdr:colOff>485775</xdr:colOff>
      <xdr:row>96</xdr:row>
      <xdr:rowOff>110672</xdr:rowOff>
    </xdr:to>
    <xdr:sp macro="" textlink="">
      <xdr:nvSpPr>
        <xdr:cNvPr id="256" name="円/楕円 255"/>
        <xdr:cNvSpPr/>
      </xdr:nvSpPr>
      <xdr:spPr>
        <a:xfrm>
          <a:off x="1079500" y="164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101799</xdr:rowOff>
    </xdr:from>
    <xdr:ext cx="469744" cy="259045"/>
    <xdr:sp macro="" textlink="">
      <xdr:nvSpPr>
        <xdr:cNvPr id="257" name="テキスト ボックス 256"/>
        <xdr:cNvSpPr txBox="1"/>
      </xdr:nvSpPr>
      <xdr:spPr>
        <a:xfrm>
          <a:off x="895427" y="1656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9969</xdr:rowOff>
    </xdr:from>
    <xdr:to>
      <xdr:col>15</xdr:col>
      <xdr:colOff>180975</xdr:colOff>
      <xdr:row>38</xdr:row>
      <xdr:rowOff>128842</xdr:rowOff>
    </xdr:to>
    <xdr:cxnSp macro="">
      <xdr:nvCxnSpPr>
        <xdr:cNvPr id="284" name="直線コネクタ 283"/>
        <xdr:cNvCxnSpPr/>
      </xdr:nvCxnSpPr>
      <xdr:spPr>
        <a:xfrm>
          <a:off x="9639300" y="6525069"/>
          <a:ext cx="8382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9969</xdr:rowOff>
    </xdr:from>
    <xdr:to>
      <xdr:col>14</xdr:col>
      <xdr:colOff>28575</xdr:colOff>
      <xdr:row>38</xdr:row>
      <xdr:rowOff>86931</xdr:rowOff>
    </xdr:to>
    <xdr:cxnSp macro="">
      <xdr:nvCxnSpPr>
        <xdr:cNvPr id="287" name="直線コネクタ 286"/>
        <xdr:cNvCxnSpPr/>
      </xdr:nvCxnSpPr>
      <xdr:spPr>
        <a:xfrm flipV="1">
          <a:off x="8750300" y="652506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162369</xdr:rowOff>
    </xdr:from>
    <xdr:to>
      <xdr:col>12</xdr:col>
      <xdr:colOff>511175</xdr:colOff>
      <xdr:row>38</xdr:row>
      <xdr:rowOff>86931</xdr:rowOff>
    </xdr:to>
    <xdr:cxnSp macro="">
      <xdr:nvCxnSpPr>
        <xdr:cNvPr id="290" name="直線コネクタ 289"/>
        <xdr:cNvCxnSpPr/>
      </xdr:nvCxnSpPr>
      <xdr:spPr>
        <a:xfrm>
          <a:off x="7861300" y="650601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125793</xdr:rowOff>
    </xdr:from>
    <xdr:to>
      <xdr:col>11</xdr:col>
      <xdr:colOff>307975</xdr:colOff>
      <xdr:row>37</xdr:row>
      <xdr:rowOff>162369</xdr:rowOff>
    </xdr:to>
    <xdr:cxnSp macro="">
      <xdr:nvCxnSpPr>
        <xdr:cNvPr id="293" name="直線コネクタ 292"/>
        <xdr:cNvCxnSpPr/>
      </xdr:nvCxnSpPr>
      <xdr:spPr>
        <a:xfrm>
          <a:off x="6972300" y="6297993"/>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27386</xdr:rowOff>
    </xdr:from>
    <xdr:ext cx="469744" cy="259045"/>
    <xdr:sp macro="" textlink="">
      <xdr:nvSpPr>
        <xdr:cNvPr id="295" name="テキスト ボックス 294"/>
        <xdr:cNvSpPr txBox="1"/>
      </xdr:nvSpPr>
      <xdr:spPr>
        <a:xfrm>
          <a:off x="7626427" y="585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78042</xdr:rowOff>
    </xdr:from>
    <xdr:to>
      <xdr:col>15</xdr:col>
      <xdr:colOff>231775</xdr:colOff>
      <xdr:row>39</xdr:row>
      <xdr:rowOff>8192</xdr:rowOff>
    </xdr:to>
    <xdr:sp macro="" textlink="">
      <xdr:nvSpPr>
        <xdr:cNvPr id="303" name="円/楕円 302"/>
        <xdr:cNvSpPr/>
      </xdr:nvSpPr>
      <xdr:spPr>
        <a:xfrm>
          <a:off x="104267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164419</xdr:rowOff>
    </xdr:from>
    <xdr:ext cx="378565" cy="259045"/>
    <xdr:sp macro="" textlink="">
      <xdr:nvSpPr>
        <xdr:cNvPr id="304" name="労働費該当値テキスト"/>
        <xdr:cNvSpPr txBox="1"/>
      </xdr:nvSpPr>
      <xdr:spPr>
        <a:xfrm>
          <a:off x="10528300" y="650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130620</xdr:rowOff>
    </xdr:from>
    <xdr:to>
      <xdr:col>14</xdr:col>
      <xdr:colOff>79375</xdr:colOff>
      <xdr:row>38</xdr:row>
      <xdr:rowOff>60770</xdr:rowOff>
    </xdr:to>
    <xdr:sp macro="" textlink="">
      <xdr:nvSpPr>
        <xdr:cNvPr id="305" name="円/楕円 304"/>
        <xdr:cNvSpPr/>
      </xdr:nvSpPr>
      <xdr:spPr>
        <a:xfrm>
          <a:off x="9588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51896</xdr:rowOff>
    </xdr:from>
    <xdr:ext cx="469744" cy="259045"/>
    <xdr:sp macro="" textlink="">
      <xdr:nvSpPr>
        <xdr:cNvPr id="306" name="テキスト ボックス 305"/>
        <xdr:cNvSpPr txBox="1"/>
      </xdr:nvSpPr>
      <xdr:spPr>
        <a:xfrm>
          <a:off x="9391727" y="65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36131</xdr:rowOff>
    </xdr:from>
    <xdr:to>
      <xdr:col>12</xdr:col>
      <xdr:colOff>561975</xdr:colOff>
      <xdr:row>38</xdr:row>
      <xdr:rowOff>137731</xdr:rowOff>
    </xdr:to>
    <xdr:sp macro="" textlink="">
      <xdr:nvSpPr>
        <xdr:cNvPr id="307" name="円/楕円 306"/>
        <xdr:cNvSpPr/>
      </xdr:nvSpPr>
      <xdr:spPr>
        <a:xfrm>
          <a:off x="8699500" y="65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128858</xdr:rowOff>
    </xdr:from>
    <xdr:ext cx="378565" cy="259045"/>
    <xdr:sp macro="" textlink="">
      <xdr:nvSpPr>
        <xdr:cNvPr id="308" name="テキスト ボックス 307"/>
        <xdr:cNvSpPr txBox="1"/>
      </xdr:nvSpPr>
      <xdr:spPr>
        <a:xfrm>
          <a:off x="8561017" y="664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111570</xdr:rowOff>
    </xdr:from>
    <xdr:to>
      <xdr:col>11</xdr:col>
      <xdr:colOff>358775</xdr:colOff>
      <xdr:row>38</xdr:row>
      <xdr:rowOff>41720</xdr:rowOff>
    </xdr:to>
    <xdr:sp macro="" textlink="">
      <xdr:nvSpPr>
        <xdr:cNvPr id="309" name="円/楕円 308"/>
        <xdr:cNvSpPr/>
      </xdr:nvSpPr>
      <xdr:spPr>
        <a:xfrm>
          <a:off x="7810500" y="64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32846</xdr:rowOff>
    </xdr:from>
    <xdr:ext cx="469744" cy="259045"/>
    <xdr:sp macro="" textlink="">
      <xdr:nvSpPr>
        <xdr:cNvPr id="310" name="テキスト ボックス 309"/>
        <xdr:cNvSpPr txBox="1"/>
      </xdr:nvSpPr>
      <xdr:spPr>
        <a:xfrm>
          <a:off x="7626427" y="65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74993</xdr:rowOff>
    </xdr:from>
    <xdr:to>
      <xdr:col>10</xdr:col>
      <xdr:colOff>155575</xdr:colOff>
      <xdr:row>37</xdr:row>
      <xdr:rowOff>5143</xdr:rowOff>
    </xdr:to>
    <xdr:sp macro="" textlink="">
      <xdr:nvSpPr>
        <xdr:cNvPr id="311" name="円/楕円 310"/>
        <xdr:cNvSpPr/>
      </xdr:nvSpPr>
      <xdr:spPr>
        <a:xfrm>
          <a:off x="6921500" y="6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167720</xdr:rowOff>
    </xdr:from>
    <xdr:ext cx="469744" cy="259045"/>
    <xdr:sp macro="" textlink="">
      <xdr:nvSpPr>
        <xdr:cNvPr id="312" name="テキスト ボックス 311"/>
        <xdr:cNvSpPr txBox="1"/>
      </xdr:nvSpPr>
      <xdr:spPr>
        <a:xfrm>
          <a:off x="6737427" y="633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140043</xdr:rowOff>
    </xdr:from>
    <xdr:to>
      <xdr:col>15</xdr:col>
      <xdr:colOff>180975</xdr:colOff>
      <xdr:row>57</xdr:row>
      <xdr:rowOff>158445</xdr:rowOff>
    </xdr:to>
    <xdr:cxnSp macro="">
      <xdr:nvCxnSpPr>
        <xdr:cNvPr id="337" name="直線コネクタ 336"/>
        <xdr:cNvCxnSpPr/>
      </xdr:nvCxnSpPr>
      <xdr:spPr>
        <a:xfrm>
          <a:off x="9639300" y="9912693"/>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140043</xdr:rowOff>
    </xdr:from>
    <xdr:to>
      <xdr:col>14</xdr:col>
      <xdr:colOff>28575</xdr:colOff>
      <xdr:row>57</xdr:row>
      <xdr:rowOff>166721</xdr:rowOff>
    </xdr:to>
    <xdr:cxnSp macro="">
      <xdr:nvCxnSpPr>
        <xdr:cNvPr id="340" name="直線コネクタ 339"/>
        <xdr:cNvCxnSpPr/>
      </xdr:nvCxnSpPr>
      <xdr:spPr>
        <a:xfrm flipV="1">
          <a:off x="8750300" y="9912693"/>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159359</xdr:rowOff>
    </xdr:from>
    <xdr:to>
      <xdr:col>12</xdr:col>
      <xdr:colOff>511175</xdr:colOff>
      <xdr:row>57</xdr:row>
      <xdr:rowOff>166721</xdr:rowOff>
    </xdr:to>
    <xdr:cxnSp macro="">
      <xdr:nvCxnSpPr>
        <xdr:cNvPr id="343" name="直線コネクタ 342"/>
        <xdr:cNvCxnSpPr/>
      </xdr:nvCxnSpPr>
      <xdr:spPr>
        <a:xfrm>
          <a:off x="7861300" y="9932009"/>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136115</xdr:rowOff>
    </xdr:from>
    <xdr:ext cx="534377" cy="259045"/>
    <xdr:sp macro="" textlink="">
      <xdr:nvSpPr>
        <xdr:cNvPr id="345" name="テキスト ボックス 344"/>
        <xdr:cNvSpPr txBox="1"/>
      </xdr:nvSpPr>
      <xdr:spPr>
        <a:xfrm>
          <a:off x="8483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159359</xdr:rowOff>
    </xdr:from>
    <xdr:to>
      <xdr:col>11</xdr:col>
      <xdr:colOff>307975</xdr:colOff>
      <xdr:row>57</xdr:row>
      <xdr:rowOff>165281</xdr:rowOff>
    </xdr:to>
    <xdr:cxnSp macro="">
      <xdr:nvCxnSpPr>
        <xdr:cNvPr id="346" name="直線コネクタ 345"/>
        <xdr:cNvCxnSpPr/>
      </xdr:nvCxnSpPr>
      <xdr:spPr>
        <a:xfrm flipV="1">
          <a:off x="6972300" y="9932009"/>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128434</xdr:rowOff>
    </xdr:from>
    <xdr:ext cx="534377" cy="259045"/>
    <xdr:sp macro="" textlink="">
      <xdr:nvSpPr>
        <xdr:cNvPr id="348" name="テキスト ボックス 347"/>
        <xdr:cNvSpPr txBox="1"/>
      </xdr:nvSpPr>
      <xdr:spPr>
        <a:xfrm>
          <a:off x="7594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149511</xdr:rowOff>
    </xdr:from>
    <xdr:ext cx="534377" cy="259045"/>
    <xdr:sp macro="" textlink="">
      <xdr:nvSpPr>
        <xdr:cNvPr id="350" name="テキスト ボックス 349"/>
        <xdr:cNvSpPr txBox="1"/>
      </xdr:nvSpPr>
      <xdr:spPr>
        <a:xfrm>
          <a:off x="6705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107645</xdr:rowOff>
    </xdr:from>
    <xdr:to>
      <xdr:col>15</xdr:col>
      <xdr:colOff>231775</xdr:colOff>
      <xdr:row>58</xdr:row>
      <xdr:rowOff>37795</xdr:rowOff>
    </xdr:to>
    <xdr:sp macro="" textlink="">
      <xdr:nvSpPr>
        <xdr:cNvPr id="356" name="円/楕円 355"/>
        <xdr:cNvSpPr/>
      </xdr:nvSpPr>
      <xdr:spPr>
        <a:xfrm>
          <a:off x="10426700" y="98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22572</xdr:rowOff>
    </xdr:from>
    <xdr:ext cx="469744" cy="259045"/>
    <xdr:sp macro="" textlink="">
      <xdr:nvSpPr>
        <xdr:cNvPr id="357" name="農林水産業費該当値テキスト"/>
        <xdr:cNvSpPr txBox="1"/>
      </xdr:nvSpPr>
      <xdr:spPr>
        <a:xfrm>
          <a:off x="10528300" y="97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89243</xdr:rowOff>
    </xdr:from>
    <xdr:to>
      <xdr:col>14</xdr:col>
      <xdr:colOff>79375</xdr:colOff>
      <xdr:row>58</xdr:row>
      <xdr:rowOff>19393</xdr:rowOff>
    </xdr:to>
    <xdr:sp macro="" textlink="">
      <xdr:nvSpPr>
        <xdr:cNvPr id="358" name="円/楕円 357"/>
        <xdr:cNvSpPr/>
      </xdr:nvSpPr>
      <xdr:spPr>
        <a:xfrm>
          <a:off x="9588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10520</xdr:rowOff>
    </xdr:from>
    <xdr:ext cx="469744" cy="259045"/>
    <xdr:sp macro="" textlink="">
      <xdr:nvSpPr>
        <xdr:cNvPr id="359" name="テキスト ボックス 358"/>
        <xdr:cNvSpPr txBox="1"/>
      </xdr:nvSpPr>
      <xdr:spPr>
        <a:xfrm>
          <a:off x="9391727" y="995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115921</xdr:rowOff>
    </xdr:from>
    <xdr:to>
      <xdr:col>12</xdr:col>
      <xdr:colOff>561975</xdr:colOff>
      <xdr:row>58</xdr:row>
      <xdr:rowOff>46071</xdr:rowOff>
    </xdr:to>
    <xdr:sp macro="" textlink="">
      <xdr:nvSpPr>
        <xdr:cNvPr id="360" name="円/楕円 359"/>
        <xdr:cNvSpPr/>
      </xdr:nvSpPr>
      <xdr:spPr>
        <a:xfrm>
          <a:off x="8699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37198</xdr:rowOff>
    </xdr:from>
    <xdr:ext cx="469744" cy="259045"/>
    <xdr:sp macro="" textlink="">
      <xdr:nvSpPr>
        <xdr:cNvPr id="361" name="テキスト ボックス 360"/>
        <xdr:cNvSpPr txBox="1"/>
      </xdr:nvSpPr>
      <xdr:spPr>
        <a:xfrm>
          <a:off x="8515427" y="99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108559</xdr:rowOff>
    </xdr:from>
    <xdr:to>
      <xdr:col>11</xdr:col>
      <xdr:colOff>358775</xdr:colOff>
      <xdr:row>58</xdr:row>
      <xdr:rowOff>38709</xdr:rowOff>
    </xdr:to>
    <xdr:sp macro="" textlink="">
      <xdr:nvSpPr>
        <xdr:cNvPr id="362" name="円/楕円 361"/>
        <xdr:cNvSpPr/>
      </xdr:nvSpPr>
      <xdr:spPr>
        <a:xfrm>
          <a:off x="7810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29836</xdr:rowOff>
    </xdr:from>
    <xdr:ext cx="469744" cy="259045"/>
    <xdr:sp macro="" textlink="">
      <xdr:nvSpPr>
        <xdr:cNvPr id="363" name="テキスト ボックス 362"/>
        <xdr:cNvSpPr txBox="1"/>
      </xdr:nvSpPr>
      <xdr:spPr>
        <a:xfrm>
          <a:off x="7626427" y="99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114481</xdr:rowOff>
    </xdr:from>
    <xdr:to>
      <xdr:col>10</xdr:col>
      <xdr:colOff>155575</xdr:colOff>
      <xdr:row>58</xdr:row>
      <xdr:rowOff>44631</xdr:rowOff>
    </xdr:to>
    <xdr:sp macro="" textlink="">
      <xdr:nvSpPr>
        <xdr:cNvPr id="364" name="円/楕円 363"/>
        <xdr:cNvSpPr/>
      </xdr:nvSpPr>
      <xdr:spPr>
        <a:xfrm>
          <a:off x="6921500" y="98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35758</xdr:rowOff>
    </xdr:from>
    <xdr:ext cx="469744" cy="259045"/>
    <xdr:sp macro="" textlink="">
      <xdr:nvSpPr>
        <xdr:cNvPr id="365" name="テキスト ボックス 364"/>
        <xdr:cNvSpPr txBox="1"/>
      </xdr:nvSpPr>
      <xdr:spPr>
        <a:xfrm>
          <a:off x="6737427"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67405</xdr:rowOff>
    </xdr:from>
    <xdr:to>
      <xdr:col>15</xdr:col>
      <xdr:colOff>180975</xdr:colOff>
      <xdr:row>76</xdr:row>
      <xdr:rowOff>83026</xdr:rowOff>
    </xdr:to>
    <xdr:cxnSp macro="">
      <xdr:nvCxnSpPr>
        <xdr:cNvPr id="392" name="直線コネクタ 391"/>
        <xdr:cNvCxnSpPr/>
      </xdr:nvCxnSpPr>
      <xdr:spPr>
        <a:xfrm>
          <a:off x="9639300" y="1309760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64109</xdr:rowOff>
    </xdr:from>
    <xdr:to>
      <xdr:col>14</xdr:col>
      <xdr:colOff>28575</xdr:colOff>
      <xdr:row>76</xdr:row>
      <xdr:rowOff>67405</xdr:rowOff>
    </xdr:to>
    <xdr:cxnSp macro="">
      <xdr:nvCxnSpPr>
        <xdr:cNvPr id="395" name="直線コネクタ 394"/>
        <xdr:cNvCxnSpPr/>
      </xdr:nvCxnSpPr>
      <xdr:spPr>
        <a:xfrm>
          <a:off x="8750300" y="1309430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12446</xdr:rowOff>
    </xdr:from>
    <xdr:to>
      <xdr:col>12</xdr:col>
      <xdr:colOff>511175</xdr:colOff>
      <xdr:row>76</xdr:row>
      <xdr:rowOff>64109</xdr:rowOff>
    </xdr:to>
    <xdr:cxnSp macro="">
      <xdr:nvCxnSpPr>
        <xdr:cNvPr id="398" name="直線コネクタ 397"/>
        <xdr:cNvCxnSpPr/>
      </xdr:nvCxnSpPr>
      <xdr:spPr>
        <a:xfrm>
          <a:off x="7861300" y="13042646"/>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11474</xdr:rowOff>
    </xdr:from>
    <xdr:to>
      <xdr:col>11</xdr:col>
      <xdr:colOff>307975</xdr:colOff>
      <xdr:row>76</xdr:row>
      <xdr:rowOff>12446</xdr:rowOff>
    </xdr:to>
    <xdr:cxnSp macro="">
      <xdr:nvCxnSpPr>
        <xdr:cNvPr id="401" name="直線コネクタ 400"/>
        <xdr:cNvCxnSpPr/>
      </xdr:nvCxnSpPr>
      <xdr:spPr>
        <a:xfrm>
          <a:off x="6972300" y="13041674"/>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32226</xdr:rowOff>
    </xdr:from>
    <xdr:to>
      <xdr:col>15</xdr:col>
      <xdr:colOff>231775</xdr:colOff>
      <xdr:row>76</xdr:row>
      <xdr:rowOff>133826</xdr:rowOff>
    </xdr:to>
    <xdr:sp macro="" textlink="">
      <xdr:nvSpPr>
        <xdr:cNvPr id="411" name="円/楕円 410"/>
        <xdr:cNvSpPr/>
      </xdr:nvSpPr>
      <xdr:spPr>
        <a:xfrm>
          <a:off x="10426700" y="130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55103</xdr:rowOff>
    </xdr:from>
    <xdr:ext cx="534377" cy="259045"/>
    <xdr:sp macro="" textlink="">
      <xdr:nvSpPr>
        <xdr:cNvPr id="412" name="商工費該当値テキスト"/>
        <xdr:cNvSpPr txBox="1"/>
      </xdr:nvSpPr>
      <xdr:spPr>
        <a:xfrm>
          <a:off x="10528300" y="129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16605</xdr:rowOff>
    </xdr:from>
    <xdr:to>
      <xdr:col>14</xdr:col>
      <xdr:colOff>79375</xdr:colOff>
      <xdr:row>76</xdr:row>
      <xdr:rowOff>118205</xdr:rowOff>
    </xdr:to>
    <xdr:sp macro="" textlink="">
      <xdr:nvSpPr>
        <xdr:cNvPr id="413" name="円/楕円 412"/>
        <xdr:cNvSpPr/>
      </xdr:nvSpPr>
      <xdr:spPr>
        <a:xfrm>
          <a:off x="9588500" y="130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134732</xdr:rowOff>
    </xdr:from>
    <xdr:ext cx="534377" cy="259045"/>
    <xdr:sp macro="" textlink="">
      <xdr:nvSpPr>
        <xdr:cNvPr id="414" name="テキスト ボックス 413"/>
        <xdr:cNvSpPr txBox="1"/>
      </xdr:nvSpPr>
      <xdr:spPr>
        <a:xfrm>
          <a:off x="9359411" y="128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13309</xdr:rowOff>
    </xdr:from>
    <xdr:to>
      <xdr:col>12</xdr:col>
      <xdr:colOff>561975</xdr:colOff>
      <xdr:row>76</xdr:row>
      <xdr:rowOff>114909</xdr:rowOff>
    </xdr:to>
    <xdr:sp macro="" textlink="">
      <xdr:nvSpPr>
        <xdr:cNvPr id="415" name="円/楕円 414"/>
        <xdr:cNvSpPr/>
      </xdr:nvSpPr>
      <xdr:spPr>
        <a:xfrm>
          <a:off x="8699500" y="13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131436</xdr:rowOff>
    </xdr:from>
    <xdr:ext cx="534377" cy="259045"/>
    <xdr:sp macro="" textlink="">
      <xdr:nvSpPr>
        <xdr:cNvPr id="416" name="テキスト ボックス 415"/>
        <xdr:cNvSpPr txBox="1"/>
      </xdr:nvSpPr>
      <xdr:spPr>
        <a:xfrm>
          <a:off x="8483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133096</xdr:rowOff>
    </xdr:from>
    <xdr:to>
      <xdr:col>11</xdr:col>
      <xdr:colOff>358775</xdr:colOff>
      <xdr:row>76</xdr:row>
      <xdr:rowOff>63246</xdr:rowOff>
    </xdr:to>
    <xdr:sp macro="" textlink="">
      <xdr:nvSpPr>
        <xdr:cNvPr id="417" name="円/楕円 416"/>
        <xdr:cNvSpPr/>
      </xdr:nvSpPr>
      <xdr:spPr>
        <a:xfrm>
          <a:off x="7810500" y="12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79773</xdr:rowOff>
    </xdr:from>
    <xdr:ext cx="534377" cy="259045"/>
    <xdr:sp macro="" textlink="">
      <xdr:nvSpPr>
        <xdr:cNvPr id="418" name="テキスト ボックス 417"/>
        <xdr:cNvSpPr txBox="1"/>
      </xdr:nvSpPr>
      <xdr:spPr>
        <a:xfrm>
          <a:off x="7594111" y="127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132124</xdr:rowOff>
    </xdr:from>
    <xdr:to>
      <xdr:col>10</xdr:col>
      <xdr:colOff>155575</xdr:colOff>
      <xdr:row>76</xdr:row>
      <xdr:rowOff>62275</xdr:rowOff>
    </xdr:to>
    <xdr:sp macro="" textlink="">
      <xdr:nvSpPr>
        <xdr:cNvPr id="419" name="円/楕円 418"/>
        <xdr:cNvSpPr/>
      </xdr:nvSpPr>
      <xdr:spPr>
        <a:xfrm>
          <a:off x="6921500" y="12990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53401</xdr:rowOff>
    </xdr:from>
    <xdr:ext cx="534377" cy="259045"/>
    <xdr:sp macro="" textlink="">
      <xdr:nvSpPr>
        <xdr:cNvPr id="420" name="テキスト ボックス 419"/>
        <xdr:cNvSpPr txBox="1"/>
      </xdr:nvSpPr>
      <xdr:spPr>
        <a:xfrm>
          <a:off x="6705111" y="130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163449</xdr:rowOff>
    </xdr:from>
    <xdr:to>
      <xdr:col>15</xdr:col>
      <xdr:colOff>180975</xdr:colOff>
      <xdr:row>98</xdr:row>
      <xdr:rowOff>1308</xdr:rowOff>
    </xdr:to>
    <xdr:cxnSp macro="">
      <xdr:nvCxnSpPr>
        <xdr:cNvPr id="447" name="直線コネクタ 446"/>
        <xdr:cNvCxnSpPr/>
      </xdr:nvCxnSpPr>
      <xdr:spPr>
        <a:xfrm flipV="1">
          <a:off x="9639300" y="16794099"/>
          <a:ext cx="8382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153598</xdr:rowOff>
    </xdr:from>
    <xdr:ext cx="534377" cy="259045"/>
    <xdr:sp macro="" textlink="">
      <xdr:nvSpPr>
        <xdr:cNvPr id="448" name="土木費平均値テキスト"/>
        <xdr:cNvSpPr txBox="1"/>
      </xdr:nvSpPr>
      <xdr:spPr>
        <a:xfrm>
          <a:off x="10528300" y="1644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1308</xdr:rowOff>
    </xdr:from>
    <xdr:to>
      <xdr:col>14</xdr:col>
      <xdr:colOff>28575</xdr:colOff>
      <xdr:row>98</xdr:row>
      <xdr:rowOff>1600</xdr:rowOff>
    </xdr:to>
    <xdr:cxnSp macro="">
      <xdr:nvCxnSpPr>
        <xdr:cNvPr id="450" name="直線コネクタ 449"/>
        <xdr:cNvCxnSpPr/>
      </xdr:nvCxnSpPr>
      <xdr:spPr>
        <a:xfrm flipV="1">
          <a:off x="8750300" y="1680340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99547</xdr:rowOff>
    </xdr:from>
    <xdr:ext cx="534377" cy="259045"/>
    <xdr:sp macro="" textlink="">
      <xdr:nvSpPr>
        <xdr:cNvPr id="452" name="テキスト ボックス 451"/>
        <xdr:cNvSpPr txBox="1"/>
      </xdr:nvSpPr>
      <xdr:spPr>
        <a:xfrm>
          <a:off x="93594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165342</xdr:rowOff>
    </xdr:from>
    <xdr:to>
      <xdr:col>12</xdr:col>
      <xdr:colOff>511175</xdr:colOff>
      <xdr:row>98</xdr:row>
      <xdr:rowOff>1600</xdr:rowOff>
    </xdr:to>
    <xdr:cxnSp macro="">
      <xdr:nvCxnSpPr>
        <xdr:cNvPr id="453" name="直線コネクタ 452"/>
        <xdr:cNvCxnSpPr/>
      </xdr:nvCxnSpPr>
      <xdr:spPr>
        <a:xfrm>
          <a:off x="7861300" y="16795992"/>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89743</xdr:rowOff>
    </xdr:from>
    <xdr:ext cx="534377" cy="259045"/>
    <xdr:sp macro="" textlink="">
      <xdr:nvSpPr>
        <xdr:cNvPr id="455" name="テキスト ボックス 454"/>
        <xdr:cNvSpPr txBox="1"/>
      </xdr:nvSpPr>
      <xdr:spPr>
        <a:xfrm>
          <a:off x="8483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158725</xdr:rowOff>
    </xdr:from>
    <xdr:to>
      <xdr:col>11</xdr:col>
      <xdr:colOff>307975</xdr:colOff>
      <xdr:row>97</xdr:row>
      <xdr:rowOff>165342</xdr:rowOff>
    </xdr:to>
    <xdr:cxnSp macro="">
      <xdr:nvCxnSpPr>
        <xdr:cNvPr id="456" name="直線コネクタ 455"/>
        <xdr:cNvCxnSpPr/>
      </xdr:nvCxnSpPr>
      <xdr:spPr>
        <a:xfrm>
          <a:off x="6972300" y="16789375"/>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94290</xdr:rowOff>
    </xdr:from>
    <xdr:ext cx="534377" cy="259045"/>
    <xdr:sp macro="" textlink="">
      <xdr:nvSpPr>
        <xdr:cNvPr id="458" name="テキスト ボックス 457"/>
        <xdr:cNvSpPr txBox="1"/>
      </xdr:nvSpPr>
      <xdr:spPr>
        <a:xfrm>
          <a:off x="7594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108563</xdr:rowOff>
    </xdr:from>
    <xdr:ext cx="534377" cy="259045"/>
    <xdr:sp macro="" textlink="">
      <xdr:nvSpPr>
        <xdr:cNvPr id="460" name="テキスト ボックス 459"/>
        <xdr:cNvSpPr txBox="1"/>
      </xdr:nvSpPr>
      <xdr:spPr>
        <a:xfrm>
          <a:off x="6705111" y="163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112649</xdr:rowOff>
    </xdr:from>
    <xdr:to>
      <xdr:col>15</xdr:col>
      <xdr:colOff>231775</xdr:colOff>
      <xdr:row>98</xdr:row>
      <xdr:rowOff>42799</xdr:rowOff>
    </xdr:to>
    <xdr:sp macro="" textlink="">
      <xdr:nvSpPr>
        <xdr:cNvPr id="466" name="円/楕円 465"/>
        <xdr:cNvSpPr/>
      </xdr:nvSpPr>
      <xdr:spPr>
        <a:xfrm>
          <a:off x="10426700" y="167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27576</xdr:rowOff>
    </xdr:from>
    <xdr:ext cx="534377" cy="259045"/>
    <xdr:sp macro="" textlink="">
      <xdr:nvSpPr>
        <xdr:cNvPr id="467" name="土木費該当値テキスト"/>
        <xdr:cNvSpPr txBox="1"/>
      </xdr:nvSpPr>
      <xdr:spPr>
        <a:xfrm>
          <a:off x="10528300" y="166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121958</xdr:rowOff>
    </xdr:from>
    <xdr:to>
      <xdr:col>14</xdr:col>
      <xdr:colOff>79375</xdr:colOff>
      <xdr:row>98</xdr:row>
      <xdr:rowOff>52108</xdr:rowOff>
    </xdr:to>
    <xdr:sp macro="" textlink="">
      <xdr:nvSpPr>
        <xdr:cNvPr id="468" name="円/楕円 467"/>
        <xdr:cNvSpPr/>
      </xdr:nvSpPr>
      <xdr:spPr>
        <a:xfrm>
          <a:off x="9588500" y="167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43235</xdr:rowOff>
    </xdr:from>
    <xdr:ext cx="534377" cy="259045"/>
    <xdr:sp macro="" textlink="">
      <xdr:nvSpPr>
        <xdr:cNvPr id="469" name="テキスト ボックス 468"/>
        <xdr:cNvSpPr txBox="1"/>
      </xdr:nvSpPr>
      <xdr:spPr>
        <a:xfrm>
          <a:off x="9359411" y="168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122250</xdr:rowOff>
    </xdr:from>
    <xdr:to>
      <xdr:col>12</xdr:col>
      <xdr:colOff>561975</xdr:colOff>
      <xdr:row>98</xdr:row>
      <xdr:rowOff>52400</xdr:rowOff>
    </xdr:to>
    <xdr:sp macro="" textlink="">
      <xdr:nvSpPr>
        <xdr:cNvPr id="470" name="円/楕円 469"/>
        <xdr:cNvSpPr/>
      </xdr:nvSpPr>
      <xdr:spPr>
        <a:xfrm>
          <a:off x="8699500" y="16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43527</xdr:rowOff>
    </xdr:from>
    <xdr:ext cx="534377" cy="259045"/>
    <xdr:sp macro="" textlink="">
      <xdr:nvSpPr>
        <xdr:cNvPr id="471" name="テキスト ボックス 470"/>
        <xdr:cNvSpPr txBox="1"/>
      </xdr:nvSpPr>
      <xdr:spPr>
        <a:xfrm>
          <a:off x="8483111" y="16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114542</xdr:rowOff>
    </xdr:from>
    <xdr:to>
      <xdr:col>11</xdr:col>
      <xdr:colOff>358775</xdr:colOff>
      <xdr:row>98</xdr:row>
      <xdr:rowOff>44692</xdr:rowOff>
    </xdr:to>
    <xdr:sp macro="" textlink="">
      <xdr:nvSpPr>
        <xdr:cNvPr id="472" name="円/楕円 471"/>
        <xdr:cNvSpPr/>
      </xdr:nvSpPr>
      <xdr:spPr>
        <a:xfrm>
          <a:off x="7810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35819</xdr:rowOff>
    </xdr:from>
    <xdr:ext cx="534377" cy="259045"/>
    <xdr:sp macro="" textlink="">
      <xdr:nvSpPr>
        <xdr:cNvPr id="473" name="テキスト ボックス 472"/>
        <xdr:cNvSpPr txBox="1"/>
      </xdr:nvSpPr>
      <xdr:spPr>
        <a:xfrm>
          <a:off x="7594111" y="168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107925</xdr:rowOff>
    </xdr:from>
    <xdr:to>
      <xdr:col>10</xdr:col>
      <xdr:colOff>155575</xdr:colOff>
      <xdr:row>98</xdr:row>
      <xdr:rowOff>38075</xdr:rowOff>
    </xdr:to>
    <xdr:sp macro="" textlink="">
      <xdr:nvSpPr>
        <xdr:cNvPr id="474" name="円/楕円 473"/>
        <xdr:cNvSpPr/>
      </xdr:nvSpPr>
      <xdr:spPr>
        <a:xfrm>
          <a:off x="6921500" y="167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29202</xdr:rowOff>
    </xdr:from>
    <xdr:ext cx="534377" cy="259045"/>
    <xdr:sp macro="" textlink="">
      <xdr:nvSpPr>
        <xdr:cNvPr id="475" name="テキスト ボックス 474"/>
        <xdr:cNvSpPr txBox="1"/>
      </xdr:nvSpPr>
      <xdr:spPr>
        <a:xfrm>
          <a:off x="6705111" y="168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148336</xdr:rowOff>
    </xdr:from>
    <xdr:to>
      <xdr:col>23</xdr:col>
      <xdr:colOff>517525</xdr:colOff>
      <xdr:row>35</xdr:row>
      <xdr:rowOff>171196</xdr:rowOff>
    </xdr:to>
    <xdr:cxnSp macro="">
      <xdr:nvCxnSpPr>
        <xdr:cNvPr id="503" name="直線コネクタ 502"/>
        <xdr:cNvCxnSpPr/>
      </xdr:nvCxnSpPr>
      <xdr:spPr>
        <a:xfrm>
          <a:off x="15481300" y="614908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96012</xdr:rowOff>
    </xdr:from>
    <xdr:to>
      <xdr:col>22</xdr:col>
      <xdr:colOff>365125</xdr:colOff>
      <xdr:row>35</xdr:row>
      <xdr:rowOff>148336</xdr:rowOff>
    </xdr:to>
    <xdr:cxnSp macro="">
      <xdr:nvCxnSpPr>
        <xdr:cNvPr id="506" name="直線コネクタ 505"/>
        <xdr:cNvCxnSpPr/>
      </xdr:nvCxnSpPr>
      <xdr:spPr>
        <a:xfrm>
          <a:off x="14592300" y="5925312"/>
          <a:ext cx="88900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96012</xdr:rowOff>
    </xdr:from>
    <xdr:to>
      <xdr:col>21</xdr:col>
      <xdr:colOff>161925</xdr:colOff>
      <xdr:row>36</xdr:row>
      <xdr:rowOff>132842</xdr:rowOff>
    </xdr:to>
    <xdr:cxnSp macro="">
      <xdr:nvCxnSpPr>
        <xdr:cNvPr id="509" name="直線コネクタ 508"/>
        <xdr:cNvCxnSpPr/>
      </xdr:nvCxnSpPr>
      <xdr:spPr>
        <a:xfrm flipV="1">
          <a:off x="13703300" y="5925312"/>
          <a:ext cx="88900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46245</xdr:rowOff>
    </xdr:from>
    <xdr:ext cx="534377" cy="259045"/>
    <xdr:sp macro="" textlink="">
      <xdr:nvSpPr>
        <xdr:cNvPr id="511" name="テキスト ボックス 510"/>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166243</xdr:rowOff>
    </xdr:from>
    <xdr:to>
      <xdr:col>19</xdr:col>
      <xdr:colOff>644525</xdr:colOff>
      <xdr:row>36</xdr:row>
      <xdr:rowOff>132842</xdr:rowOff>
    </xdr:to>
    <xdr:cxnSp macro="">
      <xdr:nvCxnSpPr>
        <xdr:cNvPr id="512" name="直線コネクタ 511"/>
        <xdr:cNvCxnSpPr/>
      </xdr:nvCxnSpPr>
      <xdr:spPr>
        <a:xfrm>
          <a:off x="12814300" y="6166993"/>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54119</xdr:rowOff>
    </xdr:from>
    <xdr:ext cx="534377" cy="259045"/>
    <xdr:sp macro="" textlink="">
      <xdr:nvSpPr>
        <xdr:cNvPr id="516" name="テキスト ボックス 515"/>
        <xdr:cNvSpPr txBox="1"/>
      </xdr:nvSpPr>
      <xdr:spPr>
        <a:xfrm>
          <a:off x="12547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120396</xdr:rowOff>
    </xdr:from>
    <xdr:to>
      <xdr:col>23</xdr:col>
      <xdr:colOff>568325</xdr:colOff>
      <xdr:row>36</xdr:row>
      <xdr:rowOff>50546</xdr:rowOff>
    </xdr:to>
    <xdr:sp macro="" textlink="">
      <xdr:nvSpPr>
        <xdr:cNvPr id="522" name="円/楕円 521"/>
        <xdr:cNvSpPr/>
      </xdr:nvSpPr>
      <xdr:spPr>
        <a:xfrm>
          <a:off x="16268700" y="61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98823</xdr:rowOff>
    </xdr:from>
    <xdr:ext cx="534377" cy="259045"/>
    <xdr:sp macro="" textlink="">
      <xdr:nvSpPr>
        <xdr:cNvPr id="523" name="警察費該当値テキスト"/>
        <xdr:cNvSpPr txBox="1"/>
      </xdr:nvSpPr>
      <xdr:spPr>
        <a:xfrm>
          <a:off x="16370300" y="60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97536</xdr:rowOff>
    </xdr:from>
    <xdr:to>
      <xdr:col>22</xdr:col>
      <xdr:colOff>415925</xdr:colOff>
      <xdr:row>36</xdr:row>
      <xdr:rowOff>27686</xdr:rowOff>
    </xdr:to>
    <xdr:sp macro="" textlink="">
      <xdr:nvSpPr>
        <xdr:cNvPr id="524" name="円/楕円 523"/>
        <xdr:cNvSpPr/>
      </xdr:nvSpPr>
      <xdr:spPr>
        <a:xfrm>
          <a:off x="15430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18813</xdr:rowOff>
    </xdr:from>
    <xdr:ext cx="534377" cy="259045"/>
    <xdr:sp macro="" textlink="">
      <xdr:nvSpPr>
        <xdr:cNvPr id="525" name="テキスト ボックス 524"/>
        <xdr:cNvSpPr txBox="1"/>
      </xdr:nvSpPr>
      <xdr:spPr>
        <a:xfrm>
          <a:off x="15201411" y="61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45212</xdr:rowOff>
    </xdr:from>
    <xdr:to>
      <xdr:col>21</xdr:col>
      <xdr:colOff>212725</xdr:colOff>
      <xdr:row>34</xdr:row>
      <xdr:rowOff>146812</xdr:rowOff>
    </xdr:to>
    <xdr:sp macro="" textlink="">
      <xdr:nvSpPr>
        <xdr:cNvPr id="526" name="円/楕円 525"/>
        <xdr:cNvSpPr/>
      </xdr:nvSpPr>
      <xdr:spPr>
        <a:xfrm>
          <a:off x="14541500" y="58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163339</xdr:rowOff>
    </xdr:from>
    <xdr:ext cx="534377" cy="259045"/>
    <xdr:sp macro="" textlink="">
      <xdr:nvSpPr>
        <xdr:cNvPr id="527" name="テキスト ボックス 526"/>
        <xdr:cNvSpPr txBox="1"/>
      </xdr:nvSpPr>
      <xdr:spPr>
        <a:xfrm>
          <a:off x="14325111" y="564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82042</xdr:rowOff>
    </xdr:from>
    <xdr:to>
      <xdr:col>20</xdr:col>
      <xdr:colOff>9525</xdr:colOff>
      <xdr:row>37</xdr:row>
      <xdr:rowOff>12192</xdr:rowOff>
    </xdr:to>
    <xdr:sp macro="" textlink="">
      <xdr:nvSpPr>
        <xdr:cNvPr id="528" name="円/楕円 527"/>
        <xdr:cNvSpPr/>
      </xdr:nvSpPr>
      <xdr:spPr>
        <a:xfrm>
          <a:off x="13652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3319</xdr:rowOff>
    </xdr:from>
    <xdr:ext cx="534377" cy="259045"/>
    <xdr:sp macro="" textlink="">
      <xdr:nvSpPr>
        <xdr:cNvPr id="529" name="テキスト ボックス 528"/>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115443</xdr:rowOff>
    </xdr:from>
    <xdr:to>
      <xdr:col>18</xdr:col>
      <xdr:colOff>492125</xdr:colOff>
      <xdr:row>36</xdr:row>
      <xdr:rowOff>45593</xdr:rowOff>
    </xdr:to>
    <xdr:sp macro="" textlink="">
      <xdr:nvSpPr>
        <xdr:cNvPr id="530" name="円/楕円 529"/>
        <xdr:cNvSpPr/>
      </xdr:nvSpPr>
      <xdr:spPr>
        <a:xfrm>
          <a:off x="12763500" y="6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62120</xdr:rowOff>
    </xdr:from>
    <xdr:ext cx="534377" cy="259045"/>
    <xdr:sp macro="" textlink="">
      <xdr:nvSpPr>
        <xdr:cNvPr id="531" name="テキスト ボックス 530"/>
        <xdr:cNvSpPr txBox="1"/>
      </xdr:nvSpPr>
      <xdr:spPr>
        <a:xfrm>
          <a:off x="12547111" y="58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81464</xdr:rowOff>
    </xdr:from>
    <xdr:to>
      <xdr:col>23</xdr:col>
      <xdr:colOff>517525</xdr:colOff>
      <xdr:row>57</xdr:row>
      <xdr:rowOff>99895</xdr:rowOff>
    </xdr:to>
    <xdr:cxnSp macro="">
      <xdr:nvCxnSpPr>
        <xdr:cNvPr id="563" name="直線コネクタ 562"/>
        <xdr:cNvCxnSpPr/>
      </xdr:nvCxnSpPr>
      <xdr:spPr>
        <a:xfrm>
          <a:off x="15481300" y="9854114"/>
          <a:ext cx="838200" cy="1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45740</xdr:rowOff>
    </xdr:from>
    <xdr:ext cx="534377" cy="259045"/>
    <xdr:sp macro="" textlink="">
      <xdr:nvSpPr>
        <xdr:cNvPr id="564" name="教育費平均値テキスト"/>
        <xdr:cNvSpPr txBox="1"/>
      </xdr:nvSpPr>
      <xdr:spPr>
        <a:xfrm>
          <a:off x="16370300" y="9475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81464</xdr:rowOff>
    </xdr:from>
    <xdr:to>
      <xdr:col>22</xdr:col>
      <xdr:colOff>365125</xdr:colOff>
      <xdr:row>57</xdr:row>
      <xdr:rowOff>99952</xdr:rowOff>
    </xdr:to>
    <xdr:cxnSp macro="">
      <xdr:nvCxnSpPr>
        <xdr:cNvPr id="566" name="直線コネクタ 565"/>
        <xdr:cNvCxnSpPr/>
      </xdr:nvCxnSpPr>
      <xdr:spPr>
        <a:xfrm flipV="1">
          <a:off x="14592300" y="9854114"/>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99952</xdr:rowOff>
    </xdr:from>
    <xdr:to>
      <xdr:col>21</xdr:col>
      <xdr:colOff>161925</xdr:colOff>
      <xdr:row>57</xdr:row>
      <xdr:rowOff>168761</xdr:rowOff>
    </xdr:to>
    <xdr:cxnSp macro="">
      <xdr:nvCxnSpPr>
        <xdr:cNvPr id="569" name="直線コネクタ 568"/>
        <xdr:cNvCxnSpPr/>
      </xdr:nvCxnSpPr>
      <xdr:spPr>
        <a:xfrm flipV="1">
          <a:off x="13703300" y="9872602"/>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24204</xdr:rowOff>
    </xdr:from>
    <xdr:ext cx="534377" cy="259045"/>
    <xdr:sp macro="" textlink="">
      <xdr:nvSpPr>
        <xdr:cNvPr id="571" name="テキスト ボックス 570"/>
        <xdr:cNvSpPr txBox="1"/>
      </xdr:nvSpPr>
      <xdr:spPr>
        <a:xfrm>
          <a:off x="14325111" y="9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108096</xdr:rowOff>
    </xdr:from>
    <xdr:to>
      <xdr:col>19</xdr:col>
      <xdr:colOff>644525</xdr:colOff>
      <xdr:row>57</xdr:row>
      <xdr:rowOff>168761</xdr:rowOff>
    </xdr:to>
    <xdr:cxnSp macro="">
      <xdr:nvCxnSpPr>
        <xdr:cNvPr id="572" name="直線コネクタ 571"/>
        <xdr:cNvCxnSpPr/>
      </xdr:nvCxnSpPr>
      <xdr:spPr>
        <a:xfrm>
          <a:off x="12814300" y="9880746"/>
          <a:ext cx="889000" cy="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100613</xdr:rowOff>
    </xdr:from>
    <xdr:ext cx="534377" cy="259045"/>
    <xdr:sp macro="" textlink="">
      <xdr:nvSpPr>
        <xdr:cNvPr id="574" name="テキスト ボックス 573"/>
        <xdr:cNvSpPr txBox="1"/>
      </xdr:nvSpPr>
      <xdr:spPr>
        <a:xfrm>
          <a:off x="13436111" y="9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39664</xdr:rowOff>
    </xdr:from>
    <xdr:ext cx="534377" cy="259045"/>
    <xdr:sp macro="" textlink="">
      <xdr:nvSpPr>
        <xdr:cNvPr id="576" name="テキスト ボックス 575"/>
        <xdr:cNvSpPr txBox="1"/>
      </xdr:nvSpPr>
      <xdr:spPr>
        <a:xfrm>
          <a:off x="12547111" y="94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49095</xdr:rowOff>
    </xdr:from>
    <xdr:to>
      <xdr:col>23</xdr:col>
      <xdr:colOff>568325</xdr:colOff>
      <xdr:row>57</xdr:row>
      <xdr:rowOff>150695</xdr:rowOff>
    </xdr:to>
    <xdr:sp macro="" textlink="">
      <xdr:nvSpPr>
        <xdr:cNvPr id="582" name="円/楕円 581"/>
        <xdr:cNvSpPr/>
      </xdr:nvSpPr>
      <xdr:spPr>
        <a:xfrm>
          <a:off x="16268700" y="98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27522</xdr:rowOff>
    </xdr:from>
    <xdr:ext cx="534377" cy="259045"/>
    <xdr:sp macro="" textlink="">
      <xdr:nvSpPr>
        <xdr:cNvPr id="583" name="教育費該当値テキスト"/>
        <xdr:cNvSpPr txBox="1"/>
      </xdr:nvSpPr>
      <xdr:spPr>
        <a:xfrm>
          <a:off x="16370300" y="9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73,393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30664</xdr:rowOff>
    </xdr:from>
    <xdr:to>
      <xdr:col>22</xdr:col>
      <xdr:colOff>415925</xdr:colOff>
      <xdr:row>57</xdr:row>
      <xdr:rowOff>132264</xdr:rowOff>
    </xdr:to>
    <xdr:sp macro="" textlink="">
      <xdr:nvSpPr>
        <xdr:cNvPr id="584" name="円/楕円 583"/>
        <xdr:cNvSpPr/>
      </xdr:nvSpPr>
      <xdr:spPr>
        <a:xfrm>
          <a:off x="15430500" y="98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123391</xdr:rowOff>
    </xdr:from>
    <xdr:ext cx="534377" cy="259045"/>
    <xdr:sp macro="" textlink="">
      <xdr:nvSpPr>
        <xdr:cNvPr id="585" name="テキスト ボックス 584"/>
        <xdr:cNvSpPr txBox="1"/>
      </xdr:nvSpPr>
      <xdr:spPr>
        <a:xfrm>
          <a:off x="15201411" y="98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49152</xdr:rowOff>
    </xdr:from>
    <xdr:to>
      <xdr:col>21</xdr:col>
      <xdr:colOff>212725</xdr:colOff>
      <xdr:row>57</xdr:row>
      <xdr:rowOff>150752</xdr:rowOff>
    </xdr:to>
    <xdr:sp macro="" textlink="">
      <xdr:nvSpPr>
        <xdr:cNvPr id="586" name="円/楕円 585"/>
        <xdr:cNvSpPr/>
      </xdr:nvSpPr>
      <xdr:spPr>
        <a:xfrm>
          <a:off x="14541500" y="98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141879</xdr:rowOff>
    </xdr:from>
    <xdr:ext cx="534377" cy="259045"/>
    <xdr:sp macro="" textlink="">
      <xdr:nvSpPr>
        <xdr:cNvPr id="587" name="テキスト ボックス 586"/>
        <xdr:cNvSpPr txBox="1"/>
      </xdr:nvSpPr>
      <xdr:spPr>
        <a:xfrm>
          <a:off x="14325111" y="99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117961</xdr:rowOff>
    </xdr:from>
    <xdr:to>
      <xdr:col>20</xdr:col>
      <xdr:colOff>9525</xdr:colOff>
      <xdr:row>58</xdr:row>
      <xdr:rowOff>48111</xdr:rowOff>
    </xdr:to>
    <xdr:sp macro="" textlink="">
      <xdr:nvSpPr>
        <xdr:cNvPr id="588" name="円/楕円 587"/>
        <xdr:cNvSpPr/>
      </xdr:nvSpPr>
      <xdr:spPr>
        <a:xfrm>
          <a:off x="13652500" y="98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39238</xdr:rowOff>
    </xdr:from>
    <xdr:ext cx="534377" cy="259045"/>
    <xdr:sp macro="" textlink="">
      <xdr:nvSpPr>
        <xdr:cNvPr id="589" name="テキスト ボックス 588"/>
        <xdr:cNvSpPr txBox="1"/>
      </xdr:nvSpPr>
      <xdr:spPr>
        <a:xfrm>
          <a:off x="13436111" y="998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57296</xdr:rowOff>
    </xdr:from>
    <xdr:to>
      <xdr:col>18</xdr:col>
      <xdr:colOff>492125</xdr:colOff>
      <xdr:row>57</xdr:row>
      <xdr:rowOff>158896</xdr:rowOff>
    </xdr:to>
    <xdr:sp macro="" textlink="">
      <xdr:nvSpPr>
        <xdr:cNvPr id="590" name="円/楕円 589"/>
        <xdr:cNvSpPr/>
      </xdr:nvSpPr>
      <xdr:spPr>
        <a:xfrm>
          <a:off x="12763500" y="98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150023</xdr:rowOff>
    </xdr:from>
    <xdr:ext cx="534377" cy="259045"/>
    <xdr:sp macro="" textlink="">
      <xdr:nvSpPr>
        <xdr:cNvPr id="591" name="テキスト ボックス 590"/>
        <xdr:cNvSpPr txBox="1"/>
      </xdr:nvSpPr>
      <xdr:spPr>
        <a:xfrm>
          <a:off x="12547111" y="99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41917</xdr:rowOff>
    </xdr:from>
    <xdr:to>
      <xdr:col>23</xdr:col>
      <xdr:colOff>517525</xdr:colOff>
      <xdr:row>79</xdr:row>
      <xdr:rowOff>42183</xdr:rowOff>
    </xdr:to>
    <xdr:cxnSp macro="">
      <xdr:nvCxnSpPr>
        <xdr:cNvPr id="618" name="直線コネクタ 617"/>
        <xdr:cNvCxnSpPr/>
      </xdr:nvCxnSpPr>
      <xdr:spPr>
        <a:xfrm flipV="1">
          <a:off x="15481300" y="13586467"/>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34734</xdr:rowOff>
    </xdr:from>
    <xdr:to>
      <xdr:col>22</xdr:col>
      <xdr:colOff>365125</xdr:colOff>
      <xdr:row>79</xdr:row>
      <xdr:rowOff>42183</xdr:rowOff>
    </xdr:to>
    <xdr:cxnSp macro="">
      <xdr:nvCxnSpPr>
        <xdr:cNvPr id="621" name="直線コネクタ 620"/>
        <xdr:cNvCxnSpPr/>
      </xdr:nvCxnSpPr>
      <xdr:spPr>
        <a:xfrm>
          <a:off x="14592300" y="1357928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33858</xdr:rowOff>
    </xdr:from>
    <xdr:to>
      <xdr:col>21</xdr:col>
      <xdr:colOff>161925</xdr:colOff>
      <xdr:row>79</xdr:row>
      <xdr:rowOff>34734</xdr:rowOff>
    </xdr:to>
    <xdr:cxnSp macro="">
      <xdr:nvCxnSpPr>
        <xdr:cNvPr id="624" name="直線コネクタ 623"/>
        <xdr:cNvCxnSpPr/>
      </xdr:nvCxnSpPr>
      <xdr:spPr>
        <a:xfrm>
          <a:off x="13703300" y="1357840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13894</xdr:rowOff>
    </xdr:from>
    <xdr:to>
      <xdr:col>19</xdr:col>
      <xdr:colOff>644525</xdr:colOff>
      <xdr:row>79</xdr:row>
      <xdr:rowOff>33858</xdr:rowOff>
    </xdr:to>
    <xdr:cxnSp macro="">
      <xdr:nvCxnSpPr>
        <xdr:cNvPr id="627" name="直線コネクタ 626"/>
        <xdr:cNvCxnSpPr/>
      </xdr:nvCxnSpPr>
      <xdr:spPr>
        <a:xfrm>
          <a:off x="12814300" y="13558444"/>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162567</xdr:rowOff>
    </xdr:from>
    <xdr:to>
      <xdr:col>23</xdr:col>
      <xdr:colOff>568325</xdr:colOff>
      <xdr:row>79</xdr:row>
      <xdr:rowOff>92717</xdr:rowOff>
    </xdr:to>
    <xdr:sp macro="" textlink="">
      <xdr:nvSpPr>
        <xdr:cNvPr id="637" name="円/楕円 636"/>
        <xdr:cNvSpPr/>
      </xdr:nvSpPr>
      <xdr:spPr>
        <a:xfrm>
          <a:off x="162687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77494</xdr:rowOff>
    </xdr:from>
    <xdr:ext cx="378565" cy="259045"/>
    <xdr:sp macro="" textlink="">
      <xdr:nvSpPr>
        <xdr:cNvPr id="638" name="災害復旧費該当値テキスト"/>
        <xdr:cNvSpPr txBox="1"/>
      </xdr:nvSpPr>
      <xdr:spPr>
        <a:xfrm>
          <a:off x="16370300" y="1345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162833</xdr:rowOff>
    </xdr:from>
    <xdr:to>
      <xdr:col>22</xdr:col>
      <xdr:colOff>415925</xdr:colOff>
      <xdr:row>79</xdr:row>
      <xdr:rowOff>92983</xdr:rowOff>
    </xdr:to>
    <xdr:sp macro="" textlink="">
      <xdr:nvSpPr>
        <xdr:cNvPr id="639" name="円/楕円 638"/>
        <xdr:cNvSpPr/>
      </xdr:nvSpPr>
      <xdr:spPr>
        <a:xfrm>
          <a:off x="15430500" y="135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84110</xdr:rowOff>
    </xdr:from>
    <xdr:ext cx="378565" cy="259045"/>
    <xdr:sp macro="" textlink="">
      <xdr:nvSpPr>
        <xdr:cNvPr id="640" name="テキスト ボックス 639"/>
        <xdr:cNvSpPr txBox="1"/>
      </xdr:nvSpPr>
      <xdr:spPr>
        <a:xfrm>
          <a:off x="15279317" y="1362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155384</xdr:rowOff>
    </xdr:from>
    <xdr:to>
      <xdr:col>21</xdr:col>
      <xdr:colOff>212725</xdr:colOff>
      <xdr:row>79</xdr:row>
      <xdr:rowOff>85534</xdr:rowOff>
    </xdr:to>
    <xdr:sp macro="" textlink="">
      <xdr:nvSpPr>
        <xdr:cNvPr id="641" name="円/楕円 640"/>
        <xdr:cNvSpPr/>
      </xdr:nvSpPr>
      <xdr:spPr>
        <a:xfrm>
          <a:off x="14541500" y="13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76661</xdr:rowOff>
    </xdr:from>
    <xdr:ext cx="378565" cy="259045"/>
    <xdr:sp macro="" textlink="">
      <xdr:nvSpPr>
        <xdr:cNvPr id="642" name="テキスト ボックス 641"/>
        <xdr:cNvSpPr txBox="1"/>
      </xdr:nvSpPr>
      <xdr:spPr>
        <a:xfrm>
          <a:off x="14403017" y="1362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154508</xdr:rowOff>
    </xdr:from>
    <xdr:to>
      <xdr:col>20</xdr:col>
      <xdr:colOff>9525</xdr:colOff>
      <xdr:row>79</xdr:row>
      <xdr:rowOff>84658</xdr:rowOff>
    </xdr:to>
    <xdr:sp macro="" textlink="">
      <xdr:nvSpPr>
        <xdr:cNvPr id="643" name="円/楕円 642"/>
        <xdr:cNvSpPr/>
      </xdr:nvSpPr>
      <xdr:spPr>
        <a:xfrm>
          <a:off x="13652500" y="135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75785</xdr:rowOff>
    </xdr:from>
    <xdr:ext cx="378565" cy="259045"/>
    <xdr:sp macro="" textlink="">
      <xdr:nvSpPr>
        <xdr:cNvPr id="644" name="テキスト ボックス 643"/>
        <xdr:cNvSpPr txBox="1"/>
      </xdr:nvSpPr>
      <xdr:spPr>
        <a:xfrm>
          <a:off x="13514017" y="1362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134544</xdr:rowOff>
    </xdr:from>
    <xdr:to>
      <xdr:col>18</xdr:col>
      <xdr:colOff>492125</xdr:colOff>
      <xdr:row>79</xdr:row>
      <xdr:rowOff>64694</xdr:rowOff>
    </xdr:to>
    <xdr:sp macro="" textlink="">
      <xdr:nvSpPr>
        <xdr:cNvPr id="645" name="円/楕円 644"/>
        <xdr:cNvSpPr/>
      </xdr:nvSpPr>
      <xdr:spPr>
        <a:xfrm>
          <a:off x="12763500" y="135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55821</xdr:rowOff>
    </xdr:from>
    <xdr:ext cx="469744" cy="259045"/>
    <xdr:sp macro="" textlink="">
      <xdr:nvSpPr>
        <xdr:cNvPr id="646" name="テキスト ボックス 645"/>
        <xdr:cNvSpPr txBox="1"/>
      </xdr:nvSpPr>
      <xdr:spPr>
        <a:xfrm>
          <a:off x="12579427" y="136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123241</xdr:rowOff>
    </xdr:from>
    <xdr:to>
      <xdr:col>23</xdr:col>
      <xdr:colOff>517525</xdr:colOff>
      <xdr:row>98</xdr:row>
      <xdr:rowOff>149910</xdr:rowOff>
    </xdr:to>
    <xdr:cxnSp macro="">
      <xdr:nvCxnSpPr>
        <xdr:cNvPr id="674" name="直線コネクタ 673"/>
        <xdr:cNvCxnSpPr/>
      </xdr:nvCxnSpPr>
      <xdr:spPr>
        <a:xfrm flipV="1">
          <a:off x="15481300" y="1692534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114177</xdr:rowOff>
    </xdr:from>
    <xdr:ext cx="534377" cy="259045"/>
    <xdr:sp macro="" textlink="">
      <xdr:nvSpPr>
        <xdr:cNvPr id="675" name="公債費平均値テキスト"/>
        <xdr:cNvSpPr txBox="1"/>
      </xdr:nvSpPr>
      <xdr:spPr>
        <a:xfrm>
          <a:off x="16370300" y="1623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149910</xdr:rowOff>
    </xdr:from>
    <xdr:to>
      <xdr:col>22</xdr:col>
      <xdr:colOff>365125</xdr:colOff>
      <xdr:row>99</xdr:row>
      <xdr:rowOff>2845</xdr:rowOff>
    </xdr:to>
    <xdr:cxnSp macro="">
      <xdr:nvCxnSpPr>
        <xdr:cNvPr id="677" name="直線コネクタ 676"/>
        <xdr:cNvCxnSpPr/>
      </xdr:nvCxnSpPr>
      <xdr:spPr>
        <a:xfrm flipV="1">
          <a:off x="14592300" y="1695201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14318</xdr:rowOff>
    </xdr:from>
    <xdr:ext cx="534377" cy="259045"/>
    <xdr:sp macro="" textlink="">
      <xdr:nvSpPr>
        <xdr:cNvPr id="679" name="テキスト ボックス 678"/>
        <xdr:cNvSpPr txBox="1"/>
      </xdr:nvSpPr>
      <xdr:spPr>
        <a:xfrm>
          <a:off x="15201411" y="161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2845</xdr:rowOff>
    </xdr:from>
    <xdr:to>
      <xdr:col>21</xdr:col>
      <xdr:colOff>161925</xdr:colOff>
      <xdr:row>99</xdr:row>
      <xdr:rowOff>37667</xdr:rowOff>
    </xdr:to>
    <xdr:cxnSp macro="">
      <xdr:nvCxnSpPr>
        <xdr:cNvPr id="680" name="直線コネクタ 679"/>
        <xdr:cNvCxnSpPr/>
      </xdr:nvCxnSpPr>
      <xdr:spPr>
        <a:xfrm flipV="1">
          <a:off x="13703300" y="16976395"/>
          <a:ext cx="8890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32566</xdr:rowOff>
    </xdr:from>
    <xdr:ext cx="534377" cy="259045"/>
    <xdr:sp macro="" textlink="">
      <xdr:nvSpPr>
        <xdr:cNvPr id="682" name="テキスト ボックス 681"/>
        <xdr:cNvSpPr txBox="1"/>
      </xdr:nvSpPr>
      <xdr:spPr>
        <a:xfrm>
          <a:off x="14325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37667</xdr:rowOff>
    </xdr:from>
    <xdr:to>
      <xdr:col>19</xdr:col>
      <xdr:colOff>644525</xdr:colOff>
      <xdr:row>99</xdr:row>
      <xdr:rowOff>76415</xdr:rowOff>
    </xdr:to>
    <xdr:cxnSp macro="">
      <xdr:nvCxnSpPr>
        <xdr:cNvPr id="683" name="直線コネクタ 682"/>
        <xdr:cNvCxnSpPr/>
      </xdr:nvCxnSpPr>
      <xdr:spPr>
        <a:xfrm flipV="1">
          <a:off x="12814300" y="1701121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60723</xdr:rowOff>
    </xdr:from>
    <xdr:ext cx="534377" cy="259045"/>
    <xdr:sp macro="" textlink="">
      <xdr:nvSpPr>
        <xdr:cNvPr id="685" name="テキスト ボックス 684"/>
        <xdr:cNvSpPr txBox="1"/>
      </xdr:nvSpPr>
      <xdr:spPr>
        <a:xfrm>
          <a:off x="13436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27919</xdr:rowOff>
    </xdr:from>
    <xdr:ext cx="534377" cy="259045"/>
    <xdr:sp macro="" textlink="">
      <xdr:nvSpPr>
        <xdr:cNvPr id="687" name="テキスト ボックス 686"/>
        <xdr:cNvSpPr txBox="1"/>
      </xdr:nvSpPr>
      <xdr:spPr>
        <a:xfrm>
          <a:off x="12547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72441</xdr:rowOff>
    </xdr:from>
    <xdr:to>
      <xdr:col>23</xdr:col>
      <xdr:colOff>568325</xdr:colOff>
      <xdr:row>99</xdr:row>
      <xdr:rowOff>2591</xdr:rowOff>
    </xdr:to>
    <xdr:sp macro="" textlink="">
      <xdr:nvSpPr>
        <xdr:cNvPr id="693" name="円/楕円 692"/>
        <xdr:cNvSpPr/>
      </xdr:nvSpPr>
      <xdr:spPr>
        <a:xfrm>
          <a:off x="16268700" y="168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158818</xdr:rowOff>
    </xdr:from>
    <xdr:ext cx="534377" cy="259045"/>
    <xdr:sp macro="" textlink="">
      <xdr:nvSpPr>
        <xdr:cNvPr id="694" name="公債費該当値テキスト"/>
        <xdr:cNvSpPr txBox="1"/>
      </xdr:nvSpPr>
      <xdr:spPr>
        <a:xfrm>
          <a:off x="16370300" y="167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99110</xdr:rowOff>
    </xdr:from>
    <xdr:to>
      <xdr:col>22</xdr:col>
      <xdr:colOff>415925</xdr:colOff>
      <xdr:row>99</xdr:row>
      <xdr:rowOff>29260</xdr:rowOff>
    </xdr:to>
    <xdr:sp macro="" textlink="">
      <xdr:nvSpPr>
        <xdr:cNvPr id="695" name="円/楕円 694"/>
        <xdr:cNvSpPr/>
      </xdr:nvSpPr>
      <xdr:spPr>
        <a:xfrm>
          <a:off x="154305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20387</xdr:rowOff>
    </xdr:from>
    <xdr:ext cx="534377" cy="259045"/>
    <xdr:sp macro="" textlink="">
      <xdr:nvSpPr>
        <xdr:cNvPr id="696" name="テキスト ボックス 695"/>
        <xdr:cNvSpPr txBox="1"/>
      </xdr:nvSpPr>
      <xdr:spPr>
        <a:xfrm>
          <a:off x="15201411" y="169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123495</xdr:rowOff>
    </xdr:from>
    <xdr:to>
      <xdr:col>21</xdr:col>
      <xdr:colOff>212725</xdr:colOff>
      <xdr:row>99</xdr:row>
      <xdr:rowOff>53645</xdr:rowOff>
    </xdr:to>
    <xdr:sp macro="" textlink="">
      <xdr:nvSpPr>
        <xdr:cNvPr id="697" name="円/楕円 696"/>
        <xdr:cNvSpPr/>
      </xdr:nvSpPr>
      <xdr:spPr>
        <a:xfrm>
          <a:off x="14541500" y="169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44772</xdr:rowOff>
    </xdr:from>
    <xdr:ext cx="534377" cy="259045"/>
    <xdr:sp macro="" textlink="">
      <xdr:nvSpPr>
        <xdr:cNvPr id="698" name="テキスト ボックス 697"/>
        <xdr:cNvSpPr txBox="1"/>
      </xdr:nvSpPr>
      <xdr:spPr>
        <a:xfrm>
          <a:off x="14325111" y="170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158317</xdr:rowOff>
    </xdr:from>
    <xdr:to>
      <xdr:col>20</xdr:col>
      <xdr:colOff>9525</xdr:colOff>
      <xdr:row>99</xdr:row>
      <xdr:rowOff>88467</xdr:rowOff>
    </xdr:to>
    <xdr:sp macro="" textlink="">
      <xdr:nvSpPr>
        <xdr:cNvPr id="699" name="円/楕円 698"/>
        <xdr:cNvSpPr/>
      </xdr:nvSpPr>
      <xdr:spPr>
        <a:xfrm>
          <a:off x="13652500" y="169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79594</xdr:rowOff>
    </xdr:from>
    <xdr:ext cx="534377" cy="259045"/>
    <xdr:sp macro="" textlink="">
      <xdr:nvSpPr>
        <xdr:cNvPr id="700" name="テキスト ボックス 699"/>
        <xdr:cNvSpPr txBox="1"/>
      </xdr:nvSpPr>
      <xdr:spPr>
        <a:xfrm>
          <a:off x="13436111" y="170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25615</xdr:rowOff>
    </xdr:from>
    <xdr:to>
      <xdr:col>18</xdr:col>
      <xdr:colOff>492125</xdr:colOff>
      <xdr:row>99</xdr:row>
      <xdr:rowOff>127215</xdr:rowOff>
    </xdr:to>
    <xdr:sp macro="" textlink="">
      <xdr:nvSpPr>
        <xdr:cNvPr id="701" name="円/楕円 700"/>
        <xdr:cNvSpPr/>
      </xdr:nvSpPr>
      <xdr:spPr>
        <a:xfrm>
          <a:off x="12763500" y="169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118342</xdr:rowOff>
    </xdr:from>
    <xdr:ext cx="534377" cy="259045"/>
    <xdr:sp macro="" textlink="">
      <xdr:nvSpPr>
        <xdr:cNvPr id="702" name="テキスト ボックス 701"/>
        <xdr:cNvSpPr txBox="1"/>
      </xdr:nvSpPr>
      <xdr:spPr>
        <a:xfrm>
          <a:off x="12547111" y="170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年度の歳出決算総額は、県民一人当たり</a:t>
          </a:r>
          <a:r>
            <a:rPr kumimoji="1" lang="ja-JP" altLang="en-US" sz="1100">
              <a:solidFill>
                <a:schemeClr val="dk1"/>
              </a:solidFill>
              <a:effectLst/>
              <a:latin typeface="+mn-lt"/>
              <a:ea typeface="+mn-ea"/>
              <a:cs typeface="+mn-cs"/>
            </a:rPr>
            <a:t>２６０，００３</a:t>
          </a:r>
          <a:r>
            <a:rPr kumimoji="1" lang="ja-JP" altLang="ja-JP" sz="1100">
              <a:solidFill>
                <a:schemeClr val="dk1"/>
              </a:solidFill>
              <a:effectLst/>
              <a:latin typeface="+mn-lt"/>
              <a:ea typeface="+mn-ea"/>
              <a:cs typeface="+mn-cs"/>
            </a:rPr>
            <a:t>円となっており、構成項目のなかで一番のウエイトを占める教育費は、県民一人当たり</a:t>
          </a:r>
          <a:r>
            <a:rPr kumimoji="1" lang="ja-JP" altLang="en-US" sz="1100">
              <a:solidFill>
                <a:schemeClr val="dk1"/>
              </a:solidFill>
              <a:effectLst/>
              <a:latin typeface="+mn-lt"/>
              <a:ea typeface="+mn-ea"/>
              <a:cs typeface="+mn-cs"/>
            </a:rPr>
            <a:t>７３，３９３</a:t>
          </a:r>
          <a:r>
            <a:rPr kumimoji="1" lang="ja-JP" altLang="ja-JP" sz="1100">
              <a:solidFill>
                <a:schemeClr val="dk1"/>
              </a:solidFill>
              <a:effectLst/>
              <a:latin typeface="+mn-lt"/>
              <a:ea typeface="+mn-ea"/>
              <a:cs typeface="+mn-cs"/>
            </a:rPr>
            <a:t>円である。</a:t>
          </a:r>
          <a:endParaRPr lang="ja-JP" altLang="ja-JP" sz="1400">
            <a:effectLst/>
          </a:endParaRPr>
        </a:p>
        <a:p>
          <a:r>
            <a:rPr kumimoji="1" lang="ja-JP" altLang="ja-JP" sz="1100">
              <a:solidFill>
                <a:schemeClr val="dk1"/>
              </a:solidFill>
              <a:effectLst/>
              <a:latin typeface="+mn-lt"/>
              <a:ea typeface="+mn-ea"/>
              <a:cs typeface="+mn-cs"/>
            </a:rPr>
            <a:t>教育費の大部分は教職員の人件費であ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給与費の適正化に取り組んで</a:t>
          </a:r>
          <a:r>
            <a:rPr kumimoji="1" lang="ja-JP" altLang="en-US" sz="1100">
              <a:solidFill>
                <a:schemeClr val="dk1"/>
              </a:solidFill>
              <a:effectLst/>
              <a:latin typeface="+mn-lt"/>
              <a:ea typeface="+mn-ea"/>
              <a:cs typeface="+mn-cs"/>
            </a:rPr>
            <a:t>おり、類似団体の平均を下回って推移している。</a:t>
          </a:r>
          <a:endParaRPr lang="en-US" altLang="ja-JP" sz="1100">
            <a:effectLst/>
          </a:endParaRPr>
        </a:p>
        <a:p>
          <a:r>
            <a:rPr kumimoji="1" lang="ja-JP" altLang="en-US" sz="1100" baseline="0">
              <a:solidFill>
                <a:schemeClr val="dk1"/>
              </a:solidFill>
              <a:effectLst/>
              <a:latin typeface="+mn-lt"/>
              <a:ea typeface="+mn-ea"/>
              <a:cs typeface="+mn-cs"/>
            </a:rPr>
            <a:t>平成２７年度の</a:t>
          </a:r>
          <a:r>
            <a:rPr kumimoji="1" lang="ja-JP" altLang="ja-JP" sz="1100" baseline="0">
              <a:solidFill>
                <a:schemeClr val="dk1"/>
              </a:solidFill>
              <a:effectLst/>
              <a:latin typeface="+mn-lt"/>
              <a:ea typeface="+mn-ea"/>
              <a:cs typeface="+mn-cs"/>
            </a:rPr>
            <a:t>労働費</a:t>
          </a:r>
          <a:r>
            <a:rPr kumimoji="1" lang="ja-JP" altLang="en-US" sz="1100" baseline="0">
              <a:solidFill>
                <a:schemeClr val="dk1"/>
              </a:solidFill>
              <a:effectLst/>
              <a:latin typeface="+mn-lt"/>
              <a:ea typeface="+mn-ea"/>
              <a:cs typeface="+mn-cs"/>
            </a:rPr>
            <a:t>が一時的に増えているが、これは国の交付金を原資とした</a:t>
          </a:r>
          <a:r>
            <a:rPr kumimoji="1" lang="ja-JP" altLang="ja-JP" sz="1100" baseline="0">
              <a:solidFill>
                <a:schemeClr val="dk1"/>
              </a:solidFill>
              <a:effectLst/>
              <a:latin typeface="+mn-lt"/>
              <a:ea typeface="+mn-ea"/>
              <a:cs typeface="+mn-cs"/>
            </a:rPr>
            <a:t>「緊急雇用創出事業臨時特例基金」の返還（３５億円</a:t>
          </a:r>
          <a:r>
            <a:rPr kumimoji="1" lang="ja-JP" altLang="en-US" sz="1100" baseline="0">
              <a:solidFill>
                <a:schemeClr val="dk1"/>
              </a:solidFill>
              <a:effectLst/>
              <a:latin typeface="+mn-lt"/>
              <a:ea typeface="+mn-ea"/>
              <a:cs typeface="+mn-cs"/>
            </a:rPr>
            <a:t>）を行ったことに</a:t>
          </a:r>
          <a:r>
            <a:rPr kumimoji="1" lang="ja-JP" altLang="ja-JP" sz="1100" baseline="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また、平成２６年度の警察費が一時的に増えているが、これは、</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方式で建設した警察本部庁舎の将来負担額（１２６億円）を一括して基金に積み立てたからである。</a:t>
          </a:r>
          <a:endParaRPr lang="ja-JP" altLang="ja-JP" sz="1400">
            <a:solidFill>
              <a:srgbClr val="00B050"/>
            </a:solidFill>
            <a:effectLst/>
          </a:endParaRPr>
        </a:p>
        <a:p>
          <a:endParaRPr kumimoji="1" lang="ja-JP" altLang="en-US" sz="1300">
            <a:solidFill>
              <a:srgbClr val="00B05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財政調整基金は、</a:t>
          </a:r>
          <a:r>
            <a:rPr lang="ja-JP" altLang="en-US" sz="1100">
              <a:solidFill>
                <a:schemeClr val="dk1"/>
              </a:solidFill>
              <a:effectLst/>
              <a:latin typeface="+mn-lt"/>
              <a:ea typeface="+mn-ea"/>
              <a:cs typeface="+mn-cs"/>
            </a:rPr>
            <a:t>財政健全化</a:t>
          </a:r>
          <a:r>
            <a:rPr lang="ja-JP" altLang="ja-JP" sz="1100">
              <a:solidFill>
                <a:schemeClr val="dk1"/>
              </a:solidFill>
              <a:effectLst/>
              <a:latin typeface="+mn-lt"/>
              <a:ea typeface="+mn-ea"/>
              <a:cs typeface="+mn-cs"/>
            </a:rPr>
            <a:t>計画</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H28</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に基づき、これまで着実に積み立ててきた結果、一定規模の基金残高を確保</a:t>
          </a:r>
          <a:r>
            <a:rPr lang="ja-JP" altLang="en-US" sz="1100">
              <a:solidFill>
                <a:schemeClr val="dk1"/>
              </a:solidFill>
              <a:effectLst/>
              <a:latin typeface="+mn-lt"/>
              <a:ea typeface="+mn-ea"/>
              <a:cs typeface="+mn-cs"/>
            </a:rPr>
            <a:t>でき</a:t>
          </a:r>
          <a:r>
            <a:rPr lang="ja-JP" altLang="ja-JP" sz="1100">
              <a:solidFill>
                <a:schemeClr val="dk1"/>
              </a:solidFill>
              <a:effectLst/>
              <a:latin typeface="+mn-lt"/>
              <a:ea typeface="+mn-ea"/>
              <a:cs typeface="+mn-cs"/>
            </a:rPr>
            <a:t>、平成２８年度末の残高は４７０億円となっている。</a:t>
          </a:r>
          <a:endParaRPr lang="ja-JP" altLang="ja-JP">
            <a:effectLst/>
          </a:endParaRPr>
        </a:p>
        <a:p>
          <a:pPr eaLnBrk="1" fontAlgn="auto" latinLnBrk="0" hangingPunct="1"/>
          <a:r>
            <a:rPr lang="ja-JP" altLang="en-US" sz="1100">
              <a:solidFill>
                <a:schemeClr val="dk1"/>
              </a:solidFill>
              <a:effectLst/>
              <a:latin typeface="+mn-lt"/>
              <a:ea typeface="+mn-ea"/>
              <a:cs typeface="+mn-cs"/>
            </a:rPr>
            <a:t>また、実質収支・実質単年度収支については、</a:t>
          </a:r>
          <a:r>
            <a:rPr lang="ja-JP" altLang="ja-JP" sz="1100">
              <a:solidFill>
                <a:schemeClr val="dk1"/>
              </a:solidFill>
              <a:effectLst/>
              <a:latin typeface="+mn-lt"/>
              <a:ea typeface="+mn-ea"/>
              <a:cs typeface="+mn-cs"/>
            </a:rPr>
            <a:t>千葉県行政改革計画・財政健全化計画</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H28</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に基づき、行財政改革を着実に進め、継続的に黒字を確保している。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今後も、新たな</a:t>
          </a:r>
          <a:r>
            <a:rPr lang="ja-JP" altLang="ja-JP" sz="1100">
              <a:solidFill>
                <a:schemeClr val="dk1"/>
              </a:solidFill>
              <a:effectLst/>
              <a:latin typeface="+mn-lt"/>
              <a:ea typeface="+mn-ea"/>
              <a:cs typeface="+mn-cs"/>
            </a:rPr>
            <a:t>千葉県行政改革計画・財政健全化計画（</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H32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に基づき、引き続き、適正な定員管理の推進や給与水準の適正化を図るとともに、事務事業の見直しや県税収入等の自主財源の確保に取り組み、</a:t>
          </a:r>
          <a:r>
            <a:rPr lang="ja-JP" altLang="ja-JP" sz="1100">
              <a:solidFill>
                <a:schemeClr val="dk1"/>
              </a:solidFill>
              <a:effectLst/>
              <a:latin typeface="+mn-lt"/>
              <a:ea typeface="+mn-ea"/>
              <a:cs typeface="+mn-cs"/>
            </a:rPr>
            <a:t>健全な財政運営に努めていく。</a:t>
          </a:r>
          <a:endParaRPr lang="ja-JP" altLang="ja-JP" sz="1400">
            <a:solidFill>
              <a:srgbClr val="00B05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一般会計等の実質収支は黒字で推移するととともに、各公営企業会計においても資金不足は発生していないことから、連結実質赤字比率も黒字で推移している。</a:t>
          </a:r>
          <a:endParaRPr lang="ja-JP" altLang="ja-JP" sz="1400">
            <a:effectLst/>
          </a:endParaRPr>
        </a:p>
        <a:p>
          <a:r>
            <a:rPr kumimoji="1" lang="ja-JP" altLang="en-US" sz="1100">
              <a:solidFill>
                <a:schemeClr val="dk1"/>
              </a:solidFill>
              <a:effectLst/>
              <a:latin typeface="+mn-lt"/>
              <a:ea typeface="+mn-ea"/>
              <a:cs typeface="+mn-cs"/>
            </a:rPr>
            <a:t>造成土地管理事業については、土地の分譲が着実に進み、堅調な運営が確保されていることから、</a:t>
          </a:r>
          <a:r>
            <a:rPr kumimoji="1" lang="ja-JP" altLang="ja-JP" sz="1100">
              <a:solidFill>
                <a:schemeClr val="dk1"/>
              </a:solidFill>
              <a:effectLst/>
              <a:latin typeface="+mn-lt"/>
              <a:ea typeface="+mn-ea"/>
              <a:cs typeface="+mn-cs"/>
            </a:rPr>
            <a:t>連結実質赤字比率に係る黒字額の</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以上を</a:t>
          </a:r>
          <a:r>
            <a:rPr kumimoji="1" lang="ja-JP" altLang="ja-JP" sz="1100">
              <a:solidFill>
                <a:schemeClr val="dk1"/>
              </a:solidFill>
              <a:effectLst/>
              <a:latin typeface="+mn-lt"/>
              <a:ea typeface="+mn-ea"/>
              <a:cs typeface="+mn-cs"/>
            </a:rPr>
            <a:t>占めている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今後とも、公営企業会計等を含む県全体の健全な財政運営に取り組んでいく。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なお、平成２７年度までの「</a:t>
          </a:r>
          <a:r>
            <a:rPr kumimoji="1" lang="ja-JP" altLang="ja-JP" sz="1100">
              <a:solidFill>
                <a:schemeClr val="dk1"/>
              </a:solidFill>
              <a:effectLst/>
              <a:latin typeface="+mn-lt"/>
              <a:ea typeface="+mn-ea"/>
              <a:cs typeface="+mn-cs"/>
            </a:rPr>
            <a:t>造成土地整理事業会計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土地造成事業会計</a:t>
          </a:r>
          <a:r>
            <a:rPr kumimoji="1" lang="ja-JP" altLang="en-US" sz="1100">
              <a:solidFill>
                <a:schemeClr val="dk1"/>
              </a:solidFill>
              <a:effectLst/>
              <a:latin typeface="+mn-lt"/>
              <a:ea typeface="+mn-ea"/>
              <a:cs typeface="+mn-cs"/>
            </a:rPr>
            <a:t>」については、平成２８年度に「</a:t>
          </a:r>
          <a:r>
            <a:rPr kumimoji="1" lang="ja-JP" altLang="ja-JP" sz="1100">
              <a:solidFill>
                <a:schemeClr val="dk1"/>
              </a:solidFill>
              <a:effectLst/>
              <a:latin typeface="+mn-lt"/>
              <a:ea typeface="+mn-ea"/>
              <a:cs typeface="+mn-cs"/>
            </a:rPr>
            <a:t>造成土地管理事業会計</a:t>
          </a:r>
          <a:r>
            <a:rPr kumimoji="1" lang="ja-JP" altLang="en-US" sz="1100">
              <a:solidFill>
                <a:schemeClr val="dk1"/>
              </a:solidFill>
              <a:effectLst/>
              <a:latin typeface="+mn-lt"/>
              <a:ea typeface="+mn-ea"/>
              <a:cs typeface="+mn-cs"/>
            </a:rPr>
            <a:t>」として統合された。平成２７年度までの数値においては、廃止された「</a:t>
          </a:r>
          <a:r>
            <a:rPr kumimoji="1" lang="ja-JP" altLang="ja-JP" sz="1100">
              <a:solidFill>
                <a:schemeClr val="dk1"/>
              </a:solidFill>
              <a:effectLst/>
              <a:latin typeface="+mn-lt"/>
              <a:ea typeface="+mn-ea"/>
              <a:cs typeface="+mn-cs"/>
            </a:rPr>
            <a:t>造成土地整理事業会計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土地造成事業会計</a:t>
          </a:r>
          <a:r>
            <a:rPr kumimoji="1" lang="ja-JP" altLang="en-US" sz="1100">
              <a:solidFill>
                <a:schemeClr val="dk1"/>
              </a:solidFill>
              <a:effectLst/>
              <a:latin typeface="+mn-lt"/>
              <a:ea typeface="+mn-ea"/>
              <a:cs typeface="+mn-cs"/>
            </a:rPr>
            <a:t>」は、その他会計に区分されている。</a:t>
          </a:r>
          <a:endParaRPr kumimoji="1" lang="en-US" altLang="ja-JP" sz="1100">
            <a:solidFill>
              <a:srgbClr val="00B050"/>
            </a:solidFill>
            <a:effectLst/>
            <a:latin typeface="+mn-lt"/>
            <a:ea typeface="+mn-ea"/>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本県では将来負担の軽減の観点から、これまで建設地方債等の残高抑制に取り組んできたことや、近年の低金利による金利負担の減により、元利償還金は減少傾向</a:t>
          </a:r>
          <a:r>
            <a:rPr kumimoji="1" lang="ja-JP" altLang="en-US"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また、臨時財政対策債の大量発行により、満期一括償還地方債に係る年度割相当額は年々増加しているが、これに伴う</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公債費等も増加していることから、実質公債費比率の分子全体としては減少傾向にある。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今後は、県有施設等の多くが更新時期を迎えるが、引き続き、新たな財政健全化計画に基づき、比率に留意した財政運営に努めていく。</a:t>
          </a:r>
          <a:endParaRPr lang="ja-JP" altLang="ja-JP" sz="1400">
            <a:solidFill>
              <a:srgbClr val="00B05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これまでの発行抑制の取組みにより建設地方債等の残高が減少傾向にあることや、段階的な支給水準に引下げにより退職手当支給予定額が減少していることなどから、比率は改善傾向にある。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今後も比率に留意しながら、健全な財政運営に努めていく。</a:t>
          </a:r>
          <a:endParaRPr kumimoji="1" lang="en-US" altLang="ja-JP" sz="1100">
            <a:solidFill>
              <a:srgbClr val="00B050"/>
            </a:solidFill>
            <a:effectLst/>
            <a:latin typeface="+mn-lt"/>
            <a:ea typeface="+mn-ea"/>
            <a:cs typeface="+mn-cs"/>
          </a:endParaRPr>
        </a:p>
        <a:p>
          <a:pPr eaLnBrk="1" fontAlgn="auto" latinLnBrk="0" hangingPunct="1"/>
          <a:endParaRPr lang="ja-JP" altLang="ja-JP" sz="1100">
            <a:solidFill>
              <a:srgbClr val="00B05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6,283,602
6,152,877
5,157.64
1,659,525,591
1,633,755,761
14,598,825
1,060,921,815
3,082,334,018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154.2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6,283,602
6,152,877
5,157.64
1,659,525,591
1,633,755,761
14,598,825
1,060,921,815
3,082,334,018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6,283,602
6,152,877
5,157.64
1,659,525,591
1,633,755,761
14,598,825
1,060,921,815
3,082,334,018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1659525591</v>
      </c>
      <c r="BO4" s="428"/>
      <c r="BP4" s="428"/>
      <c r="BQ4" s="428"/>
      <c r="BR4" s="428"/>
      <c r="BS4" s="428"/>
      <c r="BT4" s="428"/>
      <c r="BU4" s="429"/>
      <c r="BV4" s="427">
        <v>1703673935</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1.4</v>
      </c>
      <c r="CU4" s="434"/>
      <c r="CV4" s="434"/>
      <c r="CW4" s="434"/>
      <c r="CX4" s="434"/>
      <c r="CY4" s="434"/>
      <c r="CZ4" s="434"/>
      <c r="DA4" s="435"/>
      <c r="DB4" s="433">
        <v>0.5</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1633755761</v>
      </c>
      <c r="BO5" s="440"/>
      <c r="BP5" s="440"/>
      <c r="BQ5" s="440"/>
      <c r="BR5" s="440"/>
      <c r="BS5" s="440"/>
      <c r="BT5" s="440"/>
      <c r="BU5" s="441"/>
      <c r="BV5" s="439">
        <v>1687142243</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97.1</v>
      </c>
      <c r="CU5" s="446"/>
      <c r="CV5" s="446"/>
      <c r="CW5" s="446"/>
      <c r="CX5" s="446"/>
      <c r="CY5" s="446"/>
      <c r="CZ5" s="446"/>
      <c r="DA5" s="447"/>
      <c r="DB5" s="445">
        <v>96.3</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13900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25769830</v>
      </c>
      <c r="BO6" s="440"/>
      <c r="BP6" s="440"/>
      <c r="BQ6" s="440"/>
      <c r="BR6" s="440"/>
      <c r="BS6" s="440"/>
      <c r="BT6" s="440"/>
      <c r="BU6" s="441"/>
      <c r="BV6" s="439">
        <v>16531692</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108.8</v>
      </c>
      <c r="CU6" s="462"/>
      <c r="CV6" s="462"/>
      <c r="CW6" s="462"/>
      <c r="CX6" s="462"/>
      <c r="CY6" s="462"/>
      <c r="CZ6" s="462"/>
      <c r="DA6" s="463"/>
      <c r="DB6" s="461">
        <v>109.7</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11100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11171005</v>
      </c>
      <c r="BO7" s="440"/>
      <c r="BP7" s="440"/>
      <c r="BQ7" s="440"/>
      <c r="BR7" s="440"/>
      <c r="BS7" s="440"/>
      <c r="BT7" s="440"/>
      <c r="BU7" s="441"/>
      <c r="BV7" s="439">
        <v>11102877</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1060921815</v>
      </c>
      <c r="CU7" s="440"/>
      <c r="CV7" s="440"/>
      <c r="CW7" s="440"/>
      <c r="CX7" s="440"/>
      <c r="CY7" s="440"/>
      <c r="CZ7" s="440"/>
      <c r="DA7" s="441"/>
      <c r="DB7" s="439">
        <v>1055846314</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7700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14598825</v>
      </c>
      <c r="BO8" s="440"/>
      <c r="BP8" s="440"/>
      <c r="BQ8" s="440"/>
      <c r="BR8" s="440"/>
      <c r="BS8" s="440"/>
      <c r="BT8" s="440"/>
      <c r="BU8" s="441"/>
      <c r="BV8" s="439">
        <v>5428815</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0.77827000000000002</v>
      </c>
      <c r="CU8" s="459"/>
      <c r="CV8" s="459"/>
      <c r="CW8" s="459"/>
      <c r="CX8" s="459"/>
      <c r="CY8" s="459"/>
      <c r="CZ8" s="459"/>
      <c r="DA8" s="460"/>
      <c r="DB8" s="458">
        <v>0.77693999999999996</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6222666</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11100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9170010</v>
      </c>
      <c r="BO9" s="440"/>
      <c r="BP9" s="440"/>
      <c r="BQ9" s="440"/>
      <c r="BR9" s="440"/>
      <c r="BS9" s="440"/>
      <c r="BT9" s="440"/>
      <c r="BU9" s="441"/>
      <c r="BV9" s="439">
        <v>-4398281</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15.9</v>
      </c>
      <c r="CU9" s="446"/>
      <c r="CV9" s="446"/>
      <c r="CW9" s="446"/>
      <c r="CX9" s="446"/>
      <c r="CY9" s="446"/>
      <c r="CZ9" s="446"/>
      <c r="DA9" s="447"/>
      <c r="DB9" s="445">
        <v>15.2</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6216289</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9700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809339</v>
      </c>
      <c r="BO10" s="440"/>
      <c r="BP10" s="440"/>
      <c r="BQ10" s="440"/>
      <c r="BR10" s="440"/>
      <c r="BS10" s="440"/>
      <c r="BT10" s="440"/>
      <c r="BU10" s="441"/>
      <c r="BV10" s="439">
        <v>8222214</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93</v>
      </c>
      <c r="AJ11" s="455"/>
      <c r="AK11" s="455"/>
      <c r="AL11" s="455"/>
      <c r="AM11" s="455"/>
      <c r="AN11" s="455"/>
      <c r="AO11" s="455"/>
      <c r="AP11" s="456"/>
      <c r="AQ11" s="454">
        <v>8800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v>13738</v>
      </c>
      <c r="BO11" s="440"/>
      <c r="BP11" s="440"/>
      <c r="BQ11" s="440"/>
      <c r="BR11" s="440"/>
      <c r="BS11" s="440"/>
      <c r="BT11" s="440"/>
      <c r="BU11" s="441"/>
      <c r="BV11" s="439">
        <v>41365</v>
      </c>
      <c r="BW11" s="440"/>
      <c r="BX11" s="440"/>
      <c r="BY11" s="440"/>
      <c r="BZ11" s="440"/>
      <c r="CA11" s="440"/>
      <c r="CB11" s="440"/>
      <c r="CC11" s="441"/>
      <c r="CD11" s="442" t="s">
        <v>102</v>
      </c>
      <c r="CE11" s="443"/>
      <c r="CF11" s="443"/>
      <c r="CG11" s="443"/>
      <c r="CH11" s="443"/>
      <c r="CI11" s="443"/>
      <c r="CJ11" s="443"/>
      <c r="CK11" s="443"/>
      <c r="CL11" s="443"/>
      <c r="CM11" s="443"/>
      <c r="CN11" s="443"/>
      <c r="CO11" s="443"/>
      <c r="CP11" s="443"/>
      <c r="CQ11" s="443"/>
      <c r="CR11" s="443"/>
      <c r="CS11" s="444"/>
      <c r="CT11" s="511" t="s">
        <v>103</v>
      </c>
      <c r="CU11" s="512"/>
      <c r="CV11" s="512"/>
      <c r="CW11" s="512"/>
      <c r="CX11" s="512"/>
      <c r="CY11" s="512"/>
      <c r="CZ11" s="512"/>
      <c r="DA11" s="513"/>
      <c r="DB11" s="511" t="s">
        <v>103</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6283602</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1000000</v>
      </c>
      <c r="BO12" s="440"/>
      <c r="BP12" s="440"/>
      <c r="BQ12" s="440"/>
      <c r="BR12" s="440"/>
      <c r="BS12" s="440"/>
      <c r="BT12" s="440"/>
      <c r="BU12" s="441"/>
      <c r="BV12" s="439" t="s">
        <v>111</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111</v>
      </c>
      <c r="CU12" s="512"/>
      <c r="CV12" s="512"/>
      <c r="CW12" s="512"/>
      <c r="CX12" s="512"/>
      <c r="CY12" s="512"/>
      <c r="CZ12" s="512"/>
      <c r="DA12" s="513"/>
      <c r="DB12" s="511" t="s">
        <v>111</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6152877</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8993087</v>
      </c>
      <c r="BO13" s="440"/>
      <c r="BP13" s="440"/>
      <c r="BQ13" s="440"/>
      <c r="BR13" s="440"/>
      <c r="BS13" s="440"/>
      <c r="BT13" s="440"/>
      <c r="BU13" s="441"/>
      <c r="BV13" s="439">
        <v>3865298</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10.4</v>
      </c>
      <c r="CU13" s="446"/>
      <c r="CV13" s="446"/>
      <c r="CW13" s="446"/>
      <c r="CX13" s="446"/>
      <c r="CY13" s="446"/>
      <c r="CZ13" s="446"/>
      <c r="DA13" s="447"/>
      <c r="DB13" s="445">
        <v>10.9</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6265899</v>
      </c>
      <c r="S14" s="555"/>
      <c r="T14" s="555"/>
      <c r="U14" s="555"/>
      <c r="V14" s="556"/>
      <c r="W14" s="481"/>
      <c r="X14" s="482"/>
      <c r="Y14" s="483"/>
      <c r="Z14" s="508" t="s">
        <v>117</v>
      </c>
      <c r="AA14" s="509"/>
      <c r="AB14" s="509"/>
      <c r="AC14" s="509"/>
      <c r="AD14" s="509"/>
      <c r="AE14" s="509"/>
      <c r="AF14" s="509"/>
      <c r="AG14" s="509"/>
      <c r="AH14" s="510"/>
      <c r="AI14" s="454">
        <v>10884</v>
      </c>
      <c r="AJ14" s="455"/>
      <c r="AK14" s="455"/>
      <c r="AL14" s="455"/>
      <c r="AM14" s="456"/>
      <c r="AN14" s="454">
        <v>34741728</v>
      </c>
      <c r="AO14" s="455"/>
      <c r="AP14" s="455"/>
      <c r="AQ14" s="455"/>
      <c r="AR14" s="455"/>
      <c r="AS14" s="456"/>
      <c r="AT14" s="454">
        <v>3192</v>
      </c>
      <c r="AU14" s="455"/>
      <c r="AV14" s="455"/>
      <c r="AW14" s="455"/>
      <c r="AX14" s="455"/>
      <c r="AY14" s="457"/>
      <c r="AZ14" s="448" t="s">
        <v>118</v>
      </c>
      <c r="BA14" s="449"/>
      <c r="BB14" s="449"/>
      <c r="BC14" s="449"/>
      <c r="BD14" s="449"/>
      <c r="BE14" s="449"/>
      <c r="BF14" s="449"/>
      <c r="BG14" s="449"/>
      <c r="BH14" s="449"/>
      <c r="BI14" s="449"/>
      <c r="BJ14" s="449"/>
      <c r="BK14" s="449"/>
      <c r="BL14" s="449"/>
      <c r="BM14" s="450"/>
      <c r="BN14" s="427">
        <v>617791171</v>
      </c>
      <c r="BO14" s="428"/>
      <c r="BP14" s="428"/>
      <c r="BQ14" s="428"/>
      <c r="BR14" s="428"/>
      <c r="BS14" s="428"/>
      <c r="BT14" s="428"/>
      <c r="BU14" s="429"/>
      <c r="BV14" s="427">
        <v>612592585</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154.19999999999999</v>
      </c>
      <c r="CU14" s="549"/>
      <c r="CV14" s="549"/>
      <c r="CW14" s="549"/>
      <c r="CX14" s="549"/>
      <c r="CY14" s="549"/>
      <c r="CZ14" s="549"/>
      <c r="DA14" s="550"/>
      <c r="DB14" s="548">
        <v>155.69999999999999</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6145670</v>
      </c>
      <c r="S15" s="555"/>
      <c r="T15" s="555"/>
      <c r="U15" s="555"/>
      <c r="V15" s="556"/>
      <c r="W15" s="481"/>
      <c r="X15" s="482"/>
      <c r="Y15" s="483"/>
      <c r="Z15" s="508" t="s">
        <v>120</v>
      </c>
      <c r="AA15" s="509"/>
      <c r="AB15" s="509"/>
      <c r="AC15" s="509"/>
      <c r="AD15" s="509"/>
      <c r="AE15" s="509"/>
      <c r="AF15" s="509"/>
      <c r="AG15" s="509"/>
      <c r="AH15" s="510"/>
      <c r="AI15" s="454" t="s">
        <v>111</v>
      </c>
      <c r="AJ15" s="455"/>
      <c r="AK15" s="455"/>
      <c r="AL15" s="455"/>
      <c r="AM15" s="456"/>
      <c r="AN15" s="454" t="s">
        <v>111</v>
      </c>
      <c r="AO15" s="455"/>
      <c r="AP15" s="455"/>
      <c r="AQ15" s="455"/>
      <c r="AR15" s="455"/>
      <c r="AS15" s="456"/>
      <c r="AT15" s="454" t="s">
        <v>111</v>
      </c>
      <c r="AU15" s="455"/>
      <c r="AV15" s="455"/>
      <c r="AW15" s="455"/>
      <c r="AX15" s="455"/>
      <c r="AY15" s="457"/>
      <c r="AZ15" s="436" t="s">
        <v>121</v>
      </c>
      <c r="BA15" s="437"/>
      <c r="BB15" s="437"/>
      <c r="BC15" s="437"/>
      <c r="BD15" s="437"/>
      <c r="BE15" s="437"/>
      <c r="BF15" s="437"/>
      <c r="BG15" s="437"/>
      <c r="BH15" s="437"/>
      <c r="BI15" s="437"/>
      <c r="BJ15" s="437"/>
      <c r="BK15" s="437"/>
      <c r="BL15" s="437"/>
      <c r="BM15" s="438"/>
      <c r="BN15" s="439">
        <v>798674465</v>
      </c>
      <c r="BO15" s="440"/>
      <c r="BP15" s="440"/>
      <c r="BQ15" s="440"/>
      <c r="BR15" s="440"/>
      <c r="BS15" s="440"/>
      <c r="BT15" s="440"/>
      <c r="BU15" s="441"/>
      <c r="BV15" s="439">
        <v>780735859</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463</v>
      </c>
      <c r="AJ16" s="455"/>
      <c r="AK16" s="455"/>
      <c r="AL16" s="455"/>
      <c r="AM16" s="456"/>
      <c r="AN16" s="454">
        <v>1487619</v>
      </c>
      <c r="AO16" s="455"/>
      <c r="AP16" s="455"/>
      <c r="AQ16" s="455"/>
      <c r="AR16" s="455"/>
      <c r="AS16" s="456"/>
      <c r="AT16" s="454">
        <v>3213</v>
      </c>
      <c r="AU16" s="455"/>
      <c r="AV16" s="455"/>
      <c r="AW16" s="455"/>
      <c r="AX16" s="455"/>
      <c r="AY16" s="457"/>
      <c r="AZ16" s="436" t="s">
        <v>126</v>
      </c>
      <c r="BA16" s="437"/>
      <c r="BB16" s="437"/>
      <c r="BC16" s="437"/>
      <c r="BD16" s="437"/>
      <c r="BE16" s="437"/>
      <c r="BF16" s="437"/>
      <c r="BG16" s="437"/>
      <c r="BH16" s="437"/>
      <c r="BI16" s="437"/>
      <c r="BJ16" s="437"/>
      <c r="BK16" s="437"/>
      <c r="BL16" s="437"/>
      <c r="BM16" s="438"/>
      <c r="BN16" s="439">
        <v>768081844</v>
      </c>
      <c r="BO16" s="440"/>
      <c r="BP16" s="440"/>
      <c r="BQ16" s="440"/>
      <c r="BR16" s="440"/>
      <c r="BS16" s="440"/>
      <c r="BT16" s="440"/>
      <c r="BU16" s="441"/>
      <c r="BV16" s="439">
        <v>760381642</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99</v>
      </c>
      <c r="S17" s="566"/>
      <c r="T17" s="566"/>
      <c r="U17" s="566"/>
      <c r="V17" s="567"/>
      <c r="W17" s="481"/>
      <c r="X17" s="482"/>
      <c r="Y17" s="483"/>
      <c r="Z17" s="508" t="s">
        <v>128</v>
      </c>
      <c r="AA17" s="509"/>
      <c r="AB17" s="509"/>
      <c r="AC17" s="509"/>
      <c r="AD17" s="509"/>
      <c r="AE17" s="509"/>
      <c r="AF17" s="509"/>
      <c r="AG17" s="509"/>
      <c r="AH17" s="510"/>
      <c r="AI17" s="454">
        <v>11843</v>
      </c>
      <c r="AJ17" s="455"/>
      <c r="AK17" s="455"/>
      <c r="AL17" s="455"/>
      <c r="AM17" s="456"/>
      <c r="AN17" s="454">
        <v>37992344</v>
      </c>
      <c r="AO17" s="455"/>
      <c r="AP17" s="455"/>
      <c r="AQ17" s="455"/>
      <c r="AR17" s="455"/>
      <c r="AS17" s="456"/>
      <c r="AT17" s="454">
        <v>3208</v>
      </c>
      <c r="AU17" s="455"/>
      <c r="AV17" s="455"/>
      <c r="AW17" s="455"/>
      <c r="AX17" s="455"/>
      <c r="AY17" s="457"/>
      <c r="AZ17" s="436" t="s">
        <v>129</v>
      </c>
      <c r="BA17" s="437"/>
      <c r="BB17" s="437"/>
      <c r="BC17" s="437"/>
      <c r="BD17" s="437"/>
      <c r="BE17" s="437"/>
      <c r="BF17" s="437"/>
      <c r="BG17" s="437"/>
      <c r="BH17" s="437"/>
      <c r="BI17" s="437"/>
      <c r="BJ17" s="437"/>
      <c r="BK17" s="437"/>
      <c r="BL17" s="437"/>
      <c r="BM17" s="438"/>
      <c r="BN17" s="439">
        <v>1017519240</v>
      </c>
      <c r="BO17" s="440"/>
      <c r="BP17" s="440"/>
      <c r="BQ17" s="440"/>
      <c r="BR17" s="440"/>
      <c r="BS17" s="440"/>
      <c r="BT17" s="440"/>
      <c r="BU17" s="441"/>
      <c r="BV17" s="439">
        <v>1001636159</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130</v>
      </c>
      <c r="C18" s="422"/>
      <c r="D18" s="422"/>
      <c r="E18" s="422"/>
      <c r="F18" s="422"/>
      <c r="G18" s="422"/>
      <c r="H18" s="422"/>
      <c r="I18" s="422"/>
      <c r="J18" s="422"/>
      <c r="K18" s="570"/>
      <c r="L18" s="571">
        <v>5158</v>
      </c>
      <c r="M18" s="572"/>
      <c r="N18" s="572"/>
      <c r="O18" s="572"/>
      <c r="P18" s="572"/>
      <c r="Q18" s="572"/>
      <c r="R18" s="572"/>
      <c r="S18" s="572"/>
      <c r="T18" s="572"/>
      <c r="U18" s="572"/>
      <c r="V18" s="572"/>
      <c r="W18" s="481"/>
      <c r="X18" s="482"/>
      <c r="Y18" s="483"/>
      <c r="Z18" s="508" t="s">
        <v>131</v>
      </c>
      <c r="AA18" s="509"/>
      <c r="AB18" s="509"/>
      <c r="AC18" s="509"/>
      <c r="AD18" s="509"/>
      <c r="AE18" s="509"/>
      <c r="AF18" s="509"/>
      <c r="AG18" s="509"/>
      <c r="AH18" s="510"/>
      <c r="AI18" s="454">
        <v>32141</v>
      </c>
      <c r="AJ18" s="455"/>
      <c r="AK18" s="455"/>
      <c r="AL18" s="455"/>
      <c r="AM18" s="456"/>
      <c r="AN18" s="454">
        <v>114280891</v>
      </c>
      <c r="AO18" s="455"/>
      <c r="AP18" s="455"/>
      <c r="AQ18" s="455"/>
      <c r="AR18" s="455"/>
      <c r="AS18" s="456"/>
      <c r="AT18" s="454">
        <v>3556</v>
      </c>
      <c r="AU18" s="455"/>
      <c r="AV18" s="455"/>
      <c r="AW18" s="455"/>
      <c r="AX18" s="455"/>
      <c r="AY18" s="457"/>
      <c r="AZ18" s="539" t="s">
        <v>132</v>
      </c>
      <c r="BA18" s="540"/>
      <c r="BB18" s="540"/>
      <c r="BC18" s="540"/>
      <c r="BD18" s="540"/>
      <c r="BE18" s="540"/>
      <c r="BF18" s="540"/>
      <c r="BG18" s="540"/>
      <c r="BH18" s="540"/>
      <c r="BI18" s="540"/>
      <c r="BJ18" s="540"/>
      <c r="BK18" s="540"/>
      <c r="BL18" s="540"/>
      <c r="BM18" s="541"/>
      <c r="BN18" s="573">
        <v>1206621366</v>
      </c>
      <c r="BO18" s="574"/>
      <c r="BP18" s="574"/>
      <c r="BQ18" s="574"/>
      <c r="BR18" s="574"/>
      <c r="BS18" s="574"/>
      <c r="BT18" s="574"/>
      <c r="BU18" s="575"/>
      <c r="BV18" s="573">
        <v>1228759216</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133</v>
      </c>
      <c r="C19" s="422"/>
      <c r="D19" s="422"/>
      <c r="E19" s="422"/>
      <c r="F19" s="422"/>
      <c r="G19" s="422"/>
      <c r="H19" s="422"/>
      <c r="I19" s="422"/>
      <c r="J19" s="422"/>
      <c r="K19" s="570"/>
      <c r="L19" s="571">
        <v>1218</v>
      </c>
      <c r="M19" s="572"/>
      <c r="N19" s="572"/>
      <c r="O19" s="572"/>
      <c r="P19" s="572"/>
      <c r="Q19" s="572"/>
      <c r="R19" s="572"/>
      <c r="S19" s="572"/>
      <c r="T19" s="572"/>
      <c r="U19" s="572"/>
      <c r="V19" s="572"/>
      <c r="W19" s="481"/>
      <c r="X19" s="482"/>
      <c r="Y19" s="483"/>
      <c r="Z19" s="508" t="s">
        <v>134</v>
      </c>
      <c r="AA19" s="509"/>
      <c r="AB19" s="509"/>
      <c r="AC19" s="509"/>
      <c r="AD19" s="509"/>
      <c r="AE19" s="509"/>
      <c r="AF19" s="509"/>
      <c r="AG19" s="509"/>
      <c r="AH19" s="510"/>
      <c r="AI19" s="454" t="s">
        <v>103</v>
      </c>
      <c r="AJ19" s="455"/>
      <c r="AK19" s="455"/>
      <c r="AL19" s="455"/>
      <c r="AM19" s="456"/>
      <c r="AN19" s="454" t="s">
        <v>103</v>
      </c>
      <c r="AO19" s="455"/>
      <c r="AP19" s="455"/>
      <c r="AQ19" s="455"/>
      <c r="AR19" s="455"/>
      <c r="AS19" s="456"/>
      <c r="AT19" s="454" t="s">
        <v>103</v>
      </c>
      <c r="AU19" s="455"/>
      <c r="AV19" s="455"/>
      <c r="AW19" s="455"/>
      <c r="AX19" s="455"/>
      <c r="AY19" s="457"/>
      <c r="AZ19" s="448" t="s">
        <v>135</v>
      </c>
      <c r="BA19" s="449"/>
      <c r="BB19" s="449"/>
      <c r="BC19" s="449"/>
      <c r="BD19" s="449"/>
      <c r="BE19" s="449"/>
      <c r="BF19" s="449"/>
      <c r="BG19" s="449"/>
      <c r="BH19" s="449"/>
      <c r="BI19" s="449"/>
      <c r="BJ19" s="449"/>
      <c r="BK19" s="449"/>
      <c r="BL19" s="449"/>
      <c r="BM19" s="450"/>
      <c r="BN19" s="427">
        <v>3082334018</v>
      </c>
      <c r="BO19" s="428"/>
      <c r="BP19" s="428"/>
      <c r="BQ19" s="428"/>
      <c r="BR19" s="428"/>
      <c r="BS19" s="428"/>
      <c r="BT19" s="428"/>
      <c r="BU19" s="429"/>
      <c r="BV19" s="427">
        <v>3077285976</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136</v>
      </c>
      <c r="C20" s="422"/>
      <c r="D20" s="422"/>
      <c r="E20" s="422"/>
      <c r="F20" s="422"/>
      <c r="G20" s="422"/>
      <c r="H20" s="422"/>
      <c r="I20" s="422"/>
      <c r="J20" s="422"/>
      <c r="K20" s="570"/>
      <c r="L20" s="571">
        <v>2609132</v>
      </c>
      <c r="M20" s="572"/>
      <c r="N20" s="572"/>
      <c r="O20" s="572"/>
      <c r="P20" s="572"/>
      <c r="Q20" s="572"/>
      <c r="R20" s="572"/>
      <c r="S20" s="572"/>
      <c r="T20" s="572"/>
      <c r="U20" s="572"/>
      <c r="V20" s="572"/>
      <c r="W20" s="484"/>
      <c r="X20" s="485"/>
      <c r="Y20" s="486"/>
      <c r="Z20" s="508" t="s">
        <v>137</v>
      </c>
      <c r="AA20" s="509"/>
      <c r="AB20" s="509"/>
      <c r="AC20" s="509"/>
      <c r="AD20" s="509"/>
      <c r="AE20" s="509"/>
      <c r="AF20" s="509"/>
      <c r="AG20" s="509"/>
      <c r="AH20" s="510"/>
      <c r="AI20" s="454">
        <v>54868</v>
      </c>
      <c r="AJ20" s="455"/>
      <c r="AK20" s="455"/>
      <c r="AL20" s="455"/>
      <c r="AM20" s="456"/>
      <c r="AN20" s="454">
        <v>187014963</v>
      </c>
      <c r="AO20" s="455"/>
      <c r="AP20" s="455"/>
      <c r="AQ20" s="455"/>
      <c r="AR20" s="455"/>
      <c r="AS20" s="456"/>
      <c r="AT20" s="454">
        <v>3408</v>
      </c>
      <c r="AU20" s="455"/>
      <c r="AV20" s="455"/>
      <c r="AW20" s="455"/>
      <c r="AX20" s="455"/>
      <c r="AY20" s="457"/>
      <c r="AZ20" s="539" t="s">
        <v>138</v>
      </c>
      <c r="BA20" s="540"/>
      <c r="BB20" s="540"/>
      <c r="BC20" s="540"/>
      <c r="BD20" s="540"/>
      <c r="BE20" s="540"/>
      <c r="BF20" s="540"/>
      <c r="BG20" s="540"/>
      <c r="BH20" s="540"/>
      <c r="BI20" s="540"/>
      <c r="BJ20" s="540"/>
      <c r="BK20" s="540"/>
      <c r="BL20" s="540"/>
      <c r="BM20" s="541"/>
      <c r="BN20" s="573">
        <v>432819185</v>
      </c>
      <c r="BO20" s="574"/>
      <c r="BP20" s="574"/>
      <c r="BQ20" s="574"/>
      <c r="BR20" s="574"/>
      <c r="BS20" s="574"/>
      <c r="BT20" s="574"/>
      <c r="BU20" s="575"/>
      <c r="BV20" s="573">
        <v>434057034</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139</v>
      </c>
      <c r="X21" s="577"/>
      <c r="Y21" s="577"/>
      <c r="Z21" s="577"/>
      <c r="AA21" s="577"/>
      <c r="AB21" s="577"/>
      <c r="AC21" s="577"/>
      <c r="AD21" s="577"/>
      <c r="AE21" s="577"/>
      <c r="AF21" s="577"/>
      <c r="AG21" s="577"/>
      <c r="AH21" s="578"/>
      <c r="AI21" s="579">
        <v>100.5</v>
      </c>
      <c r="AJ21" s="580"/>
      <c r="AK21" s="580"/>
      <c r="AL21" s="580"/>
      <c r="AM21" s="580"/>
      <c r="AN21" s="580"/>
      <c r="AO21" s="580"/>
      <c r="AP21" s="580"/>
      <c r="AQ21" s="580"/>
      <c r="AR21" s="580"/>
      <c r="AS21" s="580"/>
      <c r="AT21" s="580"/>
      <c r="AU21" s="580"/>
      <c r="AV21" s="580"/>
      <c r="AW21" s="580"/>
      <c r="AX21" s="580"/>
      <c r="AY21" s="581"/>
      <c r="AZ21" s="448" t="s">
        <v>140</v>
      </c>
      <c r="BA21" s="449"/>
      <c r="BB21" s="449"/>
      <c r="BC21" s="449"/>
      <c r="BD21" s="449"/>
      <c r="BE21" s="449"/>
      <c r="BF21" s="449"/>
      <c r="BG21" s="449"/>
      <c r="BH21" s="449"/>
      <c r="BI21" s="449"/>
      <c r="BJ21" s="449"/>
      <c r="BK21" s="449"/>
      <c r="BL21" s="449"/>
      <c r="BM21" s="450"/>
      <c r="BN21" s="427">
        <v>125327533</v>
      </c>
      <c r="BO21" s="428"/>
      <c r="BP21" s="428"/>
      <c r="BQ21" s="428"/>
      <c r="BR21" s="428"/>
      <c r="BS21" s="428"/>
      <c r="BT21" s="428"/>
      <c r="BU21" s="429"/>
      <c r="BV21" s="427">
        <v>111797452</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141</v>
      </c>
      <c r="BA22" s="437"/>
      <c r="BB22" s="437"/>
      <c r="BC22" s="437"/>
      <c r="BD22" s="437"/>
      <c r="BE22" s="437"/>
      <c r="BF22" s="437"/>
      <c r="BG22" s="437"/>
      <c r="BH22" s="437"/>
      <c r="BI22" s="437"/>
      <c r="BJ22" s="437"/>
      <c r="BK22" s="437"/>
      <c r="BL22" s="437"/>
      <c r="BM22" s="438"/>
      <c r="BN22" s="439">
        <v>12811533</v>
      </c>
      <c r="BO22" s="440"/>
      <c r="BP22" s="440"/>
      <c r="BQ22" s="440"/>
      <c r="BR22" s="440"/>
      <c r="BS22" s="440"/>
      <c r="BT22" s="440"/>
      <c r="BU22" s="441"/>
      <c r="BV22" s="439">
        <v>13334180</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142</v>
      </c>
      <c r="BA23" s="437"/>
      <c r="BB23" s="437"/>
      <c r="BC23" s="437"/>
      <c r="BD23" s="437"/>
      <c r="BE23" s="437"/>
      <c r="BF23" s="437"/>
      <c r="BG23" s="437"/>
      <c r="BH23" s="437"/>
      <c r="BI23" s="437"/>
      <c r="BJ23" s="437"/>
      <c r="BK23" s="437"/>
      <c r="BL23" s="437"/>
      <c r="BM23" s="438"/>
      <c r="BN23" s="439">
        <v>3800000</v>
      </c>
      <c r="BO23" s="440"/>
      <c r="BP23" s="440"/>
      <c r="BQ23" s="440"/>
      <c r="BR23" s="440"/>
      <c r="BS23" s="440"/>
      <c r="BT23" s="440"/>
      <c r="BU23" s="441"/>
      <c r="BV23" s="439">
        <v>3800000</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143</v>
      </c>
      <c r="BA24" s="506"/>
      <c r="BB24" s="506"/>
      <c r="BC24" s="506"/>
      <c r="BD24" s="506"/>
      <c r="BE24" s="506"/>
      <c r="BF24" s="506"/>
      <c r="BG24" s="506"/>
      <c r="BH24" s="506"/>
      <c r="BI24" s="506"/>
      <c r="BJ24" s="506"/>
      <c r="BK24" s="506"/>
      <c r="BL24" s="506"/>
      <c r="BM24" s="507"/>
      <c r="BN24" s="573">
        <v>1800000</v>
      </c>
      <c r="BO24" s="574"/>
      <c r="BP24" s="574"/>
      <c r="BQ24" s="574"/>
      <c r="BR24" s="574"/>
      <c r="BS24" s="574"/>
      <c r="BT24" s="574"/>
      <c r="BU24" s="575"/>
      <c r="BV24" s="573">
        <v>1800000</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144</v>
      </c>
      <c r="BA25" s="583"/>
      <c r="BB25" s="583"/>
      <c r="BC25" s="584"/>
      <c r="BD25" s="448" t="s">
        <v>577</v>
      </c>
      <c r="BE25" s="449"/>
      <c r="BF25" s="449"/>
      <c r="BG25" s="449"/>
      <c r="BH25" s="449"/>
      <c r="BI25" s="449"/>
      <c r="BJ25" s="449"/>
      <c r="BK25" s="449"/>
      <c r="BL25" s="449"/>
      <c r="BM25" s="450"/>
      <c r="BN25" s="427">
        <v>46964157</v>
      </c>
      <c r="BO25" s="428"/>
      <c r="BP25" s="428"/>
      <c r="BQ25" s="428"/>
      <c r="BR25" s="428"/>
      <c r="BS25" s="428"/>
      <c r="BT25" s="428"/>
      <c r="BU25" s="429"/>
      <c r="BV25" s="427">
        <v>47154818</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145</v>
      </c>
      <c r="BE26" s="437"/>
      <c r="BF26" s="437"/>
      <c r="BG26" s="437"/>
      <c r="BH26" s="437"/>
      <c r="BI26" s="437"/>
      <c r="BJ26" s="437"/>
      <c r="BK26" s="437"/>
      <c r="BL26" s="437"/>
      <c r="BM26" s="438"/>
      <c r="BN26" s="439">
        <v>35516799</v>
      </c>
      <c r="BO26" s="440"/>
      <c r="BP26" s="440"/>
      <c r="BQ26" s="440"/>
      <c r="BR26" s="440"/>
      <c r="BS26" s="440"/>
      <c r="BT26" s="440"/>
      <c r="BU26" s="441"/>
      <c r="BV26" s="439">
        <v>35288815</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146</v>
      </c>
      <c r="BE27" s="540"/>
      <c r="BF27" s="540"/>
      <c r="BG27" s="540"/>
      <c r="BH27" s="540"/>
      <c r="BI27" s="540"/>
      <c r="BJ27" s="540"/>
      <c r="BK27" s="540"/>
      <c r="BL27" s="540"/>
      <c r="BM27" s="541"/>
      <c r="BN27" s="573">
        <v>119747162</v>
      </c>
      <c r="BO27" s="574"/>
      <c r="BP27" s="574"/>
      <c r="BQ27" s="574"/>
      <c r="BR27" s="574"/>
      <c r="BS27" s="574"/>
      <c r="BT27" s="574"/>
      <c r="BU27" s="575"/>
      <c r="BV27" s="573">
        <v>126331572</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147</v>
      </c>
      <c r="D29" s="156"/>
      <c r="E29" s="148"/>
      <c r="F29" s="148"/>
      <c r="G29" s="148"/>
      <c r="H29" s="148"/>
      <c r="I29" s="148"/>
      <c r="J29" s="148"/>
      <c r="K29" s="148"/>
      <c r="L29" s="148"/>
      <c r="M29" s="148"/>
      <c r="N29" s="148"/>
      <c r="O29" s="148"/>
      <c r="P29" s="148"/>
      <c r="Q29" s="148"/>
      <c r="R29" s="148"/>
      <c r="S29" s="148"/>
      <c r="T29" s="148"/>
      <c r="U29" s="148" t="s">
        <v>148</v>
      </c>
      <c r="V29" s="148"/>
      <c r="W29" s="148"/>
      <c r="X29" s="148"/>
      <c r="Y29" s="148"/>
      <c r="Z29" s="148"/>
      <c r="AA29" s="148"/>
      <c r="AB29" s="148"/>
      <c r="AC29" s="148"/>
      <c r="AD29" s="148"/>
      <c r="AE29" s="148"/>
      <c r="AF29" s="148"/>
      <c r="AG29" s="148"/>
      <c r="AH29" s="148"/>
      <c r="AI29" s="148"/>
      <c r="AJ29" s="148"/>
      <c r="AK29" s="148"/>
      <c r="AL29" s="148"/>
      <c r="AM29" s="138" t="s">
        <v>149</v>
      </c>
      <c r="AN29" s="148"/>
      <c r="AO29" s="148"/>
      <c r="AP29" s="148"/>
      <c r="AQ29" s="148"/>
      <c r="AR29" s="138"/>
      <c r="AS29" s="138"/>
      <c r="AT29" s="138"/>
      <c r="AU29" s="138"/>
      <c r="AV29" s="138"/>
      <c r="AW29" s="138"/>
      <c r="AX29" s="138"/>
      <c r="AY29" s="138"/>
      <c r="AZ29" s="138"/>
      <c r="BA29" s="138"/>
      <c r="BB29" s="148"/>
      <c r="BC29" s="138"/>
      <c r="BD29" s="138"/>
      <c r="BE29" s="138" t="s">
        <v>150</v>
      </c>
      <c r="BF29" s="148"/>
      <c r="BG29" s="148"/>
      <c r="BH29" s="148"/>
      <c r="BI29" s="148"/>
      <c r="BJ29" s="138"/>
      <c r="BK29" s="138"/>
      <c r="BL29" s="138"/>
      <c r="BM29" s="138"/>
      <c r="BN29" s="138"/>
      <c r="BO29" s="138"/>
      <c r="BP29" s="138"/>
      <c r="BQ29" s="138"/>
      <c r="BR29" s="148"/>
      <c r="BS29" s="148"/>
      <c r="BT29" s="148"/>
      <c r="BU29" s="148"/>
      <c r="BV29" s="148"/>
      <c r="BW29" s="148" t="s">
        <v>151</v>
      </c>
      <c r="BX29" s="148"/>
      <c r="BY29" s="148"/>
      <c r="BZ29" s="148"/>
      <c r="CA29" s="148"/>
      <c r="CB29" s="138"/>
      <c r="CC29" s="138"/>
      <c r="CD29" s="138"/>
      <c r="CE29" s="138"/>
      <c r="CF29" s="138"/>
      <c r="CG29" s="138"/>
      <c r="CH29" s="138"/>
      <c r="CI29" s="138"/>
      <c r="CJ29" s="138"/>
      <c r="CK29" s="138"/>
      <c r="CL29" s="138"/>
      <c r="CM29" s="138"/>
      <c r="CN29" s="138"/>
      <c r="CO29" s="138" t="s">
        <v>152</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153</v>
      </c>
      <c r="D30" s="595"/>
      <c r="E30" s="468" t="s">
        <v>154</v>
      </c>
      <c r="F30" s="468"/>
      <c r="G30" s="468"/>
      <c r="H30" s="468"/>
      <c r="I30" s="468"/>
      <c r="J30" s="468"/>
      <c r="K30" s="468"/>
      <c r="L30" s="468"/>
      <c r="M30" s="468"/>
      <c r="N30" s="468"/>
      <c r="O30" s="468"/>
      <c r="P30" s="468"/>
      <c r="Q30" s="468"/>
      <c r="R30" s="468"/>
      <c r="S30" s="468"/>
      <c r="T30" s="132"/>
      <c r="U30" s="595" t="s">
        <v>153</v>
      </c>
      <c r="V30" s="595"/>
      <c r="W30" s="468" t="s">
        <v>154</v>
      </c>
      <c r="X30" s="468"/>
      <c r="Y30" s="468"/>
      <c r="Z30" s="468"/>
      <c r="AA30" s="468"/>
      <c r="AB30" s="468"/>
      <c r="AC30" s="468"/>
      <c r="AD30" s="468"/>
      <c r="AE30" s="468"/>
      <c r="AF30" s="468"/>
      <c r="AG30" s="468"/>
      <c r="AH30" s="468"/>
      <c r="AI30" s="468"/>
      <c r="AJ30" s="468"/>
      <c r="AK30" s="468"/>
      <c r="AL30" s="132"/>
      <c r="AM30" s="595" t="s">
        <v>153</v>
      </c>
      <c r="AN30" s="595"/>
      <c r="AO30" s="468" t="s">
        <v>154</v>
      </c>
      <c r="AP30" s="468"/>
      <c r="AQ30" s="468"/>
      <c r="AR30" s="468"/>
      <c r="AS30" s="468"/>
      <c r="AT30" s="468"/>
      <c r="AU30" s="468"/>
      <c r="AV30" s="468"/>
      <c r="AW30" s="468"/>
      <c r="AX30" s="468"/>
      <c r="AY30" s="468"/>
      <c r="AZ30" s="468"/>
      <c r="BA30" s="468"/>
      <c r="BB30" s="468"/>
      <c r="BC30" s="468"/>
      <c r="BD30" s="157"/>
      <c r="BE30" s="595" t="s">
        <v>153</v>
      </c>
      <c r="BF30" s="595"/>
      <c r="BG30" s="468" t="s">
        <v>154</v>
      </c>
      <c r="BH30" s="468"/>
      <c r="BI30" s="468"/>
      <c r="BJ30" s="468"/>
      <c r="BK30" s="468"/>
      <c r="BL30" s="468"/>
      <c r="BM30" s="468"/>
      <c r="BN30" s="468"/>
      <c r="BO30" s="468"/>
      <c r="BP30" s="468"/>
      <c r="BQ30" s="468"/>
      <c r="BR30" s="468"/>
      <c r="BS30" s="468"/>
      <c r="BT30" s="468"/>
      <c r="BU30" s="468"/>
      <c r="BV30" s="158"/>
      <c r="BW30" s="595" t="s">
        <v>153</v>
      </c>
      <c r="BX30" s="595"/>
      <c r="BY30" s="468" t="s">
        <v>155</v>
      </c>
      <c r="BZ30" s="468"/>
      <c r="CA30" s="468"/>
      <c r="CB30" s="468"/>
      <c r="CC30" s="468"/>
      <c r="CD30" s="468"/>
      <c r="CE30" s="468"/>
      <c r="CF30" s="468"/>
      <c r="CG30" s="468"/>
      <c r="CH30" s="468"/>
      <c r="CI30" s="468"/>
      <c r="CJ30" s="468"/>
      <c r="CK30" s="468"/>
      <c r="CL30" s="468"/>
      <c r="CM30" s="468"/>
      <c r="CN30" s="132"/>
      <c r="CO30" s="595" t="s">
        <v>153</v>
      </c>
      <c r="CP30" s="595"/>
      <c r="CQ30" s="468" t="s">
        <v>156</v>
      </c>
      <c r="CR30" s="468"/>
      <c r="CS30" s="468"/>
      <c r="CT30" s="468"/>
      <c r="CU30" s="468"/>
      <c r="CV30" s="468"/>
      <c r="CW30" s="468"/>
      <c r="CX30" s="468"/>
      <c r="CY30" s="468"/>
      <c r="CZ30" s="468"/>
      <c r="DA30" s="468"/>
      <c r="DB30" s="468"/>
      <c r="DC30" s="468"/>
      <c r="DD30" s="468"/>
      <c r="DE30" s="468"/>
      <c r="DF30" s="132"/>
      <c r="DG30" s="468" t="s">
        <v>157</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公営競技事業</v>
      </c>
      <c r="X31" s="594"/>
      <c r="Y31" s="594"/>
      <c r="Z31" s="594"/>
      <c r="AA31" s="594"/>
      <c r="AB31" s="594"/>
      <c r="AC31" s="594"/>
      <c r="AD31" s="594"/>
      <c r="AE31" s="594"/>
      <c r="AF31" s="594"/>
      <c r="AG31" s="594"/>
      <c r="AH31" s="594"/>
      <c r="AI31" s="594"/>
      <c r="AJ31" s="594"/>
      <c r="AK31" s="594"/>
      <c r="AL31" s="156"/>
      <c r="AM31" s="593">
        <f>IF(AO31="","",MAX(C31:D40,U31:V40)+1)</f>
        <v>12</v>
      </c>
      <c r="AN31" s="593"/>
      <c r="AO31" s="594" t="str">
        <f>IF('各会計、関係団体の財政状況及び健全化判断比率'!B29="","",'各会計、関係団体の財政状況及び健全化判断比率'!B29)</f>
        <v>上水道事業会計</v>
      </c>
      <c r="AP31" s="594"/>
      <c r="AQ31" s="594"/>
      <c r="AR31" s="594"/>
      <c r="AS31" s="594"/>
      <c r="AT31" s="594"/>
      <c r="AU31" s="594"/>
      <c r="AV31" s="594"/>
      <c r="AW31" s="594"/>
      <c r="AX31" s="594"/>
      <c r="AY31" s="594"/>
      <c r="AZ31" s="594"/>
      <c r="BA31" s="594"/>
      <c r="BB31" s="594"/>
      <c r="BC31" s="594"/>
      <c r="BD31" s="156"/>
      <c r="BE31" s="593">
        <f>IF(BG31="","",MAX(C31:D40,U31:V40,AM31:AN40)+1)</f>
        <v>16</v>
      </c>
      <c r="BF31" s="593"/>
      <c r="BG31" s="594" t="str">
        <f>IF('各会計、関係団体の財政状況及び健全化判断比率'!B33="","",'各会計、関係団体の財政状況及び健全化判断比率'!B33)</f>
        <v>流域下水道事業</v>
      </c>
      <c r="BH31" s="594"/>
      <c r="BI31" s="594"/>
      <c r="BJ31" s="594"/>
      <c r="BK31" s="594"/>
      <c r="BL31" s="594"/>
      <c r="BM31" s="594"/>
      <c r="BN31" s="594"/>
      <c r="BO31" s="594"/>
      <c r="BP31" s="594"/>
      <c r="BQ31" s="594"/>
      <c r="BR31" s="594"/>
      <c r="BS31" s="594"/>
      <c r="BT31" s="594"/>
      <c r="BU31" s="594"/>
      <c r="BV31" s="156"/>
      <c r="BW31" s="593">
        <f>IF(BY31="","",MAX(C31:D40,U31:V40,AM31:AN40,BE31:BF40)+1)</f>
        <v>20</v>
      </c>
      <c r="BX31" s="593"/>
      <c r="BY31" s="594" t="str">
        <f>IF('各会計、関係団体の財政状況及び健全化判断比率'!B68="","",'各会計、関係団体の財政状況及び健全化判断比率'!B68)</f>
        <v>千葉県競馬組合</v>
      </c>
      <c r="BZ31" s="594"/>
      <c r="CA31" s="594"/>
      <c r="CB31" s="594"/>
      <c r="CC31" s="594"/>
      <c r="CD31" s="594"/>
      <c r="CE31" s="594"/>
      <c r="CF31" s="594"/>
      <c r="CG31" s="594"/>
      <c r="CH31" s="594"/>
      <c r="CI31" s="594"/>
      <c r="CJ31" s="594"/>
      <c r="CK31" s="594"/>
      <c r="CL31" s="594"/>
      <c r="CM31" s="594"/>
      <c r="CN31" s="156"/>
      <c r="CO31" s="593">
        <f>IF(CQ31="","",MAX(C31:D40,U31:V40,AM31:AN40,BE31:BF40,BW31:BX40)+1)</f>
        <v>23</v>
      </c>
      <c r="CP31" s="593"/>
      <c r="CQ31" s="594" t="str">
        <f>IF('各会計、関係団体の財政状況及び健全化判断比率'!BS7="","",'各会計、関係団体の財政状況及び健全化判断比率'!BS7)</f>
        <v>（公財）千葉県私学教育振興財団</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財政調整基金</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13</v>
      </c>
      <c r="AN32" s="593"/>
      <c r="AO32" s="594" t="str">
        <f>IF('各会計、関係団体の財政状況及び健全化判断比率'!B30="","",'各会計、関係団体の財政状況及び健全化判断比率'!B30)</f>
        <v>病院事業会計</v>
      </c>
      <c r="AP32" s="594"/>
      <c r="AQ32" s="594"/>
      <c r="AR32" s="594"/>
      <c r="AS32" s="594"/>
      <c r="AT32" s="594"/>
      <c r="AU32" s="594"/>
      <c r="AV32" s="594"/>
      <c r="AW32" s="594"/>
      <c r="AX32" s="594"/>
      <c r="AY32" s="594"/>
      <c r="AZ32" s="594"/>
      <c r="BA32" s="594"/>
      <c r="BB32" s="594"/>
      <c r="BC32" s="594"/>
      <c r="BD32" s="156"/>
      <c r="BE32" s="593">
        <f t="shared" ref="BE32:BE40" si="2">IF(BG32="","",BE31+1)</f>
        <v>17</v>
      </c>
      <c r="BF32" s="593"/>
      <c r="BG32" s="594" t="str">
        <f>IF('各会計、関係団体の財政状況及び健全化判断比率'!B34="","",'各会計、関係団体の財政状況及び健全化判断比率'!B34)</f>
        <v>港湾整備事業</v>
      </c>
      <c r="BH32" s="594"/>
      <c r="BI32" s="594"/>
      <c r="BJ32" s="594"/>
      <c r="BK32" s="594"/>
      <c r="BL32" s="594"/>
      <c r="BM32" s="594"/>
      <c r="BN32" s="594"/>
      <c r="BO32" s="594"/>
      <c r="BP32" s="594"/>
      <c r="BQ32" s="594"/>
      <c r="BR32" s="594"/>
      <c r="BS32" s="594"/>
      <c r="BT32" s="594"/>
      <c r="BU32" s="594"/>
      <c r="BV32" s="156"/>
      <c r="BW32" s="593">
        <f t="shared" ref="BW32:BW40" si="3">IF(BY32="","",BW31+1)</f>
        <v>21</v>
      </c>
      <c r="BX32" s="593"/>
      <c r="BY32" s="594" t="str">
        <f>IF('各会計、関係団体の財政状況及び健全化判断比率'!B69="","",'各会計、関係団体の財政状況及び健全化判断比率'!B69)</f>
        <v>君津広域水道企業団</v>
      </c>
      <c r="BZ32" s="594"/>
      <c r="CA32" s="594"/>
      <c r="CB32" s="594"/>
      <c r="CC32" s="594"/>
      <c r="CD32" s="594"/>
      <c r="CE32" s="594"/>
      <c r="CF32" s="594"/>
      <c r="CG32" s="594"/>
      <c r="CH32" s="594"/>
      <c r="CI32" s="594"/>
      <c r="CJ32" s="594"/>
      <c r="CK32" s="594"/>
      <c r="CL32" s="594"/>
      <c r="CM32" s="594"/>
      <c r="CN32" s="156"/>
      <c r="CO32" s="593">
        <f t="shared" ref="CO32:CO40" si="4">IF(CQ32="","",CO31+1)</f>
        <v>24</v>
      </c>
      <c r="CP32" s="593"/>
      <c r="CQ32" s="594" t="str">
        <f>IF('各会計、関係団体の財政状況及び健全化判断比率'!BS8="","",'各会計、関係団体の財政状況及び健全化判断比率'!BS8)</f>
        <v>（公財）千葉県消防協会</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県債管理事業</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14</v>
      </c>
      <c r="AN33" s="593"/>
      <c r="AO33" s="594" t="str">
        <f>IF('各会計、関係団体の財政状況及び健全化判断比率'!B31="","",'各会計、関係団体の財政状況及び健全化判断比率'!B31)</f>
        <v>工業用水道事業会計</v>
      </c>
      <c r="AP33" s="594"/>
      <c r="AQ33" s="594"/>
      <c r="AR33" s="594"/>
      <c r="AS33" s="594"/>
      <c r="AT33" s="594"/>
      <c r="AU33" s="594"/>
      <c r="AV33" s="594"/>
      <c r="AW33" s="594"/>
      <c r="AX33" s="594"/>
      <c r="AY33" s="594"/>
      <c r="AZ33" s="594"/>
      <c r="BA33" s="594"/>
      <c r="BB33" s="594"/>
      <c r="BC33" s="594"/>
      <c r="BD33" s="156"/>
      <c r="BE33" s="593">
        <f t="shared" si="2"/>
        <v>18</v>
      </c>
      <c r="BF33" s="593"/>
      <c r="BG33" s="594" t="str">
        <f>IF('各会計、関係団体の財政状況及び健全化判断比率'!B35="","",'各会計、関係団体の財政状況及び健全化判断比率'!B35)</f>
        <v>土地区画整理事業</v>
      </c>
      <c r="BH33" s="594"/>
      <c r="BI33" s="594"/>
      <c r="BJ33" s="594"/>
      <c r="BK33" s="594"/>
      <c r="BL33" s="594"/>
      <c r="BM33" s="594"/>
      <c r="BN33" s="594"/>
      <c r="BO33" s="594"/>
      <c r="BP33" s="594"/>
      <c r="BQ33" s="594"/>
      <c r="BR33" s="594"/>
      <c r="BS33" s="594"/>
      <c r="BT33" s="594"/>
      <c r="BU33" s="594"/>
      <c r="BV33" s="156"/>
      <c r="BW33" s="593">
        <f t="shared" si="3"/>
        <v>22</v>
      </c>
      <c r="BX33" s="593"/>
      <c r="BY33" s="594" t="str">
        <f>IF('各会計、関係団体の財政状況及び健全化判断比率'!B70="","",'各会計、関係団体の財政状況及び健全化判断比率'!B70)</f>
        <v>北千葉広域水道企業団</v>
      </c>
      <c r="BZ33" s="594"/>
      <c r="CA33" s="594"/>
      <c r="CB33" s="594"/>
      <c r="CC33" s="594"/>
      <c r="CD33" s="594"/>
      <c r="CE33" s="594"/>
      <c r="CF33" s="594"/>
      <c r="CG33" s="594"/>
      <c r="CH33" s="594"/>
      <c r="CI33" s="594"/>
      <c r="CJ33" s="594"/>
      <c r="CK33" s="594"/>
      <c r="CL33" s="594"/>
      <c r="CM33" s="594"/>
      <c r="CN33" s="156"/>
      <c r="CO33" s="593">
        <f t="shared" si="4"/>
        <v>25</v>
      </c>
      <c r="CP33" s="593"/>
      <c r="CQ33" s="594" t="str">
        <f>IF('各会計、関係団体の財政状況及び健全化判断比率'!BS9="","",'各会計、関係団体の財政状況及び健全化判断比率'!BS9)</f>
        <v>（公財）成田空港周辺地域共生財団</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自動車税証紙</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15</v>
      </c>
      <c r="AN34" s="593"/>
      <c r="AO34" s="594" t="str">
        <f>IF('各会計、関係団体の財政状況及び健全化判断比率'!B32="","",'各会計、関係団体の財政状況及び健全化判断比率'!B32)</f>
        <v>造成土地管理事業会計</v>
      </c>
      <c r="AP34" s="594"/>
      <c r="AQ34" s="594"/>
      <c r="AR34" s="594"/>
      <c r="AS34" s="594"/>
      <c r="AT34" s="594"/>
      <c r="AU34" s="594"/>
      <c r="AV34" s="594"/>
      <c r="AW34" s="594"/>
      <c r="AX34" s="594"/>
      <c r="AY34" s="594"/>
      <c r="AZ34" s="594"/>
      <c r="BA34" s="594"/>
      <c r="BB34" s="594"/>
      <c r="BC34" s="594"/>
      <c r="BD34" s="156"/>
      <c r="BE34" s="593">
        <f t="shared" si="2"/>
        <v>19</v>
      </c>
      <c r="BF34" s="593"/>
      <c r="BG34" s="594" t="str">
        <f>IF('各会計、関係団体の財政状況及び健全化判断比率'!B36="","",'各会計、関係団体の財政状況及び健全化判断比率'!B36)</f>
        <v>工業団地整備事業</v>
      </c>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26</v>
      </c>
      <c r="CP34" s="593"/>
      <c r="CQ34" s="594" t="str">
        <f>IF('各会計、関係団体の財政状況及び健全化判断比率'!BS10="","",'各会計、関係団体の財政状況及び健全化判断比率'!BS10)</f>
        <v>京葉臨海鉄道（株）</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地方消費税清算</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27</v>
      </c>
      <c r="CP35" s="593"/>
      <c r="CQ35" s="594" t="str">
        <f>IF('各会計、関係団体の財政状況及び健全化判断比率'!BS11="","",'各会計、関係団体の財政状況及び健全化判断比率'!BS11)</f>
        <v>東葉高速鉄道（株）</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市町村振興資金</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28</v>
      </c>
      <c r="CP36" s="593"/>
      <c r="CQ36" s="594" t="str">
        <f>IF('各会計、関係団体の財政状況及び健全化判断比率'!BS12="","",'各会計、関係団体の財政状況及び健全化判断比率'!BS12)</f>
        <v>いすみ鉄道（株）</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母子父子寡婦福祉資金</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29</v>
      </c>
      <c r="CP37" s="593"/>
      <c r="CQ37" s="594" t="str">
        <f>IF('各会計、関係団体の財政状況及び健全化判断比率'!BS13="","",'各会計、関係団体の財政状況及び健全化判断比率'!BS13)</f>
        <v>（公財）千葉ヘルス財団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心身障害者扶養年金事業</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30</v>
      </c>
      <c r="CP38" s="593"/>
      <c r="CQ38" s="594" t="str">
        <f>IF('各会計、関係団体の財政状況及び健全化判断比率'!BS14="","",'各会計、関係団体の財政状況及び健全化判断比率'!BS14)</f>
        <v>（公財）千葉県生活衛生営業指導センター　</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日本コンベンションセンター国際展示場事業</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31</v>
      </c>
      <c r="CP39" s="593"/>
      <c r="CQ39" s="594" t="str">
        <f>IF('各会計、関係団体の財政状況及び健全化判断比率'!BS15="","",'各会計、関係団体の財政状況及び健全化判断比率'!BS15)</f>
        <v>（公財）千葉県動物保護管理協会</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小規模企業者等設備導入資金</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32</v>
      </c>
      <c r="CP40" s="593"/>
      <c r="CQ40" s="594" t="str">
        <f>IF('各会計、関係団体の財政状況及び健全化判断比率'!BS16="","",'各会計、関係団体の財政状況及び健全化判断比率'!BS16)</f>
        <v>（公財）印旛沼環境基金</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158</v>
      </c>
      <c r="C43" s="114"/>
      <c r="D43" s="114"/>
      <c r="E43" s="114" t="s">
        <v>159</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160</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161</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162</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163</v>
      </c>
    </row>
    <row r="48" spans="1:119">
      <c r="E48" s="116" t="s">
        <v>164</v>
      </c>
    </row>
    <row r="49"/>
    <row r="50"/>
    <row r="51"/>
    <row r="52"/>
    <row r="53"/>
    <row r="54"/>
    <row r="55"/>
    <row r="56"/>
    <row r="57" hidden="1"/>
    <row r="58" hidden="1"/>
    <row r="59" hidden="1"/>
  </sheetData>
  <sheetProtection algorithmName="SHA-512" hashValue="Nuc3AGqH/PyQTEq97OgTXelZohTynf3WRDp7b3huwamdqqjmlNwGuavYfL7Bg+8i9CYfJpVz1YssHHvTMkvAFA==" saltValue="7UXx7LBqTrlPOcFFsM6sY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165</v>
      </c>
      <c r="DD1" s="598"/>
      <c r="DE1" s="598"/>
      <c r="DF1" s="598"/>
      <c r="DG1" s="598"/>
      <c r="DH1" s="598"/>
      <c r="DI1" s="599"/>
      <c r="DK1" s="597" t="s">
        <v>166</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167</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169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170</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171</v>
      </c>
      <c r="S4" s="601"/>
      <c r="T4" s="601"/>
      <c r="U4" s="601"/>
      <c r="V4" s="601"/>
      <c r="W4" s="601"/>
      <c r="X4" s="601"/>
      <c r="Y4" s="602"/>
      <c r="Z4" s="600" t="s">
        <v>172</v>
      </c>
      <c r="AA4" s="601"/>
      <c r="AB4" s="601"/>
      <c r="AC4" s="602"/>
      <c r="AD4" s="600" t="s">
        <v>173</v>
      </c>
      <c r="AE4" s="601"/>
      <c r="AF4" s="601"/>
      <c r="AG4" s="601"/>
      <c r="AH4" s="601"/>
      <c r="AI4" s="601"/>
      <c r="AJ4" s="601"/>
      <c r="AK4" s="602"/>
      <c r="AL4" s="600" t="s">
        <v>172</v>
      </c>
      <c r="AM4" s="601"/>
      <c r="AN4" s="601"/>
      <c r="AO4" s="602"/>
      <c r="AP4" s="603" t="s">
        <v>174</v>
      </c>
      <c r="AQ4" s="603"/>
      <c r="AR4" s="603"/>
      <c r="AS4" s="603"/>
      <c r="AT4" s="603"/>
      <c r="AU4" s="603"/>
      <c r="AV4" s="603"/>
      <c r="AW4" s="603"/>
      <c r="AX4" s="603"/>
      <c r="AY4" s="603"/>
      <c r="AZ4" s="603"/>
      <c r="BA4" s="603"/>
      <c r="BB4" s="603"/>
      <c r="BC4" s="603"/>
      <c r="BD4" s="603" t="s">
        <v>175</v>
      </c>
      <c r="BE4" s="603"/>
      <c r="BF4" s="603"/>
      <c r="BG4" s="603"/>
      <c r="BH4" s="603"/>
      <c r="BI4" s="603"/>
      <c r="BJ4" s="603"/>
      <c r="BK4" s="603"/>
      <c r="BL4" s="603" t="s">
        <v>172</v>
      </c>
      <c r="BM4" s="603"/>
      <c r="BN4" s="603"/>
      <c r="BO4" s="603"/>
      <c r="BP4" s="603" t="s">
        <v>176</v>
      </c>
      <c r="BQ4" s="603"/>
      <c r="BR4" s="603"/>
      <c r="BS4" s="603"/>
      <c r="BT4" s="603"/>
      <c r="BU4" s="603"/>
      <c r="BV4" s="603"/>
      <c r="BW4" s="603"/>
      <c r="BY4" s="600" t="s">
        <v>177</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178</v>
      </c>
      <c r="C5" s="605"/>
      <c r="D5" s="605"/>
      <c r="E5" s="605"/>
      <c r="F5" s="605"/>
      <c r="G5" s="605"/>
      <c r="H5" s="605"/>
      <c r="I5" s="605"/>
      <c r="J5" s="605"/>
      <c r="K5" s="605"/>
      <c r="L5" s="605"/>
      <c r="M5" s="605"/>
      <c r="N5" s="605"/>
      <c r="O5" s="605"/>
      <c r="P5" s="605"/>
      <c r="Q5" s="606"/>
      <c r="R5" s="607">
        <v>788576149</v>
      </c>
      <c r="S5" s="608"/>
      <c r="T5" s="608"/>
      <c r="U5" s="608"/>
      <c r="V5" s="608"/>
      <c r="W5" s="608"/>
      <c r="X5" s="608"/>
      <c r="Y5" s="609"/>
      <c r="Z5" s="610">
        <v>47.5</v>
      </c>
      <c r="AA5" s="610"/>
      <c r="AB5" s="610"/>
      <c r="AC5" s="610"/>
      <c r="AD5" s="611">
        <v>668680104</v>
      </c>
      <c r="AE5" s="611"/>
      <c r="AF5" s="611"/>
      <c r="AG5" s="611"/>
      <c r="AH5" s="611"/>
      <c r="AI5" s="611"/>
      <c r="AJ5" s="611"/>
      <c r="AK5" s="611"/>
      <c r="AL5" s="612">
        <v>71.5</v>
      </c>
      <c r="AM5" s="613"/>
      <c r="AN5" s="613"/>
      <c r="AO5" s="614"/>
      <c r="AP5" s="604" t="s">
        <v>179</v>
      </c>
      <c r="AQ5" s="605"/>
      <c r="AR5" s="605"/>
      <c r="AS5" s="605"/>
      <c r="AT5" s="605"/>
      <c r="AU5" s="605"/>
      <c r="AV5" s="605"/>
      <c r="AW5" s="605"/>
      <c r="AX5" s="605"/>
      <c r="AY5" s="605"/>
      <c r="AZ5" s="605"/>
      <c r="BA5" s="605"/>
      <c r="BB5" s="605"/>
      <c r="BC5" s="606"/>
      <c r="BD5" s="618">
        <v>788539073</v>
      </c>
      <c r="BE5" s="619"/>
      <c r="BF5" s="619"/>
      <c r="BG5" s="619"/>
      <c r="BH5" s="619"/>
      <c r="BI5" s="619"/>
      <c r="BJ5" s="619"/>
      <c r="BK5" s="620"/>
      <c r="BL5" s="621">
        <v>100</v>
      </c>
      <c r="BM5" s="621"/>
      <c r="BN5" s="621"/>
      <c r="BO5" s="621"/>
      <c r="BP5" s="622">
        <v>3407705</v>
      </c>
      <c r="BQ5" s="622"/>
      <c r="BR5" s="622"/>
      <c r="BS5" s="622"/>
      <c r="BT5" s="622"/>
      <c r="BU5" s="622"/>
      <c r="BV5" s="622"/>
      <c r="BW5" s="626"/>
      <c r="BY5" s="600" t="s">
        <v>174</v>
      </c>
      <c r="BZ5" s="601"/>
      <c r="CA5" s="601"/>
      <c r="CB5" s="601"/>
      <c r="CC5" s="601"/>
      <c r="CD5" s="601"/>
      <c r="CE5" s="601"/>
      <c r="CF5" s="601"/>
      <c r="CG5" s="601"/>
      <c r="CH5" s="601"/>
      <c r="CI5" s="601"/>
      <c r="CJ5" s="601"/>
      <c r="CK5" s="601"/>
      <c r="CL5" s="602"/>
      <c r="CM5" s="600" t="s">
        <v>180</v>
      </c>
      <c r="CN5" s="601"/>
      <c r="CO5" s="601"/>
      <c r="CP5" s="601"/>
      <c r="CQ5" s="601"/>
      <c r="CR5" s="601"/>
      <c r="CS5" s="601"/>
      <c r="CT5" s="602"/>
      <c r="CU5" s="600" t="s">
        <v>172</v>
      </c>
      <c r="CV5" s="601"/>
      <c r="CW5" s="601"/>
      <c r="CX5" s="602"/>
      <c r="CY5" s="600" t="s">
        <v>181</v>
      </c>
      <c r="CZ5" s="601"/>
      <c r="DA5" s="601"/>
      <c r="DB5" s="601"/>
      <c r="DC5" s="601"/>
      <c r="DD5" s="601"/>
      <c r="DE5" s="601"/>
      <c r="DF5" s="601"/>
      <c r="DG5" s="601"/>
      <c r="DH5" s="601"/>
      <c r="DI5" s="601"/>
      <c r="DJ5" s="601"/>
      <c r="DK5" s="602"/>
      <c r="DL5" s="600" t="s">
        <v>182</v>
      </c>
      <c r="DM5" s="601"/>
      <c r="DN5" s="601"/>
      <c r="DO5" s="601"/>
      <c r="DP5" s="601"/>
      <c r="DQ5" s="601"/>
      <c r="DR5" s="601"/>
      <c r="DS5" s="601"/>
      <c r="DT5" s="601"/>
      <c r="DU5" s="601"/>
      <c r="DV5" s="601"/>
      <c r="DW5" s="601"/>
      <c r="DX5" s="602"/>
    </row>
    <row r="6" spans="2:138" ht="11.25" customHeight="1">
      <c r="B6" s="615" t="s">
        <v>183</v>
      </c>
      <c r="C6" s="616"/>
      <c r="D6" s="616"/>
      <c r="E6" s="616"/>
      <c r="F6" s="616"/>
      <c r="G6" s="616"/>
      <c r="H6" s="616"/>
      <c r="I6" s="616"/>
      <c r="J6" s="616"/>
      <c r="K6" s="616"/>
      <c r="L6" s="616"/>
      <c r="M6" s="616"/>
      <c r="N6" s="616"/>
      <c r="O6" s="616"/>
      <c r="P6" s="616"/>
      <c r="Q6" s="617"/>
      <c r="R6" s="618">
        <v>80005707</v>
      </c>
      <c r="S6" s="619"/>
      <c r="T6" s="619"/>
      <c r="U6" s="619"/>
      <c r="V6" s="619"/>
      <c r="W6" s="619"/>
      <c r="X6" s="619"/>
      <c r="Y6" s="620"/>
      <c r="Z6" s="621">
        <v>4.8</v>
      </c>
      <c r="AA6" s="621"/>
      <c r="AB6" s="621"/>
      <c r="AC6" s="621"/>
      <c r="AD6" s="622">
        <v>80005707</v>
      </c>
      <c r="AE6" s="622"/>
      <c r="AF6" s="622"/>
      <c r="AG6" s="622"/>
      <c r="AH6" s="622"/>
      <c r="AI6" s="622"/>
      <c r="AJ6" s="622"/>
      <c r="AK6" s="622"/>
      <c r="AL6" s="623">
        <v>8.6</v>
      </c>
      <c r="AM6" s="624"/>
      <c r="AN6" s="624"/>
      <c r="AO6" s="625"/>
      <c r="AP6" s="615" t="s">
        <v>184</v>
      </c>
      <c r="AQ6" s="616"/>
      <c r="AR6" s="616"/>
      <c r="AS6" s="616"/>
      <c r="AT6" s="616"/>
      <c r="AU6" s="616"/>
      <c r="AV6" s="616"/>
      <c r="AW6" s="616"/>
      <c r="AX6" s="616"/>
      <c r="AY6" s="616"/>
      <c r="AZ6" s="616"/>
      <c r="BA6" s="616"/>
      <c r="BB6" s="616"/>
      <c r="BC6" s="617"/>
      <c r="BD6" s="618">
        <v>788539073</v>
      </c>
      <c r="BE6" s="619"/>
      <c r="BF6" s="619"/>
      <c r="BG6" s="619"/>
      <c r="BH6" s="619"/>
      <c r="BI6" s="619"/>
      <c r="BJ6" s="619"/>
      <c r="BK6" s="620"/>
      <c r="BL6" s="621">
        <v>100</v>
      </c>
      <c r="BM6" s="621"/>
      <c r="BN6" s="621"/>
      <c r="BO6" s="621"/>
      <c r="BP6" s="622">
        <v>3407705</v>
      </c>
      <c r="BQ6" s="622"/>
      <c r="BR6" s="622"/>
      <c r="BS6" s="622"/>
      <c r="BT6" s="622"/>
      <c r="BU6" s="622"/>
      <c r="BV6" s="622"/>
      <c r="BW6" s="626"/>
      <c r="BY6" s="604" t="s">
        <v>185</v>
      </c>
      <c r="BZ6" s="605"/>
      <c r="CA6" s="605"/>
      <c r="CB6" s="605"/>
      <c r="CC6" s="605"/>
      <c r="CD6" s="605"/>
      <c r="CE6" s="605"/>
      <c r="CF6" s="605"/>
      <c r="CG6" s="605"/>
      <c r="CH6" s="605"/>
      <c r="CI6" s="605"/>
      <c r="CJ6" s="605"/>
      <c r="CK6" s="605"/>
      <c r="CL6" s="606"/>
      <c r="CM6" s="618">
        <v>2701374</v>
      </c>
      <c r="CN6" s="619"/>
      <c r="CO6" s="619"/>
      <c r="CP6" s="619"/>
      <c r="CQ6" s="619"/>
      <c r="CR6" s="619"/>
      <c r="CS6" s="619"/>
      <c r="CT6" s="620"/>
      <c r="CU6" s="621">
        <v>0.2</v>
      </c>
      <c r="CV6" s="621"/>
      <c r="CW6" s="621"/>
      <c r="CX6" s="621"/>
      <c r="CY6" s="627" t="s">
        <v>186</v>
      </c>
      <c r="CZ6" s="619"/>
      <c r="DA6" s="619"/>
      <c r="DB6" s="619"/>
      <c r="DC6" s="619"/>
      <c r="DD6" s="619"/>
      <c r="DE6" s="619"/>
      <c r="DF6" s="619"/>
      <c r="DG6" s="619"/>
      <c r="DH6" s="619"/>
      <c r="DI6" s="619"/>
      <c r="DJ6" s="619"/>
      <c r="DK6" s="620"/>
      <c r="DL6" s="627">
        <v>2701139</v>
      </c>
      <c r="DM6" s="619"/>
      <c r="DN6" s="619"/>
      <c r="DO6" s="619"/>
      <c r="DP6" s="619"/>
      <c r="DQ6" s="619"/>
      <c r="DR6" s="619"/>
      <c r="DS6" s="619"/>
      <c r="DT6" s="619"/>
      <c r="DU6" s="619"/>
      <c r="DV6" s="619"/>
      <c r="DW6" s="619"/>
      <c r="DX6" s="628"/>
    </row>
    <row r="7" spans="2:138" ht="11.25" customHeight="1">
      <c r="B7" s="615" t="s">
        <v>187</v>
      </c>
      <c r="C7" s="616"/>
      <c r="D7" s="616"/>
      <c r="E7" s="616"/>
      <c r="F7" s="616"/>
      <c r="G7" s="616"/>
      <c r="H7" s="616"/>
      <c r="I7" s="616"/>
      <c r="J7" s="616"/>
      <c r="K7" s="616"/>
      <c r="L7" s="616"/>
      <c r="M7" s="616"/>
      <c r="N7" s="616"/>
      <c r="O7" s="616"/>
      <c r="P7" s="616"/>
      <c r="Q7" s="617"/>
      <c r="R7" s="618">
        <v>3573462</v>
      </c>
      <c r="S7" s="619"/>
      <c r="T7" s="619"/>
      <c r="U7" s="619"/>
      <c r="V7" s="619"/>
      <c r="W7" s="619"/>
      <c r="X7" s="619"/>
      <c r="Y7" s="620"/>
      <c r="Z7" s="621">
        <v>0.2</v>
      </c>
      <c r="AA7" s="621"/>
      <c r="AB7" s="621"/>
      <c r="AC7" s="621"/>
      <c r="AD7" s="622">
        <v>3573462</v>
      </c>
      <c r="AE7" s="622"/>
      <c r="AF7" s="622"/>
      <c r="AG7" s="622"/>
      <c r="AH7" s="622"/>
      <c r="AI7" s="622"/>
      <c r="AJ7" s="622"/>
      <c r="AK7" s="622"/>
      <c r="AL7" s="623">
        <v>0.4</v>
      </c>
      <c r="AM7" s="624"/>
      <c r="AN7" s="624"/>
      <c r="AO7" s="625"/>
      <c r="AP7" s="615" t="s">
        <v>188</v>
      </c>
      <c r="AQ7" s="616"/>
      <c r="AR7" s="616"/>
      <c r="AS7" s="616"/>
      <c r="AT7" s="616"/>
      <c r="AU7" s="616"/>
      <c r="AV7" s="616"/>
      <c r="AW7" s="616"/>
      <c r="AX7" s="616"/>
      <c r="AY7" s="616"/>
      <c r="AZ7" s="616"/>
      <c r="BA7" s="616"/>
      <c r="BB7" s="616"/>
      <c r="BC7" s="617"/>
      <c r="BD7" s="618">
        <v>296719082</v>
      </c>
      <c r="BE7" s="619"/>
      <c r="BF7" s="619"/>
      <c r="BG7" s="619"/>
      <c r="BH7" s="619"/>
      <c r="BI7" s="619"/>
      <c r="BJ7" s="619"/>
      <c r="BK7" s="620"/>
      <c r="BL7" s="621">
        <v>37.6</v>
      </c>
      <c r="BM7" s="621"/>
      <c r="BN7" s="621"/>
      <c r="BO7" s="621"/>
      <c r="BP7" s="622">
        <v>3407705</v>
      </c>
      <c r="BQ7" s="622"/>
      <c r="BR7" s="622"/>
      <c r="BS7" s="622"/>
      <c r="BT7" s="622"/>
      <c r="BU7" s="622"/>
      <c r="BV7" s="622"/>
      <c r="BW7" s="626"/>
      <c r="BY7" s="615" t="s">
        <v>189</v>
      </c>
      <c r="BZ7" s="616"/>
      <c r="CA7" s="616"/>
      <c r="CB7" s="616"/>
      <c r="CC7" s="616"/>
      <c r="CD7" s="616"/>
      <c r="CE7" s="616"/>
      <c r="CF7" s="616"/>
      <c r="CG7" s="616"/>
      <c r="CH7" s="616"/>
      <c r="CI7" s="616"/>
      <c r="CJ7" s="616"/>
      <c r="CK7" s="616"/>
      <c r="CL7" s="617"/>
      <c r="CM7" s="618">
        <v>61224843</v>
      </c>
      <c r="CN7" s="619"/>
      <c r="CO7" s="619"/>
      <c r="CP7" s="619"/>
      <c r="CQ7" s="619"/>
      <c r="CR7" s="619"/>
      <c r="CS7" s="619"/>
      <c r="CT7" s="620"/>
      <c r="CU7" s="621">
        <v>3.7</v>
      </c>
      <c r="CV7" s="621"/>
      <c r="CW7" s="621"/>
      <c r="CX7" s="621"/>
      <c r="CY7" s="627">
        <v>2064417</v>
      </c>
      <c r="CZ7" s="619"/>
      <c r="DA7" s="619"/>
      <c r="DB7" s="619"/>
      <c r="DC7" s="619"/>
      <c r="DD7" s="619"/>
      <c r="DE7" s="619"/>
      <c r="DF7" s="619"/>
      <c r="DG7" s="619"/>
      <c r="DH7" s="619"/>
      <c r="DI7" s="619"/>
      <c r="DJ7" s="619"/>
      <c r="DK7" s="620"/>
      <c r="DL7" s="627">
        <v>50251379</v>
      </c>
      <c r="DM7" s="619"/>
      <c r="DN7" s="619"/>
      <c r="DO7" s="619"/>
      <c r="DP7" s="619"/>
      <c r="DQ7" s="619"/>
      <c r="DR7" s="619"/>
      <c r="DS7" s="619"/>
      <c r="DT7" s="619"/>
      <c r="DU7" s="619"/>
      <c r="DV7" s="619"/>
      <c r="DW7" s="619"/>
      <c r="DX7" s="628"/>
    </row>
    <row r="8" spans="2:138" ht="11.25" customHeight="1">
      <c r="B8" s="615" t="s">
        <v>190</v>
      </c>
      <c r="C8" s="616"/>
      <c r="D8" s="616"/>
      <c r="E8" s="616"/>
      <c r="F8" s="616"/>
      <c r="G8" s="616"/>
      <c r="H8" s="616"/>
      <c r="I8" s="616"/>
      <c r="J8" s="616"/>
      <c r="K8" s="616"/>
      <c r="L8" s="616"/>
      <c r="M8" s="616"/>
      <c r="N8" s="616"/>
      <c r="O8" s="616"/>
      <c r="P8" s="616"/>
      <c r="Q8" s="617"/>
      <c r="R8" s="618" t="s">
        <v>191</v>
      </c>
      <c r="S8" s="619"/>
      <c r="T8" s="619"/>
      <c r="U8" s="619"/>
      <c r="V8" s="619"/>
      <c r="W8" s="619"/>
      <c r="X8" s="619"/>
      <c r="Y8" s="620"/>
      <c r="Z8" s="621" t="s">
        <v>191</v>
      </c>
      <c r="AA8" s="621"/>
      <c r="AB8" s="621"/>
      <c r="AC8" s="621"/>
      <c r="AD8" s="622" t="s">
        <v>191</v>
      </c>
      <c r="AE8" s="622"/>
      <c r="AF8" s="622"/>
      <c r="AG8" s="622"/>
      <c r="AH8" s="622"/>
      <c r="AI8" s="622"/>
      <c r="AJ8" s="622"/>
      <c r="AK8" s="622"/>
      <c r="AL8" s="623" t="s">
        <v>191</v>
      </c>
      <c r="AM8" s="624"/>
      <c r="AN8" s="624"/>
      <c r="AO8" s="625"/>
      <c r="AP8" s="615" t="s">
        <v>192</v>
      </c>
      <c r="AQ8" s="616"/>
      <c r="AR8" s="616"/>
      <c r="AS8" s="616"/>
      <c r="AT8" s="616"/>
      <c r="AU8" s="616"/>
      <c r="AV8" s="616"/>
      <c r="AW8" s="616"/>
      <c r="AX8" s="616"/>
      <c r="AY8" s="616"/>
      <c r="AZ8" s="616"/>
      <c r="BA8" s="616"/>
      <c r="BB8" s="616"/>
      <c r="BC8" s="617"/>
      <c r="BD8" s="618">
        <v>4799891</v>
      </c>
      <c r="BE8" s="619"/>
      <c r="BF8" s="619"/>
      <c r="BG8" s="619"/>
      <c r="BH8" s="619"/>
      <c r="BI8" s="619"/>
      <c r="BJ8" s="619"/>
      <c r="BK8" s="620"/>
      <c r="BL8" s="621">
        <v>0.6</v>
      </c>
      <c r="BM8" s="621"/>
      <c r="BN8" s="621"/>
      <c r="BO8" s="621"/>
      <c r="BP8" s="622" t="s">
        <v>191</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269623695</v>
      </c>
      <c r="CN8" s="619"/>
      <c r="CO8" s="619"/>
      <c r="CP8" s="619"/>
      <c r="CQ8" s="619"/>
      <c r="CR8" s="619"/>
      <c r="CS8" s="619"/>
      <c r="CT8" s="620"/>
      <c r="CU8" s="621">
        <v>16.5</v>
      </c>
      <c r="CV8" s="621"/>
      <c r="CW8" s="621"/>
      <c r="CX8" s="621"/>
      <c r="CY8" s="627">
        <v>6067121</v>
      </c>
      <c r="CZ8" s="619"/>
      <c r="DA8" s="619"/>
      <c r="DB8" s="619"/>
      <c r="DC8" s="619"/>
      <c r="DD8" s="619"/>
      <c r="DE8" s="619"/>
      <c r="DF8" s="619"/>
      <c r="DG8" s="619"/>
      <c r="DH8" s="619"/>
      <c r="DI8" s="619"/>
      <c r="DJ8" s="619"/>
      <c r="DK8" s="620"/>
      <c r="DL8" s="627">
        <v>245544666</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191</v>
      </c>
      <c r="S9" s="619"/>
      <c r="T9" s="619"/>
      <c r="U9" s="619"/>
      <c r="V9" s="619"/>
      <c r="W9" s="619"/>
      <c r="X9" s="619"/>
      <c r="Y9" s="620"/>
      <c r="Z9" s="621" t="s">
        <v>191</v>
      </c>
      <c r="AA9" s="621"/>
      <c r="AB9" s="621"/>
      <c r="AC9" s="621"/>
      <c r="AD9" s="622" t="s">
        <v>191</v>
      </c>
      <c r="AE9" s="622"/>
      <c r="AF9" s="622"/>
      <c r="AG9" s="622"/>
      <c r="AH9" s="622"/>
      <c r="AI9" s="622"/>
      <c r="AJ9" s="622"/>
      <c r="AK9" s="622"/>
      <c r="AL9" s="623" t="s">
        <v>191</v>
      </c>
      <c r="AM9" s="624"/>
      <c r="AN9" s="624"/>
      <c r="AO9" s="625"/>
      <c r="AP9" s="615" t="s">
        <v>195</v>
      </c>
      <c r="AQ9" s="616"/>
      <c r="AR9" s="616"/>
      <c r="AS9" s="616"/>
      <c r="AT9" s="616"/>
      <c r="AU9" s="616"/>
      <c r="AV9" s="616"/>
      <c r="AW9" s="616"/>
      <c r="AX9" s="616"/>
      <c r="AY9" s="616"/>
      <c r="AZ9" s="616"/>
      <c r="BA9" s="616"/>
      <c r="BB9" s="616"/>
      <c r="BC9" s="617"/>
      <c r="BD9" s="618">
        <v>256299351</v>
      </c>
      <c r="BE9" s="619"/>
      <c r="BF9" s="619"/>
      <c r="BG9" s="619"/>
      <c r="BH9" s="619"/>
      <c r="BI9" s="619"/>
      <c r="BJ9" s="619"/>
      <c r="BK9" s="620"/>
      <c r="BL9" s="621">
        <v>32.5</v>
      </c>
      <c r="BM9" s="621"/>
      <c r="BN9" s="621"/>
      <c r="BO9" s="621"/>
      <c r="BP9" s="622" t="s">
        <v>191</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64602154</v>
      </c>
      <c r="CN9" s="619"/>
      <c r="CO9" s="619"/>
      <c r="CP9" s="619"/>
      <c r="CQ9" s="619"/>
      <c r="CR9" s="619"/>
      <c r="CS9" s="619"/>
      <c r="CT9" s="620"/>
      <c r="CU9" s="621">
        <v>4</v>
      </c>
      <c r="CV9" s="621"/>
      <c r="CW9" s="621"/>
      <c r="CX9" s="621"/>
      <c r="CY9" s="627">
        <v>4825542</v>
      </c>
      <c r="CZ9" s="619"/>
      <c r="DA9" s="619"/>
      <c r="DB9" s="619"/>
      <c r="DC9" s="619"/>
      <c r="DD9" s="619"/>
      <c r="DE9" s="619"/>
      <c r="DF9" s="619"/>
      <c r="DG9" s="619"/>
      <c r="DH9" s="619"/>
      <c r="DI9" s="619"/>
      <c r="DJ9" s="619"/>
      <c r="DK9" s="620"/>
      <c r="DL9" s="627">
        <v>44376447</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157115</v>
      </c>
      <c r="S10" s="619"/>
      <c r="T10" s="619"/>
      <c r="U10" s="619"/>
      <c r="V10" s="619"/>
      <c r="W10" s="619"/>
      <c r="X10" s="619"/>
      <c r="Y10" s="620"/>
      <c r="Z10" s="621">
        <v>0</v>
      </c>
      <c r="AA10" s="621"/>
      <c r="AB10" s="621"/>
      <c r="AC10" s="621"/>
      <c r="AD10" s="622">
        <v>157115</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4869847</v>
      </c>
      <c r="BE10" s="619"/>
      <c r="BF10" s="619"/>
      <c r="BG10" s="619"/>
      <c r="BH10" s="619"/>
      <c r="BI10" s="619"/>
      <c r="BJ10" s="619"/>
      <c r="BK10" s="620"/>
      <c r="BL10" s="621">
        <v>0.6</v>
      </c>
      <c r="BM10" s="621"/>
      <c r="BN10" s="621"/>
      <c r="BO10" s="621"/>
      <c r="BP10" s="622" t="s">
        <v>191</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2869568</v>
      </c>
      <c r="CN10" s="619"/>
      <c r="CO10" s="619"/>
      <c r="CP10" s="619"/>
      <c r="CQ10" s="619"/>
      <c r="CR10" s="619"/>
      <c r="CS10" s="619"/>
      <c r="CT10" s="620"/>
      <c r="CU10" s="621">
        <v>0.2</v>
      </c>
      <c r="CV10" s="621"/>
      <c r="CW10" s="621"/>
      <c r="CX10" s="621"/>
      <c r="CY10" s="627">
        <v>64219</v>
      </c>
      <c r="CZ10" s="619"/>
      <c r="DA10" s="619"/>
      <c r="DB10" s="619"/>
      <c r="DC10" s="619"/>
      <c r="DD10" s="619"/>
      <c r="DE10" s="619"/>
      <c r="DF10" s="619"/>
      <c r="DG10" s="619"/>
      <c r="DH10" s="619"/>
      <c r="DI10" s="619"/>
      <c r="DJ10" s="619"/>
      <c r="DK10" s="620"/>
      <c r="DL10" s="627">
        <v>1403333</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31118</v>
      </c>
      <c r="S11" s="619"/>
      <c r="T11" s="619"/>
      <c r="U11" s="619"/>
      <c r="V11" s="619"/>
      <c r="W11" s="619"/>
      <c r="X11" s="619"/>
      <c r="Y11" s="620"/>
      <c r="Z11" s="621">
        <v>0</v>
      </c>
      <c r="AA11" s="621"/>
      <c r="AB11" s="621"/>
      <c r="AC11" s="621"/>
      <c r="AD11" s="622">
        <v>31118</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18229457</v>
      </c>
      <c r="BE11" s="619"/>
      <c r="BF11" s="619"/>
      <c r="BG11" s="619"/>
      <c r="BH11" s="619"/>
      <c r="BI11" s="619"/>
      <c r="BJ11" s="619"/>
      <c r="BK11" s="620"/>
      <c r="BL11" s="621">
        <v>2.2999999999999998</v>
      </c>
      <c r="BM11" s="621"/>
      <c r="BN11" s="621"/>
      <c r="BO11" s="621"/>
      <c r="BP11" s="622">
        <v>3407705</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41971879</v>
      </c>
      <c r="CN11" s="619"/>
      <c r="CO11" s="619"/>
      <c r="CP11" s="619"/>
      <c r="CQ11" s="619"/>
      <c r="CR11" s="619"/>
      <c r="CS11" s="619"/>
      <c r="CT11" s="620"/>
      <c r="CU11" s="621">
        <v>2.6</v>
      </c>
      <c r="CV11" s="621"/>
      <c r="CW11" s="621"/>
      <c r="CX11" s="621"/>
      <c r="CY11" s="627">
        <v>19780655</v>
      </c>
      <c r="CZ11" s="619"/>
      <c r="DA11" s="619"/>
      <c r="DB11" s="619"/>
      <c r="DC11" s="619"/>
      <c r="DD11" s="619"/>
      <c r="DE11" s="619"/>
      <c r="DF11" s="619"/>
      <c r="DG11" s="619"/>
      <c r="DH11" s="619"/>
      <c r="DI11" s="619"/>
      <c r="DJ11" s="619"/>
      <c r="DK11" s="620"/>
      <c r="DL11" s="627">
        <v>22514837</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76244012</v>
      </c>
      <c r="S12" s="619"/>
      <c r="T12" s="619"/>
      <c r="U12" s="619"/>
      <c r="V12" s="619"/>
      <c r="W12" s="619"/>
      <c r="X12" s="619"/>
      <c r="Y12" s="620"/>
      <c r="Z12" s="621">
        <v>4.5999999999999996</v>
      </c>
      <c r="AA12" s="621"/>
      <c r="AB12" s="621"/>
      <c r="AC12" s="621"/>
      <c r="AD12" s="622">
        <v>76244012</v>
      </c>
      <c r="AE12" s="622"/>
      <c r="AF12" s="622"/>
      <c r="AG12" s="622"/>
      <c r="AH12" s="622"/>
      <c r="AI12" s="622"/>
      <c r="AJ12" s="622"/>
      <c r="AK12" s="622"/>
      <c r="AL12" s="623">
        <v>8.1999999999999993</v>
      </c>
      <c r="AM12" s="624"/>
      <c r="AN12" s="624"/>
      <c r="AO12" s="625"/>
      <c r="AP12" s="615" t="s">
        <v>204</v>
      </c>
      <c r="AQ12" s="616"/>
      <c r="AR12" s="616"/>
      <c r="AS12" s="616"/>
      <c r="AT12" s="616"/>
      <c r="AU12" s="616"/>
      <c r="AV12" s="616"/>
      <c r="AW12" s="616"/>
      <c r="AX12" s="616"/>
      <c r="AY12" s="616"/>
      <c r="AZ12" s="616"/>
      <c r="BA12" s="616"/>
      <c r="BB12" s="616"/>
      <c r="BC12" s="617"/>
      <c r="BD12" s="618">
        <v>1646641</v>
      </c>
      <c r="BE12" s="619"/>
      <c r="BF12" s="619"/>
      <c r="BG12" s="619"/>
      <c r="BH12" s="619"/>
      <c r="BI12" s="619"/>
      <c r="BJ12" s="619"/>
      <c r="BK12" s="620"/>
      <c r="BL12" s="621">
        <v>0.2</v>
      </c>
      <c r="BM12" s="621"/>
      <c r="BN12" s="621"/>
      <c r="BO12" s="621"/>
      <c r="BP12" s="622" t="s">
        <v>191</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156933968</v>
      </c>
      <c r="CN12" s="619"/>
      <c r="CO12" s="619"/>
      <c r="CP12" s="619"/>
      <c r="CQ12" s="619"/>
      <c r="CR12" s="619"/>
      <c r="CS12" s="619"/>
      <c r="CT12" s="620"/>
      <c r="CU12" s="621">
        <v>9.6</v>
      </c>
      <c r="CV12" s="621"/>
      <c r="CW12" s="621"/>
      <c r="CX12" s="621"/>
      <c r="CY12" s="627">
        <v>3372416</v>
      </c>
      <c r="CZ12" s="619"/>
      <c r="DA12" s="619"/>
      <c r="DB12" s="619"/>
      <c r="DC12" s="619"/>
      <c r="DD12" s="619"/>
      <c r="DE12" s="619"/>
      <c r="DF12" s="619"/>
      <c r="DG12" s="619"/>
      <c r="DH12" s="619"/>
      <c r="DI12" s="619"/>
      <c r="DJ12" s="619"/>
      <c r="DK12" s="620"/>
      <c r="DL12" s="627">
        <v>13128093</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191</v>
      </c>
      <c r="S13" s="619"/>
      <c r="T13" s="619"/>
      <c r="U13" s="619"/>
      <c r="V13" s="619"/>
      <c r="W13" s="619"/>
      <c r="X13" s="619"/>
      <c r="Y13" s="620"/>
      <c r="Z13" s="621" t="s">
        <v>191</v>
      </c>
      <c r="AA13" s="621"/>
      <c r="AB13" s="621"/>
      <c r="AC13" s="621"/>
      <c r="AD13" s="622" t="s">
        <v>191</v>
      </c>
      <c r="AE13" s="622"/>
      <c r="AF13" s="622"/>
      <c r="AG13" s="622"/>
      <c r="AH13" s="622"/>
      <c r="AI13" s="622"/>
      <c r="AJ13" s="622"/>
      <c r="AK13" s="622"/>
      <c r="AL13" s="623" t="s">
        <v>191</v>
      </c>
      <c r="AM13" s="624"/>
      <c r="AN13" s="624"/>
      <c r="AO13" s="625"/>
      <c r="AP13" s="615" t="s">
        <v>207</v>
      </c>
      <c r="AQ13" s="616"/>
      <c r="AR13" s="616"/>
      <c r="AS13" s="616"/>
      <c r="AT13" s="616"/>
      <c r="AU13" s="616"/>
      <c r="AV13" s="616"/>
      <c r="AW13" s="616"/>
      <c r="AX13" s="616"/>
      <c r="AY13" s="616"/>
      <c r="AZ13" s="616"/>
      <c r="BA13" s="616"/>
      <c r="BB13" s="616"/>
      <c r="BC13" s="617"/>
      <c r="BD13" s="618">
        <v>6583875</v>
      </c>
      <c r="BE13" s="619"/>
      <c r="BF13" s="619"/>
      <c r="BG13" s="619"/>
      <c r="BH13" s="619"/>
      <c r="BI13" s="619"/>
      <c r="BJ13" s="619"/>
      <c r="BK13" s="620"/>
      <c r="BL13" s="621">
        <v>0.8</v>
      </c>
      <c r="BM13" s="621"/>
      <c r="BN13" s="621"/>
      <c r="BO13" s="621"/>
      <c r="BP13" s="622" t="s">
        <v>191</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110778324</v>
      </c>
      <c r="CN13" s="619"/>
      <c r="CO13" s="619"/>
      <c r="CP13" s="619"/>
      <c r="CQ13" s="619"/>
      <c r="CR13" s="619"/>
      <c r="CS13" s="619"/>
      <c r="CT13" s="620"/>
      <c r="CU13" s="621">
        <v>6.8</v>
      </c>
      <c r="CV13" s="621"/>
      <c r="CW13" s="621"/>
      <c r="CX13" s="621"/>
      <c r="CY13" s="627">
        <v>85422954</v>
      </c>
      <c r="CZ13" s="619"/>
      <c r="DA13" s="619"/>
      <c r="DB13" s="619"/>
      <c r="DC13" s="619"/>
      <c r="DD13" s="619"/>
      <c r="DE13" s="619"/>
      <c r="DF13" s="619"/>
      <c r="DG13" s="619"/>
      <c r="DH13" s="619"/>
      <c r="DI13" s="619"/>
      <c r="DJ13" s="619"/>
      <c r="DK13" s="620"/>
      <c r="DL13" s="627">
        <v>21085102</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2711805</v>
      </c>
      <c r="S14" s="619"/>
      <c r="T14" s="619"/>
      <c r="U14" s="619"/>
      <c r="V14" s="619"/>
      <c r="W14" s="619"/>
      <c r="X14" s="619"/>
      <c r="Y14" s="620"/>
      <c r="Z14" s="621">
        <v>0.2</v>
      </c>
      <c r="AA14" s="621"/>
      <c r="AB14" s="621"/>
      <c r="AC14" s="621"/>
      <c r="AD14" s="622">
        <v>2711805</v>
      </c>
      <c r="AE14" s="622"/>
      <c r="AF14" s="622"/>
      <c r="AG14" s="622"/>
      <c r="AH14" s="622"/>
      <c r="AI14" s="622"/>
      <c r="AJ14" s="622"/>
      <c r="AK14" s="622"/>
      <c r="AL14" s="623">
        <v>0.3</v>
      </c>
      <c r="AM14" s="624"/>
      <c r="AN14" s="624"/>
      <c r="AO14" s="625"/>
      <c r="AP14" s="615" t="s">
        <v>210</v>
      </c>
      <c r="AQ14" s="616"/>
      <c r="AR14" s="616"/>
      <c r="AS14" s="616"/>
      <c r="AT14" s="616"/>
      <c r="AU14" s="616"/>
      <c r="AV14" s="616"/>
      <c r="AW14" s="616"/>
      <c r="AX14" s="616"/>
      <c r="AY14" s="616"/>
      <c r="AZ14" s="616"/>
      <c r="BA14" s="616"/>
      <c r="BB14" s="616"/>
      <c r="BC14" s="617"/>
      <c r="BD14" s="618">
        <v>4290020</v>
      </c>
      <c r="BE14" s="619"/>
      <c r="BF14" s="619"/>
      <c r="BG14" s="619"/>
      <c r="BH14" s="619"/>
      <c r="BI14" s="619"/>
      <c r="BJ14" s="619"/>
      <c r="BK14" s="620"/>
      <c r="BL14" s="621">
        <v>0.5</v>
      </c>
      <c r="BM14" s="621"/>
      <c r="BN14" s="621"/>
      <c r="BO14" s="621"/>
      <c r="BP14" s="622" t="s">
        <v>191</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140763301</v>
      </c>
      <c r="CN14" s="619"/>
      <c r="CO14" s="619"/>
      <c r="CP14" s="619"/>
      <c r="CQ14" s="619"/>
      <c r="CR14" s="619"/>
      <c r="CS14" s="619"/>
      <c r="CT14" s="620"/>
      <c r="CU14" s="621">
        <v>8.6</v>
      </c>
      <c r="CV14" s="621"/>
      <c r="CW14" s="621"/>
      <c r="CX14" s="621"/>
      <c r="CY14" s="627">
        <v>4158099</v>
      </c>
      <c r="CZ14" s="619"/>
      <c r="DA14" s="619"/>
      <c r="DB14" s="619"/>
      <c r="DC14" s="619"/>
      <c r="DD14" s="619"/>
      <c r="DE14" s="619"/>
      <c r="DF14" s="619"/>
      <c r="DG14" s="619"/>
      <c r="DH14" s="619"/>
      <c r="DI14" s="619"/>
      <c r="DJ14" s="619"/>
      <c r="DK14" s="620"/>
      <c r="DL14" s="627">
        <v>117354505</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184468732</v>
      </c>
      <c r="S15" s="619"/>
      <c r="T15" s="619"/>
      <c r="U15" s="619"/>
      <c r="V15" s="619"/>
      <c r="W15" s="619"/>
      <c r="X15" s="619"/>
      <c r="Y15" s="620"/>
      <c r="Z15" s="621">
        <v>11.1</v>
      </c>
      <c r="AA15" s="621"/>
      <c r="AB15" s="621"/>
      <c r="AC15" s="621"/>
      <c r="AD15" s="622">
        <v>180226260</v>
      </c>
      <c r="AE15" s="622"/>
      <c r="AF15" s="622"/>
      <c r="AG15" s="622"/>
      <c r="AH15" s="622"/>
      <c r="AI15" s="622"/>
      <c r="AJ15" s="622"/>
      <c r="AK15" s="622"/>
      <c r="AL15" s="623">
        <v>19.3</v>
      </c>
      <c r="AM15" s="624"/>
      <c r="AN15" s="624"/>
      <c r="AO15" s="625"/>
      <c r="AP15" s="615" t="s">
        <v>213</v>
      </c>
      <c r="AQ15" s="616"/>
      <c r="AR15" s="616"/>
      <c r="AS15" s="616"/>
      <c r="AT15" s="616"/>
      <c r="AU15" s="616"/>
      <c r="AV15" s="616"/>
      <c r="AW15" s="616"/>
      <c r="AX15" s="616"/>
      <c r="AY15" s="616"/>
      <c r="AZ15" s="616"/>
      <c r="BA15" s="616"/>
      <c r="BB15" s="616"/>
      <c r="BC15" s="617"/>
      <c r="BD15" s="618">
        <v>140431469</v>
      </c>
      <c r="BE15" s="619"/>
      <c r="BF15" s="619"/>
      <c r="BG15" s="619"/>
      <c r="BH15" s="619"/>
      <c r="BI15" s="619"/>
      <c r="BJ15" s="619"/>
      <c r="BK15" s="620"/>
      <c r="BL15" s="621">
        <v>17.8</v>
      </c>
      <c r="BM15" s="621"/>
      <c r="BN15" s="621"/>
      <c r="BO15" s="621"/>
      <c r="BP15" s="622" t="s">
        <v>191</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191</v>
      </c>
      <c r="CN15" s="619"/>
      <c r="CO15" s="619"/>
      <c r="CP15" s="619"/>
      <c r="CQ15" s="619"/>
      <c r="CR15" s="619"/>
      <c r="CS15" s="619"/>
      <c r="CT15" s="620"/>
      <c r="CU15" s="621" t="s">
        <v>191</v>
      </c>
      <c r="CV15" s="621"/>
      <c r="CW15" s="621"/>
      <c r="CX15" s="621"/>
      <c r="CY15" s="627" t="s">
        <v>191</v>
      </c>
      <c r="CZ15" s="619"/>
      <c r="DA15" s="619"/>
      <c r="DB15" s="619"/>
      <c r="DC15" s="619"/>
      <c r="DD15" s="619"/>
      <c r="DE15" s="619"/>
      <c r="DF15" s="619"/>
      <c r="DG15" s="619"/>
      <c r="DH15" s="619"/>
      <c r="DI15" s="619"/>
      <c r="DJ15" s="619"/>
      <c r="DK15" s="620"/>
      <c r="DL15" s="627" t="s">
        <v>191</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180226260</v>
      </c>
      <c r="S16" s="619"/>
      <c r="T16" s="619"/>
      <c r="U16" s="619"/>
      <c r="V16" s="619"/>
      <c r="W16" s="619"/>
      <c r="X16" s="619"/>
      <c r="Y16" s="620"/>
      <c r="Z16" s="623">
        <v>10.9</v>
      </c>
      <c r="AA16" s="624"/>
      <c r="AB16" s="624"/>
      <c r="AC16" s="629"/>
      <c r="AD16" s="627">
        <v>180226260</v>
      </c>
      <c r="AE16" s="619"/>
      <c r="AF16" s="619"/>
      <c r="AG16" s="619"/>
      <c r="AH16" s="619"/>
      <c r="AI16" s="619"/>
      <c r="AJ16" s="619"/>
      <c r="AK16" s="620"/>
      <c r="AL16" s="623">
        <v>19.3</v>
      </c>
      <c r="AM16" s="624"/>
      <c r="AN16" s="624"/>
      <c r="AO16" s="625"/>
      <c r="AP16" s="615" t="s">
        <v>216</v>
      </c>
      <c r="AQ16" s="616"/>
      <c r="AR16" s="616"/>
      <c r="AS16" s="616"/>
      <c r="AT16" s="616"/>
      <c r="AU16" s="616"/>
      <c r="AV16" s="616"/>
      <c r="AW16" s="616"/>
      <c r="AX16" s="616"/>
      <c r="AY16" s="616"/>
      <c r="AZ16" s="616"/>
      <c r="BA16" s="616"/>
      <c r="BB16" s="616"/>
      <c r="BC16" s="617"/>
      <c r="BD16" s="618">
        <v>7739070</v>
      </c>
      <c r="BE16" s="619"/>
      <c r="BF16" s="619"/>
      <c r="BG16" s="619"/>
      <c r="BH16" s="619"/>
      <c r="BI16" s="619"/>
      <c r="BJ16" s="619"/>
      <c r="BK16" s="620"/>
      <c r="BL16" s="621">
        <v>1</v>
      </c>
      <c r="BM16" s="621"/>
      <c r="BN16" s="621"/>
      <c r="BO16" s="621"/>
      <c r="BP16" s="622" t="s">
        <v>191</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461171593</v>
      </c>
      <c r="CN16" s="619"/>
      <c r="CO16" s="619"/>
      <c r="CP16" s="619"/>
      <c r="CQ16" s="619"/>
      <c r="CR16" s="619"/>
      <c r="CS16" s="619"/>
      <c r="CT16" s="620"/>
      <c r="CU16" s="621">
        <v>28.2</v>
      </c>
      <c r="CV16" s="621"/>
      <c r="CW16" s="621"/>
      <c r="CX16" s="621"/>
      <c r="CY16" s="627">
        <v>5165595</v>
      </c>
      <c r="CZ16" s="619"/>
      <c r="DA16" s="619"/>
      <c r="DB16" s="619"/>
      <c r="DC16" s="619"/>
      <c r="DD16" s="619"/>
      <c r="DE16" s="619"/>
      <c r="DF16" s="619"/>
      <c r="DG16" s="619"/>
      <c r="DH16" s="619"/>
      <c r="DI16" s="619"/>
      <c r="DJ16" s="619"/>
      <c r="DK16" s="620"/>
      <c r="DL16" s="627">
        <v>356330398</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1024530</v>
      </c>
      <c r="S17" s="619"/>
      <c r="T17" s="619"/>
      <c r="U17" s="619"/>
      <c r="V17" s="619"/>
      <c r="W17" s="619"/>
      <c r="X17" s="619"/>
      <c r="Y17" s="620"/>
      <c r="Z17" s="623">
        <v>0.1</v>
      </c>
      <c r="AA17" s="624"/>
      <c r="AB17" s="624"/>
      <c r="AC17" s="629"/>
      <c r="AD17" s="627" t="s">
        <v>191</v>
      </c>
      <c r="AE17" s="619"/>
      <c r="AF17" s="619"/>
      <c r="AG17" s="619"/>
      <c r="AH17" s="619"/>
      <c r="AI17" s="619"/>
      <c r="AJ17" s="619"/>
      <c r="AK17" s="620"/>
      <c r="AL17" s="623" t="s">
        <v>191</v>
      </c>
      <c r="AM17" s="624"/>
      <c r="AN17" s="624"/>
      <c r="AO17" s="625"/>
      <c r="AP17" s="615" t="s">
        <v>219</v>
      </c>
      <c r="AQ17" s="616"/>
      <c r="AR17" s="616"/>
      <c r="AS17" s="616"/>
      <c r="AT17" s="616"/>
      <c r="AU17" s="616"/>
      <c r="AV17" s="616"/>
      <c r="AW17" s="616"/>
      <c r="AX17" s="616"/>
      <c r="AY17" s="616"/>
      <c r="AZ17" s="616"/>
      <c r="BA17" s="616"/>
      <c r="BB17" s="616"/>
      <c r="BC17" s="617"/>
      <c r="BD17" s="618">
        <v>132692399</v>
      </c>
      <c r="BE17" s="619"/>
      <c r="BF17" s="619"/>
      <c r="BG17" s="619"/>
      <c r="BH17" s="619"/>
      <c r="BI17" s="619"/>
      <c r="BJ17" s="619"/>
      <c r="BK17" s="620"/>
      <c r="BL17" s="621">
        <v>16.8</v>
      </c>
      <c r="BM17" s="621"/>
      <c r="BN17" s="621"/>
      <c r="BO17" s="621"/>
      <c r="BP17" s="622" t="s">
        <v>191</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837689</v>
      </c>
      <c r="CN17" s="619"/>
      <c r="CO17" s="619"/>
      <c r="CP17" s="619"/>
      <c r="CQ17" s="619"/>
      <c r="CR17" s="619"/>
      <c r="CS17" s="619"/>
      <c r="CT17" s="620"/>
      <c r="CU17" s="621">
        <v>0.1</v>
      </c>
      <c r="CV17" s="621"/>
      <c r="CW17" s="621"/>
      <c r="CX17" s="621"/>
      <c r="CY17" s="627" t="s">
        <v>191</v>
      </c>
      <c r="CZ17" s="619"/>
      <c r="DA17" s="619"/>
      <c r="DB17" s="619"/>
      <c r="DC17" s="619"/>
      <c r="DD17" s="619"/>
      <c r="DE17" s="619"/>
      <c r="DF17" s="619"/>
      <c r="DG17" s="619"/>
      <c r="DH17" s="619"/>
      <c r="DI17" s="619"/>
      <c r="DJ17" s="619"/>
      <c r="DK17" s="620"/>
      <c r="DL17" s="627">
        <v>207420</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3217942</v>
      </c>
      <c r="S18" s="619"/>
      <c r="T18" s="619"/>
      <c r="U18" s="619"/>
      <c r="V18" s="619"/>
      <c r="W18" s="619"/>
      <c r="X18" s="619"/>
      <c r="Y18" s="620"/>
      <c r="Z18" s="623">
        <v>0.2</v>
      </c>
      <c r="AA18" s="624"/>
      <c r="AB18" s="624"/>
      <c r="AC18" s="629"/>
      <c r="AD18" s="627" t="s">
        <v>191</v>
      </c>
      <c r="AE18" s="619"/>
      <c r="AF18" s="619"/>
      <c r="AG18" s="619"/>
      <c r="AH18" s="619"/>
      <c r="AI18" s="619"/>
      <c r="AJ18" s="619"/>
      <c r="AK18" s="620"/>
      <c r="AL18" s="623" t="s">
        <v>191</v>
      </c>
      <c r="AM18" s="624"/>
      <c r="AN18" s="624"/>
      <c r="AO18" s="625"/>
      <c r="AP18" s="615" t="s">
        <v>222</v>
      </c>
      <c r="AQ18" s="616"/>
      <c r="AR18" s="616"/>
      <c r="AS18" s="616"/>
      <c r="AT18" s="616"/>
      <c r="AU18" s="616"/>
      <c r="AV18" s="616"/>
      <c r="AW18" s="616"/>
      <c r="AX18" s="616"/>
      <c r="AY18" s="616"/>
      <c r="AZ18" s="616"/>
      <c r="BA18" s="616"/>
      <c r="BB18" s="616"/>
      <c r="BC18" s="617"/>
      <c r="BD18" s="618">
        <v>202027733</v>
      </c>
      <c r="BE18" s="619"/>
      <c r="BF18" s="619"/>
      <c r="BG18" s="619"/>
      <c r="BH18" s="619"/>
      <c r="BI18" s="619"/>
      <c r="BJ18" s="619"/>
      <c r="BK18" s="620"/>
      <c r="BL18" s="621">
        <v>25.6</v>
      </c>
      <c r="BM18" s="621"/>
      <c r="BN18" s="621"/>
      <c r="BO18" s="621"/>
      <c r="BP18" s="622" t="s">
        <v>191</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203789033</v>
      </c>
      <c r="CN18" s="619"/>
      <c r="CO18" s="619"/>
      <c r="CP18" s="619"/>
      <c r="CQ18" s="619"/>
      <c r="CR18" s="619"/>
      <c r="CS18" s="619"/>
      <c r="CT18" s="620"/>
      <c r="CU18" s="621">
        <v>12.5</v>
      </c>
      <c r="CV18" s="621"/>
      <c r="CW18" s="621"/>
      <c r="CX18" s="621"/>
      <c r="CY18" s="627" t="s">
        <v>191</v>
      </c>
      <c r="CZ18" s="619"/>
      <c r="DA18" s="619"/>
      <c r="DB18" s="619"/>
      <c r="DC18" s="619"/>
      <c r="DD18" s="619"/>
      <c r="DE18" s="619"/>
      <c r="DF18" s="619"/>
      <c r="DG18" s="619"/>
      <c r="DH18" s="619"/>
      <c r="DI18" s="619"/>
      <c r="DJ18" s="619"/>
      <c r="DK18" s="620"/>
      <c r="DL18" s="627">
        <v>192854621</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1055762393</v>
      </c>
      <c r="S19" s="619"/>
      <c r="T19" s="619"/>
      <c r="U19" s="619"/>
      <c r="V19" s="619"/>
      <c r="W19" s="619"/>
      <c r="X19" s="619"/>
      <c r="Y19" s="620"/>
      <c r="Z19" s="623">
        <v>63.6</v>
      </c>
      <c r="AA19" s="624"/>
      <c r="AB19" s="624"/>
      <c r="AC19" s="629"/>
      <c r="AD19" s="627">
        <v>931623876</v>
      </c>
      <c r="AE19" s="619"/>
      <c r="AF19" s="619"/>
      <c r="AG19" s="619"/>
      <c r="AH19" s="619"/>
      <c r="AI19" s="619"/>
      <c r="AJ19" s="619"/>
      <c r="AK19" s="620"/>
      <c r="AL19" s="623">
        <v>99.6</v>
      </c>
      <c r="AM19" s="624"/>
      <c r="AN19" s="624"/>
      <c r="AO19" s="625"/>
      <c r="AP19" s="615" t="s">
        <v>225</v>
      </c>
      <c r="AQ19" s="616"/>
      <c r="AR19" s="616"/>
      <c r="AS19" s="616"/>
      <c r="AT19" s="616"/>
      <c r="AU19" s="616"/>
      <c r="AV19" s="616"/>
      <c r="AW19" s="616"/>
      <c r="AX19" s="616"/>
      <c r="AY19" s="616"/>
      <c r="AZ19" s="616"/>
      <c r="BA19" s="616"/>
      <c r="BB19" s="616"/>
      <c r="BC19" s="617"/>
      <c r="BD19" s="618">
        <v>17443755</v>
      </c>
      <c r="BE19" s="619"/>
      <c r="BF19" s="619"/>
      <c r="BG19" s="619"/>
      <c r="BH19" s="619"/>
      <c r="BI19" s="619"/>
      <c r="BJ19" s="619"/>
      <c r="BK19" s="620"/>
      <c r="BL19" s="621">
        <v>2.2000000000000002</v>
      </c>
      <c r="BM19" s="621"/>
      <c r="BN19" s="621"/>
      <c r="BO19" s="621"/>
      <c r="BP19" s="622" t="s">
        <v>191</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t="s">
        <v>191</v>
      </c>
      <c r="CN19" s="619"/>
      <c r="CO19" s="619"/>
      <c r="CP19" s="619"/>
      <c r="CQ19" s="619"/>
      <c r="CR19" s="619"/>
      <c r="CS19" s="619"/>
      <c r="CT19" s="620"/>
      <c r="CU19" s="621" t="s">
        <v>191</v>
      </c>
      <c r="CV19" s="621"/>
      <c r="CW19" s="621"/>
      <c r="CX19" s="621"/>
      <c r="CY19" s="627" t="s">
        <v>191</v>
      </c>
      <c r="CZ19" s="619"/>
      <c r="DA19" s="619"/>
      <c r="DB19" s="619"/>
      <c r="DC19" s="619"/>
      <c r="DD19" s="619"/>
      <c r="DE19" s="619"/>
      <c r="DF19" s="619"/>
      <c r="DG19" s="619"/>
      <c r="DH19" s="619"/>
      <c r="DI19" s="619"/>
      <c r="DJ19" s="619"/>
      <c r="DK19" s="620"/>
      <c r="DL19" s="627" t="s">
        <v>191</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1358879</v>
      </c>
      <c r="S20" s="619"/>
      <c r="T20" s="619"/>
      <c r="U20" s="619"/>
      <c r="V20" s="619"/>
      <c r="W20" s="619"/>
      <c r="X20" s="619"/>
      <c r="Y20" s="620"/>
      <c r="Z20" s="623">
        <v>0.1</v>
      </c>
      <c r="AA20" s="624"/>
      <c r="AB20" s="624"/>
      <c r="AC20" s="629"/>
      <c r="AD20" s="627">
        <v>1358879</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6884757</v>
      </c>
      <c r="BE20" s="619"/>
      <c r="BF20" s="619"/>
      <c r="BG20" s="619"/>
      <c r="BH20" s="619"/>
      <c r="BI20" s="619"/>
      <c r="BJ20" s="619"/>
      <c r="BK20" s="620"/>
      <c r="BL20" s="621">
        <v>0.9</v>
      </c>
      <c r="BM20" s="621"/>
      <c r="BN20" s="621"/>
      <c r="BO20" s="621"/>
      <c r="BP20" s="622" t="s">
        <v>191</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191</v>
      </c>
      <c r="CN20" s="619"/>
      <c r="CO20" s="619"/>
      <c r="CP20" s="619"/>
      <c r="CQ20" s="619"/>
      <c r="CR20" s="619"/>
      <c r="CS20" s="619"/>
      <c r="CT20" s="620"/>
      <c r="CU20" s="621" t="s">
        <v>191</v>
      </c>
      <c r="CV20" s="621"/>
      <c r="CW20" s="621"/>
      <c r="CX20" s="621"/>
      <c r="CY20" s="627" t="s">
        <v>191</v>
      </c>
      <c r="CZ20" s="619"/>
      <c r="DA20" s="619"/>
      <c r="DB20" s="619"/>
      <c r="DC20" s="619"/>
      <c r="DD20" s="619"/>
      <c r="DE20" s="619"/>
      <c r="DF20" s="619"/>
      <c r="DG20" s="619"/>
      <c r="DH20" s="619"/>
      <c r="DI20" s="619"/>
      <c r="DJ20" s="619"/>
      <c r="DK20" s="620"/>
      <c r="DL20" s="627" t="s">
        <v>191</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7206069</v>
      </c>
      <c r="S21" s="619"/>
      <c r="T21" s="619"/>
      <c r="U21" s="619"/>
      <c r="V21" s="619"/>
      <c r="W21" s="619"/>
      <c r="X21" s="619"/>
      <c r="Y21" s="620"/>
      <c r="Z21" s="623">
        <v>0.4</v>
      </c>
      <c r="AA21" s="624"/>
      <c r="AB21" s="624"/>
      <c r="AC21" s="629"/>
      <c r="AD21" s="627" t="s">
        <v>191</v>
      </c>
      <c r="AE21" s="619"/>
      <c r="AF21" s="619"/>
      <c r="AG21" s="619"/>
      <c r="AH21" s="619"/>
      <c r="AI21" s="619"/>
      <c r="AJ21" s="619"/>
      <c r="AK21" s="620"/>
      <c r="AL21" s="623" t="s">
        <v>191</v>
      </c>
      <c r="AM21" s="624"/>
      <c r="AN21" s="624"/>
      <c r="AO21" s="625"/>
      <c r="AP21" s="630" t="s">
        <v>231</v>
      </c>
      <c r="AQ21" s="631"/>
      <c r="AR21" s="631"/>
      <c r="AS21" s="631"/>
      <c r="AT21" s="631"/>
      <c r="AU21" s="631"/>
      <c r="AV21" s="631"/>
      <c r="AW21" s="631"/>
      <c r="AX21" s="631"/>
      <c r="AY21" s="631"/>
      <c r="AZ21" s="631"/>
      <c r="BA21" s="631"/>
      <c r="BB21" s="631"/>
      <c r="BC21" s="632"/>
      <c r="BD21" s="618">
        <v>4484438</v>
      </c>
      <c r="BE21" s="619"/>
      <c r="BF21" s="619"/>
      <c r="BG21" s="619"/>
      <c r="BH21" s="619"/>
      <c r="BI21" s="619"/>
      <c r="BJ21" s="619"/>
      <c r="BK21" s="620"/>
      <c r="BL21" s="621">
        <v>0.6</v>
      </c>
      <c r="BM21" s="621"/>
      <c r="BN21" s="621"/>
      <c r="BO21" s="621"/>
      <c r="BP21" s="622" t="s">
        <v>191</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888880</v>
      </c>
      <c r="CN21" s="619"/>
      <c r="CO21" s="619"/>
      <c r="CP21" s="619"/>
      <c r="CQ21" s="619"/>
      <c r="CR21" s="619"/>
      <c r="CS21" s="619"/>
      <c r="CT21" s="620"/>
      <c r="CU21" s="621">
        <v>0.1</v>
      </c>
      <c r="CV21" s="621"/>
      <c r="CW21" s="621"/>
      <c r="CX21" s="621"/>
      <c r="CY21" s="627" t="s">
        <v>191</v>
      </c>
      <c r="CZ21" s="619"/>
      <c r="DA21" s="619"/>
      <c r="DB21" s="619"/>
      <c r="DC21" s="619"/>
      <c r="DD21" s="619"/>
      <c r="DE21" s="619"/>
      <c r="DF21" s="619"/>
      <c r="DG21" s="619"/>
      <c r="DH21" s="619"/>
      <c r="DI21" s="619"/>
      <c r="DJ21" s="619"/>
      <c r="DK21" s="620"/>
      <c r="DL21" s="627">
        <v>888880</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25330153</v>
      </c>
      <c r="S22" s="619"/>
      <c r="T22" s="619"/>
      <c r="U22" s="619"/>
      <c r="V22" s="619"/>
      <c r="W22" s="619"/>
      <c r="X22" s="619"/>
      <c r="Y22" s="620"/>
      <c r="Z22" s="623">
        <v>1.5</v>
      </c>
      <c r="AA22" s="624"/>
      <c r="AB22" s="624"/>
      <c r="AC22" s="629"/>
      <c r="AD22" s="627">
        <v>1482768</v>
      </c>
      <c r="AE22" s="619"/>
      <c r="AF22" s="619"/>
      <c r="AG22" s="619"/>
      <c r="AH22" s="619"/>
      <c r="AI22" s="619"/>
      <c r="AJ22" s="619"/>
      <c r="AK22" s="620"/>
      <c r="AL22" s="623">
        <v>0.2</v>
      </c>
      <c r="AM22" s="624"/>
      <c r="AN22" s="624"/>
      <c r="AO22" s="625"/>
      <c r="AP22" s="630" t="s">
        <v>234</v>
      </c>
      <c r="AQ22" s="631"/>
      <c r="AR22" s="631"/>
      <c r="AS22" s="631"/>
      <c r="AT22" s="631"/>
      <c r="AU22" s="631"/>
      <c r="AV22" s="631"/>
      <c r="AW22" s="631"/>
      <c r="AX22" s="631"/>
      <c r="AY22" s="631"/>
      <c r="AZ22" s="631"/>
      <c r="BA22" s="631"/>
      <c r="BB22" s="631"/>
      <c r="BC22" s="632"/>
      <c r="BD22" s="618">
        <v>6086454</v>
      </c>
      <c r="BE22" s="619"/>
      <c r="BF22" s="619"/>
      <c r="BG22" s="619"/>
      <c r="BH22" s="619"/>
      <c r="BI22" s="619"/>
      <c r="BJ22" s="619"/>
      <c r="BK22" s="620"/>
      <c r="BL22" s="621">
        <v>0.8</v>
      </c>
      <c r="BM22" s="621"/>
      <c r="BN22" s="621"/>
      <c r="BO22" s="621"/>
      <c r="BP22" s="622" t="s">
        <v>191</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3900132</v>
      </c>
      <c r="CN22" s="619"/>
      <c r="CO22" s="619"/>
      <c r="CP22" s="619"/>
      <c r="CQ22" s="619"/>
      <c r="CR22" s="619"/>
      <c r="CS22" s="619"/>
      <c r="CT22" s="620"/>
      <c r="CU22" s="621">
        <v>0.2</v>
      </c>
      <c r="CV22" s="621"/>
      <c r="CW22" s="621"/>
      <c r="CX22" s="621"/>
      <c r="CY22" s="627" t="s">
        <v>191</v>
      </c>
      <c r="CZ22" s="619"/>
      <c r="DA22" s="619"/>
      <c r="DB22" s="619"/>
      <c r="DC22" s="619"/>
      <c r="DD22" s="619"/>
      <c r="DE22" s="619"/>
      <c r="DF22" s="619"/>
      <c r="DG22" s="619"/>
      <c r="DH22" s="619"/>
      <c r="DI22" s="619"/>
      <c r="DJ22" s="619"/>
      <c r="DK22" s="620"/>
      <c r="DL22" s="627">
        <v>3900132</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9216778</v>
      </c>
      <c r="S23" s="619"/>
      <c r="T23" s="619"/>
      <c r="U23" s="619"/>
      <c r="V23" s="619"/>
      <c r="W23" s="619"/>
      <c r="X23" s="619"/>
      <c r="Y23" s="620"/>
      <c r="Z23" s="623">
        <v>0.6</v>
      </c>
      <c r="AA23" s="624"/>
      <c r="AB23" s="624"/>
      <c r="AC23" s="629"/>
      <c r="AD23" s="627">
        <v>37037</v>
      </c>
      <c r="AE23" s="619"/>
      <c r="AF23" s="619"/>
      <c r="AG23" s="619"/>
      <c r="AH23" s="619"/>
      <c r="AI23" s="619"/>
      <c r="AJ23" s="619"/>
      <c r="AK23" s="620"/>
      <c r="AL23" s="623">
        <v>0</v>
      </c>
      <c r="AM23" s="624"/>
      <c r="AN23" s="624"/>
      <c r="AO23" s="625"/>
      <c r="AP23" s="630" t="s">
        <v>237</v>
      </c>
      <c r="AQ23" s="631"/>
      <c r="AR23" s="631"/>
      <c r="AS23" s="631"/>
      <c r="AT23" s="631"/>
      <c r="AU23" s="631"/>
      <c r="AV23" s="631"/>
      <c r="AW23" s="631"/>
      <c r="AX23" s="631"/>
      <c r="AY23" s="631"/>
      <c r="AZ23" s="631"/>
      <c r="BA23" s="631"/>
      <c r="BB23" s="631"/>
      <c r="BC23" s="632"/>
      <c r="BD23" s="618">
        <v>39948282</v>
      </c>
      <c r="BE23" s="619"/>
      <c r="BF23" s="619"/>
      <c r="BG23" s="619"/>
      <c r="BH23" s="619"/>
      <c r="BI23" s="619"/>
      <c r="BJ23" s="619"/>
      <c r="BK23" s="620"/>
      <c r="BL23" s="621">
        <v>5.0999999999999996</v>
      </c>
      <c r="BM23" s="621"/>
      <c r="BN23" s="621"/>
      <c r="BO23" s="621"/>
      <c r="BP23" s="622" t="s">
        <v>191</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2883563</v>
      </c>
      <c r="CN23" s="619"/>
      <c r="CO23" s="619"/>
      <c r="CP23" s="619"/>
      <c r="CQ23" s="619"/>
      <c r="CR23" s="619"/>
      <c r="CS23" s="619"/>
      <c r="CT23" s="620"/>
      <c r="CU23" s="621">
        <v>0.2</v>
      </c>
      <c r="CV23" s="621"/>
      <c r="CW23" s="621"/>
      <c r="CX23" s="621"/>
      <c r="CY23" s="627" t="s">
        <v>191</v>
      </c>
      <c r="CZ23" s="619"/>
      <c r="DA23" s="619"/>
      <c r="DB23" s="619"/>
      <c r="DC23" s="619"/>
      <c r="DD23" s="619"/>
      <c r="DE23" s="619"/>
      <c r="DF23" s="619"/>
      <c r="DG23" s="619"/>
      <c r="DH23" s="619"/>
      <c r="DI23" s="619"/>
      <c r="DJ23" s="619"/>
      <c r="DK23" s="620"/>
      <c r="DL23" s="627">
        <v>2883563</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174356920</v>
      </c>
      <c r="S24" s="619"/>
      <c r="T24" s="619"/>
      <c r="U24" s="619"/>
      <c r="V24" s="619"/>
      <c r="W24" s="619"/>
      <c r="X24" s="619"/>
      <c r="Y24" s="620"/>
      <c r="Z24" s="623">
        <v>10.5</v>
      </c>
      <c r="AA24" s="624"/>
      <c r="AB24" s="624"/>
      <c r="AC24" s="629"/>
      <c r="AD24" s="627" t="s">
        <v>191</v>
      </c>
      <c r="AE24" s="619"/>
      <c r="AF24" s="619"/>
      <c r="AG24" s="619"/>
      <c r="AH24" s="619"/>
      <c r="AI24" s="619"/>
      <c r="AJ24" s="619"/>
      <c r="AK24" s="620"/>
      <c r="AL24" s="623" t="s">
        <v>191</v>
      </c>
      <c r="AM24" s="624"/>
      <c r="AN24" s="624"/>
      <c r="AO24" s="625"/>
      <c r="AP24" s="630" t="s">
        <v>240</v>
      </c>
      <c r="AQ24" s="631"/>
      <c r="AR24" s="631"/>
      <c r="AS24" s="631"/>
      <c r="AT24" s="631"/>
      <c r="AU24" s="631"/>
      <c r="AV24" s="631"/>
      <c r="AW24" s="631"/>
      <c r="AX24" s="631"/>
      <c r="AY24" s="631"/>
      <c r="AZ24" s="631"/>
      <c r="BA24" s="631"/>
      <c r="BB24" s="631"/>
      <c r="BC24" s="632"/>
      <c r="BD24" s="618">
        <v>74471879</v>
      </c>
      <c r="BE24" s="619"/>
      <c r="BF24" s="619"/>
      <c r="BG24" s="619"/>
      <c r="BH24" s="619"/>
      <c r="BI24" s="619"/>
      <c r="BJ24" s="619"/>
      <c r="BK24" s="620"/>
      <c r="BL24" s="621">
        <v>9.4</v>
      </c>
      <c r="BM24" s="621"/>
      <c r="BN24" s="621"/>
      <c r="BO24" s="621"/>
      <c r="BP24" s="622" t="s">
        <v>191</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96630751</v>
      </c>
      <c r="CN24" s="619"/>
      <c r="CO24" s="619"/>
      <c r="CP24" s="619"/>
      <c r="CQ24" s="619"/>
      <c r="CR24" s="619"/>
      <c r="CS24" s="619"/>
      <c r="CT24" s="620"/>
      <c r="CU24" s="621">
        <v>5.9</v>
      </c>
      <c r="CV24" s="621"/>
      <c r="CW24" s="621"/>
      <c r="CX24" s="621"/>
      <c r="CY24" s="627" t="s">
        <v>191</v>
      </c>
      <c r="CZ24" s="619"/>
      <c r="DA24" s="619"/>
      <c r="DB24" s="619"/>
      <c r="DC24" s="619"/>
      <c r="DD24" s="619"/>
      <c r="DE24" s="619"/>
      <c r="DF24" s="619"/>
      <c r="DG24" s="619"/>
      <c r="DH24" s="619"/>
      <c r="DI24" s="619"/>
      <c r="DJ24" s="619"/>
      <c r="DK24" s="620"/>
      <c r="DL24" s="627">
        <v>96630751</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191</v>
      </c>
      <c r="S25" s="619"/>
      <c r="T25" s="619"/>
      <c r="U25" s="619"/>
      <c r="V25" s="619"/>
      <c r="W25" s="619"/>
      <c r="X25" s="619"/>
      <c r="Y25" s="620"/>
      <c r="Z25" s="623" t="s">
        <v>191</v>
      </c>
      <c r="AA25" s="624"/>
      <c r="AB25" s="624"/>
      <c r="AC25" s="629"/>
      <c r="AD25" s="627" t="s">
        <v>191</v>
      </c>
      <c r="AE25" s="619"/>
      <c r="AF25" s="619"/>
      <c r="AG25" s="619"/>
      <c r="AH25" s="619"/>
      <c r="AI25" s="619"/>
      <c r="AJ25" s="619"/>
      <c r="AK25" s="620"/>
      <c r="AL25" s="623" t="s">
        <v>191</v>
      </c>
      <c r="AM25" s="624"/>
      <c r="AN25" s="624"/>
      <c r="AO25" s="625"/>
      <c r="AP25" s="630" t="s">
        <v>243</v>
      </c>
      <c r="AQ25" s="631"/>
      <c r="AR25" s="631"/>
      <c r="AS25" s="631"/>
      <c r="AT25" s="631"/>
      <c r="AU25" s="631"/>
      <c r="AV25" s="631"/>
      <c r="AW25" s="631"/>
      <c r="AX25" s="631"/>
      <c r="AY25" s="631"/>
      <c r="AZ25" s="631"/>
      <c r="BA25" s="631"/>
      <c r="BB25" s="631"/>
      <c r="BC25" s="632"/>
      <c r="BD25" s="618">
        <v>41224</v>
      </c>
      <c r="BE25" s="619"/>
      <c r="BF25" s="619"/>
      <c r="BG25" s="619"/>
      <c r="BH25" s="619"/>
      <c r="BI25" s="619"/>
      <c r="BJ25" s="619"/>
      <c r="BK25" s="620"/>
      <c r="BL25" s="621">
        <v>0</v>
      </c>
      <c r="BM25" s="621"/>
      <c r="BN25" s="621"/>
      <c r="BO25" s="621"/>
      <c r="BP25" s="622" t="s">
        <v>191</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3143305</v>
      </c>
      <c r="CN25" s="619"/>
      <c r="CO25" s="619"/>
      <c r="CP25" s="619"/>
      <c r="CQ25" s="619"/>
      <c r="CR25" s="619"/>
      <c r="CS25" s="619"/>
      <c r="CT25" s="620"/>
      <c r="CU25" s="621">
        <v>0.2</v>
      </c>
      <c r="CV25" s="621"/>
      <c r="CW25" s="621"/>
      <c r="CX25" s="621"/>
      <c r="CY25" s="627" t="s">
        <v>191</v>
      </c>
      <c r="CZ25" s="619"/>
      <c r="DA25" s="619"/>
      <c r="DB25" s="619"/>
      <c r="DC25" s="619"/>
      <c r="DD25" s="619"/>
      <c r="DE25" s="619"/>
      <c r="DF25" s="619"/>
      <c r="DG25" s="619"/>
      <c r="DH25" s="619"/>
      <c r="DI25" s="619"/>
      <c r="DJ25" s="619"/>
      <c r="DK25" s="620"/>
      <c r="DL25" s="627">
        <v>3143305</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5372532</v>
      </c>
      <c r="S26" s="619"/>
      <c r="T26" s="619"/>
      <c r="U26" s="619"/>
      <c r="V26" s="619"/>
      <c r="W26" s="619"/>
      <c r="X26" s="619"/>
      <c r="Y26" s="620"/>
      <c r="Z26" s="623">
        <v>0.3</v>
      </c>
      <c r="AA26" s="624"/>
      <c r="AB26" s="624"/>
      <c r="AC26" s="629"/>
      <c r="AD26" s="627">
        <v>97573</v>
      </c>
      <c r="AE26" s="619"/>
      <c r="AF26" s="619"/>
      <c r="AG26" s="619"/>
      <c r="AH26" s="619"/>
      <c r="AI26" s="619"/>
      <c r="AJ26" s="619"/>
      <c r="AK26" s="620"/>
      <c r="AL26" s="623">
        <v>0</v>
      </c>
      <c r="AM26" s="624"/>
      <c r="AN26" s="624"/>
      <c r="AO26" s="625"/>
      <c r="AP26" s="630" t="s">
        <v>246</v>
      </c>
      <c r="AQ26" s="631"/>
      <c r="AR26" s="631"/>
      <c r="AS26" s="631"/>
      <c r="AT26" s="631"/>
      <c r="AU26" s="631"/>
      <c r="AV26" s="631"/>
      <c r="AW26" s="631"/>
      <c r="AX26" s="631"/>
      <c r="AY26" s="631"/>
      <c r="AZ26" s="631"/>
      <c r="BA26" s="631"/>
      <c r="BB26" s="631"/>
      <c r="BC26" s="632"/>
      <c r="BD26" s="618" t="s">
        <v>191</v>
      </c>
      <c r="BE26" s="619"/>
      <c r="BF26" s="619"/>
      <c r="BG26" s="619"/>
      <c r="BH26" s="619"/>
      <c r="BI26" s="619"/>
      <c r="BJ26" s="619"/>
      <c r="BK26" s="620"/>
      <c r="BL26" s="621" t="s">
        <v>191</v>
      </c>
      <c r="BM26" s="621"/>
      <c r="BN26" s="621"/>
      <c r="BO26" s="621"/>
      <c r="BP26" s="622" t="s">
        <v>191</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191</v>
      </c>
      <c r="CN26" s="619"/>
      <c r="CO26" s="619"/>
      <c r="CP26" s="619"/>
      <c r="CQ26" s="619"/>
      <c r="CR26" s="619"/>
      <c r="CS26" s="619"/>
      <c r="CT26" s="620"/>
      <c r="CU26" s="621" t="s">
        <v>191</v>
      </c>
      <c r="CV26" s="621"/>
      <c r="CW26" s="621"/>
      <c r="CX26" s="621"/>
      <c r="CY26" s="627" t="s">
        <v>191</v>
      </c>
      <c r="CZ26" s="619"/>
      <c r="DA26" s="619"/>
      <c r="DB26" s="619"/>
      <c r="DC26" s="619"/>
      <c r="DD26" s="619"/>
      <c r="DE26" s="619"/>
      <c r="DF26" s="619"/>
      <c r="DG26" s="619"/>
      <c r="DH26" s="619"/>
      <c r="DI26" s="619"/>
      <c r="DJ26" s="619"/>
      <c r="DK26" s="620"/>
      <c r="DL26" s="627" t="s">
        <v>191</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42111</v>
      </c>
      <c r="S27" s="619"/>
      <c r="T27" s="619"/>
      <c r="U27" s="619"/>
      <c r="V27" s="619"/>
      <c r="W27" s="619"/>
      <c r="X27" s="619"/>
      <c r="Y27" s="620"/>
      <c r="Z27" s="623">
        <v>0</v>
      </c>
      <c r="AA27" s="624"/>
      <c r="AB27" s="624"/>
      <c r="AC27" s="629"/>
      <c r="AD27" s="627" t="s">
        <v>191</v>
      </c>
      <c r="AE27" s="619"/>
      <c r="AF27" s="619"/>
      <c r="AG27" s="619"/>
      <c r="AH27" s="619"/>
      <c r="AI27" s="619"/>
      <c r="AJ27" s="619"/>
      <c r="AK27" s="620"/>
      <c r="AL27" s="623" t="s">
        <v>191</v>
      </c>
      <c r="AM27" s="624"/>
      <c r="AN27" s="624"/>
      <c r="AO27" s="625"/>
      <c r="AP27" s="630" t="s">
        <v>249</v>
      </c>
      <c r="AQ27" s="631"/>
      <c r="AR27" s="631"/>
      <c r="AS27" s="631"/>
      <c r="AT27" s="631"/>
      <c r="AU27" s="631"/>
      <c r="AV27" s="631"/>
      <c r="AW27" s="631"/>
      <c r="AX27" s="631"/>
      <c r="AY27" s="631"/>
      <c r="AZ27" s="631"/>
      <c r="BA27" s="631"/>
      <c r="BB27" s="631"/>
      <c r="BC27" s="632"/>
      <c r="BD27" s="618" t="s">
        <v>191</v>
      </c>
      <c r="BE27" s="619"/>
      <c r="BF27" s="619"/>
      <c r="BG27" s="619"/>
      <c r="BH27" s="619"/>
      <c r="BI27" s="619"/>
      <c r="BJ27" s="619"/>
      <c r="BK27" s="620"/>
      <c r="BL27" s="621" t="s">
        <v>191</v>
      </c>
      <c r="BM27" s="621"/>
      <c r="BN27" s="621"/>
      <c r="BO27" s="621"/>
      <c r="BP27" s="622" t="s">
        <v>191</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4190189</v>
      </c>
      <c r="CN27" s="619"/>
      <c r="CO27" s="619"/>
      <c r="CP27" s="619"/>
      <c r="CQ27" s="619"/>
      <c r="CR27" s="619"/>
      <c r="CS27" s="619"/>
      <c r="CT27" s="620"/>
      <c r="CU27" s="621">
        <v>0.3</v>
      </c>
      <c r="CV27" s="621"/>
      <c r="CW27" s="621"/>
      <c r="CX27" s="621"/>
      <c r="CY27" s="627" t="s">
        <v>191</v>
      </c>
      <c r="CZ27" s="619"/>
      <c r="DA27" s="619"/>
      <c r="DB27" s="619"/>
      <c r="DC27" s="619"/>
      <c r="DD27" s="619"/>
      <c r="DE27" s="619"/>
      <c r="DF27" s="619"/>
      <c r="DG27" s="619"/>
      <c r="DH27" s="619"/>
      <c r="DI27" s="619"/>
      <c r="DJ27" s="619"/>
      <c r="DK27" s="620"/>
      <c r="DL27" s="627">
        <v>4190189</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17818365</v>
      </c>
      <c r="S28" s="619"/>
      <c r="T28" s="619"/>
      <c r="U28" s="619"/>
      <c r="V28" s="619"/>
      <c r="W28" s="619"/>
      <c r="X28" s="619"/>
      <c r="Y28" s="620"/>
      <c r="Z28" s="623">
        <v>1.1000000000000001</v>
      </c>
      <c r="AA28" s="624"/>
      <c r="AB28" s="624"/>
      <c r="AC28" s="629"/>
      <c r="AD28" s="627" t="s">
        <v>191</v>
      </c>
      <c r="AE28" s="619"/>
      <c r="AF28" s="619"/>
      <c r="AG28" s="619"/>
      <c r="AH28" s="619"/>
      <c r="AI28" s="619"/>
      <c r="AJ28" s="619"/>
      <c r="AK28" s="620"/>
      <c r="AL28" s="623" t="s">
        <v>191</v>
      </c>
      <c r="AM28" s="624"/>
      <c r="AN28" s="624"/>
      <c r="AO28" s="625"/>
      <c r="AP28" s="630" t="s">
        <v>252</v>
      </c>
      <c r="AQ28" s="631"/>
      <c r="AR28" s="631"/>
      <c r="AS28" s="631"/>
      <c r="AT28" s="631"/>
      <c r="AU28" s="631"/>
      <c r="AV28" s="631"/>
      <c r="AW28" s="631"/>
      <c r="AX28" s="631"/>
      <c r="AY28" s="631"/>
      <c r="AZ28" s="631"/>
      <c r="BA28" s="631"/>
      <c r="BB28" s="631"/>
      <c r="BC28" s="632"/>
      <c r="BD28" s="618">
        <v>33925</v>
      </c>
      <c r="BE28" s="619"/>
      <c r="BF28" s="619"/>
      <c r="BG28" s="619"/>
      <c r="BH28" s="619"/>
      <c r="BI28" s="619"/>
      <c r="BJ28" s="619"/>
      <c r="BK28" s="620"/>
      <c r="BL28" s="621">
        <v>0</v>
      </c>
      <c r="BM28" s="621"/>
      <c r="BN28" s="621"/>
      <c r="BO28" s="621"/>
      <c r="BP28" s="622" t="s">
        <v>191</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v>4851520</v>
      </c>
      <c r="CN28" s="619"/>
      <c r="CO28" s="619"/>
      <c r="CP28" s="619"/>
      <c r="CQ28" s="619"/>
      <c r="CR28" s="619"/>
      <c r="CS28" s="619"/>
      <c r="CT28" s="620"/>
      <c r="CU28" s="621">
        <v>0.3</v>
      </c>
      <c r="CV28" s="621"/>
      <c r="CW28" s="621"/>
      <c r="CX28" s="621"/>
      <c r="CY28" s="627" t="s">
        <v>191</v>
      </c>
      <c r="CZ28" s="619"/>
      <c r="DA28" s="619"/>
      <c r="DB28" s="619"/>
      <c r="DC28" s="619"/>
      <c r="DD28" s="619"/>
      <c r="DE28" s="619"/>
      <c r="DF28" s="619"/>
      <c r="DG28" s="619"/>
      <c r="DH28" s="619"/>
      <c r="DI28" s="619"/>
      <c r="DJ28" s="619"/>
      <c r="DK28" s="620"/>
      <c r="DL28" s="627">
        <v>4851520</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16531692</v>
      </c>
      <c r="S29" s="619"/>
      <c r="T29" s="619"/>
      <c r="U29" s="619"/>
      <c r="V29" s="619"/>
      <c r="W29" s="619"/>
      <c r="X29" s="619"/>
      <c r="Y29" s="620"/>
      <c r="Z29" s="623">
        <v>1</v>
      </c>
      <c r="AA29" s="624"/>
      <c r="AB29" s="624"/>
      <c r="AC29" s="629"/>
      <c r="AD29" s="627" t="s">
        <v>191</v>
      </c>
      <c r="AE29" s="619"/>
      <c r="AF29" s="619"/>
      <c r="AG29" s="619"/>
      <c r="AH29" s="619"/>
      <c r="AI29" s="619"/>
      <c r="AJ29" s="619"/>
      <c r="AK29" s="620"/>
      <c r="AL29" s="623" t="s">
        <v>191</v>
      </c>
      <c r="AM29" s="624"/>
      <c r="AN29" s="624"/>
      <c r="AO29" s="625"/>
      <c r="AP29" s="630" t="s">
        <v>255</v>
      </c>
      <c r="AQ29" s="631"/>
      <c r="AR29" s="631"/>
      <c r="AS29" s="631"/>
      <c r="AT29" s="631"/>
      <c r="AU29" s="631"/>
      <c r="AV29" s="631"/>
      <c r="AW29" s="631"/>
      <c r="AX29" s="631"/>
      <c r="AY29" s="631"/>
      <c r="AZ29" s="631"/>
      <c r="BA29" s="631"/>
      <c r="BB29" s="631"/>
      <c r="BC29" s="632"/>
      <c r="BD29" s="618">
        <v>33925</v>
      </c>
      <c r="BE29" s="619"/>
      <c r="BF29" s="619"/>
      <c r="BG29" s="619"/>
      <c r="BH29" s="619"/>
      <c r="BI29" s="619"/>
      <c r="BJ29" s="619"/>
      <c r="BK29" s="620"/>
      <c r="BL29" s="621">
        <v>0</v>
      </c>
      <c r="BM29" s="621"/>
      <c r="BN29" s="621"/>
      <c r="BO29" s="621"/>
      <c r="BP29" s="622" t="s">
        <v>191</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191</v>
      </c>
      <c r="CN29" s="619"/>
      <c r="CO29" s="619"/>
      <c r="CP29" s="619"/>
      <c r="CQ29" s="619"/>
      <c r="CR29" s="619"/>
      <c r="CS29" s="619"/>
      <c r="CT29" s="620"/>
      <c r="CU29" s="621" t="s">
        <v>191</v>
      </c>
      <c r="CV29" s="621"/>
      <c r="CW29" s="621"/>
      <c r="CX29" s="621"/>
      <c r="CY29" s="627" t="s">
        <v>191</v>
      </c>
      <c r="CZ29" s="619"/>
      <c r="DA29" s="619"/>
      <c r="DB29" s="619"/>
      <c r="DC29" s="619"/>
      <c r="DD29" s="619"/>
      <c r="DE29" s="619"/>
      <c r="DF29" s="619"/>
      <c r="DG29" s="619"/>
      <c r="DH29" s="619"/>
      <c r="DI29" s="619"/>
      <c r="DJ29" s="619"/>
      <c r="DK29" s="620"/>
      <c r="DL29" s="627" t="s">
        <v>191</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176514526</v>
      </c>
      <c r="S30" s="619"/>
      <c r="T30" s="619"/>
      <c r="U30" s="619"/>
      <c r="V30" s="619"/>
      <c r="W30" s="619"/>
      <c r="X30" s="619"/>
      <c r="Y30" s="620"/>
      <c r="Z30" s="623">
        <v>10.6</v>
      </c>
      <c r="AA30" s="624"/>
      <c r="AB30" s="624"/>
      <c r="AC30" s="629"/>
      <c r="AD30" s="627">
        <v>811129</v>
      </c>
      <c r="AE30" s="619"/>
      <c r="AF30" s="619"/>
      <c r="AG30" s="619"/>
      <c r="AH30" s="619"/>
      <c r="AI30" s="619"/>
      <c r="AJ30" s="619"/>
      <c r="AK30" s="620"/>
      <c r="AL30" s="623">
        <v>0.1</v>
      </c>
      <c r="AM30" s="624"/>
      <c r="AN30" s="624"/>
      <c r="AO30" s="625"/>
      <c r="AP30" s="630" t="s">
        <v>258</v>
      </c>
      <c r="AQ30" s="631"/>
      <c r="AR30" s="631"/>
      <c r="AS30" s="631"/>
      <c r="AT30" s="631"/>
      <c r="AU30" s="631"/>
      <c r="AV30" s="631"/>
      <c r="AW30" s="631"/>
      <c r="AX30" s="631"/>
      <c r="AY30" s="631"/>
      <c r="AZ30" s="631"/>
      <c r="BA30" s="631"/>
      <c r="BB30" s="631"/>
      <c r="BC30" s="632"/>
      <c r="BD30" s="618">
        <v>33925</v>
      </c>
      <c r="BE30" s="619"/>
      <c r="BF30" s="619"/>
      <c r="BG30" s="619"/>
      <c r="BH30" s="619"/>
      <c r="BI30" s="619"/>
      <c r="BJ30" s="619"/>
      <c r="BK30" s="620"/>
      <c r="BL30" s="621">
        <v>0</v>
      </c>
      <c r="BM30" s="621"/>
      <c r="BN30" s="621"/>
      <c r="BO30" s="621"/>
      <c r="BP30" s="622" t="s">
        <v>191</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1633755761</v>
      </c>
      <c r="CN30" s="619"/>
      <c r="CO30" s="619"/>
      <c r="CP30" s="619"/>
      <c r="CQ30" s="619"/>
      <c r="CR30" s="619"/>
      <c r="CS30" s="619"/>
      <c r="CT30" s="620"/>
      <c r="CU30" s="621">
        <v>100</v>
      </c>
      <c r="CV30" s="621"/>
      <c r="CW30" s="621"/>
      <c r="CX30" s="621"/>
      <c r="CY30" s="627">
        <v>130921018</v>
      </c>
      <c r="CZ30" s="619"/>
      <c r="DA30" s="619"/>
      <c r="DB30" s="619"/>
      <c r="DC30" s="619"/>
      <c r="DD30" s="619"/>
      <c r="DE30" s="619"/>
      <c r="DF30" s="619"/>
      <c r="DG30" s="619"/>
      <c r="DH30" s="619"/>
      <c r="DI30" s="619"/>
      <c r="DJ30" s="619"/>
      <c r="DK30" s="620"/>
      <c r="DL30" s="627">
        <v>1184240280</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170015173</v>
      </c>
      <c r="S31" s="619"/>
      <c r="T31" s="619"/>
      <c r="U31" s="619"/>
      <c r="V31" s="619"/>
      <c r="W31" s="619"/>
      <c r="X31" s="619"/>
      <c r="Y31" s="620"/>
      <c r="Z31" s="623">
        <v>10.199999999999999</v>
      </c>
      <c r="AA31" s="624"/>
      <c r="AB31" s="624"/>
      <c r="AC31" s="629"/>
      <c r="AD31" s="627" t="s">
        <v>191</v>
      </c>
      <c r="AE31" s="619"/>
      <c r="AF31" s="619"/>
      <c r="AG31" s="619"/>
      <c r="AH31" s="619"/>
      <c r="AI31" s="619"/>
      <c r="AJ31" s="619"/>
      <c r="AK31" s="620"/>
      <c r="AL31" s="623" t="s">
        <v>191</v>
      </c>
      <c r="AM31" s="624"/>
      <c r="AN31" s="624"/>
      <c r="AO31" s="625"/>
      <c r="AP31" s="630" t="s">
        <v>261</v>
      </c>
      <c r="AQ31" s="631"/>
      <c r="AR31" s="631"/>
      <c r="AS31" s="631"/>
      <c r="AT31" s="631"/>
      <c r="AU31" s="631"/>
      <c r="AV31" s="631"/>
      <c r="AW31" s="631"/>
      <c r="AX31" s="631"/>
      <c r="AY31" s="631"/>
      <c r="AZ31" s="631"/>
      <c r="BA31" s="631"/>
      <c r="BB31" s="631"/>
      <c r="BC31" s="632"/>
      <c r="BD31" s="618" t="s">
        <v>191</v>
      </c>
      <c r="BE31" s="619"/>
      <c r="BF31" s="619"/>
      <c r="BG31" s="619"/>
      <c r="BH31" s="619"/>
      <c r="BI31" s="619"/>
      <c r="BJ31" s="619"/>
      <c r="BK31" s="620"/>
      <c r="BL31" s="621" t="s">
        <v>191</v>
      </c>
      <c r="BM31" s="621"/>
      <c r="BN31" s="621"/>
      <c r="BO31" s="621"/>
      <c r="BP31" s="622" t="s">
        <v>191</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t="s">
        <v>191</v>
      </c>
      <c r="S32" s="619"/>
      <c r="T32" s="619"/>
      <c r="U32" s="619"/>
      <c r="V32" s="619"/>
      <c r="W32" s="619"/>
      <c r="X32" s="619"/>
      <c r="Y32" s="620"/>
      <c r="Z32" s="623" t="s">
        <v>191</v>
      </c>
      <c r="AA32" s="624"/>
      <c r="AB32" s="624"/>
      <c r="AC32" s="629"/>
      <c r="AD32" s="627" t="s">
        <v>191</v>
      </c>
      <c r="AE32" s="619"/>
      <c r="AF32" s="619"/>
      <c r="AG32" s="619"/>
      <c r="AH32" s="619"/>
      <c r="AI32" s="619"/>
      <c r="AJ32" s="619"/>
      <c r="AK32" s="620"/>
      <c r="AL32" s="623" t="s">
        <v>191</v>
      </c>
      <c r="AM32" s="624"/>
      <c r="AN32" s="624"/>
      <c r="AO32" s="625"/>
      <c r="AP32" s="630" t="s">
        <v>263</v>
      </c>
      <c r="AQ32" s="631"/>
      <c r="AR32" s="631"/>
      <c r="AS32" s="631"/>
      <c r="AT32" s="631"/>
      <c r="AU32" s="631"/>
      <c r="AV32" s="631"/>
      <c r="AW32" s="631"/>
      <c r="AX32" s="631"/>
      <c r="AY32" s="631"/>
      <c r="AZ32" s="631"/>
      <c r="BA32" s="631"/>
      <c r="BB32" s="631"/>
      <c r="BC32" s="632"/>
      <c r="BD32" s="618">
        <v>3151</v>
      </c>
      <c r="BE32" s="619"/>
      <c r="BF32" s="619"/>
      <c r="BG32" s="619"/>
      <c r="BH32" s="619"/>
      <c r="BI32" s="619"/>
      <c r="BJ32" s="619"/>
      <c r="BK32" s="620"/>
      <c r="BL32" s="621">
        <v>0</v>
      </c>
      <c r="BM32" s="621"/>
      <c r="BN32" s="621"/>
      <c r="BO32" s="621"/>
      <c r="BP32" s="622" t="s">
        <v>191</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112613700</v>
      </c>
      <c r="S33" s="619"/>
      <c r="T33" s="619"/>
      <c r="U33" s="619"/>
      <c r="V33" s="619"/>
      <c r="W33" s="619"/>
      <c r="X33" s="619"/>
      <c r="Y33" s="620"/>
      <c r="Z33" s="623">
        <v>6.8</v>
      </c>
      <c r="AA33" s="624"/>
      <c r="AB33" s="624"/>
      <c r="AC33" s="629"/>
      <c r="AD33" s="627" t="s">
        <v>191</v>
      </c>
      <c r="AE33" s="619"/>
      <c r="AF33" s="619"/>
      <c r="AG33" s="619"/>
      <c r="AH33" s="619"/>
      <c r="AI33" s="619"/>
      <c r="AJ33" s="619"/>
      <c r="AK33" s="620"/>
      <c r="AL33" s="623" t="s">
        <v>191</v>
      </c>
      <c r="AM33" s="624"/>
      <c r="AN33" s="624"/>
      <c r="AO33" s="625"/>
      <c r="AP33" s="615" t="s">
        <v>137</v>
      </c>
      <c r="AQ33" s="616"/>
      <c r="AR33" s="616"/>
      <c r="AS33" s="616"/>
      <c r="AT33" s="616"/>
      <c r="AU33" s="616"/>
      <c r="AV33" s="616"/>
      <c r="AW33" s="616"/>
      <c r="AX33" s="616"/>
      <c r="AY33" s="616"/>
      <c r="AZ33" s="616"/>
      <c r="BA33" s="616"/>
      <c r="BB33" s="616"/>
      <c r="BC33" s="617"/>
      <c r="BD33" s="618">
        <v>788576149</v>
      </c>
      <c r="BE33" s="619"/>
      <c r="BF33" s="619"/>
      <c r="BG33" s="619"/>
      <c r="BH33" s="619"/>
      <c r="BI33" s="619"/>
      <c r="BJ33" s="619"/>
      <c r="BK33" s="620"/>
      <c r="BL33" s="621">
        <v>100</v>
      </c>
      <c r="BM33" s="621"/>
      <c r="BN33" s="621"/>
      <c r="BO33" s="621"/>
      <c r="BP33" s="622">
        <v>3407705</v>
      </c>
      <c r="BQ33" s="622"/>
      <c r="BR33" s="622"/>
      <c r="BS33" s="622"/>
      <c r="BT33" s="622"/>
      <c r="BU33" s="622"/>
      <c r="BV33" s="622"/>
      <c r="BW33" s="626"/>
      <c r="BY33" s="600" t="s">
        <v>174</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1659525591</v>
      </c>
      <c r="S34" s="619"/>
      <c r="T34" s="619"/>
      <c r="U34" s="619"/>
      <c r="V34" s="619"/>
      <c r="W34" s="619"/>
      <c r="X34" s="619"/>
      <c r="Y34" s="620"/>
      <c r="Z34" s="621">
        <v>100</v>
      </c>
      <c r="AA34" s="621"/>
      <c r="AB34" s="621"/>
      <c r="AC34" s="621"/>
      <c r="AD34" s="622">
        <v>935411262</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814385165</v>
      </c>
      <c r="CN34" s="608"/>
      <c r="CO34" s="608"/>
      <c r="CP34" s="608"/>
      <c r="CQ34" s="608"/>
      <c r="CR34" s="608"/>
      <c r="CS34" s="608"/>
      <c r="CT34" s="609"/>
      <c r="CU34" s="648">
        <v>49.8</v>
      </c>
      <c r="CV34" s="649"/>
      <c r="CW34" s="649"/>
      <c r="CX34" s="651"/>
      <c r="CY34" s="647">
        <v>688446766</v>
      </c>
      <c r="CZ34" s="608"/>
      <c r="DA34" s="608"/>
      <c r="DB34" s="608"/>
      <c r="DC34" s="608"/>
      <c r="DD34" s="608"/>
      <c r="DE34" s="608"/>
      <c r="DF34" s="609"/>
      <c r="DG34" s="647">
        <v>678751301</v>
      </c>
      <c r="DH34" s="608"/>
      <c r="DI34" s="608"/>
      <c r="DJ34" s="608"/>
      <c r="DK34" s="608"/>
      <c r="DL34" s="608"/>
      <c r="DM34" s="608"/>
      <c r="DN34" s="608"/>
      <c r="DO34" s="608"/>
      <c r="DP34" s="608"/>
      <c r="DQ34" s="609"/>
      <c r="DR34" s="648">
        <v>64.8</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573960107</v>
      </c>
      <c r="CN35" s="643"/>
      <c r="CO35" s="643"/>
      <c r="CP35" s="643"/>
      <c r="CQ35" s="643"/>
      <c r="CR35" s="643"/>
      <c r="CS35" s="643"/>
      <c r="CT35" s="644"/>
      <c r="CU35" s="640">
        <v>35.1</v>
      </c>
      <c r="CV35" s="641"/>
      <c r="CW35" s="641"/>
      <c r="CX35" s="642"/>
      <c r="CY35" s="627">
        <v>475840172</v>
      </c>
      <c r="CZ35" s="643"/>
      <c r="DA35" s="643"/>
      <c r="DB35" s="643"/>
      <c r="DC35" s="643"/>
      <c r="DD35" s="643"/>
      <c r="DE35" s="643"/>
      <c r="DF35" s="644"/>
      <c r="DG35" s="627">
        <v>466156912</v>
      </c>
      <c r="DH35" s="643"/>
      <c r="DI35" s="643"/>
      <c r="DJ35" s="643"/>
      <c r="DK35" s="643"/>
      <c r="DL35" s="643"/>
      <c r="DM35" s="643"/>
      <c r="DN35" s="643"/>
      <c r="DO35" s="643"/>
      <c r="DP35" s="643"/>
      <c r="DQ35" s="644"/>
      <c r="DR35" s="640">
        <v>44.5</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418338423</v>
      </c>
      <c r="CN36" s="619"/>
      <c r="CO36" s="619"/>
      <c r="CP36" s="619"/>
      <c r="CQ36" s="619"/>
      <c r="CR36" s="619"/>
      <c r="CS36" s="619"/>
      <c r="CT36" s="620"/>
      <c r="CU36" s="640">
        <v>25.6</v>
      </c>
      <c r="CV36" s="641"/>
      <c r="CW36" s="641"/>
      <c r="CX36" s="642"/>
      <c r="CY36" s="627">
        <v>322714332</v>
      </c>
      <c r="CZ36" s="643"/>
      <c r="DA36" s="643"/>
      <c r="DB36" s="643"/>
      <c r="DC36" s="643"/>
      <c r="DD36" s="643"/>
      <c r="DE36" s="643"/>
      <c r="DF36" s="644"/>
      <c r="DG36" s="627">
        <v>322704984</v>
      </c>
      <c r="DH36" s="643"/>
      <c r="DI36" s="643"/>
      <c r="DJ36" s="643"/>
      <c r="DK36" s="643"/>
      <c r="DL36" s="643"/>
      <c r="DM36" s="643"/>
      <c r="DN36" s="643"/>
      <c r="DO36" s="643"/>
      <c r="DP36" s="643"/>
      <c r="DQ36" s="644"/>
      <c r="DR36" s="640">
        <v>30.8</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37599134</v>
      </c>
      <c r="CN37" s="643"/>
      <c r="CO37" s="643"/>
      <c r="CP37" s="643"/>
      <c r="CQ37" s="643"/>
      <c r="CR37" s="643"/>
      <c r="CS37" s="643"/>
      <c r="CT37" s="644"/>
      <c r="CU37" s="640">
        <v>2.2999999999999998</v>
      </c>
      <c r="CV37" s="641"/>
      <c r="CW37" s="641"/>
      <c r="CX37" s="642"/>
      <c r="CY37" s="627">
        <v>20715082</v>
      </c>
      <c r="CZ37" s="643"/>
      <c r="DA37" s="643"/>
      <c r="DB37" s="643"/>
      <c r="DC37" s="643"/>
      <c r="DD37" s="643"/>
      <c r="DE37" s="643"/>
      <c r="DF37" s="644"/>
      <c r="DG37" s="627">
        <v>20715082</v>
      </c>
      <c r="DH37" s="643"/>
      <c r="DI37" s="643"/>
      <c r="DJ37" s="643"/>
      <c r="DK37" s="643"/>
      <c r="DL37" s="643"/>
      <c r="DM37" s="643"/>
      <c r="DN37" s="643"/>
      <c r="DO37" s="643"/>
      <c r="DP37" s="643"/>
      <c r="DQ37" s="644"/>
      <c r="DR37" s="640">
        <v>2</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137</v>
      </c>
      <c r="AY38" s="605"/>
      <c r="AZ38" s="605"/>
      <c r="BA38" s="605"/>
      <c r="BB38" s="605"/>
      <c r="BC38" s="606"/>
      <c r="BD38" s="645">
        <v>99</v>
      </c>
      <c r="BE38" s="613"/>
      <c r="BF38" s="613"/>
      <c r="BG38" s="613"/>
      <c r="BH38" s="613"/>
      <c r="BI38" s="613">
        <v>97.7</v>
      </c>
      <c r="BJ38" s="613"/>
      <c r="BK38" s="613"/>
      <c r="BL38" s="613"/>
      <c r="BM38" s="614"/>
      <c r="BN38" s="645">
        <v>98.9</v>
      </c>
      <c r="BO38" s="613"/>
      <c r="BP38" s="613"/>
      <c r="BQ38" s="613"/>
      <c r="BR38" s="613"/>
      <c r="BS38" s="613">
        <v>97.4</v>
      </c>
      <c r="BT38" s="613"/>
      <c r="BU38" s="613"/>
      <c r="BV38" s="613"/>
      <c r="BW38" s="614"/>
      <c r="BY38" s="615" t="s">
        <v>281</v>
      </c>
      <c r="BZ38" s="616"/>
      <c r="CA38" s="616"/>
      <c r="CB38" s="616"/>
      <c r="CC38" s="616"/>
      <c r="CD38" s="616"/>
      <c r="CE38" s="616"/>
      <c r="CF38" s="616"/>
      <c r="CG38" s="616"/>
      <c r="CH38" s="616"/>
      <c r="CI38" s="616"/>
      <c r="CJ38" s="616"/>
      <c r="CK38" s="616"/>
      <c r="CL38" s="617"/>
      <c r="CM38" s="618">
        <v>202825924</v>
      </c>
      <c r="CN38" s="619"/>
      <c r="CO38" s="619"/>
      <c r="CP38" s="619"/>
      <c r="CQ38" s="619"/>
      <c r="CR38" s="619"/>
      <c r="CS38" s="619"/>
      <c r="CT38" s="620"/>
      <c r="CU38" s="640">
        <v>12.4</v>
      </c>
      <c r="CV38" s="641"/>
      <c r="CW38" s="641"/>
      <c r="CX38" s="642"/>
      <c r="CY38" s="627">
        <v>191891512</v>
      </c>
      <c r="CZ38" s="643"/>
      <c r="DA38" s="643"/>
      <c r="DB38" s="643"/>
      <c r="DC38" s="643"/>
      <c r="DD38" s="643"/>
      <c r="DE38" s="643"/>
      <c r="DF38" s="644"/>
      <c r="DG38" s="627">
        <v>191879307</v>
      </c>
      <c r="DH38" s="643"/>
      <c r="DI38" s="643"/>
      <c r="DJ38" s="643"/>
      <c r="DK38" s="643"/>
      <c r="DL38" s="643"/>
      <c r="DM38" s="643"/>
      <c r="DN38" s="643"/>
      <c r="DO38" s="643"/>
      <c r="DP38" s="643"/>
      <c r="DQ38" s="644"/>
      <c r="DR38" s="640">
        <v>18.3</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98.5</v>
      </c>
      <c r="BE39" s="624"/>
      <c r="BF39" s="624"/>
      <c r="BG39" s="624"/>
      <c r="BH39" s="624"/>
      <c r="BI39" s="624">
        <v>94.1</v>
      </c>
      <c r="BJ39" s="624"/>
      <c r="BK39" s="624"/>
      <c r="BL39" s="624"/>
      <c r="BM39" s="625"/>
      <c r="BN39" s="652">
        <v>98.3</v>
      </c>
      <c r="BO39" s="624"/>
      <c r="BP39" s="624"/>
      <c r="BQ39" s="624"/>
      <c r="BR39" s="624"/>
      <c r="BS39" s="624">
        <v>93.5</v>
      </c>
      <c r="BT39" s="624"/>
      <c r="BU39" s="624"/>
      <c r="BV39" s="624"/>
      <c r="BW39" s="625"/>
      <c r="BY39" s="653" t="s">
        <v>284</v>
      </c>
      <c r="BZ39" s="654"/>
      <c r="CA39" s="615" t="s">
        <v>285</v>
      </c>
      <c r="CB39" s="616"/>
      <c r="CC39" s="616"/>
      <c r="CD39" s="616"/>
      <c r="CE39" s="616"/>
      <c r="CF39" s="616"/>
      <c r="CG39" s="616"/>
      <c r="CH39" s="616"/>
      <c r="CI39" s="616"/>
      <c r="CJ39" s="616"/>
      <c r="CK39" s="616"/>
      <c r="CL39" s="617"/>
      <c r="CM39" s="618">
        <v>202823363</v>
      </c>
      <c r="CN39" s="643"/>
      <c r="CO39" s="643"/>
      <c r="CP39" s="643"/>
      <c r="CQ39" s="643"/>
      <c r="CR39" s="643"/>
      <c r="CS39" s="643"/>
      <c r="CT39" s="644"/>
      <c r="CU39" s="640">
        <v>12.4</v>
      </c>
      <c r="CV39" s="641"/>
      <c r="CW39" s="641"/>
      <c r="CX39" s="642"/>
      <c r="CY39" s="627">
        <v>191888951</v>
      </c>
      <c r="CZ39" s="643"/>
      <c r="DA39" s="643"/>
      <c r="DB39" s="643"/>
      <c r="DC39" s="643"/>
      <c r="DD39" s="643"/>
      <c r="DE39" s="643"/>
      <c r="DF39" s="644"/>
      <c r="DG39" s="627">
        <v>191876746</v>
      </c>
      <c r="DH39" s="643"/>
      <c r="DI39" s="643"/>
      <c r="DJ39" s="643"/>
      <c r="DK39" s="643"/>
      <c r="DL39" s="643"/>
      <c r="DM39" s="643"/>
      <c r="DN39" s="643"/>
      <c r="DO39" s="643"/>
      <c r="DP39" s="643"/>
      <c r="DQ39" s="644"/>
      <c r="DR39" s="640">
        <v>18.3</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99.6</v>
      </c>
      <c r="BJ40" s="660"/>
      <c r="BK40" s="660"/>
      <c r="BL40" s="660"/>
      <c r="BM40" s="661"/>
      <c r="BN40" s="659">
        <v>99.9</v>
      </c>
      <c r="BO40" s="660"/>
      <c r="BP40" s="660"/>
      <c r="BQ40" s="660"/>
      <c r="BR40" s="660"/>
      <c r="BS40" s="660">
        <v>99.4</v>
      </c>
      <c r="BT40" s="660"/>
      <c r="BU40" s="660"/>
      <c r="BV40" s="660"/>
      <c r="BW40" s="661"/>
      <c r="BY40" s="655"/>
      <c r="BZ40" s="656"/>
      <c r="CA40" s="615" t="s">
        <v>287</v>
      </c>
      <c r="CB40" s="616"/>
      <c r="CC40" s="616"/>
      <c r="CD40" s="616"/>
      <c r="CE40" s="616"/>
      <c r="CF40" s="616"/>
      <c r="CG40" s="616"/>
      <c r="CH40" s="616"/>
      <c r="CI40" s="616"/>
      <c r="CJ40" s="616"/>
      <c r="CK40" s="616"/>
      <c r="CL40" s="617"/>
      <c r="CM40" s="618">
        <v>164967131</v>
      </c>
      <c r="CN40" s="619"/>
      <c r="CO40" s="619"/>
      <c r="CP40" s="619"/>
      <c r="CQ40" s="619"/>
      <c r="CR40" s="619"/>
      <c r="CS40" s="619"/>
      <c r="CT40" s="620"/>
      <c r="CU40" s="640">
        <v>10.1</v>
      </c>
      <c r="CV40" s="641"/>
      <c r="CW40" s="641"/>
      <c r="CX40" s="642"/>
      <c r="CY40" s="627">
        <v>154250572</v>
      </c>
      <c r="CZ40" s="643"/>
      <c r="DA40" s="643"/>
      <c r="DB40" s="643"/>
      <c r="DC40" s="643"/>
      <c r="DD40" s="643"/>
      <c r="DE40" s="643"/>
      <c r="DF40" s="644"/>
      <c r="DG40" s="627">
        <v>154238367</v>
      </c>
      <c r="DH40" s="643"/>
      <c r="DI40" s="643"/>
      <c r="DJ40" s="643"/>
      <c r="DK40" s="643"/>
      <c r="DL40" s="643"/>
      <c r="DM40" s="643"/>
      <c r="DN40" s="643"/>
      <c r="DO40" s="643"/>
      <c r="DP40" s="643"/>
      <c r="DQ40" s="644"/>
      <c r="DR40" s="640">
        <v>14.7</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37856232</v>
      </c>
      <c r="CN41" s="643"/>
      <c r="CO41" s="643"/>
      <c r="CP41" s="643"/>
      <c r="CQ41" s="643"/>
      <c r="CR41" s="643"/>
      <c r="CS41" s="643"/>
      <c r="CT41" s="644"/>
      <c r="CU41" s="640">
        <v>2.2999999999999998</v>
      </c>
      <c r="CV41" s="641"/>
      <c r="CW41" s="641"/>
      <c r="CX41" s="642"/>
      <c r="CY41" s="627">
        <v>37638379</v>
      </c>
      <c r="CZ41" s="643"/>
      <c r="DA41" s="643"/>
      <c r="DB41" s="643"/>
      <c r="DC41" s="643"/>
      <c r="DD41" s="643"/>
      <c r="DE41" s="643"/>
      <c r="DF41" s="644"/>
      <c r="DG41" s="627">
        <v>37638379</v>
      </c>
      <c r="DH41" s="643"/>
      <c r="DI41" s="643"/>
      <c r="DJ41" s="643"/>
      <c r="DK41" s="643"/>
      <c r="DL41" s="643"/>
      <c r="DM41" s="643"/>
      <c r="DN41" s="643"/>
      <c r="DO41" s="643"/>
      <c r="DP41" s="643"/>
      <c r="DQ41" s="644"/>
      <c r="DR41" s="640">
        <v>3.6</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2561</v>
      </c>
      <c r="CN42" s="619"/>
      <c r="CO42" s="619"/>
      <c r="CP42" s="619"/>
      <c r="CQ42" s="619"/>
      <c r="CR42" s="619"/>
      <c r="CS42" s="619"/>
      <c r="CT42" s="620"/>
      <c r="CU42" s="640">
        <v>0</v>
      </c>
      <c r="CV42" s="641"/>
      <c r="CW42" s="641"/>
      <c r="CX42" s="642"/>
      <c r="CY42" s="627">
        <v>2561</v>
      </c>
      <c r="CZ42" s="643"/>
      <c r="DA42" s="643"/>
      <c r="DB42" s="643"/>
      <c r="DC42" s="643"/>
      <c r="DD42" s="643"/>
      <c r="DE42" s="643"/>
      <c r="DF42" s="644"/>
      <c r="DG42" s="627">
        <v>2561</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687611889</v>
      </c>
      <c r="CN43" s="643"/>
      <c r="CO43" s="643"/>
      <c r="CP43" s="643"/>
      <c r="CQ43" s="643"/>
      <c r="CR43" s="643"/>
      <c r="CS43" s="643"/>
      <c r="CT43" s="644"/>
      <c r="CU43" s="640">
        <v>42.1</v>
      </c>
      <c r="CV43" s="641"/>
      <c r="CW43" s="641"/>
      <c r="CX43" s="642"/>
      <c r="CY43" s="627">
        <v>477713458</v>
      </c>
      <c r="CZ43" s="643"/>
      <c r="DA43" s="643"/>
      <c r="DB43" s="643"/>
      <c r="DC43" s="643"/>
      <c r="DD43" s="643"/>
      <c r="DE43" s="643"/>
      <c r="DF43" s="644"/>
      <c r="DG43" s="627">
        <v>338767939</v>
      </c>
      <c r="DH43" s="643"/>
      <c r="DI43" s="643"/>
      <c r="DJ43" s="643"/>
      <c r="DK43" s="643"/>
      <c r="DL43" s="643"/>
      <c r="DM43" s="643"/>
      <c r="DN43" s="643"/>
      <c r="DO43" s="643"/>
      <c r="DP43" s="643"/>
      <c r="DQ43" s="644"/>
      <c r="DR43" s="640">
        <v>32.299999999999997</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57984309</v>
      </c>
      <c r="CN44" s="619"/>
      <c r="CO44" s="619"/>
      <c r="CP44" s="619"/>
      <c r="CQ44" s="619"/>
      <c r="CR44" s="619"/>
      <c r="CS44" s="619"/>
      <c r="CT44" s="620"/>
      <c r="CU44" s="640">
        <v>3.5</v>
      </c>
      <c r="CV44" s="641"/>
      <c r="CW44" s="641"/>
      <c r="CX44" s="642"/>
      <c r="CY44" s="627">
        <v>39895534</v>
      </c>
      <c r="CZ44" s="643"/>
      <c r="DA44" s="643"/>
      <c r="DB44" s="643"/>
      <c r="DC44" s="643"/>
      <c r="DD44" s="643"/>
      <c r="DE44" s="643"/>
      <c r="DF44" s="644"/>
      <c r="DG44" s="627">
        <v>39271994</v>
      </c>
      <c r="DH44" s="643"/>
      <c r="DI44" s="643"/>
      <c r="DJ44" s="643"/>
      <c r="DK44" s="643"/>
      <c r="DL44" s="643"/>
      <c r="DM44" s="643"/>
      <c r="DN44" s="643"/>
      <c r="DO44" s="643"/>
      <c r="DP44" s="643"/>
      <c r="DQ44" s="644"/>
      <c r="DR44" s="640">
        <v>3.7</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1958368</v>
      </c>
      <c r="CN45" s="643"/>
      <c r="CO45" s="643"/>
      <c r="CP45" s="643"/>
      <c r="CQ45" s="643"/>
      <c r="CR45" s="643"/>
      <c r="CS45" s="643"/>
      <c r="CT45" s="644"/>
      <c r="CU45" s="640">
        <v>0.1</v>
      </c>
      <c r="CV45" s="641"/>
      <c r="CW45" s="641"/>
      <c r="CX45" s="642"/>
      <c r="CY45" s="627">
        <v>1390685</v>
      </c>
      <c r="CZ45" s="643"/>
      <c r="DA45" s="643"/>
      <c r="DB45" s="643"/>
      <c r="DC45" s="643"/>
      <c r="DD45" s="643"/>
      <c r="DE45" s="643"/>
      <c r="DF45" s="644"/>
      <c r="DG45" s="627">
        <v>1388429</v>
      </c>
      <c r="DH45" s="643"/>
      <c r="DI45" s="643"/>
      <c r="DJ45" s="643"/>
      <c r="DK45" s="643"/>
      <c r="DL45" s="643"/>
      <c r="DM45" s="643"/>
      <c r="DN45" s="643"/>
      <c r="DO45" s="643"/>
      <c r="DP45" s="643"/>
      <c r="DQ45" s="644"/>
      <c r="DR45" s="640">
        <v>0.1</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467714355</v>
      </c>
      <c r="CN46" s="619"/>
      <c r="CO46" s="619"/>
      <c r="CP46" s="619"/>
      <c r="CQ46" s="619"/>
      <c r="CR46" s="619"/>
      <c r="CS46" s="619"/>
      <c r="CT46" s="620"/>
      <c r="CU46" s="640">
        <v>28.6</v>
      </c>
      <c r="CV46" s="641"/>
      <c r="CW46" s="641"/>
      <c r="CX46" s="642"/>
      <c r="CY46" s="627">
        <v>428234709</v>
      </c>
      <c r="CZ46" s="643"/>
      <c r="DA46" s="643"/>
      <c r="DB46" s="643"/>
      <c r="DC46" s="643"/>
      <c r="DD46" s="643"/>
      <c r="DE46" s="643"/>
      <c r="DF46" s="644"/>
      <c r="DG46" s="627">
        <v>297452069</v>
      </c>
      <c r="DH46" s="643"/>
      <c r="DI46" s="643"/>
      <c r="DJ46" s="643"/>
      <c r="DK46" s="643"/>
      <c r="DL46" s="643"/>
      <c r="DM46" s="643"/>
      <c r="DN46" s="643"/>
      <c r="DO46" s="643"/>
      <c r="DP46" s="643"/>
      <c r="DQ46" s="644"/>
      <c r="DR46" s="640">
        <v>28.4</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4160716</v>
      </c>
      <c r="CN47" s="643"/>
      <c r="CO47" s="643"/>
      <c r="CP47" s="643"/>
      <c r="CQ47" s="643"/>
      <c r="CR47" s="643"/>
      <c r="CS47" s="643"/>
      <c r="CT47" s="644"/>
      <c r="CU47" s="640">
        <v>0.3</v>
      </c>
      <c r="CV47" s="641"/>
      <c r="CW47" s="641"/>
      <c r="CX47" s="642"/>
      <c r="CY47" s="627">
        <v>3945740</v>
      </c>
      <c r="CZ47" s="643"/>
      <c r="DA47" s="643"/>
      <c r="DB47" s="643"/>
      <c r="DC47" s="643"/>
      <c r="DD47" s="643"/>
      <c r="DE47" s="643"/>
      <c r="DF47" s="644"/>
      <c r="DG47" s="627" t="s">
        <v>191</v>
      </c>
      <c r="DH47" s="643"/>
      <c r="DI47" s="643"/>
      <c r="DJ47" s="643"/>
      <c r="DK47" s="643"/>
      <c r="DL47" s="643"/>
      <c r="DM47" s="643"/>
      <c r="DN47" s="643"/>
      <c r="DO47" s="643"/>
      <c r="DP47" s="643"/>
      <c r="DQ47" s="644"/>
      <c r="DR47" s="640" t="s">
        <v>191</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11271026</v>
      </c>
      <c r="CN48" s="619"/>
      <c r="CO48" s="619"/>
      <c r="CP48" s="619"/>
      <c r="CQ48" s="619"/>
      <c r="CR48" s="619"/>
      <c r="CS48" s="619"/>
      <c r="CT48" s="620"/>
      <c r="CU48" s="640">
        <v>0.7</v>
      </c>
      <c r="CV48" s="641"/>
      <c r="CW48" s="641"/>
      <c r="CX48" s="642"/>
      <c r="CY48" s="627">
        <v>3508414</v>
      </c>
      <c r="CZ48" s="643"/>
      <c r="DA48" s="643"/>
      <c r="DB48" s="643"/>
      <c r="DC48" s="643"/>
      <c r="DD48" s="643"/>
      <c r="DE48" s="643"/>
      <c r="DF48" s="644"/>
      <c r="DG48" s="627" t="s">
        <v>191</v>
      </c>
      <c r="DH48" s="643"/>
      <c r="DI48" s="643"/>
      <c r="DJ48" s="643"/>
      <c r="DK48" s="643"/>
      <c r="DL48" s="643"/>
      <c r="DM48" s="643"/>
      <c r="DN48" s="643"/>
      <c r="DO48" s="643"/>
      <c r="DP48" s="643"/>
      <c r="DQ48" s="644"/>
      <c r="DR48" s="640" t="s">
        <v>191</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1720963</v>
      </c>
      <c r="CN49" s="643"/>
      <c r="CO49" s="643"/>
      <c r="CP49" s="643"/>
      <c r="CQ49" s="643"/>
      <c r="CR49" s="643"/>
      <c r="CS49" s="643"/>
      <c r="CT49" s="644"/>
      <c r="CU49" s="640">
        <v>0.1</v>
      </c>
      <c r="CV49" s="641"/>
      <c r="CW49" s="641"/>
      <c r="CX49" s="642"/>
      <c r="CY49" s="627">
        <v>53669</v>
      </c>
      <c r="CZ49" s="643"/>
      <c r="DA49" s="643"/>
      <c r="DB49" s="643"/>
      <c r="DC49" s="643"/>
      <c r="DD49" s="643"/>
      <c r="DE49" s="643"/>
      <c r="DF49" s="644"/>
      <c r="DG49" s="627" t="s">
        <v>191</v>
      </c>
      <c r="DH49" s="643"/>
      <c r="DI49" s="643"/>
      <c r="DJ49" s="643"/>
      <c r="DK49" s="643"/>
      <c r="DL49" s="643"/>
      <c r="DM49" s="643"/>
      <c r="DN49" s="643"/>
      <c r="DO49" s="643"/>
      <c r="DP49" s="643"/>
      <c r="DQ49" s="644"/>
      <c r="DR49" s="640" t="s">
        <v>191</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142802152</v>
      </c>
      <c r="CN50" s="619"/>
      <c r="CO50" s="619"/>
      <c r="CP50" s="619"/>
      <c r="CQ50" s="619"/>
      <c r="CR50" s="619"/>
      <c r="CS50" s="619"/>
      <c r="CT50" s="620"/>
      <c r="CU50" s="640">
        <v>8.6999999999999993</v>
      </c>
      <c r="CV50" s="641"/>
      <c r="CW50" s="641"/>
      <c r="CX50" s="642"/>
      <c r="CY50" s="627">
        <v>684707</v>
      </c>
      <c r="CZ50" s="643"/>
      <c r="DA50" s="643"/>
      <c r="DB50" s="643"/>
      <c r="DC50" s="643"/>
      <c r="DD50" s="643"/>
      <c r="DE50" s="643"/>
      <c r="DF50" s="644"/>
      <c r="DG50" s="627">
        <v>655447</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191</v>
      </c>
      <c r="CN51" s="643"/>
      <c r="CO51" s="643"/>
      <c r="CP51" s="643"/>
      <c r="CQ51" s="643"/>
      <c r="CR51" s="643"/>
      <c r="CS51" s="643"/>
      <c r="CT51" s="644"/>
      <c r="CU51" s="640" t="s">
        <v>191</v>
      </c>
      <c r="CV51" s="641"/>
      <c r="CW51" s="641"/>
      <c r="CX51" s="642"/>
      <c r="CY51" s="627" t="s">
        <v>191</v>
      </c>
      <c r="CZ51" s="643"/>
      <c r="DA51" s="643"/>
      <c r="DB51" s="643"/>
      <c r="DC51" s="643"/>
      <c r="DD51" s="643"/>
      <c r="DE51" s="643"/>
      <c r="DF51" s="644"/>
      <c r="DG51" s="627" t="s">
        <v>191</v>
      </c>
      <c r="DH51" s="643"/>
      <c r="DI51" s="643"/>
      <c r="DJ51" s="643"/>
      <c r="DK51" s="643"/>
      <c r="DL51" s="643"/>
      <c r="DM51" s="643"/>
      <c r="DN51" s="643"/>
      <c r="DO51" s="643"/>
      <c r="DP51" s="643"/>
      <c r="DQ51" s="644"/>
      <c r="DR51" s="640" t="s">
        <v>191</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131758707</v>
      </c>
      <c r="CN52" s="619"/>
      <c r="CO52" s="619"/>
      <c r="CP52" s="619"/>
      <c r="CQ52" s="619"/>
      <c r="CR52" s="619"/>
      <c r="CS52" s="619"/>
      <c r="CT52" s="620"/>
      <c r="CU52" s="640">
        <v>8.1</v>
      </c>
      <c r="CV52" s="641"/>
      <c r="CW52" s="641"/>
      <c r="CX52" s="642"/>
      <c r="CY52" s="627">
        <v>18080056</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1878323</v>
      </c>
      <c r="CN53" s="619"/>
      <c r="CO53" s="619"/>
      <c r="CP53" s="619"/>
      <c r="CQ53" s="619"/>
      <c r="CR53" s="619"/>
      <c r="CS53" s="619"/>
      <c r="CT53" s="620"/>
      <c r="CU53" s="640">
        <v>0.1</v>
      </c>
      <c r="CV53" s="641"/>
      <c r="CW53" s="641"/>
      <c r="CX53" s="642"/>
      <c r="CY53" s="627">
        <v>255128</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130921018</v>
      </c>
      <c r="CN54" s="619"/>
      <c r="CO54" s="619"/>
      <c r="CP54" s="619"/>
      <c r="CQ54" s="619"/>
      <c r="CR54" s="619"/>
      <c r="CS54" s="619"/>
      <c r="CT54" s="620"/>
      <c r="CU54" s="640">
        <v>8</v>
      </c>
      <c r="CV54" s="641"/>
      <c r="CW54" s="641"/>
      <c r="CX54" s="642"/>
      <c r="CY54" s="627">
        <v>17872636</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73972436</v>
      </c>
      <c r="CN55" s="619"/>
      <c r="CO55" s="619"/>
      <c r="CP55" s="619"/>
      <c r="CQ55" s="619"/>
      <c r="CR55" s="619"/>
      <c r="CS55" s="619"/>
      <c r="CT55" s="620"/>
      <c r="CU55" s="640">
        <v>4.5</v>
      </c>
      <c r="CV55" s="641"/>
      <c r="CW55" s="641"/>
      <c r="CX55" s="642"/>
      <c r="CY55" s="627">
        <v>4341488</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40828247</v>
      </c>
      <c r="CN56" s="619"/>
      <c r="CO56" s="619"/>
      <c r="CP56" s="619"/>
      <c r="CQ56" s="619"/>
      <c r="CR56" s="619"/>
      <c r="CS56" s="619"/>
      <c r="CT56" s="620"/>
      <c r="CU56" s="640">
        <v>2.5</v>
      </c>
      <c r="CV56" s="641"/>
      <c r="CW56" s="641"/>
      <c r="CX56" s="642"/>
      <c r="CY56" s="627">
        <v>10029084</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837689</v>
      </c>
      <c r="CN57" s="619"/>
      <c r="CO57" s="619"/>
      <c r="CP57" s="619"/>
      <c r="CQ57" s="619"/>
      <c r="CR57" s="619"/>
      <c r="CS57" s="619"/>
      <c r="CT57" s="620"/>
      <c r="CU57" s="640">
        <v>0.1</v>
      </c>
      <c r="CV57" s="641"/>
      <c r="CW57" s="641"/>
      <c r="CX57" s="642"/>
      <c r="CY57" s="627">
        <v>207420</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191</v>
      </c>
      <c r="CN58" s="619"/>
      <c r="CO58" s="619"/>
      <c r="CP58" s="619"/>
      <c r="CQ58" s="619"/>
      <c r="CR58" s="619"/>
      <c r="CS58" s="619"/>
      <c r="CT58" s="620"/>
      <c r="CU58" s="640" t="s">
        <v>191</v>
      </c>
      <c r="CV58" s="641"/>
      <c r="CW58" s="641"/>
      <c r="CX58" s="642"/>
      <c r="CY58" s="627" t="s">
        <v>191</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1633755761</v>
      </c>
      <c r="CN59" s="680"/>
      <c r="CO59" s="680"/>
      <c r="CP59" s="680"/>
      <c r="CQ59" s="680"/>
      <c r="CR59" s="680"/>
      <c r="CS59" s="680"/>
      <c r="CT59" s="681"/>
      <c r="CU59" s="682">
        <v>100</v>
      </c>
      <c r="CV59" s="683"/>
      <c r="CW59" s="683"/>
      <c r="CX59" s="684"/>
      <c r="CY59" s="685">
        <v>1184240280</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1631865</v>
      </c>
      <c r="R7" s="712"/>
      <c r="S7" s="712"/>
      <c r="T7" s="712"/>
      <c r="U7" s="712"/>
      <c r="V7" s="712">
        <v>1617033</v>
      </c>
      <c r="W7" s="712"/>
      <c r="X7" s="712"/>
      <c r="Y7" s="712"/>
      <c r="Z7" s="712"/>
      <c r="AA7" s="712">
        <v>14843</v>
      </c>
      <c r="AB7" s="712"/>
      <c r="AC7" s="712"/>
      <c r="AD7" s="712"/>
      <c r="AE7" s="713"/>
      <c r="AF7" s="714">
        <v>6808</v>
      </c>
      <c r="AG7" s="715"/>
      <c r="AH7" s="715"/>
      <c r="AI7" s="715"/>
      <c r="AJ7" s="716"/>
      <c r="AK7" s="751">
        <v>207201</v>
      </c>
      <c r="AL7" s="752"/>
      <c r="AM7" s="752"/>
      <c r="AN7" s="752"/>
      <c r="AO7" s="752"/>
      <c r="AP7" s="752">
        <v>3474590</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517</v>
      </c>
      <c r="BT7" s="756"/>
      <c r="BU7" s="756"/>
      <c r="BV7" s="756"/>
      <c r="BW7" s="756"/>
      <c r="BX7" s="756"/>
      <c r="BY7" s="756"/>
      <c r="BZ7" s="756"/>
      <c r="CA7" s="756"/>
      <c r="CB7" s="756"/>
      <c r="CC7" s="756"/>
      <c r="CD7" s="756"/>
      <c r="CE7" s="756"/>
      <c r="CF7" s="756"/>
      <c r="CG7" s="757"/>
      <c r="CH7" s="748">
        <v>-235</v>
      </c>
      <c r="CI7" s="749"/>
      <c r="CJ7" s="749"/>
      <c r="CK7" s="749"/>
      <c r="CL7" s="750"/>
      <c r="CM7" s="748">
        <v>1615</v>
      </c>
      <c r="CN7" s="749"/>
      <c r="CO7" s="749"/>
      <c r="CP7" s="749"/>
      <c r="CQ7" s="750"/>
      <c r="CR7" s="748">
        <v>1529</v>
      </c>
      <c r="CS7" s="749"/>
      <c r="CT7" s="749"/>
      <c r="CU7" s="749"/>
      <c r="CV7" s="750"/>
      <c r="CW7" s="748">
        <v>603</v>
      </c>
      <c r="CX7" s="749"/>
      <c r="CY7" s="749"/>
      <c r="CZ7" s="749"/>
      <c r="DA7" s="750"/>
      <c r="DB7" s="748" t="s">
        <v>550</v>
      </c>
      <c r="DC7" s="749"/>
      <c r="DD7" s="749"/>
      <c r="DE7" s="749"/>
      <c r="DF7" s="750"/>
      <c r="DG7" s="748" t="s">
        <v>548</v>
      </c>
      <c r="DH7" s="749"/>
      <c r="DI7" s="749"/>
      <c r="DJ7" s="749"/>
      <c r="DK7" s="750"/>
      <c r="DL7" s="748" t="s">
        <v>548</v>
      </c>
      <c r="DM7" s="749"/>
      <c r="DN7" s="749"/>
      <c r="DO7" s="749"/>
      <c r="DP7" s="750"/>
      <c r="DQ7" s="748" t="s">
        <v>548</v>
      </c>
      <c r="DR7" s="749"/>
      <c r="DS7" s="749"/>
      <c r="DT7" s="749"/>
      <c r="DU7" s="750"/>
      <c r="DV7" s="729"/>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1809</v>
      </c>
      <c r="R8" s="736"/>
      <c r="S8" s="736"/>
      <c r="T8" s="736"/>
      <c r="U8" s="736"/>
      <c r="V8" s="736">
        <v>1809</v>
      </c>
      <c r="W8" s="736"/>
      <c r="X8" s="736"/>
      <c r="Y8" s="736"/>
      <c r="Z8" s="736"/>
      <c r="AA8" s="736" t="s">
        <v>548</v>
      </c>
      <c r="AB8" s="736"/>
      <c r="AC8" s="736"/>
      <c r="AD8" s="736"/>
      <c r="AE8" s="737"/>
      <c r="AF8" s="738" t="s">
        <v>191</v>
      </c>
      <c r="AG8" s="739"/>
      <c r="AH8" s="739"/>
      <c r="AI8" s="739"/>
      <c r="AJ8" s="740"/>
      <c r="AK8" s="741">
        <v>800</v>
      </c>
      <c r="AL8" s="742"/>
      <c r="AM8" s="742"/>
      <c r="AN8" s="742"/>
      <c r="AO8" s="742"/>
      <c r="AP8" s="742" t="s">
        <v>548</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518</v>
      </c>
      <c r="BT8" s="746"/>
      <c r="BU8" s="746"/>
      <c r="BV8" s="746"/>
      <c r="BW8" s="746"/>
      <c r="BX8" s="746"/>
      <c r="BY8" s="746"/>
      <c r="BZ8" s="746"/>
      <c r="CA8" s="746"/>
      <c r="CB8" s="746"/>
      <c r="CC8" s="746"/>
      <c r="CD8" s="746"/>
      <c r="CE8" s="746"/>
      <c r="CF8" s="746"/>
      <c r="CG8" s="747"/>
      <c r="CH8" s="758">
        <v>0.3</v>
      </c>
      <c r="CI8" s="759"/>
      <c r="CJ8" s="759"/>
      <c r="CK8" s="759"/>
      <c r="CL8" s="760"/>
      <c r="CM8" s="758">
        <v>169</v>
      </c>
      <c r="CN8" s="759"/>
      <c r="CO8" s="759"/>
      <c r="CP8" s="759"/>
      <c r="CQ8" s="760"/>
      <c r="CR8" s="758">
        <v>60</v>
      </c>
      <c r="CS8" s="759"/>
      <c r="CT8" s="759"/>
      <c r="CU8" s="759"/>
      <c r="CV8" s="760"/>
      <c r="CW8" s="758">
        <v>28</v>
      </c>
      <c r="CX8" s="759"/>
      <c r="CY8" s="759"/>
      <c r="CZ8" s="759"/>
      <c r="DA8" s="760"/>
      <c r="DB8" s="758" t="s">
        <v>551</v>
      </c>
      <c r="DC8" s="759"/>
      <c r="DD8" s="759"/>
      <c r="DE8" s="759"/>
      <c r="DF8" s="760"/>
      <c r="DG8" s="758" t="s">
        <v>548</v>
      </c>
      <c r="DH8" s="759"/>
      <c r="DI8" s="759"/>
      <c r="DJ8" s="759"/>
      <c r="DK8" s="760"/>
      <c r="DL8" s="758" t="s">
        <v>548</v>
      </c>
      <c r="DM8" s="759"/>
      <c r="DN8" s="759"/>
      <c r="DO8" s="759"/>
      <c r="DP8" s="760"/>
      <c r="DQ8" s="758" t="s">
        <v>551</v>
      </c>
      <c r="DR8" s="759"/>
      <c r="DS8" s="759"/>
      <c r="DT8" s="759"/>
      <c r="DU8" s="760"/>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362479</v>
      </c>
      <c r="R9" s="736"/>
      <c r="S9" s="736"/>
      <c r="T9" s="736"/>
      <c r="U9" s="736"/>
      <c r="V9" s="736">
        <v>362479</v>
      </c>
      <c r="W9" s="736"/>
      <c r="X9" s="736"/>
      <c r="Y9" s="736"/>
      <c r="Z9" s="736"/>
      <c r="AA9" s="736" t="s">
        <v>548</v>
      </c>
      <c r="AB9" s="736"/>
      <c r="AC9" s="736"/>
      <c r="AD9" s="736"/>
      <c r="AE9" s="737"/>
      <c r="AF9" s="738" t="s">
        <v>191</v>
      </c>
      <c r="AG9" s="739"/>
      <c r="AH9" s="739"/>
      <c r="AI9" s="739"/>
      <c r="AJ9" s="740"/>
      <c r="AK9" s="741">
        <v>359791</v>
      </c>
      <c r="AL9" s="742"/>
      <c r="AM9" s="742"/>
      <c r="AN9" s="742"/>
      <c r="AO9" s="742"/>
      <c r="AP9" s="742" t="s">
        <v>548</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519</v>
      </c>
      <c r="BT9" s="746"/>
      <c r="BU9" s="746"/>
      <c r="BV9" s="746"/>
      <c r="BW9" s="746"/>
      <c r="BX9" s="746"/>
      <c r="BY9" s="746"/>
      <c r="BZ9" s="746"/>
      <c r="CA9" s="746"/>
      <c r="CB9" s="746"/>
      <c r="CC9" s="746"/>
      <c r="CD9" s="746"/>
      <c r="CE9" s="746"/>
      <c r="CF9" s="746"/>
      <c r="CG9" s="747"/>
      <c r="CH9" s="758">
        <v>10</v>
      </c>
      <c r="CI9" s="759"/>
      <c r="CJ9" s="759"/>
      <c r="CK9" s="759"/>
      <c r="CL9" s="760"/>
      <c r="CM9" s="758">
        <v>1514</v>
      </c>
      <c r="CN9" s="759"/>
      <c r="CO9" s="759"/>
      <c r="CP9" s="759"/>
      <c r="CQ9" s="760"/>
      <c r="CR9" s="758">
        <v>2974</v>
      </c>
      <c r="CS9" s="759"/>
      <c r="CT9" s="759"/>
      <c r="CU9" s="759"/>
      <c r="CV9" s="760"/>
      <c r="CW9" s="758">
        <v>4</v>
      </c>
      <c r="CX9" s="759"/>
      <c r="CY9" s="759"/>
      <c r="CZ9" s="759"/>
      <c r="DA9" s="760"/>
      <c r="DB9" s="758" t="s">
        <v>548</v>
      </c>
      <c r="DC9" s="759"/>
      <c r="DD9" s="759"/>
      <c r="DE9" s="759"/>
      <c r="DF9" s="760"/>
      <c r="DG9" s="758" t="s">
        <v>551</v>
      </c>
      <c r="DH9" s="759"/>
      <c r="DI9" s="759"/>
      <c r="DJ9" s="759"/>
      <c r="DK9" s="760"/>
      <c r="DL9" s="758" t="s">
        <v>548</v>
      </c>
      <c r="DM9" s="759"/>
      <c r="DN9" s="759"/>
      <c r="DO9" s="759"/>
      <c r="DP9" s="760"/>
      <c r="DQ9" s="758" t="s">
        <v>548</v>
      </c>
      <c r="DR9" s="759"/>
      <c r="DS9" s="759"/>
      <c r="DT9" s="759"/>
      <c r="DU9" s="760"/>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9617</v>
      </c>
      <c r="R10" s="736"/>
      <c r="S10" s="736"/>
      <c r="T10" s="736"/>
      <c r="U10" s="736"/>
      <c r="V10" s="736">
        <v>8922</v>
      </c>
      <c r="W10" s="736"/>
      <c r="X10" s="736"/>
      <c r="Y10" s="736"/>
      <c r="Z10" s="736"/>
      <c r="AA10" s="736">
        <v>695</v>
      </c>
      <c r="AB10" s="736"/>
      <c r="AC10" s="736"/>
      <c r="AD10" s="736"/>
      <c r="AE10" s="737"/>
      <c r="AF10" s="738">
        <v>695</v>
      </c>
      <c r="AG10" s="739"/>
      <c r="AH10" s="739"/>
      <c r="AI10" s="739"/>
      <c r="AJ10" s="740"/>
      <c r="AK10" s="741" t="s">
        <v>548</v>
      </c>
      <c r="AL10" s="742"/>
      <c r="AM10" s="742"/>
      <c r="AN10" s="742"/>
      <c r="AO10" s="742"/>
      <c r="AP10" s="742" t="s">
        <v>548</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520</v>
      </c>
      <c r="BT10" s="746"/>
      <c r="BU10" s="746"/>
      <c r="BV10" s="746"/>
      <c r="BW10" s="746"/>
      <c r="BX10" s="746"/>
      <c r="BY10" s="746"/>
      <c r="BZ10" s="746"/>
      <c r="CA10" s="746"/>
      <c r="CB10" s="746"/>
      <c r="CC10" s="746"/>
      <c r="CD10" s="746"/>
      <c r="CE10" s="746"/>
      <c r="CF10" s="746"/>
      <c r="CG10" s="747"/>
      <c r="CH10" s="758">
        <v>61</v>
      </c>
      <c r="CI10" s="759"/>
      <c r="CJ10" s="759"/>
      <c r="CK10" s="759"/>
      <c r="CL10" s="760"/>
      <c r="CM10" s="758">
        <v>4128</v>
      </c>
      <c r="CN10" s="759"/>
      <c r="CO10" s="759"/>
      <c r="CP10" s="759"/>
      <c r="CQ10" s="760"/>
      <c r="CR10" s="758">
        <v>610</v>
      </c>
      <c r="CS10" s="759"/>
      <c r="CT10" s="759"/>
      <c r="CU10" s="759"/>
      <c r="CV10" s="760"/>
      <c r="CW10" s="758" t="s">
        <v>551</v>
      </c>
      <c r="CX10" s="759"/>
      <c r="CY10" s="759"/>
      <c r="CZ10" s="759"/>
      <c r="DA10" s="760"/>
      <c r="DB10" s="758" t="s">
        <v>550</v>
      </c>
      <c r="DC10" s="759"/>
      <c r="DD10" s="759"/>
      <c r="DE10" s="759"/>
      <c r="DF10" s="760"/>
      <c r="DG10" s="758" t="s">
        <v>548</v>
      </c>
      <c r="DH10" s="759"/>
      <c r="DI10" s="759"/>
      <c r="DJ10" s="759"/>
      <c r="DK10" s="760"/>
      <c r="DL10" s="758" t="s">
        <v>548</v>
      </c>
      <c r="DM10" s="759"/>
      <c r="DN10" s="759"/>
      <c r="DO10" s="759"/>
      <c r="DP10" s="760"/>
      <c r="DQ10" s="758" t="s">
        <v>548</v>
      </c>
      <c r="DR10" s="759"/>
      <c r="DS10" s="759"/>
      <c r="DT10" s="759"/>
      <c r="DU10" s="760"/>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532832</v>
      </c>
      <c r="R11" s="736"/>
      <c r="S11" s="736"/>
      <c r="T11" s="736"/>
      <c r="U11" s="736"/>
      <c r="V11" s="736">
        <v>527224</v>
      </c>
      <c r="W11" s="736"/>
      <c r="X11" s="736"/>
      <c r="Y11" s="736"/>
      <c r="Z11" s="736"/>
      <c r="AA11" s="736">
        <v>5608</v>
      </c>
      <c r="AB11" s="736"/>
      <c r="AC11" s="736"/>
      <c r="AD11" s="736"/>
      <c r="AE11" s="737"/>
      <c r="AF11" s="738">
        <v>5608</v>
      </c>
      <c r="AG11" s="739"/>
      <c r="AH11" s="739"/>
      <c r="AI11" s="739"/>
      <c r="AJ11" s="740"/>
      <c r="AK11" s="741">
        <v>330804</v>
      </c>
      <c r="AL11" s="742"/>
      <c r="AM11" s="742"/>
      <c r="AN11" s="742"/>
      <c r="AO11" s="742"/>
      <c r="AP11" s="742" t="s">
        <v>548</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521</v>
      </c>
      <c r="BT11" s="746"/>
      <c r="BU11" s="746"/>
      <c r="BV11" s="746"/>
      <c r="BW11" s="746"/>
      <c r="BX11" s="746"/>
      <c r="BY11" s="746"/>
      <c r="BZ11" s="746"/>
      <c r="CA11" s="746"/>
      <c r="CB11" s="746"/>
      <c r="CC11" s="746"/>
      <c r="CD11" s="746"/>
      <c r="CE11" s="746"/>
      <c r="CF11" s="746"/>
      <c r="CG11" s="747"/>
      <c r="CH11" s="758">
        <v>2989</v>
      </c>
      <c r="CI11" s="759"/>
      <c r="CJ11" s="759"/>
      <c r="CK11" s="759"/>
      <c r="CL11" s="760"/>
      <c r="CM11" s="758">
        <v>-13946</v>
      </c>
      <c r="CN11" s="759"/>
      <c r="CO11" s="759"/>
      <c r="CP11" s="759"/>
      <c r="CQ11" s="760"/>
      <c r="CR11" s="758">
        <v>21402</v>
      </c>
      <c r="CS11" s="759"/>
      <c r="CT11" s="759"/>
      <c r="CU11" s="759"/>
      <c r="CV11" s="760"/>
      <c r="CW11" s="758">
        <v>101</v>
      </c>
      <c r="CX11" s="759"/>
      <c r="CY11" s="759"/>
      <c r="CZ11" s="759"/>
      <c r="DA11" s="760"/>
      <c r="DB11" s="758" t="s">
        <v>548</v>
      </c>
      <c r="DC11" s="759"/>
      <c r="DD11" s="759"/>
      <c r="DE11" s="759"/>
      <c r="DF11" s="760"/>
      <c r="DG11" s="758" t="s">
        <v>551</v>
      </c>
      <c r="DH11" s="759"/>
      <c r="DI11" s="759"/>
      <c r="DJ11" s="759"/>
      <c r="DK11" s="760"/>
      <c r="DL11" s="758" t="s">
        <v>551</v>
      </c>
      <c r="DM11" s="759"/>
      <c r="DN11" s="759"/>
      <c r="DO11" s="759"/>
      <c r="DP11" s="760"/>
      <c r="DQ11" s="758" t="s">
        <v>549</v>
      </c>
      <c r="DR11" s="759"/>
      <c r="DS11" s="759"/>
      <c r="DT11" s="759"/>
      <c r="DU11" s="760"/>
      <c r="DV11" s="761"/>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3405</v>
      </c>
      <c r="R12" s="736"/>
      <c r="S12" s="736"/>
      <c r="T12" s="736"/>
      <c r="U12" s="736"/>
      <c r="V12" s="736">
        <v>1972</v>
      </c>
      <c r="W12" s="736"/>
      <c r="X12" s="736"/>
      <c r="Y12" s="736"/>
      <c r="Z12" s="736"/>
      <c r="AA12" s="736">
        <v>1433</v>
      </c>
      <c r="AB12" s="736"/>
      <c r="AC12" s="736"/>
      <c r="AD12" s="736"/>
      <c r="AE12" s="737"/>
      <c r="AF12" s="738" t="s">
        <v>191</v>
      </c>
      <c r="AG12" s="739"/>
      <c r="AH12" s="739"/>
      <c r="AI12" s="739"/>
      <c r="AJ12" s="740"/>
      <c r="AK12" s="741" t="s">
        <v>548</v>
      </c>
      <c r="AL12" s="742"/>
      <c r="AM12" s="742"/>
      <c r="AN12" s="742"/>
      <c r="AO12" s="742"/>
      <c r="AP12" s="742" t="s">
        <v>548</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522</v>
      </c>
      <c r="BT12" s="746"/>
      <c r="BU12" s="746"/>
      <c r="BV12" s="746"/>
      <c r="BW12" s="746"/>
      <c r="BX12" s="746"/>
      <c r="BY12" s="746"/>
      <c r="BZ12" s="746"/>
      <c r="CA12" s="746"/>
      <c r="CB12" s="746"/>
      <c r="CC12" s="746"/>
      <c r="CD12" s="746"/>
      <c r="CE12" s="746"/>
      <c r="CF12" s="746"/>
      <c r="CG12" s="747"/>
      <c r="CH12" s="758">
        <v>-142</v>
      </c>
      <c r="CI12" s="759"/>
      <c r="CJ12" s="759"/>
      <c r="CK12" s="759"/>
      <c r="CL12" s="760"/>
      <c r="CM12" s="758">
        <v>36</v>
      </c>
      <c r="CN12" s="759"/>
      <c r="CO12" s="759"/>
      <c r="CP12" s="759"/>
      <c r="CQ12" s="760"/>
      <c r="CR12" s="758">
        <v>92</v>
      </c>
      <c r="CS12" s="759"/>
      <c r="CT12" s="759"/>
      <c r="CU12" s="759"/>
      <c r="CV12" s="760"/>
      <c r="CW12" s="758">
        <v>53</v>
      </c>
      <c r="CX12" s="759"/>
      <c r="CY12" s="759"/>
      <c r="CZ12" s="759"/>
      <c r="DA12" s="760"/>
      <c r="DB12" s="758" t="s">
        <v>548</v>
      </c>
      <c r="DC12" s="759"/>
      <c r="DD12" s="759"/>
      <c r="DE12" s="759"/>
      <c r="DF12" s="760"/>
      <c r="DG12" s="758" t="s">
        <v>551</v>
      </c>
      <c r="DH12" s="759"/>
      <c r="DI12" s="759"/>
      <c r="DJ12" s="759"/>
      <c r="DK12" s="760"/>
      <c r="DL12" s="758" t="s">
        <v>548</v>
      </c>
      <c r="DM12" s="759"/>
      <c r="DN12" s="759"/>
      <c r="DO12" s="759"/>
      <c r="DP12" s="760"/>
      <c r="DQ12" s="758" t="s">
        <v>548</v>
      </c>
      <c r="DR12" s="759"/>
      <c r="DS12" s="759"/>
      <c r="DT12" s="759"/>
      <c r="DU12" s="760"/>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844</v>
      </c>
      <c r="R13" s="736"/>
      <c r="S13" s="736"/>
      <c r="T13" s="736"/>
      <c r="U13" s="736"/>
      <c r="V13" s="736">
        <v>531</v>
      </c>
      <c r="W13" s="736"/>
      <c r="X13" s="736"/>
      <c r="Y13" s="736"/>
      <c r="Z13" s="736"/>
      <c r="AA13" s="736">
        <v>313</v>
      </c>
      <c r="AB13" s="736"/>
      <c r="AC13" s="736"/>
      <c r="AD13" s="736"/>
      <c r="AE13" s="737"/>
      <c r="AF13" s="738">
        <v>0</v>
      </c>
      <c r="AG13" s="739"/>
      <c r="AH13" s="739"/>
      <c r="AI13" s="739"/>
      <c r="AJ13" s="740"/>
      <c r="AK13" s="741">
        <v>4</v>
      </c>
      <c r="AL13" s="742"/>
      <c r="AM13" s="742"/>
      <c r="AN13" s="742"/>
      <c r="AO13" s="742"/>
      <c r="AP13" s="742" t="s">
        <v>548</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523</v>
      </c>
      <c r="BT13" s="746"/>
      <c r="BU13" s="746"/>
      <c r="BV13" s="746"/>
      <c r="BW13" s="746"/>
      <c r="BX13" s="746"/>
      <c r="BY13" s="746"/>
      <c r="BZ13" s="746"/>
      <c r="CA13" s="746"/>
      <c r="CB13" s="746"/>
      <c r="CC13" s="746"/>
      <c r="CD13" s="746"/>
      <c r="CE13" s="746"/>
      <c r="CF13" s="746"/>
      <c r="CG13" s="747"/>
      <c r="CH13" s="758">
        <v>-1</v>
      </c>
      <c r="CI13" s="759"/>
      <c r="CJ13" s="759"/>
      <c r="CK13" s="759"/>
      <c r="CL13" s="760"/>
      <c r="CM13" s="758">
        <v>584</v>
      </c>
      <c r="CN13" s="759"/>
      <c r="CO13" s="759"/>
      <c r="CP13" s="759"/>
      <c r="CQ13" s="760"/>
      <c r="CR13" s="758">
        <v>282</v>
      </c>
      <c r="CS13" s="759"/>
      <c r="CT13" s="759"/>
      <c r="CU13" s="759"/>
      <c r="CV13" s="760"/>
      <c r="CW13" s="758" t="s">
        <v>548</v>
      </c>
      <c r="CX13" s="759"/>
      <c r="CY13" s="759"/>
      <c r="CZ13" s="759"/>
      <c r="DA13" s="760"/>
      <c r="DB13" s="758" t="s">
        <v>548</v>
      </c>
      <c r="DC13" s="759"/>
      <c r="DD13" s="759"/>
      <c r="DE13" s="759"/>
      <c r="DF13" s="760"/>
      <c r="DG13" s="758" t="s">
        <v>551</v>
      </c>
      <c r="DH13" s="759"/>
      <c r="DI13" s="759"/>
      <c r="DJ13" s="759"/>
      <c r="DK13" s="760"/>
      <c r="DL13" s="758" t="s">
        <v>548</v>
      </c>
      <c r="DM13" s="759"/>
      <c r="DN13" s="759"/>
      <c r="DO13" s="759"/>
      <c r="DP13" s="760"/>
      <c r="DQ13" s="758" t="s">
        <v>551</v>
      </c>
      <c r="DR13" s="759"/>
      <c r="DS13" s="759"/>
      <c r="DT13" s="759"/>
      <c r="DU13" s="760"/>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739</v>
      </c>
      <c r="R14" s="736"/>
      <c r="S14" s="736"/>
      <c r="T14" s="736"/>
      <c r="U14" s="736"/>
      <c r="V14" s="736">
        <v>739</v>
      </c>
      <c r="W14" s="736"/>
      <c r="X14" s="736"/>
      <c r="Y14" s="736"/>
      <c r="Z14" s="736"/>
      <c r="AA14" s="736">
        <v>0</v>
      </c>
      <c r="AB14" s="736"/>
      <c r="AC14" s="736"/>
      <c r="AD14" s="736"/>
      <c r="AE14" s="737"/>
      <c r="AF14" s="738">
        <v>0</v>
      </c>
      <c r="AG14" s="739"/>
      <c r="AH14" s="739"/>
      <c r="AI14" s="739"/>
      <c r="AJ14" s="740"/>
      <c r="AK14" s="741">
        <v>139</v>
      </c>
      <c r="AL14" s="742"/>
      <c r="AM14" s="742"/>
      <c r="AN14" s="742"/>
      <c r="AO14" s="742"/>
      <c r="AP14" s="742" t="s">
        <v>548</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524</v>
      </c>
      <c r="BT14" s="746"/>
      <c r="BU14" s="746"/>
      <c r="BV14" s="746"/>
      <c r="BW14" s="746"/>
      <c r="BX14" s="746"/>
      <c r="BY14" s="746"/>
      <c r="BZ14" s="746"/>
      <c r="CA14" s="746"/>
      <c r="CB14" s="746"/>
      <c r="CC14" s="746"/>
      <c r="CD14" s="746"/>
      <c r="CE14" s="746"/>
      <c r="CF14" s="746"/>
      <c r="CG14" s="747"/>
      <c r="CH14" s="758">
        <v>-2</v>
      </c>
      <c r="CI14" s="759"/>
      <c r="CJ14" s="759"/>
      <c r="CK14" s="759"/>
      <c r="CL14" s="760"/>
      <c r="CM14" s="758">
        <v>20</v>
      </c>
      <c r="CN14" s="759"/>
      <c r="CO14" s="759"/>
      <c r="CP14" s="759"/>
      <c r="CQ14" s="760"/>
      <c r="CR14" s="758">
        <v>5</v>
      </c>
      <c r="CS14" s="759"/>
      <c r="CT14" s="759"/>
      <c r="CU14" s="759"/>
      <c r="CV14" s="760"/>
      <c r="CW14" s="758">
        <v>29</v>
      </c>
      <c r="CX14" s="759"/>
      <c r="CY14" s="759"/>
      <c r="CZ14" s="759"/>
      <c r="DA14" s="760"/>
      <c r="DB14" s="758" t="s">
        <v>548</v>
      </c>
      <c r="DC14" s="759"/>
      <c r="DD14" s="759"/>
      <c r="DE14" s="759"/>
      <c r="DF14" s="760"/>
      <c r="DG14" s="758" t="s">
        <v>548</v>
      </c>
      <c r="DH14" s="759"/>
      <c r="DI14" s="759"/>
      <c r="DJ14" s="759"/>
      <c r="DK14" s="760"/>
      <c r="DL14" s="758" t="s">
        <v>548</v>
      </c>
      <c r="DM14" s="759"/>
      <c r="DN14" s="759"/>
      <c r="DO14" s="759"/>
      <c r="DP14" s="760"/>
      <c r="DQ14" s="758" t="s">
        <v>548</v>
      </c>
      <c r="DR14" s="759"/>
      <c r="DS14" s="759"/>
      <c r="DT14" s="759"/>
      <c r="DU14" s="760"/>
      <c r="DV14" s="761"/>
      <c r="DW14" s="762"/>
      <c r="DX14" s="762"/>
      <c r="DY14" s="762"/>
      <c r="DZ14" s="763"/>
      <c r="EA14" s="199"/>
    </row>
    <row r="15" spans="1:131" s="200" customFormat="1" ht="26.25" customHeight="1">
      <c r="A15" s="206">
        <v>9</v>
      </c>
      <c r="B15" s="732" t="s">
        <v>340</v>
      </c>
      <c r="C15" s="733"/>
      <c r="D15" s="733"/>
      <c r="E15" s="733"/>
      <c r="F15" s="733"/>
      <c r="G15" s="733"/>
      <c r="H15" s="733"/>
      <c r="I15" s="733"/>
      <c r="J15" s="733"/>
      <c r="K15" s="733"/>
      <c r="L15" s="733"/>
      <c r="M15" s="733"/>
      <c r="N15" s="733"/>
      <c r="O15" s="733"/>
      <c r="P15" s="734"/>
      <c r="Q15" s="735">
        <v>5109</v>
      </c>
      <c r="R15" s="736"/>
      <c r="S15" s="736"/>
      <c r="T15" s="736"/>
      <c r="U15" s="736"/>
      <c r="V15" s="736">
        <v>4064</v>
      </c>
      <c r="W15" s="736"/>
      <c r="X15" s="736"/>
      <c r="Y15" s="736"/>
      <c r="Z15" s="736"/>
      <c r="AA15" s="736">
        <v>1045</v>
      </c>
      <c r="AB15" s="736"/>
      <c r="AC15" s="736"/>
      <c r="AD15" s="736"/>
      <c r="AE15" s="737"/>
      <c r="AF15" s="738">
        <v>1045</v>
      </c>
      <c r="AG15" s="739"/>
      <c r="AH15" s="739"/>
      <c r="AI15" s="739"/>
      <c r="AJ15" s="740"/>
      <c r="AK15" s="741" t="s">
        <v>548</v>
      </c>
      <c r="AL15" s="742"/>
      <c r="AM15" s="742"/>
      <c r="AN15" s="742"/>
      <c r="AO15" s="742"/>
      <c r="AP15" s="742">
        <v>13758</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525</v>
      </c>
      <c r="BT15" s="746"/>
      <c r="BU15" s="746"/>
      <c r="BV15" s="746"/>
      <c r="BW15" s="746"/>
      <c r="BX15" s="746"/>
      <c r="BY15" s="746"/>
      <c r="BZ15" s="746"/>
      <c r="CA15" s="746"/>
      <c r="CB15" s="746"/>
      <c r="CC15" s="746"/>
      <c r="CD15" s="746"/>
      <c r="CE15" s="746"/>
      <c r="CF15" s="746"/>
      <c r="CG15" s="747"/>
      <c r="CH15" s="758">
        <v>-2</v>
      </c>
      <c r="CI15" s="759"/>
      <c r="CJ15" s="759"/>
      <c r="CK15" s="759"/>
      <c r="CL15" s="760"/>
      <c r="CM15" s="758">
        <v>283</v>
      </c>
      <c r="CN15" s="759"/>
      <c r="CO15" s="759"/>
      <c r="CP15" s="759"/>
      <c r="CQ15" s="760"/>
      <c r="CR15" s="758">
        <v>140</v>
      </c>
      <c r="CS15" s="759"/>
      <c r="CT15" s="759"/>
      <c r="CU15" s="759"/>
      <c r="CV15" s="760"/>
      <c r="CW15" s="758" t="s">
        <v>551</v>
      </c>
      <c r="CX15" s="759"/>
      <c r="CY15" s="759"/>
      <c r="CZ15" s="759"/>
      <c r="DA15" s="760"/>
      <c r="DB15" s="758" t="s">
        <v>548</v>
      </c>
      <c r="DC15" s="759"/>
      <c r="DD15" s="759"/>
      <c r="DE15" s="759"/>
      <c r="DF15" s="760"/>
      <c r="DG15" s="758" t="s">
        <v>548</v>
      </c>
      <c r="DH15" s="759"/>
      <c r="DI15" s="759"/>
      <c r="DJ15" s="759"/>
      <c r="DK15" s="760"/>
      <c r="DL15" s="758" t="s">
        <v>548</v>
      </c>
      <c r="DM15" s="759"/>
      <c r="DN15" s="759"/>
      <c r="DO15" s="759"/>
      <c r="DP15" s="760"/>
      <c r="DQ15" s="758" t="s">
        <v>548</v>
      </c>
      <c r="DR15" s="759"/>
      <c r="DS15" s="759"/>
      <c r="DT15" s="759"/>
      <c r="DU15" s="760"/>
      <c r="DV15" s="761"/>
      <c r="DW15" s="762"/>
      <c r="DX15" s="762"/>
      <c r="DY15" s="762"/>
      <c r="DZ15" s="763"/>
      <c r="EA15" s="199"/>
    </row>
    <row r="16" spans="1:131" s="200" customFormat="1" ht="26.25" customHeight="1">
      <c r="A16" s="206">
        <v>10</v>
      </c>
      <c r="B16" s="732" t="s">
        <v>341</v>
      </c>
      <c r="C16" s="733"/>
      <c r="D16" s="733"/>
      <c r="E16" s="733"/>
      <c r="F16" s="733"/>
      <c r="G16" s="733"/>
      <c r="H16" s="733"/>
      <c r="I16" s="733"/>
      <c r="J16" s="733"/>
      <c r="K16" s="733"/>
      <c r="L16" s="733"/>
      <c r="M16" s="733"/>
      <c r="N16" s="733"/>
      <c r="O16" s="733"/>
      <c r="P16" s="734"/>
      <c r="Q16" s="735">
        <v>4217</v>
      </c>
      <c r="R16" s="736"/>
      <c r="S16" s="736"/>
      <c r="T16" s="736"/>
      <c r="U16" s="736"/>
      <c r="V16" s="736">
        <v>3720</v>
      </c>
      <c r="W16" s="736"/>
      <c r="X16" s="736"/>
      <c r="Y16" s="736"/>
      <c r="Z16" s="736"/>
      <c r="AA16" s="736">
        <v>497</v>
      </c>
      <c r="AB16" s="736"/>
      <c r="AC16" s="736"/>
      <c r="AD16" s="736"/>
      <c r="AE16" s="737"/>
      <c r="AF16" s="738">
        <v>396</v>
      </c>
      <c r="AG16" s="739"/>
      <c r="AH16" s="739"/>
      <c r="AI16" s="739"/>
      <c r="AJ16" s="740"/>
      <c r="AK16" s="741">
        <v>10</v>
      </c>
      <c r="AL16" s="742"/>
      <c r="AM16" s="742"/>
      <c r="AN16" s="742"/>
      <c r="AO16" s="742"/>
      <c r="AP16" s="742">
        <v>10737</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526</v>
      </c>
      <c r="BT16" s="746"/>
      <c r="BU16" s="746"/>
      <c r="BV16" s="746"/>
      <c r="BW16" s="746"/>
      <c r="BX16" s="746"/>
      <c r="BY16" s="746"/>
      <c r="BZ16" s="746"/>
      <c r="CA16" s="746"/>
      <c r="CB16" s="746"/>
      <c r="CC16" s="746"/>
      <c r="CD16" s="746"/>
      <c r="CE16" s="746"/>
      <c r="CF16" s="746"/>
      <c r="CG16" s="747"/>
      <c r="CH16" s="758">
        <v>-1</v>
      </c>
      <c r="CI16" s="759"/>
      <c r="CJ16" s="759"/>
      <c r="CK16" s="759"/>
      <c r="CL16" s="760"/>
      <c r="CM16" s="758">
        <v>584</v>
      </c>
      <c r="CN16" s="759"/>
      <c r="CO16" s="759"/>
      <c r="CP16" s="759"/>
      <c r="CQ16" s="760"/>
      <c r="CR16" s="758">
        <v>275</v>
      </c>
      <c r="CS16" s="759"/>
      <c r="CT16" s="759"/>
      <c r="CU16" s="759"/>
      <c r="CV16" s="760"/>
      <c r="CW16" s="758" t="s">
        <v>548</v>
      </c>
      <c r="CX16" s="759"/>
      <c r="CY16" s="759"/>
      <c r="CZ16" s="759"/>
      <c r="DA16" s="760"/>
      <c r="DB16" s="758" t="s">
        <v>548</v>
      </c>
      <c r="DC16" s="759"/>
      <c r="DD16" s="759"/>
      <c r="DE16" s="759"/>
      <c r="DF16" s="760"/>
      <c r="DG16" s="758" t="s">
        <v>548</v>
      </c>
      <c r="DH16" s="759"/>
      <c r="DI16" s="759"/>
      <c r="DJ16" s="759"/>
      <c r="DK16" s="760"/>
      <c r="DL16" s="758" t="s">
        <v>548</v>
      </c>
      <c r="DM16" s="759"/>
      <c r="DN16" s="759"/>
      <c r="DO16" s="759"/>
      <c r="DP16" s="760"/>
      <c r="DQ16" s="758" t="s">
        <v>548</v>
      </c>
      <c r="DR16" s="759"/>
      <c r="DS16" s="759"/>
      <c r="DT16" s="759"/>
      <c r="DU16" s="760"/>
      <c r="DV16" s="761"/>
      <c r="DW16" s="762"/>
      <c r="DX16" s="762"/>
      <c r="DY16" s="762"/>
      <c r="DZ16" s="763"/>
      <c r="EA16" s="199"/>
    </row>
    <row r="17" spans="1:131" s="200" customFormat="1" ht="26.25" customHeight="1">
      <c r="A17" s="206">
        <v>11</v>
      </c>
      <c r="B17" s="732" t="s">
        <v>342</v>
      </c>
      <c r="C17" s="733"/>
      <c r="D17" s="733"/>
      <c r="E17" s="733"/>
      <c r="F17" s="733"/>
      <c r="G17" s="733"/>
      <c r="H17" s="733"/>
      <c r="I17" s="733"/>
      <c r="J17" s="733"/>
      <c r="K17" s="733"/>
      <c r="L17" s="733"/>
      <c r="M17" s="733"/>
      <c r="N17" s="733"/>
      <c r="O17" s="733"/>
      <c r="P17" s="734"/>
      <c r="Q17" s="735">
        <v>112</v>
      </c>
      <c r="R17" s="736"/>
      <c r="S17" s="736"/>
      <c r="T17" s="736"/>
      <c r="U17" s="736"/>
      <c r="V17" s="736">
        <v>32</v>
      </c>
      <c r="W17" s="736"/>
      <c r="X17" s="736"/>
      <c r="Y17" s="736"/>
      <c r="Z17" s="736"/>
      <c r="AA17" s="736">
        <v>80</v>
      </c>
      <c r="AB17" s="736"/>
      <c r="AC17" s="736"/>
      <c r="AD17" s="736"/>
      <c r="AE17" s="737"/>
      <c r="AF17" s="738">
        <v>3</v>
      </c>
      <c r="AG17" s="739"/>
      <c r="AH17" s="739"/>
      <c r="AI17" s="739"/>
      <c r="AJ17" s="740"/>
      <c r="AK17" s="741" t="s">
        <v>548</v>
      </c>
      <c r="AL17" s="742"/>
      <c r="AM17" s="742"/>
      <c r="AN17" s="742"/>
      <c r="AO17" s="742"/>
      <c r="AP17" s="742">
        <v>207</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527</v>
      </c>
      <c r="BT17" s="746"/>
      <c r="BU17" s="746"/>
      <c r="BV17" s="746"/>
      <c r="BW17" s="746"/>
      <c r="BX17" s="746"/>
      <c r="BY17" s="746"/>
      <c r="BZ17" s="746"/>
      <c r="CA17" s="746"/>
      <c r="CB17" s="746"/>
      <c r="CC17" s="746"/>
      <c r="CD17" s="746"/>
      <c r="CE17" s="746"/>
      <c r="CF17" s="746"/>
      <c r="CG17" s="747"/>
      <c r="CH17" s="758">
        <v>15</v>
      </c>
      <c r="CI17" s="759"/>
      <c r="CJ17" s="759"/>
      <c r="CK17" s="759"/>
      <c r="CL17" s="760"/>
      <c r="CM17" s="758">
        <v>666</v>
      </c>
      <c r="CN17" s="759"/>
      <c r="CO17" s="759"/>
      <c r="CP17" s="759"/>
      <c r="CQ17" s="760"/>
      <c r="CR17" s="758">
        <v>300</v>
      </c>
      <c r="CS17" s="759"/>
      <c r="CT17" s="759"/>
      <c r="CU17" s="759"/>
      <c r="CV17" s="760"/>
      <c r="CW17" s="758">
        <v>40</v>
      </c>
      <c r="CX17" s="759"/>
      <c r="CY17" s="759"/>
      <c r="CZ17" s="759"/>
      <c r="DA17" s="760"/>
      <c r="DB17" s="758" t="s">
        <v>548</v>
      </c>
      <c r="DC17" s="759"/>
      <c r="DD17" s="759"/>
      <c r="DE17" s="759"/>
      <c r="DF17" s="760"/>
      <c r="DG17" s="758" t="s">
        <v>548</v>
      </c>
      <c r="DH17" s="759"/>
      <c r="DI17" s="759"/>
      <c r="DJ17" s="759"/>
      <c r="DK17" s="760"/>
      <c r="DL17" s="758" t="s">
        <v>548</v>
      </c>
      <c r="DM17" s="759"/>
      <c r="DN17" s="759"/>
      <c r="DO17" s="759"/>
      <c r="DP17" s="760"/>
      <c r="DQ17" s="758" t="s">
        <v>548</v>
      </c>
      <c r="DR17" s="759"/>
      <c r="DS17" s="759"/>
      <c r="DT17" s="759"/>
      <c r="DU17" s="760"/>
      <c r="DV17" s="761"/>
      <c r="DW17" s="762"/>
      <c r="DX17" s="762"/>
      <c r="DY17" s="762"/>
      <c r="DZ17" s="763"/>
      <c r="EA17" s="199"/>
    </row>
    <row r="18" spans="1:131" s="200" customFormat="1" ht="26.25" customHeight="1">
      <c r="A18" s="206">
        <v>12</v>
      </c>
      <c r="B18" s="732" t="s">
        <v>343</v>
      </c>
      <c r="C18" s="733"/>
      <c r="D18" s="733"/>
      <c r="E18" s="733"/>
      <c r="F18" s="733"/>
      <c r="G18" s="733"/>
      <c r="H18" s="733"/>
      <c r="I18" s="733"/>
      <c r="J18" s="733"/>
      <c r="K18" s="733"/>
      <c r="L18" s="733"/>
      <c r="M18" s="733"/>
      <c r="N18" s="733"/>
      <c r="O18" s="733"/>
      <c r="P18" s="734"/>
      <c r="Q18" s="735">
        <v>273</v>
      </c>
      <c r="R18" s="736"/>
      <c r="S18" s="736"/>
      <c r="T18" s="736"/>
      <c r="U18" s="736"/>
      <c r="V18" s="736">
        <v>269</v>
      </c>
      <c r="W18" s="736"/>
      <c r="X18" s="736"/>
      <c r="Y18" s="736"/>
      <c r="Z18" s="736"/>
      <c r="AA18" s="736">
        <v>4</v>
      </c>
      <c r="AB18" s="736"/>
      <c r="AC18" s="736"/>
      <c r="AD18" s="736"/>
      <c r="AE18" s="737"/>
      <c r="AF18" s="738">
        <v>4</v>
      </c>
      <c r="AG18" s="739"/>
      <c r="AH18" s="739"/>
      <c r="AI18" s="739"/>
      <c r="AJ18" s="740"/>
      <c r="AK18" s="741">
        <v>206</v>
      </c>
      <c r="AL18" s="742"/>
      <c r="AM18" s="742"/>
      <c r="AN18" s="742"/>
      <c r="AO18" s="742"/>
      <c r="AP18" s="742">
        <v>2765</v>
      </c>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528</v>
      </c>
      <c r="BT18" s="746"/>
      <c r="BU18" s="746"/>
      <c r="BV18" s="746"/>
      <c r="BW18" s="746"/>
      <c r="BX18" s="746"/>
      <c r="BY18" s="746"/>
      <c r="BZ18" s="746"/>
      <c r="CA18" s="746"/>
      <c r="CB18" s="746"/>
      <c r="CC18" s="746"/>
      <c r="CD18" s="746"/>
      <c r="CE18" s="746"/>
      <c r="CF18" s="746"/>
      <c r="CG18" s="747"/>
      <c r="CH18" s="758">
        <v>10</v>
      </c>
      <c r="CI18" s="759"/>
      <c r="CJ18" s="759"/>
      <c r="CK18" s="759"/>
      <c r="CL18" s="760"/>
      <c r="CM18" s="758">
        <v>79</v>
      </c>
      <c r="CN18" s="759"/>
      <c r="CO18" s="759"/>
      <c r="CP18" s="759"/>
      <c r="CQ18" s="760"/>
      <c r="CR18" s="758">
        <v>25</v>
      </c>
      <c r="CS18" s="759"/>
      <c r="CT18" s="759"/>
      <c r="CU18" s="759"/>
      <c r="CV18" s="760"/>
      <c r="CW18" s="758">
        <v>21</v>
      </c>
      <c r="CX18" s="759"/>
      <c r="CY18" s="759"/>
      <c r="CZ18" s="759"/>
      <c r="DA18" s="760"/>
      <c r="DB18" s="758" t="s">
        <v>548</v>
      </c>
      <c r="DC18" s="759"/>
      <c r="DD18" s="759"/>
      <c r="DE18" s="759"/>
      <c r="DF18" s="760"/>
      <c r="DG18" s="758" t="s">
        <v>548</v>
      </c>
      <c r="DH18" s="759"/>
      <c r="DI18" s="759"/>
      <c r="DJ18" s="759"/>
      <c r="DK18" s="760"/>
      <c r="DL18" s="758" t="s">
        <v>548</v>
      </c>
      <c r="DM18" s="759"/>
      <c r="DN18" s="759"/>
      <c r="DO18" s="759"/>
      <c r="DP18" s="760"/>
      <c r="DQ18" s="758" t="s">
        <v>548</v>
      </c>
      <c r="DR18" s="759"/>
      <c r="DS18" s="759"/>
      <c r="DT18" s="759"/>
      <c r="DU18" s="760"/>
      <c r="DV18" s="761"/>
      <c r="DW18" s="762"/>
      <c r="DX18" s="762"/>
      <c r="DY18" s="762"/>
      <c r="DZ18" s="763"/>
      <c r="EA18" s="199"/>
    </row>
    <row r="19" spans="1:131" s="200" customFormat="1" ht="26.25" customHeight="1">
      <c r="A19" s="206">
        <v>13</v>
      </c>
      <c r="B19" s="732" t="s">
        <v>344</v>
      </c>
      <c r="C19" s="733"/>
      <c r="D19" s="733"/>
      <c r="E19" s="733"/>
      <c r="F19" s="733"/>
      <c r="G19" s="733"/>
      <c r="H19" s="733"/>
      <c r="I19" s="733"/>
      <c r="J19" s="733"/>
      <c r="K19" s="733"/>
      <c r="L19" s="733"/>
      <c r="M19" s="733"/>
      <c r="N19" s="733"/>
      <c r="O19" s="733"/>
      <c r="P19" s="734"/>
      <c r="Q19" s="735">
        <v>108</v>
      </c>
      <c r="R19" s="736"/>
      <c r="S19" s="736"/>
      <c r="T19" s="736"/>
      <c r="U19" s="736"/>
      <c r="V19" s="736">
        <v>0</v>
      </c>
      <c r="W19" s="736"/>
      <c r="X19" s="736"/>
      <c r="Y19" s="736"/>
      <c r="Z19" s="736"/>
      <c r="AA19" s="736">
        <v>108</v>
      </c>
      <c r="AB19" s="736"/>
      <c r="AC19" s="736"/>
      <c r="AD19" s="736"/>
      <c r="AE19" s="737"/>
      <c r="AF19" s="738">
        <v>40</v>
      </c>
      <c r="AG19" s="739"/>
      <c r="AH19" s="739"/>
      <c r="AI19" s="739"/>
      <c r="AJ19" s="740"/>
      <c r="AK19" s="741" t="s">
        <v>548</v>
      </c>
      <c r="AL19" s="742"/>
      <c r="AM19" s="742"/>
      <c r="AN19" s="742"/>
      <c r="AO19" s="742"/>
      <c r="AP19" s="742" t="s">
        <v>548</v>
      </c>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t="s">
        <v>529</v>
      </c>
      <c r="BS19" s="745" t="s">
        <v>530</v>
      </c>
      <c r="BT19" s="746"/>
      <c r="BU19" s="746"/>
      <c r="BV19" s="746"/>
      <c r="BW19" s="746"/>
      <c r="BX19" s="746"/>
      <c r="BY19" s="746"/>
      <c r="BZ19" s="746"/>
      <c r="CA19" s="746"/>
      <c r="CB19" s="746"/>
      <c r="CC19" s="746"/>
      <c r="CD19" s="746"/>
      <c r="CE19" s="746"/>
      <c r="CF19" s="746"/>
      <c r="CG19" s="747"/>
      <c r="CH19" s="758">
        <v>-31</v>
      </c>
      <c r="CI19" s="759"/>
      <c r="CJ19" s="759"/>
      <c r="CK19" s="759"/>
      <c r="CL19" s="760"/>
      <c r="CM19" s="758">
        <v>1490</v>
      </c>
      <c r="CN19" s="759"/>
      <c r="CO19" s="759"/>
      <c r="CP19" s="759"/>
      <c r="CQ19" s="760"/>
      <c r="CR19" s="758">
        <v>521</v>
      </c>
      <c r="CS19" s="759"/>
      <c r="CT19" s="759"/>
      <c r="CU19" s="759"/>
      <c r="CV19" s="760"/>
      <c r="CW19" s="758">
        <v>531</v>
      </c>
      <c r="CX19" s="759"/>
      <c r="CY19" s="759"/>
      <c r="CZ19" s="759"/>
      <c r="DA19" s="760"/>
      <c r="DB19" s="758">
        <v>12334</v>
      </c>
      <c r="DC19" s="759"/>
      <c r="DD19" s="759"/>
      <c r="DE19" s="759"/>
      <c r="DF19" s="760"/>
      <c r="DG19" s="758" t="s">
        <v>548</v>
      </c>
      <c r="DH19" s="759"/>
      <c r="DI19" s="759"/>
      <c r="DJ19" s="759"/>
      <c r="DK19" s="760"/>
      <c r="DL19" s="758" t="s">
        <v>548</v>
      </c>
      <c r="DM19" s="759"/>
      <c r="DN19" s="759"/>
      <c r="DO19" s="759"/>
      <c r="DP19" s="760"/>
      <c r="DQ19" s="758">
        <v>57</v>
      </c>
      <c r="DR19" s="759"/>
      <c r="DS19" s="759"/>
      <c r="DT19" s="759"/>
      <c r="DU19" s="760"/>
      <c r="DV19" s="761"/>
      <c r="DW19" s="762"/>
      <c r="DX19" s="762"/>
      <c r="DY19" s="762"/>
      <c r="DZ19" s="763"/>
      <c r="EA19" s="199"/>
    </row>
    <row r="20" spans="1:131" s="200" customFormat="1" ht="26.25" customHeight="1">
      <c r="A20" s="206">
        <v>14</v>
      </c>
      <c r="B20" s="732" t="s">
        <v>345</v>
      </c>
      <c r="C20" s="733"/>
      <c r="D20" s="733"/>
      <c r="E20" s="733"/>
      <c r="F20" s="733"/>
      <c r="G20" s="733"/>
      <c r="H20" s="733"/>
      <c r="I20" s="733"/>
      <c r="J20" s="733"/>
      <c r="K20" s="733"/>
      <c r="L20" s="733"/>
      <c r="M20" s="733"/>
      <c r="N20" s="733"/>
      <c r="O20" s="733"/>
      <c r="P20" s="734"/>
      <c r="Q20" s="735">
        <v>484</v>
      </c>
      <c r="R20" s="736"/>
      <c r="S20" s="736"/>
      <c r="T20" s="736"/>
      <c r="U20" s="736"/>
      <c r="V20" s="736">
        <v>14</v>
      </c>
      <c r="W20" s="736"/>
      <c r="X20" s="736"/>
      <c r="Y20" s="736"/>
      <c r="Z20" s="736"/>
      <c r="AA20" s="736">
        <v>470</v>
      </c>
      <c r="AB20" s="736"/>
      <c r="AC20" s="736"/>
      <c r="AD20" s="736"/>
      <c r="AE20" s="737"/>
      <c r="AF20" s="738">
        <v>0</v>
      </c>
      <c r="AG20" s="739"/>
      <c r="AH20" s="739"/>
      <c r="AI20" s="739"/>
      <c r="AJ20" s="740"/>
      <c r="AK20" s="741">
        <v>1</v>
      </c>
      <c r="AL20" s="742"/>
      <c r="AM20" s="742"/>
      <c r="AN20" s="742"/>
      <c r="AO20" s="742"/>
      <c r="AP20" s="742" t="s">
        <v>548</v>
      </c>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531</v>
      </c>
      <c r="BT20" s="746"/>
      <c r="BU20" s="746"/>
      <c r="BV20" s="746"/>
      <c r="BW20" s="746"/>
      <c r="BX20" s="746"/>
      <c r="BY20" s="746"/>
      <c r="BZ20" s="746"/>
      <c r="CA20" s="746"/>
      <c r="CB20" s="746"/>
      <c r="CC20" s="746"/>
      <c r="CD20" s="746"/>
      <c r="CE20" s="746"/>
      <c r="CF20" s="746"/>
      <c r="CG20" s="747"/>
      <c r="CH20" s="758">
        <v>72</v>
      </c>
      <c r="CI20" s="759"/>
      <c r="CJ20" s="759"/>
      <c r="CK20" s="759"/>
      <c r="CL20" s="760"/>
      <c r="CM20" s="758">
        <v>5312</v>
      </c>
      <c r="CN20" s="759"/>
      <c r="CO20" s="759"/>
      <c r="CP20" s="759"/>
      <c r="CQ20" s="760"/>
      <c r="CR20" s="758">
        <v>3750</v>
      </c>
      <c r="CS20" s="759"/>
      <c r="CT20" s="759"/>
      <c r="CU20" s="759"/>
      <c r="CV20" s="760"/>
      <c r="CW20" s="758">
        <v>1084</v>
      </c>
      <c r="CX20" s="759"/>
      <c r="CY20" s="759"/>
      <c r="CZ20" s="759"/>
      <c r="DA20" s="760"/>
      <c r="DB20" s="758" t="s">
        <v>548</v>
      </c>
      <c r="DC20" s="759"/>
      <c r="DD20" s="759"/>
      <c r="DE20" s="759"/>
      <c r="DF20" s="760"/>
      <c r="DG20" s="758" t="s">
        <v>548</v>
      </c>
      <c r="DH20" s="759"/>
      <c r="DI20" s="759"/>
      <c r="DJ20" s="759"/>
      <c r="DK20" s="760"/>
      <c r="DL20" s="758" t="s">
        <v>548</v>
      </c>
      <c r="DM20" s="759"/>
      <c r="DN20" s="759"/>
      <c r="DO20" s="759"/>
      <c r="DP20" s="760"/>
      <c r="DQ20" s="758" t="s">
        <v>548</v>
      </c>
      <c r="DR20" s="759"/>
      <c r="DS20" s="759"/>
      <c r="DT20" s="759"/>
      <c r="DU20" s="760"/>
      <c r="DV20" s="761"/>
      <c r="DW20" s="762"/>
      <c r="DX20" s="762"/>
      <c r="DY20" s="762"/>
      <c r="DZ20" s="763"/>
      <c r="EA20" s="199"/>
    </row>
    <row r="21" spans="1:131" s="200" customFormat="1" ht="26.25" customHeight="1" thickBot="1">
      <c r="A21" s="206">
        <v>15</v>
      </c>
      <c r="B21" s="732" t="s">
        <v>346</v>
      </c>
      <c r="C21" s="733"/>
      <c r="D21" s="733"/>
      <c r="E21" s="733"/>
      <c r="F21" s="733"/>
      <c r="G21" s="733"/>
      <c r="H21" s="733"/>
      <c r="I21" s="733"/>
      <c r="J21" s="733"/>
      <c r="K21" s="733"/>
      <c r="L21" s="733"/>
      <c r="M21" s="733"/>
      <c r="N21" s="733"/>
      <c r="O21" s="733"/>
      <c r="P21" s="734"/>
      <c r="Q21" s="735">
        <v>984</v>
      </c>
      <c r="R21" s="736"/>
      <c r="S21" s="736"/>
      <c r="T21" s="736"/>
      <c r="U21" s="736"/>
      <c r="V21" s="736">
        <v>556</v>
      </c>
      <c r="W21" s="736"/>
      <c r="X21" s="736"/>
      <c r="Y21" s="736"/>
      <c r="Z21" s="736"/>
      <c r="AA21" s="736">
        <v>428</v>
      </c>
      <c r="AB21" s="736"/>
      <c r="AC21" s="736"/>
      <c r="AD21" s="736"/>
      <c r="AE21" s="737"/>
      <c r="AF21" s="738">
        <v>0</v>
      </c>
      <c r="AG21" s="739"/>
      <c r="AH21" s="739"/>
      <c r="AI21" s="739"/>
      <c r="AJ21" s="740"/>
      <c r="AK21" s="741">
        <v>94</v>
      </c>
      <c r="AL21" s="742"/>
      <c r="AM21" s="742"/>
      <c r="AN21" s="742"/>
      <c r="AO21" s="742"/>
      <c r="AP21" s="742" t="s">
        <v>548</v>
      </c>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532</v>
      </c>
      <c r="BT21" s="746"/>
      <c r="BU21" s="746"/>
      <c r="BV21" s="746"/>
      <c r="BW21" s="746"/>
      <c r="BX21" s="746"/>
      <c r="BY21" s="746"/>
      <c r="BZ21" s="746"/>
      <c r="CA21" s="746"/>
      <c r="CB21" s="746"/>
      <c r="CC21" s="746"/>
      <c r="CD21" s="746"/>
      <c r="CE21" s="746"/>
      <c r="CF21" s="746"/>
      <c r="CG21" s="747"/>
      <c r="CH21" s="758">
        <v>-2</v>
      </c>
      <c r="CI21" s="759"/>
      <c r="CJ21" s="759"/>
      <c r="CK21" s="759"/>
      <c r="CL21" s="760"/>
      <c r="CM21" s="758">
        <v>2259</v>
      </c>
      <c r="CN21" s="759"/>
      <c r="CO21" s="759"/>
      <c r="CP21" s="759"/>
      <c r="CQ21" s="760"/>
      <c r="CR21" s="758">
        <v>1300</v>
      </c>
      <c r="CS21" s="759"/>
      <c r="CT21" s="759"/>
      <c r="CU21" s="759"/>
      <c r="CV21" s="760"/>
      <c r="CW21" s="758">
        <v>112</v>
      </c>
      <c r="CX21" s="759"/>
      <c r="CY21" s="759"/>
      <c r="CZ21" s="759"/>
      <c r="DA21" s="760"/>
      <c r="DB21" s="758">
        <v>40</v>
      </c>
      <c r="DC21" s="759"/>
      <c r="DD21" s="759"/>
      <c r="DE21" s="759"/>
      <c r="DF21" s="760"/>
      <c r="DG21" s="758" t="s">
        <v>551</v>
      </c>
      <c r="DH21" s="759"/>
      <c r="DI21" s="759"/>
      <c r="DJ21" s="759"/>
      <c r="DK21" s="760"/>
      <c r="DL21" s="758" t="s">
        <v>551</v>
      </c>
      <c r="DM21" s="759"/>
      <c r="DN21" s="759"/>
      <c r="DO21" s="759"/>
      <c r="DP21" s="760"/>
      <c r="DQ21" s="758" t="s">
        <v>548</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347</v>
      </c>
      <c r="BA22" s="789"/>
      <c r="BB22" s="789"/>
      <c r="BC22" s="789"/>
      <c r="BD22" s="790"/>
      <c r="BE22" s="198"/>
      <c r="BF22" s="198"/>
      <c r="BG22" s="198"/>
      <c r="BH22" s="198"/>
      <c r="BI22" s="198"/>
      <c r="BJ22" s="198"/>
      <c r="BK22" s="198"/>
      <c r="BL22" s="198"/>
      <c r="BM22" s="198"/>
      <c r="BN22" s="198"/>
      <c r="BO22" s="198"/>
      <c r="BP22" s="198"/>
      <c r="BQ22" s="207">
        <v>16</v>
      </c>
      <c r="BR22" s="208"/>
      <c r="BS22" s="745" t="s">
        <v>533</v>
      </c>
      <c r="BT22" s="746"/>
      <c r="BU22" s="746"/>
      <c r="BV22" s="746"/>
      <c r="BW22" s="746"/>
      <c r="BX22" s="746"/>
      <c r="BY22" s="746"/>
      <c r="BZ22" s="746"/>
      <c r="CA22" s="746"/>
      <c r="CB22" s="746"/>
      <c r="CC22" s="746"/>
      <c r="CD22" s="746"/>
      <c r="CE22" s="746"/>
      <c r="CF22" s="746"/>
      <c r="CG22" s="747"/>
      <c r="CH22" s="758">
        <v>-7</v>
      </c>
      <c r="CI22" s="759"/>
      <c r="CJ22" s="759"/>
      <c r="CK22" s="759"/>
      <c r="CL22" s="760"/>
      <c r="CM22" s="758">
        <v>471</v>
      </c>
      <c r="CN22" s="759"/>
      <c r="CO22" s="759"/>
      <c r="CP22" s="759"/>
      <c r="CQ22" s="760"/>
      <c r="CR22" s="758">
        <v>15</v>
      </c>
      <c r="CS22" s="759"/>
      <c r="CT22" s="759"/>
      <c r="CU22" s="759"/>
      <c r="CV22" s="760"/>
      <c r="CW22" s="758" t="s">
        <v>553</v>
      </c>
      <c r="CX22" s="759"/>
      <c r="CY22" s="759"/>
      <c r="CZ22" s="759"/>
      <c r="DA22" s="760"/>
      <c r="DB22" s="758" t="s">
        <v>554</v>
      </c>
      <c r="DC22" s="759"/>
      <c r="DD22" s="759"/>
      <c r="DE22" s="759"/>
      <c r="DF22" s="760"/>
      <c r="DG22" s="758" t="s">
        <v>551</v>
      </c>
      <c r="DH22" s="759"/>
      <c r="DI22" s="759"/>
      <c r="DJ22" s="759"/>
      <c r="DK22" s="760"/>
      <c r="DL22" s="758" t="s">
        <v>548</v>
      </c>
      <c r="DM22" s="759"/>
      <c r="DN22" s="759"/>
      <c r="DO22" s="759"/>
      <c r="DP22" s="760"/>
      <c r="DQ22" s="758" t="s">
        <v>548</v>
      </c>
      <c r="DR22" s="759"/>
      <c r="DS22" s="759"/>
      <c r="DT22" s="759"/>
      <c r="DU22" s="760"/>
      <c r="DV22" s="761"/>
      <c r="DW22" s="762"/>
      <c r="DX22" s="762"/>
      <c r="DY22" s="762"/>
      <c r="DZ22" s="763"/>
      <c r="EA22" s="199"/>
    </row>
    <row r="23" spans="1:131" s="200" customFormat="1" ht="26.25" customHeight="1" thickBot="1">
      <c r="A23" s="209" t="s">
        <v>348</v>
      </c>
      <c r="B23" s="773" t="s">
        <v>349</v>
      </c>
      <c r="C23" s="774"/>
      <c r="D23" s="774"/>
      <c r="E23" s="774"/>
      <c r="F23" s="774"/>
      <c r="G23" s="774"/>
      <c r="H23" s="774"/>
      <c r="I23" s="774"/>
      <c r="J23" s="774"/>
      <c r="K23" s="774"/>
      <c r="L23" s="774"/>
      <c r="M23" s="774"/>
      <c r="N23" s="774"/>
      <c r="O23" s="774"/>
      <c r="P23" s="775"/>
      <c r="Q23" s="776">
        <v>1655827</v>
      </c>
      <c r="R23" s="777"/>
      <c r="S23" s="777"/>
      <c r="T23" s="777"/>
      <c r="U23" s="777"/>
      <c r="V23" s="777">
        <v>1630303</v>
      </c>
      <c r="W23" s="777"/>
      <c r="X23" s="777"/>
      <c r="Y23" s="777"/>
      <c r="Z23" s="777"/>
      <c r="AA23" s="777">
        <v>25524</v>
      </c>
      <c r="AB23" s="777"/>
      <c r="AC23" s="777"/>
      <c r="AD23" s="777"/>
      <c r="AE23" s="778"/>
      <c r="AF23" s="779">
        <v>14599</v>
      </c>
      <c r="AG23" s="777"/>
      <c r="AH23" s="777"/>
      <c r="AI23" s="777"/>
      <c r="AJ23" s="780"/>
      <c r="AK23" s="781"/>
      <c r="AL23" s="782"/>
      <c r="AM23" s="782"/>
      <c r="AN23" s="782"/>
      <c r="AO23" s="782"/>
      <c r="AP23" s="777">
        <v>3502057</v>
      </c>
      <c r="AQ23" s="777"/>
      <c r="AR23" s="777"/>
      <c r="AS23" s="777"/>
      <c r="AT23" s="777"/>
      <c r="AU23" s="783"/>
      <c r="AV23" s="783"/>
      <c r="AW23" s="783"/>
      <c r="AX23" s="783"/>
      <c r="AY23" s="784"/>
      <c r="AZ23" s="792" t="s">
        <v>191</v>
      </c>
      <c r="BA23" s="793"/>
      <c r="BB23" s="793"/>
      <c r="BC23" s="793"/>
      <c r="BD23" s="794"/>
      <c r="BE23" s="198"/>
      <c r="BF23" s="198"/>
      <c r="BG23" s="198"/>
      <c r="BH23" s="198"/>
      <c r="BI23" s="198"/>
      <c r="BJ23" s="198"/>
      <c r="BK23" s="198"/>
      <c r="BL23" s="198"/>
      <c r="BM23" s="198"/>
      <c r="BN23" s="198"/>
      <c r="BO23" s="198"/>
      <c r="BP23" s="198"/>
      <c r="BQ23" s="207">
        <v>17</v>
      </c>
      <c r="BR23" s="208"/>
      <c r="BS23" s="745" t="s">
        <v>534</v>
      </c>
      <c r="BT23" s="746"/>
      <c r="BU23" s="746"/>
      <c r="BV23" s="746"/>
      <c r="BW23" s="746"/>
      <c r="BX23" s="746"/>
      <c r="BY23" s="746"/>
      <c r="BZ23" s="746"/>
      <c r="CA23" s="746"/>
      <c r="CB23" s="746"/>
      <c r="CC23" s="746"/>
      <c r="CD23" s="746"/>
      <c r="CE23" s="746"/>
      <c r="CF23" s="746"/>
      <c r="CG23" s="747"/>
      <c r="CH23" s="758">
        <v>375</v>
      </c>
      <c r="CI23" s="759"/>
      <c r="CJ23" s="759"/>
      <c r="CK23" s="759"/>
      <c r="CL23" s="760"/>
      <c r="CM23" s="758">
        <v>7059</v>
      </c>
      <c r="CN23" s="759"/>
      <c r="CO23" s="759"/>
      <c r="CP23" s="759"/>
      <c r="CQ23" s="760"/>
      <c r="CR23" s="758">
        <v>1000</v>
      </c>
      <c r="CS23" s="759"/>
      <c r="CT23" s="759"/>
      <c r="CU23" s="759"/>
      <c r="CV23" s="760"/>
      <c r="CW23" s="758" t="s">
        <v>551</v>
      </c>
      <c r="CX23" s="759"/>
      <c r="CY23" s="759"/>
      <c r="CZ23" s="759"/>
      <c r="DA23" s="760"/>
      <c r="DB23" s="758" t="s">
        <v>555</v>
      </c>
      <c r="DC23" s="759"/>
      <c r="DD23" s="759"/>
      <c r="DE23" s="759"/>
      <c r="DF23" s="760"/>
      <c r="DG23" s="758" t="s">
        <v>548</v>
      </c>
      <c r="DH23" s="759"/>
      <c r="DI23" s="759"/>
      <c r="DJ23" s="759"/>
      <c r="DK23" s="760"/>
      <c r="DL23" s="758" t="s">
        <v>548</v>
      </c>
      <c r="DM23" s="759"/>
      <c r="DN23" s="759"/>
      <c r="DO23" s="759"/>
      <c r="DP23" s="760"/>
      <c r="DQ23" s="758" t="s">
        <v>548</v>
      </c>
      <c r="DR23" s="759"/>
      <c r="DS23" s="759"/>
      <c r="DT23" s="759"/>
      <c r="DU23" s="760"/>
      <c r="DV23" s="761"/>
      <c r="DW23" s="762"/>
      <c r="DX23" s="762"/>
      <c r="DY23" s="762"/>
      <c r="DZ23" s="763"/>
      <c r="EA23" s="199"/>
    </row>
    <row r="24" spans="1:131" s="200" customFormat="1" ht="26.25" customHeight="1">
      <c r="A24" s="791" t="s">
        <v>350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535</v>
      </c>
      <c r="BT24" s="746"/>
      <c r="BU24" s="746"/>
      <c r="BV24" s="746"/>
      <c r="BW24" s="746"/>
      <c r="BX24" s="746"/>
      <c r="BY24" s="746"/>
      <c r="BZ24" s="746"/>
      <c r="CA24" s="746"/>
      <c r="CB24" s="746"/>
      <c r="CC24" s="746"/>
      <c r="CD24" s="746"/>
      <c r="CE24" s="746"/>
      <c r="CF24" s="746"/>
      <c r="CG24" s="747"/>
      <c r="CH24" s="758">
        <v>3</v>
      </c>
      <c r="CI24" s="759"/>
      <c r="CJ24" s="759"/>
      <c r="CK24" s="759"/>
      <c r="CL24" s="760"/>
      <c r="CM24" s="758">
        <v>98</v>
      </c>
      <c r="CN24" s="759"/>
      <c r="CO24" s="759"/>
      <c r="CP24" s="759"/>
      <c r="CQ24" s="760"/>
      <c r="CR24" s="758">
        <v>34</v>
      </c>
      <c r="CS24" s="759"/>
      <c r="CT24" s="759"/>
      <c r="CU24" s="759"/>
      <c r="CV24" s="760"/>
      <c r="CW24" s="758" t="s">
        <v>548</v>
      </c>
      <c r="CX24" s="759"/>
      <c r="CY24" s="759"/>
      <c r="CZ24" s="759"/>
      <c r="DA24" s="760"/>
      <c r="DB24" s="758" t="s">
        <v>548</v>
      </c>
      <c r="DC24" s="759"/>
      <c r="DD24" s="759"/>
      <c r="DE24" s="759"/>
      <c r="DF24" s="760"/>
      <c r="DG24" s="758" t="s">
        <v>548</v>
      </c>
      <c r="DH24" s="759"/>
      <c r="DI24" s="759"/>
      <c r="DJ24" s="759"/>
      <c r="DK24" s="760"/>
      <c r="DL24" s="758" t="s">
        <v>551</v>
      </c>
      <c r="DM24" s="759"/>
      <c r="DN24" s="759"/>
      <c r="DO24" s="759"/>
      <c r="DP24" s="760"/>
      <c r="DQ24" s="758" t="s">
        <v>548</v>
      </c>
      <c r="DR24" s="759"/>
      <c r="DS24" s="759"/>
      <c r="DT24" s="759"/>
      <c r="DU24" s="760"/>
      <c r="DV24" s="761"/>
      <c r="DW24" s="762"/>
      <c r="DX24" s="762"/>
      <c r="DY24" s="762"/>
      <c r="DZ24" s="763"/>
      <c r="EA24" s="199"/>
    </row>
    <row r="25" spans="1:131" s="192" customFormat="1" ht="26.25" customHeight="1" thickBot="1">
      <c r="A25" s="726" t="s">
        <v>351</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536</v>
      </c>
      <c r="BT25" s="746"/>
      <c r="BU25" s="746"/>
      <c r="BV25" s="746"/>
      <c r="BW25" s="746"/>
      <c r="BX25" s="746"/>
      <c r="BY25" s="746"/>
      <c r="BZ25" s="746"/>
      <c r="CA25" s="746"/>
      <c r="CB25" s="746"/>
      <c r="CC25" s="746"/>
      <c r="CD25" s="746"/>
      <c r="CE25" s="746"/>
      <c r="CF25" s="746"/>
      <c r="CG25" s="747"/>
      <c r="CH25" s="758">
        <v>0</v>
      </c>
      <c r="CI25" s="759"/>
      <c r="CJ25" s="759"/>
      <c r="CK25" s="759"/>
      <c r="CL25" s="760"/>
      <c r="CM25" s="758">
        <v>150</v>
      </c>
      <c r="CN25" s="759"/>
      <c r="CO25" s="759"/>
      <c r="CP25" s="759"/>
      <c r="CQ25" s="760"/>
      <c r="CR25" s="758">
        <v>15</v>
      </c>
      <c r="CS25" s="759"/>
      <c r="CT25" s="759"/>
      <c r="CU25" s="759"/>
      <c r="CV25" s="760"/>
      <c r="CW25" s="758" t="s">
        <v>551</v>
      </c>
      <c r="CX25" s="759"/>
      <c r="CY25" s="759"/>
      <c r="CZ25" s="759"/>
      <c r="DA25" s="760"/>
      <c r="DB25" s="758" t="s">
        <v>551</v>
      </c>
      <c r="DC25" s="759"/>
      <c r="DD25" s="759"/>
      <c r="DE25" s="759"/>
      <c r="DF25" s="760"/>
      <c r="DG25" s="758" t="s">
        <v>548</v>
      </c>
      <c r="DH25" s="759"/>
      <c r="DI25" s="759"/>
      <c r="DJ25" s="759"/>
      <c r="DK25" s="760"/>
      <c r="DL25" s="758" t="s">
        <v>548</v>
      </c>
      <c r="DM25" s="759"/>
      <c r="DN25" s="759"/>
      <c r="DO25" s="759"/>
      <c r="DP25" s="760"/>
      <c r="DQ25" s="758" t="s">
        <v>548</v>
      </c>
      <c r="DR25" s="759"/>
      <c r="DS25" s="759"/>
      <c r="DT25" s="759"/>
      <c r="DU25" s="760"/>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352</v>
      </c>
      <c r="R26" s="695"/>
      <c r="S26" s="695"/>
      <c r="T26" s="695"/>
      <c r="U26" s="696"/>
      <c r="V26" s="694" t="s">
        <v>353</v>
      </c>
      <c r="W26" s="695"/>
      <c r="X26" s="695"/>
      <c r="Y26" s="695"/>
      <c r="Z26" s="696"/>
      <c r="AA26" s="694" t="s">
        <v>354</v>
      </c>
      <c r="AB26" s="695"/>
      <c r="AC26" s="695"/>
      <c r="AD26" s="695"/>
      <c r="AE26" s="695"/>
      <c r="AF26" s="795" t="s">
        <v>355</v>
      </c>
      <c r="AG26" s="796"/>
      <c r="AH26" s="796"/>
      <c r="AI26" s="796"/>
      <c r="AJ26" s="797"/>
      <c r="AK26" s="695" t="s">
        <v>356</v>
      </c>
      <c r="AL26" s="695"/>
      <c r="AM26" s="695"/>
      <c r="AN26" s="695"/>
      <c r="AO26" s="696"/>
      <c r="AP26" s="694" t="s">
        <v>357</v>
      </c>
      <c r="AQ26" s="695"/>
      <c r="AR26" s="695"/>
      <c r="AS26" s="695"/>
      <c r="AT26" s="696"/>
      <c r="AU26" s="694" t="s">
        <v>358</v>
      </c>
      <c r="AV26" s="695"/>
      <c r="AW26" s="695"/>
      <c r="AX26" s="695"/>
      <c r="AY26" s="696"/>
      <c r="AZ26" s="694" t="s">
        <v>359</v>
      </c>
      <c r="BA26" s="695"/>
      <c r="BB26" s="695"/>
      <c r="BC26" s="695"/>
      <c r="BD26" s="696"/>
      <c r="BE26" s="694" t="s">
        <v>322</v>
      </c>
      <c r="BF26" s="695"/>
      <c r="BG26" s="695"/>
      <c r="BH26" s="695"/>
      <c r="BI26" s="706"/>
      <c r="BJ26" s="197"/>
      <c r="BK26" s="197"/>
      <c r="BL26" s="197"/>
      <c r="BM26" s="197"/>
      <c r="BN26" s="197"/>
      <c r="BO26" s="210"/>
      <c r="BP26" s="210"/>
      <c r="BQ26" s="207">
        <v>20</v>
      </c>
      <c r="BR26" s="208" t="s">
        <v>529</v>
      </c>
      <c r="BS26" s="745" t="s">
        <v>537</v>
      </c>
      <c r="BT26" s="746"/>
      <c r="BU26" s="746"/>
      <c r="BV26" s="746"/>
      <c r="BW26" s="746"/>
      <c r="BX26" s="746"/>
      <c r="BY26" s="746"/>
      <c r="BZ26" s="746"/>
      <c r="CA26" s="746"/>
      <c r="CB26" s="746"/>
      <c r="CC26" s="746"/>
      <c r="CD26" s="746"/>
      <c r="CE26" s="746"/>
      <c r="CF26" s="746"/>
      <c r="CG26" s="747"/>
      <c r="CH26" s="758">
        <v>10</v>
      </c>
      <c r="CI26" s="759"/>
      <c r="CJ26" s="759"/>
      <c r="CK26" s="759"/>
      <c r="CL26" s="760"/>
      <c r="CM26" s="758">
        <v>232</v>
      </c>
      <c r="CN26" s="759"/>
      <c r="CO26" s="759"/>
      <c r="CP26" s="759"/>
      <c r="CQ26" s="760"/>
      <c r="CR26" s="758">
        <v>150</v>
      </c>
      <c r="CS26" s="759"/>
      <c r="CT26" s="759"/>
      <c r="CU26" s="759"/>
      <c r="CV26" s="760"/>
      <c r="CW26" s="758">
        <v>19</v>
      </c>
      <c r="CX26" s="759"/>
      <c r="CY26" s="759"/>
      <c r="CZ26" s="759"/>
      <c r="DA26" s="760"/>
      <c r="DB26" s="758">
        <v>112</v>
      </c>
      <c r="DC26" s="759"/>
      <c r="DD26" s="759"/>
      <c r="DE26" s="759"/>
      <c r="DF26" s="760"/>
      <c r="DG26" s="758" t="s">
        <v>548</v>
      </c>
      <c r="DH26" s="759"/>
      <c r="DI26" s="759"/>
      <c r="DJ26" s="759"/>
      <c r="DK26" s="760"/>
      <c r="DL26" s="758">
        <v>0</v>
      </c>
      <c r="DM26" s="759"/>
      <c r="DN26" s="759"/>
      <c r="DO26" s="759"/>
      <c r="DP26" s="760"/>
      <c r="DQ26" s="758" t="s">
        <v>548</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538</v>
      </c>
      <c r="BT27" s="746"/>
      <c r="BU27" s="746"/>
      <c r="BV27" s="746"/>
      <c r="BW27" s="746"/>
      <c r="BX27" s="746"/>
      <c r="BY27" s="746"/>
      <c r="BZ27" s="746"/>
      <c r="CA27" s="746"/>
      <c r="CB27" s="746"/>
      <c r="CC27" s="746"/>
      <c r="CD27" s="746"/>
      <c r="CE27" s="746"/>
      <c r="CF27" s="746"/>
      <c r="CG27" s="747"/>
      <c r="CH27" s="758">
        <v>-1</v>
      </c>
      <c r="CI27" s="759"/>
      <c r="CJ27" s="759"/>
      <c r="CK27" s="759"/>
      <c r="CL27" s="760"/>
      <c r="CM27" s="758">
        <v>233</v>
      </c>
      <c r="CN27" s="759"/>
      <c r="CO27" s="759"/>
      <c r="CP27" s="759"/>
      <c r="CQ27" s="760"/>
      <c r="CR27" s="758">
        <v>56</v>
      </c>
      <c r="CS27" s="759"/>
      <c r="CT27" s="759"/>
      <c r="CU27" s="759"/>
      <c r="CV27" s="760"/>
      <c r="CW27" s="758">
        <v>8</v>
      </c>
      <c r="CX27" s="759"/>
      <c r="CY27" s="759"/>
      <c r="CZ27" s="759"/>
      <c r="DA27" s="760"/>
      <c r="DB27" s="758" t="s">
        <v>548</v>
      </c>
      <c r="DC27" s="759"/>
      <c r="DD27" s="759"/>
      <c r="DE27" s="759"/>
      <c r="DF27" s="760"/>
      <c r="DG27" s="758" t="s">
        <v>548</v>
      </c>
      <c r="DH27" s="759"/>
      <c r="DI27" s="759"/>
      <c r="DJ27" s="759"/>
      <c r="DK27" s="760"/>
      <c r="DL27" s="758" t="s">
        <v>548</v>
      </c>
      <c r="DM27" s="759"/>
      <c r="DN27" s="759"/>
      <c r="DO27" s="759"/>
      <c r="DP27" s="760"/>
      <c r="DQ27" s="758" t="s">
        <v>548</v>
      </c>
      <c r="DR27" s="759"/>
      <c r="DS27" s="759"/>
      <c r="DT27" s="759"/>
      <c r="DU27" s="760"/>
      <c r="DV27" s="761"/>
      <c r="DW27" s="762"/>
      <c r="DX27" s="762"/>
      <c r="DY27" s="762"/>
      <c r="DZ27" s="763"/>
      <c r="EA27" s="191"/>
    </row>
    <row r="28" spans="1:131" s="192" customFormat="1" ht="26.25" customHeight="1" thickTop="1">
      <c r="A28" s="211">
        <v>1</v>
      </c>
      <c r="B28" s="708" t="s">
        <v>360</v>
      </c>
      <c r="C28" s="709"/>
      <c r="D28" s="709"/>
      <c r="E28" s="709"/>
      <c r="F28" s="709"/>
      <c r="G28" s="709"/>
      <c r="H28" s="709"/>
      <c r="I28" s="709"/>
      <c r="J28" s="709"/>
      <c r="K28" s="709"/>
      <c r="L28" s="709"/>
      <c r="M28" s="709"/>
      <c r="N28" s="709"/>
      <c r="O28" s="709"/>
      <c r="P28" s="710"/>
      <c r="Q28" s="805">
        <v>612</v>
      </c>
      <c r="R28" s="806"/>
      <c r="S28" s="806"/>
      <c r="T28" s="806"/>
      <c r="U28" s="806"/>
      <c r="V28" s="806">
        <v>612</v>
      </c>
      <c r="W28" s="806"/>
      <c r="X28" s="806"/>
      <c r="Y28" s="806"/>
      <c r="Z28" s="806"/>
      <c r="AA28" s="806" t="s">
        <v>548</v>
      </c>
      <c r="AB28" s="806"/>
      <c r="AC28" s="806"/>
      <c r="AD28" s="806"/>
      <c r="AE28" s="807"/>
      <c r="AF28" s="808" t="s">
        <v>191</v>
      </c>
      <c r="AG28" s="806"/>
      <c r="AH28" s="806"/>
      <c r="AI28" s="806"/>
      <c r="AJ28" s="809"/>
      <c r="AK28" s="810" t="s">
        <v>548</v>
      </c>
      <c r="AL28" s="801"/>
      <c r="AM28" s="801"/>
      <c r="AN28" s="801"/>
      <c r="AO28" s="801"/>
      <c r="AP28" s="801" t="s">
        <v>548</v>
      </c>
      <c r="AQ28" s="801"/>
      <c r="AR28" s="801"/>
      <c r="AS28" s="801"/>
      <c r="AT28" s="801"/>
      <c r="AU28" s="801" t="s">
        <v>548</v>
      </c>
      <c r="AV28" s="801"/>
      <c r="AW28" s="801"/>
      <c r="AX28" s="801"/>
      <c r="AY28" s="801"/>
      <c r="AZ28" s="802" t="s">
        <v>548</v>
      </c>
      <c r="BA28" s="802"/>
      <c r="BB28" s="802"/>
      <c r="BC28" s="802"/>
      <c r="BD28" s="802"/>
      <c r="BE28" s="803"/>
      <c r="BF28" s="803"/>
      <c r="BG28" s="803"/>
      <c r="BH28" s="803"/>
      <c r="BI28" s="804"/>
      <c r="BJ28" s="197"/>
      <c r="BK28" s="197"/>
      <c r="BL28" s="197"/>
      <c r="BM28" s="197"/>
      <c r="BN28" s="197"/>
      <c r="BO28" s="210"/>
      <c r="BP28" s="210"/>
      <c r="BQ28" s="207">
        <v>22</v>
      </c>
      <c r="BR28" s="208"/>
      <c r="BS28" s="745" t="s">
        <v>539</v>
      </c>
      <c r="BT28" s="746"/>
      <c r="BU28" s="746"/>
      <c r="BV28" s="746"/>
      <c r="BW28" s="746"/>
      <c r="BX28" s="746"/>
      <c r="BY28" s="746"/>
      <c r="BZ28" s="746"/>
      <c r="CA28" s="746"/>
      <c r="CB28" s="746"/>
      <c r="CC28" s="746"/>
      <c r="CD28" s="746"/>
      <c r="CE28" s="746"/>
      <c r="CF28" s="746"/>
      <c r="CG28" s="747"/>
      <c r="CH28" s="758">
        <v>-14</v>
      </c>
      <c r="CI28" s="759"/>
      <c r="CJ28" s="759"/>
      <c r="CK28" s="759"/>
      <c r="CL28" s="760"/>
      <c r="CM28" s="758">
        <v>23704</v>
      </c>
      <c r="CN28" s="759"/>
      <c r="CO28" s="759"/>
      <c r="CP28" s="759"/>
      <c r="CQ28" s="760"/>
      <c r="CR28" s="758">
        <v>7370</v>
      </c>
      <c r="CS28" s="759"/>
      <c r="CT28" s="759"/>
      <c r="CU28" s="759"/>
      <c r="CV28" s="760"/>
      <c r="CW28" s="758" t="s">
        <v>548</v>
      </c>
      <c r="CX28" s="759"/>
      <c r="CY28" s="759"/>
      <c r="CZ28" s="759"/>
      <c r="DA28" s="760"/>
      <c r="DB28" s="758" t="s">
        <v>548</v>
      </c>
      <c r="DC28" s="759"/>
      <c r="DD28" s="759"/>
      <c r="DE28" s="759"/>
      <c r="DF28" s="760"/>
      <c r="DG28" s="758" t="s">
        <v>548</v>
      </c>
      <c r="DH28" s="759"/>
      <c r="DI28" s="759"/>
      <c r="DJ28" s="759"/>
      <c r="DK28" s="760"/>
      <c r="DL28" s="758" t="s">
        <v>548</v>
      </c>
      <c r="DM28" s="759"/>
      <c r="DN28" s="759"/>
      <c r="DO28" s="759"/>
      <c r="DP28" s="760"/>
      <c r="DQ28" s="758" t="s">
        <v>548</v>
      </c>
      <c r="DR28" s="759"/>
      <c r="DS28" s="759"/>
      <c r="DT28" s="759"/>
      <c r="DU28" s="760"/>
      <c r="DV28" s="761"/>
      <c r="DW28" s="762"/>
      <c r="DX28" s="762"/>
      <c r="DY28" s="762"/>
      <c r="DZ28" s="763"/>
      <c r="EA28" s="191"/>
    </row>
    <row r="29" spans="1:131" s="192" customFormat="1" ht="26.25" customHeight="1">
      <c r="A29" s="211">
        <v>2</v>
      </c>
      <c r="B29" s="732" t="s">
        <v>361</v>
      </c>
      <c r="C29" s="733"/>
      <c r="D29" s="733"/>
      <c r="E29" s="733"/>
      <c r="F29" s="733"/>
      <c r="G29" s="733"/>
      <c r="H29" s="733"/>
      <c r="I29" s="733"/>
      <c r="J29" s="733"/>
      <c r="K29" s="733"/>
      <c r="L29" s="733"/>
      <c r="M29" s="733"/>
      <c r="N29" s="733"/>
      <c r="O29" s="733"/>
      <c r="P29" s="734"/>
      <c r="Q29" s="735">
        <v>75402</v>
      </c>
      <c r="R29" s="736"/>
      <c r="S29" s="736"/>
      <c r="T29" s="736"/>
      <c r="U29" s="736"/>
      <c r="V29" s="736">
        <v>64232</v>
      </c>
      <c r="W29" s="736"/>
      <c r="X29" s="736"/>
      <c r="Y29" s="736"/>
      <c r="Z29" s="736"/>
      <c r="AA29" s="736">
        <v>11170</v>
      </c>
      <c r="AB29" s="736"/>
      <c r="AC29" s="736"/>
      <c r="AD29" s="736"/>
      <c r="AE29" s="737"/>
      <c r="AF29" s="811">
        <v>42379</v>
      </c>
      <c r="AG29" s="736"/>
      <c r="AH29" s="736"/>
      <c r="AI29" s="736"/>
      <c r="AJ29" s="812"/>
      <c r="AK29" s="815">
        <v>290</v>
      </c>
      <c r="AL29" s="816"/>
      <c r="AM29" s="816"/>
      <c r="AN29" s="816"/>
      <c r="AO29" s="816"/>
      <c r="AP29" s="816">
        <v>145851</v>
      </c>
      <c r="AQ29" s="816"/>
      <c r="AR29" s="816"/>
      <c r="AS29" s="816"/>
      <c r="AT29" s="816"/>
      <c r="AU29" s="816" t="s">
        <v>548</v>
      </c>
      <c r="AV29" s="816"/>
      <c r="AW29" s="816"/>
      <c r="AX29" s="816"/>
      <c r="AY29" s="816"/>
      <c r="AZ29" s="817" t="s">
        <v>548</v>
      </c>
      <c r="BA29" s="817"/>
      <c r="BB29" s="817"/>
      <c r="BC29" s="817"/>
      <c r="BD29" s="817"/>
      <c r="BE29" s="813" t="s">
        <v>362</v>
      </c>
      <c r="BF29" s="813"/>
      <c r="BG29" s="813"/>
      <c r="BH29" s="813"/>
      <c r="BI29" s="814"/>
      <c r="BJ29" s="197"/>
      <c r="BK29" s="197"/>
      <c r="BL29" s="197"/>
      <c r="BM29" s="197"/>
      <c r="BN29" s="197"/>
      <c r="BO29" s="210"/>
      <c r="BP29" s="210"/>
      <c r="BQ29" s="207">
        <v>23</v>
      </c>
      <c r="BR29" s="208"/>
      <c r="BS29" s="745" t="s">
        <v>540</v>
      </c>
      <c r="BT29" s="746"/>
      <c r="BU29" s="746"/>
      <c r="BV29" s="746"/>
      <c r="BW29" s="746"/>
      <c r="BX29" s="746"/>
      <c r="BY29" s="746"/>
      <c r="BZ29" s="746"/>
      <c r="CA29" s="746"/>
      <c r="CB29" s="746"/>
      <c r="CC29" s="746"/>
      <c r="CD29" s="746"/>
      <c r="CE29" s="746"/>
      <c r="CF29" s="746"/>
      <c r="CG29" s="747"/>
      <c r="CH29" s="758">
        <v>3</v>
      </c>
      <c r="CI29" s="759"/>
      <c r="CJ29" s="759"/>
      <c r="CK29" s="759"/>
      <c r="CL29" s="760"/>
      <c r="CM29" s="758">
        <v>1106</v>
      </c>
      <c r="CN29" s="759"/>
      <c r="CO29" s="759"/>
      <c r="CP29" s="759"/>
      <c r="CQ29" s="760"/>
      <c r="CR29" s="758">
        <v>200</v>
      </c>
      <c r="CS29" s="759"/>
      <c r="CT29" s="759"/>
      <c r="CU29" s="759"/>
      <c r="CV29" s="760"/>
      <c r="CW29" s="758">
        <v>38</v>
      </c>
      <c r="CX29" s="759"/>
      <c r="CY29" s="759"/>
      <c r="CZ29" s="759"/>
      <c r="DA29" s="760"/>
      <c r="DB29" s="758" t="s">
        <v>551</v>
      </c>
      <c r="DC29" s="759"/>
      <c r="DD29" s="759"/>
      <c r="DE29" s="759"/>
      <c r="DF29" s="760"/>
      <c r="DG29" s="758" t="s">
        <v>551</v>
      </c>
      <c r="DH29" s="759"/>
      <c r="DI29" s="759"/>
      <c r="DJ29" s="759"/>
      <c r="DK29" s="760"/>
      <c r="DL29" s="758" t="s">
        <v>548</v>
      </c>
      <c r="DM29" s="759"/>
      <c r="DN29" s="759"/>
      <c r="DO29" s="759"/>
      <c r="DP29" s="760"/>
      <c r="DQ29" s="758" t="s">
        <v>548</v>
      </c>
      <c r="DR29" s="759"/>
      <c r="DS29" s="759"/>
      <c r="DT29" s="759"/>
      <c r="DU29" s="760"/>
      <c r="DV29" s="761"/>
      <c r="DW29" s="762"/>
      <c r="DX29" s="762"/>
      <c r="DY29" s="762"/>
      <c r="DZ29" s="763"/>
      <c r="EA29" s="191"/>
    </row>
    <row r="30" spans="1:131" s="192" customFormat="1" ht="26.25" customHeight="1">
      <c r="A30" s="211">
        <v>3</v>
      </c>
      <c r="B30" s="732" t="s">
        <v>363</v>
      </c>
      <c r="C30" s="733"/>
      <c r="D30" s="733"/>
      <c r="E30" s="733"/>
      <c r="F30" s="733"/>
      <c r="G30" s="733"/>
      <c r="H30" s="733"/>
      <c r="I30" s="733"/>
      <c r="J30" s="733"/>
      <c r="K30" s="733"/>
      <c r="L30" s="733"/>
      <c r="M30" s="733"/>
      <c r="N30" s="733"/>
      <c r="O30" s="733"/>
      <c r="P30" s="734"/>
      <c r="Q30" s="735">
        <v>42145</v>
      </c>
      <c r="R30" s="736"/>
      <c r="S30" s="736"/>
      <c r="T30" s="736"/>
      <c r="U30" s="736"/>
      <c r="V30" s="736">
        <v>46903</v>
      </c>
      <c r="W30" s="736"/>
      <c r="X30" s="736"/>
      <c r="Y30" s="736"/>
      <c r="Z30" s="736"/>
      <c r="AA30" s="736">
        <v>-4758</v>
      </c>
      <c r="AB30" s="736"/>
      <c r="AC30" s="736"/>
      <c r="AD30" s="736"/>
      <c r="AE30" s="737"/>
      <c r="AF30" s="811">
        <v>8964</v>
      </c>
      <c r="AG30" s="736"/>
      <c r="AH30" s="736"/>
      <c r="AI30" s="736"/>
      <c r="AJ30" s="812"/>
      <c r="AK30" s="815">
        <v>11908</v>
      </c>
      <c r="AL30" s="816"/>
      <c r="AM30" s="816"/>
      <c r="AN30" s="816"/>
      <c r="AO30" s="816"/>
      <c r="AP30" s="816">
        <v>20561</v>
      </c>
      <c r="AQ30" s="816"/>
      <c r="AR30" s="816"/>
      <c r="AS30" s="816"/>
      <c r="AT30" s="816"/>
      <c r="AU30" s="816">
        <v>11822</v>
      </c>
      <c r="AV30" s="816"/>
      <c r="AW30" s="816"/>
      <c r="AX30" s="816"/>
      <c r="AY30" s="816"/>
      <c r="AZ30" s="817" t="s">
        <v>548</v>
      </c>
      <c r="BA30" s="817"/>
      <c r="BB30" s="817"/>
      <c r="BC30" s="817"/>
      <c r="BD30" s="817"/>
      <c r="BE30" s="813" t="s">
        <v>362</v>
      </c>
      <c r="BF30" s="813"/>
      <c r="BG30" s="813"/>
      <c r="BH30" s="813"/>
      <c r="BI30" s="814"/>
      <c r="BJ30" s="197"/>
      <c r="BK30" s="197"/>
      <c r="BL30" s="197"/>
      <c r="BM30" s="197"/>
      <c r="BN30" s="197"/>
      <c r="BO30" s="210"/>
      <c r="BP30" s="210"/>
      <c r="BQ30" s="207">
        <v>24</v>
      </c>
      <c r="BR30" s="208" t="s">
        <v>529</v>
      </c>
      <c r="BS30" s="745" t="s">
        <v>541</v>
      </c>
      <c r="BT30" s="746"/>
      <c r="BU30" s="746"/>
      <c r="BV30" s="746"/>
      <c r="BW30" s="746"/>
      <c r="BX30" s="746"/>
      <c r="BY30" s="746"/>
      <c r="BZ30" s="746"/>
      <c r="CA30" s="746"/>
      <c r="CB30" s="746"/>
      <c r="CC30" s="746"/>
      <c r="CD30" s="746"/>
      <c r="CE30" s="746"/>
      <c r="CF30" s="746"/>
      <c r="CG30" s="747"/>
      <c r="CH30" s="758">
        <v>33</v>
      </c>
      <c r="CI30" s="759"/>
      <c r="CJ30" s="759"/>
      <c r="CK30" s="759"/>
      <c r="CL30" s="760"/>
      <c r="CM30" s="758">
        <v>13188</v>
      </c>
      <c r="CN30" s="759"/>
      <c r="CO30" s="759"/>
      <c r="CP30" s="759"/>
      <c r="CQ30" s="760"/>
      <c r="CR30" s="758">
        <v>11710</v>
      </c>
      <c r="CS30" s="759"/>
      <c r="CT30" s="759"/>
      <c r="CU30" s="759"/>
      <c r="CV30" s="760"/>
      <c r="CW30" s="758">
        <v>440</v>
      </c>
      <c r="CX30" s="759"/>
      <c r="CY30" s="759"/>
      <c r="CZ30" s="759"/>
      <c r="DA30" s="760"/>
      <c r="DB30" s="758">
        <v>7</v>
      </c>
      <c r="DC30" s="759"/>
      <c r="DD30" s="759"/>
      <c r="DE30" s="759"/>
      <c r="DF30" s="760"/>
      <c r="DG30" s="758">
        <v>10837</v>
      </c>
      <c r="DH30" s="759"/>
      <c r="DI30" s="759"/>
      <c r="DJ30" s="759"/>
      <c r="DK30" s="760"/>
      <c r="DL30" s="758" t="s">
        <v>551</v>
      </c>
      <c r="DM30" s="759"/>
      <c r="DN30" s="759"/>
      <c r="DO30" s="759"/>
      <c r="DP30" s="760"/>
      <c r="DQ30" s="758" t="s">
        <v>548</v>
      </c>
      <c r="DR30" s="759"/>
      <c r="DS30" s="759"/>
      <c r="DT30" s="759"/>
      <c r="DU30" s="760"/>
      <c r="DV30" s="761"/>
      <c r="DW30" s="762"/>
      <c r="DX30" s="762"/>
      <c r="DY30" s="762"/>
      <c r="DZ30" s="763"/>
      <c r="EA30" s="191"/>
    </row>
    <row r="31" spans="1:131" s="192" customFormat="1" ht="26.25" customHeight="1">
      <c r="A31" s="211">
        <v>4</v>
      </c>
      <c r="B31" s="732" t="s">
        <v>364</v>
      </c>
      <c r="C31" s="733"/>
      <c r="D31" s="733"/>
      <c r="E31" s="733"/>
      <c r="F31" s="733"/>
      <c r="G31" s="733"/>
      <c r="H31" s="733"/>
      <c r="I31" s="733"/>
      <c r="J31" s="733"/>
      <c r="K31" s="733"/>
      <c r="L31" s="733"/>
      <c r="M31" s="733"/>
      <c r="N31" s="733"/>
      <c r="O31" s="733"/>
      <c r="P31" s="734"/>
      <c r="Q31" s="735">
        <v>12954</v>
      </c>
      <c r="R31" s="736"/>
      <c r="S31" s="736"/>
      <c r="T31" s="736"/>
      <c r="U31" s="736"/>
      <c r="V31" s="736">
        <v>11565</v>
      </c>
      <c r="W31" s="736"/>
      <c r="X31" s="736"/>
      <c r="Y31" s="736"/>
      <c r="Z31" s="736"/>
      <c r="AA31" s="736">
        <v>1389</v>
      </c>
      <c r="AB31" s="736"/>
      <c r="AC31" s="736"/>
      <c r="AD31" s="736"/>
      <c r="AE31" s="737"/>
      <c r="AF31" s="811">
        <v>19954</v>
      </c>
      <c r="AG31" s="736"/>
      <c r="AH31" s="736"/>
      <c r="AI31" s="736"/>
      <c r="AJ31" s="812"/>
      <c r="AK31" s="815">
        <v>3000</v>
      </c>
      <c r="AL31" s="816"/>
      <c r="AM31" s="816"/>
      <c r="AN31" s="816"/>
      <c r="AO31" s="816"/>
      <c r="AP31" s="816">
        <v>28042</v>
      </c>
      <c r="AQ31" s="816"/>
      <c r="AR31" s="816"/>
      <c r="AS31" s="816"/>
      <c r="AT31" s="816"/>
      <c r="AU31" s="816" t="s">
        <v>548</v>
      </c>
      <c r="AV31" s="816"/>
      <c r="AW31" s="816"/>
      <c r="AX31" s="816"/>
      <c r="AY31" s="816"/>
      <c r="AZ31" s="817" t="s">
        <v>549</v>
      </c>
      <c r="BA31" s="817"/>
      <c r="BB31" s="817"/>
      <c r="BC31" s="817"/>
      <c r="BD31" s="817"/>
      <c r="BE31" s="813" t="s">
        <v>362</v>
      </c>
      <c r="BF31" s="813"/>
      <c r="BG31" s="813"/>
      <c r="BH31" s="813"/>
      <c r="BI31" s="814"/>
      <c r="BJ31" s="197"/>
      <c r="BK31" s="197"/>
      <c r="BL31" s="197"/>
      <c r="BM31" s="197"/>
      <c r="BN31" s="197"/>
      <c r="BO31" s="210"/>
      <c r="BP31" s="210"/>
      <c r="BQ31" s="207">
        <v>25</v>
      </c>
      <c r="BR31" s="208"/>
      <c r="BS31" s="745" t="s">
        <v>542</v>
      </c>
      <c r="BT31" s="746"/>
      <c r="BU31" s="746"/>
      <c r="BV31" s="746"/>
      <c r="BW31" s="746"/>
      <c r="BX31" s="746"/>
      <c r="BY31" s="746"/>
      <c r="BZ31" s="746"/>
      <c r="CA31" s="746"/>
      <c r="CB31" s="746"/>
      <c r="CC31" s="746"/>
      <c r="CD31" s="746"/>
      <c r="CE31" s="746"/>
      <c r="CF31" s="746"/>
      <c r="CG31" s="747"/>
      <c r="CH31" s="758">
        <v>42</v>
      </c>
      <c r="CI31" s="759"/>
      <c r="CJ31" s="759"/>
      <c r="CK31" s="759"/>
      <c r="CL31" s="760"/>
      <c r="CM31" s="758">
        <v>930</v>
      </c>
      <c r="CN31" s="759"/>
      <c r="CO31" s="759"/>
      <c r="CP31" s="759"/>
      <c r="CQ31" s="760"/>
      <c r="CR31" s="758">
        <v>200</v>
      </c>
      <c r="CS31" s="759"/>
      <c r="CT31" s="759"/>
      <c r="CU31" s="759"/>
      <c r="CV31" s="760"/>
      <c r="CW31" s="758" t="s">
        <v>551</v>
      </c>
      <c r="CX31" s="759"/>
      <c r="CY31" s="759"/>
      <c r="CZ31" s="759"/>
      <c r="DA31" s="760"/>
      <c r="DB31" s="758" t="s">
        <v>551</v>
      </c>
      <c r="DC31" s="759"/>
      <c r="DD31" s="759"/>
      <c r="DE31" s="759"/>
      <c r="DF31" s="760"/>
      <c r="DG31" s="758" t="s">
        <v>548</v>
      </c>
      <c r="DH31" s="759"/>
      <c r="DI31" s="759"/>
      <c r="DJ31" s="759"/>
      <c r="DK31" s="760"/>
      <c r="DL31" s="758" t="s">
        <v>551</v>
      </c>
      <c r="DM31" s="759"/>
      <c r="DN31" s="759"/>
      <c r="DO31" s="759"/>
      <c r="DP31" s="760"/>
      <c r="DQ31" s="758" t="s">
        <v>548</v>
      </c>
      <c r="DR31" s="759"/>
      <c r="DS31" s="759"/>
      <c r="DT31" s="759"/>
      <c r="DU31" s="760"/>
      <c r="DV31" s="761"/>
      <c r="DW31" s="762"/>
      <c r="DX31" s="762"/>
      <c r="DY31" s="762"/>
      <c r="DZ31" s="763"/>
      <c r="EA31" s="191"/>
    </row>
    <row r="32" spans="1:131" s="192" customFormat="1" ht="26.25" customHeight="1">
      <c r="A32" s="211">
        <v>5</v>
      </c>
      <c r="B32" s="732" t="s">
        <v>365</v>
      </c>
      <c r="C32" s="733"/>
      <c r="D32" s="733"/>
      <c r="E32" s="733"/>
      <c r="F32" s="733"/>
      <c r="G32" s="733"/>
      <c r="H32" s="733"/>
      <c r="I32" s="733"/>
      <c r="J32" s="733"/>
      <c r="K32" s="733"/>
      <c r="L32" s="733"/>
      <c r="M32" s="733"/>
      <c r="N32" s="733"/>
      <c r="O32" s="733"/>
      <c r="P32" s="734"/>
      <c r="Q32" s="735">
        <v>26029</v>
      </c>
      <c r="R32" s="736"/>
      <c r="S32" s="736"/>
      <c r="T32" s="736"/>
      <c r="U32" s="736"/>
      <c r="V32" s="736">
        <v>38329</v>
      </c>
      <c r="W32" s="736"/>
      <c r="X32" s="736"/>
      <c r="Y32" s="736"/>
      <c r="Z32" s="736"/>
      <c r="AA32" s="736">
        <v>-12300</v>
      </c>
      <c r="AB32" s="736"/>
      <c r="AC32" s="736"/>
      <c r="AD32" s="736"/>
      <c r="AE32" s="737"/>
      <c r="AF32" s="811">
        <v>99914</v>
      </c>
      <c r="AG32" s="736"/>
      <c r="AH32" s="736"/>
      <c r="AI32" s="736"/>
      <c r="AJ32" s="812"/>
      <c r="AK32" s="815" t="s">
        <v>548</v>
      </c>
      <c r="AL32" s="816"/>
      <c r="AM32" s="816"/>
      <c r="AN32" s="816"/>
      <c r="AO32" s="816"/>
      <c r="AP32" s="816" t="s">
        <v>548</v>
      </c>
      <c r="AQ32" s="816"/>
      <c r="AR32" s="816"/>
      <c r="AS32" s="816"/>
      <c r="AT32" s="816"/>
      <c r="AU32" s="816" t="s">
        <v>548</v>
      </c>
      <c r="AV32" s="816"/>
      <c r="AW32" s="816"/>
      <c r="AX32" s="816"/>
      <c r="AY32" s="816"/>
      <c r="AZ32" s="817" t="s">
        <v>548</v>
      </c>
      <c r="BA32" s="817"/>
      <c r="BB32" s="817"/>
      <c r="BC32" s="817"/>
      <c r="BD32" s="817"/>
      <c r="BE32" s="813" t="s">
        <v>362</v>
      </c>
      <c r="BF32" s="813"/>
      <c r="BG32" s="813"/>
      <c r="BH32" s="813"/>
      <c r="BI32" s="814"/>
      <c r="BJ32" s="197"/>
      <c r="BK32" s="197"/>
      <c r="BL32" s="197"/>
      <c r="BM32" s="197"/>
      <c r="BN32" s="197"/>
      <c r="BO32" s="210"/>
      <c r="BP32" s="210"/>
      <c r="BQ32" s="207">
        <v>26</v>
      </c>
      <c r="BR32" s="208"/>
      <c r="BS32" s="745" t="s">
        <v>543</v>
      </c>
      <c r="BT32" s="746"/>
      <c r="BU32" s="746"/>
      <c r="BV32" s="746"/>
      <c r="BW32" s="746"/>
      <c r="BX32" s="746"/>
      <c r="BY32" s="746"/>
      <c r="BZ32" s="746"/>
      <c r="CA32" s="746"/>
      <c r="CB32" s="746"/>
      <c r="CC32" s="746"/>
      <c r="CD32" s="746"/>
      <c r="CE32" s="746"/>
      <c r="CF32" s="746"/>
      <c r="CG32" s="747"/>
      <c r="CH32" s="758">
        <v>126</v>
      </c>
      <c r="CI32" s="759"/>
      <c r="CJ32" s="759"/>
      <c r="CK32" s="759"/>
      <c r="CL32" s="760"/>
      <c r="CM32" s="758">
        <v>8132</v>
      </c>
      <c r="CN32" s="759"/>
      <c r="CO32" s="759"/>
      <c r="CP32" s="759"/>
      <c r="CQ32" s="760"/>
      <c r="CR32" s="758">
        <v>23</v>
      </c>
      <c r="CS32" s="759"/>
      <c r="CT32" s="759"/>
      <c r="CU32" s="759"/>
      <c r="CV32" s="760"/>
      <c r="CW32" s="758" t="s">
        <v>548</v>
      </c>
      <c r="CX32" s="759"/>
      <c r="CY32" s="759"/>
      <c r="CZ32" s="759"/>
      <c r="DA32" s="760"/>
      <c r="DB32" s="758" t="s">
        <v>551</v>
      </c>
      <c r="DC32" s="759"/>
      <c r="DD32" s="759"/>
      <c r="DE32" s="759"/>
      <c r="DF32" s="760"/>
      <c r="DG32" s="758" t="s">
        <v>548</v>
      </c>
      <c r="DH32" s="759"/>
      <c r="DI32" s="759"/>
      <c r="DJ32" s="759"/>
      <c r="DK32" s="760"/>
      <c r="DL32" s="758" t="s">
        <v>548</v>
      </c>
      <c r="DM32" s="759"/>
      <c r="DN32" s="759"/>
      <c r="DO32" s="759"/>
      <c r="DP32" s="760"/>
      <c r="DQ32" s="758" t="s">
        <v>548</v>
      </c>
      <c r="DR32" s="759"/>
      <c r="DS32" s="759"/>
      <c r="DT32" s="759"/>
      <c r="DU32" s="760"/>
      <c r="DV32" s="761"/>
      <c r="DW32" s="762"/>
      <c r="DX32" s="762"/>
      <c r="DY32" s="762"/>
      <c r="DZ32" s="763"/>
      <c r="EA32" s="191"/>
    </row>
    <row r="33" spans="1:131" s="192" customFormat="1" ht="26.25" customHeight="1">
      <c r="A33" s="211">
        <v>6</v>
      </c>
      <c r="B33" s="732" t="s">
        <v>366</v>
      </c>
      <c r="C33" s="733"/>
      <c r="D33" s="733"/>
      <c r="E33" s="733"/>
      <c r="F33" s="733"/>
      <c r="G33" s="733"/>
      <c r="H33" s="733"/>
      <c r="I33" s="733"/>
      <c r="J33" s="733"/>
      <c r="K33" s="733"/>
      <c r="L33" s="733"/>
      <c r="M33" s="733"/>
      <c r="N33" s="733"/>
      <c r="O33" s="733"/>
      <c r="P33" s="734"/>
      <c r="Q33" s="735">
        <v>33564</v>
      </c>
      <c r="R33" s="736"/>
      <c r="S33" s="736"/>
      <c r="T33" s="736"/>
      <c r="U33" s="736"/>
      <c r="V33" s="736">
        <v>31086</v>
      </c>
      <c r="W33" s="736"/>
      <c r="X33" s="736"/>
      <c r="Y33" s="736"/>
      <c r="Z33" s="736"/>
      <c r="AA33" s="736">
        <v>2478</v>
      </c>
      <c r="AB33" s="736"/>
      <c r="AC33" s="736"/>
      <c r="AD33" s="736"/>
      <c r="AE33" s="737"/>
      <c r="AF33" s="811">
        <v>1189</v>
      </c>
      <c r="AG33" s="736"/>
      <c r="AH33" s="736"/>
      <c r="AI33" s="736"/>
      <c r="AJ33" s="812"/>
      <c r="AK33" s="815">
        <v>3207</v>
      </c>
      <c r="AL33" s="816"/>
      <c r="AM33" s="816"/>
      <c r="AN33" s="816"/>
      <c r="AO33" s="816"/>
      <c r="AP33" s="816">
        <v>57902</v>
      </c>
      <c r="AQ33" s="816"/>
      <c r="AR33" s="816"/>
      <c r="AS33" s="816"/>
      <c r="AT33" s="816"/>
      <c r="AU33" s="816">
        <v>31615</v>
      </c>
      <c r="AV33" s="816"/>
      <c r="AW33" s="816"/>
      <c r="AX33" s="816"/>
      <c r="AY33" s="816"/>
      <c r="AZ33" s="817" t="s">
        <v>548</v>
      </c>
      <c r="BA33" s="817"/>
      <c r="BB33" s="817"/>
      <c r="BC33" s="817"/>
      <c r="BD33" s="817"/>
      <c r="BE33" s="813" t="s">
        <v>367</v>
      </c>
      <c r="BF33" s="813"/>
      <c r="BG33" s="813"/>
      <c r="BH33" s="813"/>
      <c r="BI33" s="814"/>
      <c r="BJ33" s="197"/>
      <c r="BK33" s="197"/>
      <c r="BL33" s="197"/>
      <c r="BM33" s="197"/>
      <c r="BN33" s="197"/>
      <c r="BO33" s="210"/>
      <c r="BP33" s="210"/>
      <c r="BQ33" s="207">
        <v>27</v>
      </c>
      <c r="BR33" s="208" t="s">
        <v>529</v>
      </c>
      <c r="BS33" s="745" t="s">
        <v>544</v>
      </c>
      <c r="BT33" s="746"/>
      <c r="BU33" s="746"/>
      <c r="BV33" s="746"/>
      <c r="BW33" s="746"/>
      <c r="BX33" s="746"/>
      <c r="BY33" s="746"/>
      <c r="BZ33" s="746"/>
      <c r="CA33" s="746"/>
      <c r="CB33" s="746"/>
      <c r="CC33" s="746"/>
      <c r="CD33" s="746"/>
      <c r="CE33" s="746"/>
      <c r="CF33" s="746"/>
      <c r="CG33" s="747"/>
      <c r="CH33" s="758">
        <v>89</v>
      </c>
      <c r="CI33" s="759"/>
      <c r="CJ33" s="759"/>
      <c r="CK33" s="759"/>
      <c r="CL33" s="760"/>
      <c r="CM33" s="758">
        <v>10239</v>
      </c>
      <c r="CN33" s="759"/>
      <c r="CO33" s="759"/>
      <c r="CP33" s="759"/>
      <c r="CQ33" s="760"/>
      <c r="CR33" s="758">
        <v>10</v>
      </c>
      <c r="CS33" s="759"/>
      <c r="CT33" s="759"/>
      <c r="CU33" s="759"/>
      <c r="CV33" s="760"/>
      <c r="CW33" s="758">
        <v>8</v>
      </c>
      <c r="CX33" s="759"/>
      <c r="CY33" s="759"/>
      <c r="CZ33" s="759"/>
      <c r="DA33" s="760"/>
      <c r="DB33" s="758">
        <v>1930</v>
      </c>
      <c r="DC33" s="759"/>
      <c r="DD33" s="759"/>
      <c r="DE33" s="759"/>
      <c r="DF33" s="760"/>
      <c r="DG33" s="758">
        <v>8019</v>
      </c>
      <c r="DH33" s="759"/>
      <c r="DI33" s="759"/>
      <c r="DJ33" s="759"/>
      <c r="DK33" s="760"/>
      <c r="DL33" s="758" t="s">
        <v>551</v>
      </c>
      <c r="DM33" s="759"/>
      <c r="DN33" s="759"/>
      <c r="DO33" s="759"/>
      <c r="DP33" s="760"/>
      <c r="DQ33" s="758" t="s">
        <v>548</v>
      </c>
      <c r="DR33" s="759"/>
      <c r="DS33" s="759"/>
      <c r="DT33" s="759"/>
      <c r="DU33" s="760"/>
      <c r="DV33" s="761"/>
      <c r="DW33" s="762"/>
      <c r="DX33" s="762"/>
      <c r="DY33" s="762"/>
      <c r="DZ33" s="763"/>
      <c r="EA33" s="191"/>
    </row>
    <row r="34" spans="1:131" s="192" customFormat="1" ht="26.25" customHeight="1">
      <c r="A34" s="211">
        <v>7</v>
      </c>
      <c r="B34" s="732" t="s">
        <v>368</v>
      </c>
      <c r="C34" s="733"/>
      <c r="D34" s="733"/>
      <c r="E34" s="733"/>
      <c r="F34" s="733"/>
      <c r="G34" s="733"/>
      <c r="H34" s="733"/>
      <c r="I34" s="733"/>
      <c r="J34" s="733"/>
      <c r="K34" s="733"/>
      <c r="L34" s="733"/>
      <c r="M34" s="733"/>
      <c r="N34" s="733"/>
      <c r="O34" s="733"/>
      <c r="P34" s="734"/>
      <c r="Q34" s="735">
        <v>2949</v>
      </c>
      <c r="R34" s="736"/>
      <c r="S34" s="736"/>
      <c r="T34" s="736"/>
      <c r="U34" s="736"/>
      <c r="V34" s="736">
        <v>1719</v>
      </c>
      <c r="W34" s="736"/>
      <c r="X34" s="736"/>
      <c r="Y34" s="736"/>
      <c r="Z34" s="736"/>
      <c r="AA34" s="736">
        <v>1230</v>
      </c>
      <c r="AB34" s="736"/>
      <c r="AC34" s="736"/>
      <c r="AD34" s="736"/>
      <c r="AE34" s="737"/>
      <c r="AF34" s="811">
        <v>1230</v>
      </c>
      <c r="AG34" s="736"/>
      <c r="AH34" s="736"/>
      <c r="AI34" s="736"/>
      <c r="AJ34" s="812"/>
      <c r="AK34" s="815" t="s">
        <v>552</v>
      </c>
      <c r="AL34" s="816"/>
      <c r="AM34" s="816"/>
      <c r="AN34" s="816"/>
      <c r="AO34" s="816"/>
      <c r="AP34" s="816">
        <v>5996</v>
      </c>
      <c r="AQ34" s="816"/>
      <c r="AR34" s="816"/>
      <c r="AS34" s="816"/>
      <c r="AT34" s="816"/>
      <c r="AU34" s="816" t="s">
        <v>548</v>
      </c>
      <c r="AV34" s="816"/>
      <c r="AW34" s="816"/>
      <c r="AX34" s="816"/>
      <c r="AY34" s="816"/>
      <c r="AZ34" s="817" t="s">
        <v>550</v>
      </c>
      <c r="BA34" s="817"/>
      <c r="BB34" s="817"/>
      <c r="BC34" s="817"/>
      <c r="BD34" s="817"/>
      <c r="BE34" s="813" t="s">
        <v>367</v>
      </c>
      <c r="BF34" s="813"/>
      <c r="BG34" s="813"/>
      <c r="BH34" s="813"/>
      <c r="BI34" s="814"/>
      <c r="BJ34" s="197"/>
      <c r="BK34" s="197"/>
      <c r="BL34" s="197"/>
      <c r="BM34" s="197"/>
      <c r="BN34" s="197"/>
      <c r="BO34" s="210"/>
      <c r="BP34" s="210"/>
      <c r="BQ34" s="207">
        <v>28</v>
      </c>
      <c r="BR34" s="208"/>
      <c r="BS34" s="745" t="s">
        <v>545</v>
      </c>
      <c r="BT34" s="746"/>
      <c r="BU34" s="746"/>
      <c r="BV34" s="746"/>
      <c r="BW34" s="746"/>
      <c r="BX34" s="746"/>
      <c r="BY34" s="746"/>
      <c r="BZ34" s="746"/>
      <c r="CA34" s="746"/>
      <c r="CB34" s="746"/>
      <c r="CC34" s="746"/>
      <c r="CD34" s="746"/>
      <c r="CE34" s="746"/>
      <c r="CF34" s="746"/>
      <c r="CG34" s="747"/>
      <c r="CH34" s="758">
        <v>108</v>
      </c>
      <c r="CI34" s="759"/>
      <c r="CJ34" s="759"/>
      <c r="CK34" s="759"/>
      <c r="CL34" s="760"/>
      <c r="CM34" s="758">
        <v>1394</v>
      </c>
      <c r="CN34" s="759"/>
      <c r="CO34" s="759"/>
      <c r="CP34" s="759"/>
      <c r="CQ34" s="760"/>
      <c r="CR34" s="758">
        <v>230</v>
      </c>
      <c r="CS34" s="759"/>
      <c r="CT34" s="759"/>
      <c r="CU34" s="759"/>
      <c r="CV34" s="760"/>
      <c r="CW34" s="758" t="s">
        <v>548</v>
      </c>
      <c r="CX34" s="759"/>
      <c r="CY34" s="759"/>
      <c r="CZ34" s="759"/>
      <c r="DA34" s="760"/>
      <c r="DB34" s="758" t="s">
        <v>548</v>
      </c>
      <c r="DC34" s="759"/>
      <c r="DD34" s="759"/>
      <c r="DE34" s="759"/>
      <c r="DF34" s="760"/>
      <c r="DG34" s="758" t="s">
        <v>551</v>
      </c>
      <c r="DH34" s="759"/>
      <c r="DI34" s="759"/>
      <c r="DJ34" s="759"/>
      <c r="DK34" s="760"/>
      <c r="DL34" s="758" t="s">
        <v>548</v>
      </c>
      <c r="DM34" s="759"/>
      <c r="DN34" s="759"/>
      <c r="DO34" s="759"/>
      <c r="DP34" s="760"/>
      <c r="DQ34" s="758" t="s">
        <v>548</v>
      </c>
      <c r="DR34" s="759"/>
      <c r="DS34" s="759"/>
      <c r="DT34" s="759"/>
      <c r="DU34" s="760"/>
      <c r="DV34" s="761"/>
      <c r="DW34" s="762"/>
      <c r="DX34" s="762"/>
      <c r="DY34" s="762"/>
      <c r="DZ34" s="763"/>
      <c r="EA34" s="191"/>
    </row>
    <row r="35" spans="1:131" s="192" customFormat="1" ht="26.25" customHeight="1">
      <c r="A35" s="211">
        <v>8</v>
      </c>
      <c r="B35" s="732" t="s">
        <v>369</v>
      </c>
      <c r="C35" s="733"/>
      <c r="D35" s="733"/>
      <c r="E35" s="733"/>
      <c r="F35" s="733"/>
      <c r="G35" s="733"/>
      <c r="H35" s="733"/>
      <c r="I35" s="733"/>
      <c r="J35" s="733"/>
      <c r="K35" s="733"/>
      <c r="L35" s="733"/>
      <c r="M35" s="733"/>
      <c r="N35" s="733"/>
      <c r="O35" s="733"/>
      <c r="P35" s="734"/>
      <c r="Q35" s="735">
        <v>13659</v>
      </c>
      <c r="R35" s="736"/>
      <c r="S35" s="736"/>
      <c r="T35" s="736"/>
      <c r="U35" s="736"/>
      <c r="V35" s="736">
        <v>12501</v>
      </c>
      <c r="W35" s="736"/>
      <c r="X35" s="736"/>
      <c r="Y35" s="736"/>
      <c r="Z35" s="736"/>
      <c r="AA35" s="736">
        <v>1158</v>
      </c>
      <c r="AB35" s="736"/>
      <c r="AC35" s="736"/>
      <c r="AD35" s="736"/>
      <c r="AE35" s="737"/>
      <c r="AF35" s="811" t="s">
        <v>191</v>
      </c>
      <c r="AG35" s="736"/>
      <c r="AH35" s="736"/>
      <c r="AI35" s="736"/>
      <c r="AJ35" s="812"/>
      <c r="AK35" s="815">
        <v>954</v>
      </c>
      <c r="AL35" s="816"/>
      <c r="AM35" s="816"/>
      <c r="AN35" s="816"/>
      <c r="AO35" s="816"/>
      <c r="AP35" s="816">
        <v>34971</v>
      </c>
      <c r="AQ35" s="816"/>
      <c r="AR35" s="816"/>
      <c r="AS35" s="816"/>
      <c r="AT35" s="816"/>
      <c r="AU35" s="816" t="s">
        <v>548</v>
      </c>
      <c r="AV35" s="816"/>
      <c r="AW35" s="816"/>
      <c r="AX35" s="816"/>
      <c r="AY35" s="816"/>
      <c r="AZ35" s="817" t="s">
        <v>548</v>
      </c>
      <c r="BA35" s="817"/>
      <c r="BB35" s="817"/>
      <c r="BC35" s="817"/>
      <c r="BD35" s="817"/>
      <c r="BE35" s="813" t="s">
        <v>367</v>
      </c>
      <c r="BF35" s="813"/>
      <c r="BG35" s="813"/>
      <c r="BH35" s="813"/>
      <c r="BI35" s="814"/>
      <c r="BJ35" s="197"/>
      <c r="BK35" s="197"/>
      <c r="BL35" s="197"/>
      <c r="BM35" s="197"/>
      <c r="BN35" s="197"/>
      <c r="BO35" s="210"/>
      <c r="BP35" s="210"/>
      <c r="BQ35" s="207">
        <v>29</v>
      </c>
      <c r="BR35" s="208"/>
      <c r="BS35" s="745" t="s">
        <v>546</v>
      </c>
      <c r="BT35" s="746"/>
      <c r="BU35" s="746"/>
      <c r="BV35" s="746"/>
      <c r="BW35" s="746"/>
      <c r="BX35" s="746"/>
      <c r="BY35" s="746"/>
      <c r="BZ35" s="746"/>
      <c r="CA35" s="746"/>
      <c r="CB35" s="746"/>
      <c r="CC35" s="746"/>
      <c r="CD35" s="746"/>
      <c r="CE35" s="746"/>
      <c r="CF35" s="746"/>
      <c r="CG35" s="747"/>
      <c r="CH35" s="758">
        <v>1</v>
      </c>
      <c r="CI35" s="759"/>
      <c r="CJ35" s="759"/>
      <c r="CK35" s="759"/>
      <c r="CL35" s="760"/>
      <c r="CM35" s="758">
        <v>-4588</v>
      </c>
      <c r="CN35" s="759"/>
      <c r="CO35" s="759"/>
      <c r="CP35" s="759"/>
      <c r="CQ35" s="760"/>
      <c r="CR35" s="758">
        <v>10</v>
      </c>
      <c r="CS35" s="759"/>
      <c r="CT35" s="759"/>
      <c r="CU35" s="759"/>
      <c r="CV35" s="760"/>
      <c r="CW35" s="758">
        <v>124</v>
      </c>
      <c r="CX35" s="759"/>
      <c r="CY35" s="759"/>
      <c r="CZ35" s="759"/>
      <c r="DA35" s="760"/>
      <c r="DB35" s="758">
        <v>22767</v>
      </c>
      <c r="DC35" s="759"/>
      <c r="DD35" s="759"/>
      <c r="DE35" s="759"/>
      <c r="DF35" s="760"/>
      <c r="DG35" s="758" t="s">
        <v>548</v>
      </c>
      <c r="DH35" s="759"/>
      <c r="DI35" s="759"/>
      <c r="DJ35" s="759"/>
      <c r="DK35" s="760"/>
      <c r="DL35" s="758" t="s">
        <v>551</v>
      </c>
      <c r="DM35" s="759"/>
      <c r="DN35" s="759"/>
      <c r="DO35" s="759"/>
      <c r="DP35" s="760"/>
      <c r="DQ35" s="758" t="s">
        <v>551</v>
      </c>
      <c r="DR35" s="759"/>
      <c r="DS35" s="759"/>
      <c r="DT35" s="759"/>
      <c r="DU35" s="760"/>
      <c r="DV35" s="761"/>
      <c r="DW35" s="762"/>
      <c r="DX35" s="762"/>
      <c r="DY35" s="762"/>
      <c r="DZ35" s="763"/>
      <c r="EA35" s="191"/>
    </row>
    <row r="36" spans="1:131" s="192" customFormat="1" ht="26.25" customHeight="1">
      <c r="A36" s="211">
        <v>9</v>
      </c>
      <c r="B36" s="732" t="s">
        <v>370</v>
      </c>
      <c r="C36" s="733"/>
      <c r="D36" s="733"/>
      <c r="E36" s="733"/>
      <c r="F36" s="733"/>
      <c r="G36" s="733"/>
      <c r="H36" s="733"/>
      <c r="I36" s="733"/>
      <c r="J36" s="733"/>
      <c r="K36" s="733"/>
      <c r="L36" s="733"/>
      <c r="M36" s="733"/>
      <c r="N36" s="733"/>
      <c r="O36" s="733"/>
      <c r="P36" s="734"/>
      <c r="Q36" s="735">
        <v>2584</v>
      </c>
      <c r="R36" s="736"/>
      <c r="S36" s="736"/>
      <c r="T36" s="736"/>
      <c r="U36" s="736"/>
      <c r="V36" s="736">
        <v>2584</v>
      </c>
      <c r="W36" s="736"/>
      <c r="X36" s="736"/>
      <c r="Y36" s="736"/>
      <c r="Z36" s="736"/>
      <c r="AA36" s="736" t="s">
        <v>548</v>
      </c>
      <c r="AB36" s="736"/>
      <c r="AC36" s="736"/>
      <c r="AD36" s="736"/>
      <c r="AE36" s="737"/>
      <c r="AF36" s="811" t="s">
        <v>191</v>
      </c>
      <c r="AG36" s="736"/>
      <c r="AH36" s="736"/>
      <c r="AI36" s="736"/>
      <c r="AJ36" s="812"/>
      <c r="AK36" s="815">
        <v>0</v>
      </c>
      <c r="AL36" s="816"/>
      <c r="AM36" s="816"/>
      <c r="AN36" s="816"/>
      <c r="AO36" s="816"/>
      <c r="AP36" s="816">
        <v>5368</v>
      </c>
      <c r="AQ36" s="816"/>
      <c r="AR36" s="816"/>
      <c r="AS36" s="816"/>
      <c r="AT36" s="816"/>
      <c r="AU36" s="816" t="s">
        <v>551</v>
      </c>
      <c r="AV36" s="816"/>
      <c r="AW36" s="816"/>
      <c r="AX36" s="816"/>
      <c r="AY36" s="816"/>
      <c r="AZ36" s="817" t="s">
        <v>550</v>
      </c>
      <c r="BA36" s="817"/>
      <c r="BB36" s="817"/>
      <c r="BC36" s="817"/>
      <c r="BD36" s="817"/>
      <c r="BE36" s="813" t="s">
        <v>367</v>
      </c>
      <c r="BF36" s="813"/>
      <c r="BG36" s="813"/>
      <c r="BH36" s="813"/>
      <c r="BI36" s="814"/>
      <c r="BJ36" s="197"/>
      <c r="BK36" s="197"/>
      <c r="BL36" s="197"/>
      <c r="BM36" s="197"/>
      <c r="BN36" s="197"/>
      <c r="BO36" s="210"/>
      <c r="BP36" s="210"/>
      <c r="BQ36" s="207">
        <v>30</v>
      </c>
      <c r="BR36" s="208"/>
      <c r="BS36" s="745" t="s">
        <v>547</v>
      </c>
      <c r="BT36" s="746"/>
      <c r="BU36" s="746"/>
      <c r="BV36" s="746"/>
      <c r="BW36" s="746"/>
      <c r="BX36" s="746"/>
      <c r="BY36" s="746"/>
      <c r="BZ36" s="746"/>
      <c r="CA36" s="746"/>
      <c r="CB36" s="746"/>
      <c r="CC36" s="746"/>
      <c r="CD36" s="746"/>
      <c r="CE36" s="746"/>
      <c r="CF36" s="746"/>
      <c r="CG36" s="747"/>
      <c r="CH36" s="758">
        <v>1</v>
      </c>
      <c r="CI36" s="759"/>
      <c r="CJ36" s="759"/>
      <c r="CK36" s="759"/>
      <c r="CL36" s="760"/>
      <c r="CM36" s="758">
        <v>673</v>
      </c>
      <c r="CN36" s="759"/>
      <c r="CO36" s="759"/>
      <c r="CP36" s="759"/>
      <c r="CQ36" s="760"/>
      <c r="CR36" s="758">
        <v>400</v>
      </c>
      <c r="CS36" s="759"/>
      <c r="CT36" s="759"/>
      <c r="CU36" s="759"/>
      <c r="CV36" s="760"/>
      <c r="CW36" s="758">
        <v>3</v>
      </c>
      <c r="CX36" s="759"/>
      <c r="CY36" s="759"/>
      <c r="CZ36" s="759"/>
      <c r="DA36" s="760"/>
      <c r="DB36" s="758" t="s">
        <v>551</v>
      </c>
      <c r="DC36" s="759"/>
      <c r="DD36" s="759"/>
      <c r="DE36" s="759"/>
      <c r="DF36" s="760"/>
      <c r="DG36" s="758" t="s">
        <v>548</v>
      </c>
      <c r="DH36" s="759"/>
      <c r="DI36" s="759"/>
      <c r="DJ36" s="759"/>
      <c r="DK36" s="760"/>
      <c r="DL36" s="758" t="s">
        <v>551</v>
      </c>
      <c r="DM36" s="759"/>
      <c r="DN36" s="759"/>
      <c r="DO36" s="759"/>
      <c r="DP36" s="760"/>
      <c r="DQ36" s="758" t="s">
        <v>548</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c r="BT37" s="746"/>
      <c r="BU37" s="746"/>
      <c r="BV37" s="746"/>
      <c r="BW37" s="746"/>
      <c r="BX37" s="746"/>
      <c r="BY37" s="746"/>
      <c r="BZ37" s="746"/>
      <c r="CA37" s="746"/>
      <c r="CB37" s="746"/>
      <c r="CC37" s="746"/>
      <c r="CD37" s="746"/>
      <c r="CE37" s="746"/>
      <c r="CF37" s="746"/>
      <c r="CG37" s="747"/>
      <c r="CH37" s="758"/>
      <c r="CI37" s="759"/>
      <c r="CJ37" s="759"/>
      <c r="CK37" s="759"/>
      <c r="CL37" s="760"/>
      <c r="CM37" s="758"/>
      <c r="CN37" s="759"/>
      <c r="CO37" s="759"/>
      <c r="CP37" s="759"/>
      <c r="CQ37" s="760"/>
      <c r="CR37" s="758"/>
      <c r="CS37" s="759"/>
      <c r="CT37" s="759"/>
      <c r="CU37" s="759"/>
      <c r="CV37" s="760"/>
      <c r="CW37" s="758"/>
      <c r="CX37" s="759"/>
      <c r="CY37" s="759"/>
      <c r="CZ37" s="759"/>
      <c r="DA37" s="760"/>
      <c r="DB37" s="758"/>
      <c r="DC37" s="759"/>
      <c r="DD37" s="759"/>
      <c r="DE37" s="759"/>
      <c r="DF37" s="760"/>
      <c r="DG37" s="758"/>
      <c r="DH37" s="759"/>
      <c r="DI37" s="759"/>
      <c r="DJ37" s="759"/>
      <c r="DK37" s="760"/>
      <c r="DL37" s="758"/>
      <c r="DM37" s="759"/>
      <c r="DN37" s="759"/>
      <c r="DO37" s="759"/>
      <c r="DP37" s="760"/>
      <c r="DQ37" s="758"/>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371</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348</v>
      </c>
      <c r="B63" s="773" t="s">
        <v>372</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173630</v>
      </c>
      <c r="AG63" s="827"/>
      <c r="AH63" s="827"/>
      <c r="AI63" s="827"/>
      <c r="AJ63" s="828"/>
      <c r="AK63" s="829"/>
      <c r="AL63" s="824"/>
      <c r="AM63" s="824"/>
      <c r="AN63" s="824"/>
      <c r="AO63" s="824"/>
      <c r="AP63" s="827">
        <v>298691</v>
      </c>
      <c r="AQ63" s="827"/>
      <c r="AR63" s="827"/>
      <c r="AS63" s="827"/>
      <c r="AT63" s="827"/>
      <c r="AU63" s="827">
        <v>43437</v>
      </c>
      <c r="AV63" s="827"/>
      <c r="AW63" s="827"/>
      <c r="AX63" s="827"/>
      <c r="AY63" s="827"/>
      <c r="AZ63" s="838"/>
      <c r="BA63" s="838"/>
      <c r="BB63" s="838"/>
      <c r="BC63" s="838"/>
      <c r="BD63" s="838"/>
      <c r="BE63" s="839"/>
      <c r="BF63" s="839"/>
      <c r="BG63" s="839"/>
      <c r="BH63" s="839"/>
      <c r="BI63" s="840"/>
      <c r="BJ63" s="841" t="s">
        <v>191</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373</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374</v>
      </c>
      <c r="B66" s="718"/>
      <c r="C66" s="718"/>
      <c r="D66" s="718"/>
      <c r="E66" s="718"/>
      <c r="F66" s="718"/>
      <c r="G66" s="718"/>
      <c r="H66" s="718"/>
      <c r="I66" s="718"/>
      <c r="J66" s="718"/>
      <c r="K66" s="718"/>
      <c r="L66" s="718"/>
      <c r="M66" s="718"/>
      <c r="N66" s="718"/>
      <c r="O66" s="718"/>
      <c r="P66" s="719"/>
      <c r="Q66" s="694" t="s">
        <v>352</v>
      </c>
      <c r="R66" s="695"/>
      <c r="S66" s="695"/>
      <c r="T66" s="695"/>
      <c r="U66" s="696"/>
      <c r="V66" s="694" t="s">
        <v>353</v>
      </c>
      <c r="W66" s="695"/>
      <c r="X66" s="695"/>
      <c r="Y66" s="695"/>
      <c r="Z66" s="696"/>
      <c r="AA66" s="694" t="s">
        <v>354</v>
      </c>
      <c r="AB66" s="695"/>
      <c r="AC66" s="695"/>
      <c r="AD66" s="695"/>
      <c r="AE66" s="696"/>
      <c r="AF66" s="844" t="s">
        <v>355</v>
      </c>
      <c r="AG66" s="796"/>
      <c r="AH66" s="796"/>
      <c r="AI66" s="796"/>
      <c r="AJ66" s="845"/>
      <c r="AK66" s="694" t="s">
        <v>356</v>
      </c>
      <c r="AL66" s="718"/>
      <c r="AM66" s="718"/>
      <c r="AN66" s="718"/>
      <c r="AO66" s="719"/>
      <c r="AP66" s="694" t="s">
        <v>357</v>
      </c>
      <c r="AQ66" s="695"/>
      <c r="AR66" s="695"/>
      <c r="AS66" s="695"/>
      <c r="AT66" s="696"/>
      <c r="AU66" s="694" t="s">
        <v>375</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514</v>
      </c>
      <c r="C68" s="862"/>
      <c r="D68" s="862"/>
      <c r="E68" s="862"/>
      <c r="F68" s="862"/>
      <c r="G68" s="862"/>
      <c r="H68" s="862"/>
      <c r="I68" s="862"/>
      <c r="J68" s="862"/>
      <c r="K68" s="862"/>
      <c r="L68" s="862"/>
      <c r="M68" s="862"/>
      <c r="N68" s="862"/>
      <c r="O68" s="862"/>
      <c r="P68" s="863"/>
      <c r="Q68" s="864">
        <v>52948</v>
      </c>
      <c r="R68" s="858"/>
      <c r="S68" s="858"/>
      <c r="T68" s="858"/>
      <c r="U68" s="858"/>
      <c r="V68" s="858">
        <v>52709</v>
      </c>
      <c r="W68" s="858"/>
      <c r="X68" s="858"/>
      <c r="Y68" s="858"/>
      <c r="Z68" s="858"/>
      <c r="AA68" s="858">
        <v>239</v>
      </c>
      <c r="AB68" s="858"/>
      <c r="AC68" s="858"/>
      <c r="AD68" s="858"/>
      <c r="AE68" s="858"/>
      <c r="AF68" s="858">
        <v>239</v>
      </c>
      <c r="AG68" s="858"/>
      <c r="AH68" s="858"/>
      <c r="AI68" s="858"/>
      <c r="AJ68" s="858"/>
      <c r="AK68" s="858">
        <v>0</v>
      </c>
      <c r="AL68" s="858"/>
      <c r="AM68" s="858"/>
      <c r="AN68" s="858"/>
      <c r="AO68" s="858"/>
      <c r="AP68" s="858" t="s">
        <v>548</v>
      </c>
      <c r="AQ68" s="858"/>
      <c r="AR68" s="858"/>
      <c r="AS68" s="858"/>
      <c r="AT68" s="858"/>
      <c r="AU68" s="858" t="s">
        <v>548</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t="s">
        <v>515</v>
      </c>
      <c r="C69" s="866"/>
      <c r="D69" s="866"/>
      <c r="E69" s="866"/>
      <c r="F69" s="866"/>
      <c r="G69" s="866"/>
      <c r="H69" s="866"/>
      <c r="I69" s="866"/>
      <c r="J69" s="866"/>
      <c r="K69" s="866"/>
      <c r="L69" s="866"/>
      <c r="M69" s="866"/>
      <c r="N69" s="866"/>
      <c r="O69" s="866"/>
      <c r="P69" s="867"/>
      <c r="Q69" s="868">
        <v>6287</v>
      </c>
      <c r="R69" s="816"/>
      <c r="S69" s="816"/>
      <c r="T69" s="816"/>
      <c r="U69" s="816"/>
      <c r="V69" s="816">
        <v>5069</v>
      </c>
      <c r="W69" s="816"/>
      <c r="X69" s="816"/>
      <c r="Y69" s="816"/>
      <c r="Z69" s="816"/>
      <c r="AA69" s="816">
        <v>1218</v>
      </c>
      <c r="AB69" s="816"/>
      <c r="AC69" s="816"/>
      <c r="AD69" s="816"/>
      <c r="AE69" s="816"/>
      <c r="AF69" s="816">
        <v>4945</v>
      </c>
      <c r="AG69" s="816"/>
      <c r="AH69" s="816"/>
      <c r="AI69" s="816"/>
      <c r="AJ69" s="816"/>
      <c r="AK69" s="816">
        <v>0</v>
      </c>
      <c r="AL69" s="816"/>
      <c r="AM69" s="816"/>
      <c r="AN69" s="816"/>
      <c r="AO69" s="816"/>
      <c r="AP69" s="816">
        <v>9320</v>
      </c>
      <c r="AQ69" s="816"/>
      <c r="AR69" s="816"/>
      <c r="AS69" s="816"/>
      <c r="AT69" s="816"/>
      <c r="AU69" s="816">
        <v>14</v>
      </c>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t="s">
        <v>516</v>
      </c>
      <c r="C70" s="866"/>
      <c r="D70" s="866"/>
      <c r="E70" s="866"/>
      <c r="F70" s="866"/>
      <c r="G70" s="866"/>
      <c r="H70" s="866"/>
      <c r="I70" s="866"/>
      <c r="J70" s="866"/>
      <c r="K70" s="866"/>
      <c r="L70" s="866"/>
      <c r="M70" s="866"/>
      <c r="N70" s="866"/>
      <c r="O70" s="866"/>
      <c r="P70" s="867"/>
      <c r="Q70" s="868">
        <v>12042</v>
      </c>
      <c r="R70" s="816"/>
      <c r="S70" s="816"/>
      <c r="T70" s="816"/>
      <c r="U70" s="816"/>
      <c r="V70" s="816">
        <v>9677</v>
      </c>
      <c r="W70" s="816"/>
      <c r="X70" s="816"/>
      <c r="Y70" s="816"/>
      <c r="Z70" s="816"/>
      <c r="AA70" s="816">
        <v>2365</v>
      </c>
      <c r="AB70" s="816"/>
      <c r="AC70" s="816"/>
      <c r="AD70" s="816"/>
      <c r="AE70" s="816"/>
      <c r="AF70" s="816">
        <v>11057</v>
      </c>
      <c r="AG70" s="816"/>
      <c r="AH70" s="816"/>
      <c r="AI70" s="816"/>
      <c r="AJ70" s="816"/>
      <c r="AK70" s="816">
        <v>0</v>
      </c>
      <c r="AL70" s="816"/>
      <c r="AM70" s="816"/>
      <c r="AN70" s="816"/>
      <c r="AO70" s="816"/>
      <c r="AP70" s="816">
        <v>35493</v>
      </c>
      <c r="AQ70" s="816"/>
      <c r="AR70" s="816"/>
      <c r="AS70" s="816"/>
      <c r="AT70" s="816"/>
      <c r="AU70" s="816">
        <v>20</v>
      </c>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348</v>
      </c>
      <c r="B88" s="773" t="s">
        <v>376</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16241</v>
      </c>
      <c r="AG88" s="827"/>
      <c r="AH88" s="827"/>
      <c r="AI88" s="827"/>
      <c r="AJ88" s="827"/>
      <c r="AK88" s="824"/>
      <c r="AL88" s="824"/>
      <c r="AM88" s="824"/>
      <c r="AN88" s="824"/>
      <c r="AO88" s="824"/>
      <c r="AP88" s="827">
        <v>44813</v>
      </c>
      <c r="AQ88" s="827"/>
      <c r="AR88" s="827"/>
      <c r="AS88" s="827"/>
      <c r="AT88" s="827"/>
      <c r="AU88" s="827">
        <v>34</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348</v>
      </c>
      <c r="BR102" s="773" t="s">
        <v>377</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54688</v>
      </c>
      <c r="CS102" s="842"/>
      <c r="CT102" s="842"/>
      <c r="CU102" s="842"/>
      <c r="CV102" s="885"/>
      <c r="CW102" s="884">
        <v>3246</v>
      </c>
      <c r="CX102" s="842"/>
      <c r="CY102" s="842"/>
      <c r="CZ102" s="842"/>
      <c r="DA102" s="885"/>
      <c r="DB102" s="884">
        <v>37190</v>
      </c>
      <c r="DC102" s="842"/>
      <c r="DD102" s="842"/>
      <c r="DE102" s="842"/>
      <c r="DF102" s="885"/>
      <c r="DG102" s="884">
        <v>18856</v>
      </c>
      <c r="DH102" s="842"/>
      <c r="DI102" s="842"/>
      <c r="DJ102" s="842"/>
      <c r="DK102" s="885"/>
      <c r="DL102" s="884">
        <v>0</v>
      </c>
      <c r="DM102" s="842"/>
      <c r="DN102" s="842"/>
      <c r="DO102" s="842"/>
      <c r="DP102" s="885"/>
      <c r="DQ102" s="884">
        <v>57</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378</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379</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380</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381</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382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383</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384</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385</v>
      </c>
      <c r="AB109" s="887"/>
      <c r="AC109" s="887"/>
      <c r="AD109" s="887"/>
      <c r="AE109" s="888"/>
      <c r="AF109" s="886" t="s">
        <v>277</v>
      </c>
      <c r="AG109" s="887"/>
      <c r="AH109" s="887"/>
      <c r="AI109" s="887"/>
      <c r="AJ109" s="888"/>
      <c r="AK109" s="886" t="s">
        <v>276</v>
      </c>
      <c r="AL109" s="887"/>
      <c r="AM109" s="887"/>
      <c r="AN109" s="887"/>
      <c r="AO109" s="888"/>
      <c r="AP109" s="886" t="s">
        <v>386</v>
      </c>
      <c r="AQ109" s="887"/>
      <c r="AR109" s="887"/>
      <c r="AS109" s="887"/>
      <c r="AT109" s="889"/>
      <c r="AU109" s="906" t="s">
        <v>384</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385</v>
      </c>
      <c r="BR109" s="887"/>
      <c r="BS109" s="887"/>
      <c r="BT109" s="887"/>
      <c r="BU109" s="888"/>
      <c r="BV109" s="886" t="s">
        <v>277</v>
      </c>
      <c r="BW109" s="887"/>
      <c r="BX109" s="887"/>
      <c r="BY109" s="887"/>
      <c r="BZ109" s="888"/>
      <c r="CA109" s="886" t="s">
        <v>276</v>
      </c>
      <c r="CB109" s="887"/>
      <c r="CC109" s="887"/>
      <c r="CD109" s="887"/>
      <c r="CE109" s="888"/>
      <c r="CF109" s="907" t="s">
        <v>386</v>
      </c>
      <c r="CG109" s="907"/>
      <c r="CH109" s="907"/>
      <c r="CI109" s="907"/>
      <c r="CJ109" s="907"/>
      <c r="CK109" s="886" t="s">
        <v>387</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385</v>
      </c>
      <c r="DH109" s="887"/>
      <c r="DI109" s="887"/>
      <c r="DJ109" s="887"/>
      <c r="DK109" s="888"/>
      <c r="DL109" s="886" t="s">
        <v>277</v>
      </c>
      <c r="DM109" s="887"/>
      <c r="DN109" s="887"/>
      <c r="DO109" s="887"/>
      <c r="DP109" s="888"/>
      <c r="DQ109" s="886" t="s">
        <v>276</v>
      </c>
      <c r="DR109" s="887"/>
      <c r="DS109" s="887"/>
      <c r="DT109" s="887"/>
      <c r="DU109" s="888"/>
      <c r="DV109" s="886" t="s">
        <v>386</v>
      </c>
      <c r="DW109" s="887"/>
      <c r="DX109" s="887"/>
      <c r="DY109" s="887"/>
      <c r="DZ109" s="889"/>
    </row>
    <row r="110" spans="1:131" s="191" customFormat="1" ht="26.25" customHeight="1">
      <c r="A110" s="890" t="s">
        <v>388</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88691993</v>
      </c>
      <c r="AB110" s="894"/>
      <c r="AC110" s="894"/>
      <c r="AD110" s="894"/>
      <c r="AE110" s="895"/>
      <c r="AF110" s="896">
        <v>87865240</v>
      </c>
      <c r="AG110" s="894"/>
      <c r="AH110" s="894"/>
      <c r="AI110" s="894"/>
      <c r="AJ110" s="895"/>
      <c r="AK110" s="896">
        <v>86638304</v>
      </c>
      <c r="AL110" s="894"/>
      <c r="AM110" s="894"/>
      <c r="AN110" s="894"/>
      <c r="AO110" s="895"/>
      <c r="AP110" s="897">
        <v>9.3000000000000007</v>
      </c>
      <c r="AQ110" s="898"/>
      <c r="AR110" s="898"/>
      <c r="AS110" s="898"/>
      <c r="AT110" s="899"/>
      <c r="AU110" s="900" t="s">
        <v>59</v>
      </c>
      <c r="AV110" s="901"/>
      <c r="AW110" s="901"/>
      <c r="AX110" s="901"/>
      <c r="AY110" s="901"/>
      <c r="AZ110" s="942" t="s">
        <v>389</v>
      </c>
      <c r="BA110" s="891"/>
      <c r="BB110" s="891"/>
      <c r="BC110" s="891"/>
      <c r="BD110" s="891"/>
      <c r="BE110" s="891"/>
      <c r="BF110" s="891"/>
      <c r="BG110" s="891"/>
      <c r="BH110" s="891"/>
      <c r="BI110" s="891"/>
      <c r="BJ110" s="891"/>
      <c r="BK110" s="891"/>
      <c r="BL110" s="891"/>
      <c r="BM110" s="891"/>
      <c r="BN110" s="891"/>
      <c r="BO110" s="891"/>
      <c r="BP110" s="892"/>
      <c r="BQ110" s="928">
        <v>3403991160</v>
      </c>
      <c r="BR110" s="929"/>
      <c r="BS110" s="929"/>
      <c r="BT110" s="929"/>
      <c r="BU110" s="929"/>
      <c r="BV110" s="929">
        <v>3458021287</v>
      </c>
      <c r="BW110" s="929"/>
      <c r="BX110" s="929"/>
      <c r="BY110" s="929"/>
      <c r="BZ110" s="929"/>
      <c r="CA110" s="929">
        <v>3502056909</v>
      </c>
      <c r="CB110" s="929"/>
      <c r="CC110" s="929"/>
      <c r="CD110" s="929"/>
      <c r="CE110" s="929"/>
      <c r="CF110" s="943">
        <v>376.5</v>
      </c>
      <c r="CG110" s="944"/>
      <c r="CH110" s="944"/>
      <c r="CI110" s="944"/>
      <c r="CJ110" s="944"/>
      <c r="CK110" s="945" t="s">
        <v>390</v>
      </c>
      <c r="CL110" s="946"/>
      <c r="CM110" s="925" t="s">
        <v>391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v>17605425</v>
      </c>
      <c r="DH110" s="929"/>
      <c r="DI110" s="929"/>
      <c r="DJ110" s="929"/>
      <c r="DK110" s="929"/>
      <c r="DL110" s="929">
        <v>16145618</v>
      </c>
      <c r="DM110" s="929"/>
      <c r="DN110" s="929"/>
      <c r="DO110" s="929"/>
      <c r="DP110" s="929"/>
      <c r="DQ110" s="929">
        <v>14542368</v>
      </c>
      <c r="DR110" s="929"/>
      <c r="DS110" s="929"/>
      <c r="DT110" s="929"/>
      <c r="DU110" s="929"/>
      <c r="DV110" s="930">
        <v>1.6</v>
      </c>
      <c r="DW110" s="930"/>
      <c r="DX110" s="930"/>
      <c r="DY110" s="930"/>
      <c r="DZ110" s="931"/>
    </row>
    <row r="111" spans="1:131" s="191" customFormat="1" ht="26.25" customHeight="1">
      <c r="A111" s="932" t="s">
        <v>392</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v>17911370</v>
      </c>
      <c r="AB111" s="936"/>
      <c r="AC111" s="936"/>
      <c r="AD111" s="936"/>
      <c r="AE111" s="937"/>
      <c r="AF111" s="938">
        <v>19319921</v>
      </c>
      <c r="AG111" s="936"/>
      <c r="AH111" s="936"/>
      <c r="AI111" s="936"/>
      <c r="AJ111" s="937"/>
      <c r="AK111" s="938">
        <v>17312893</v>
      </c>
      <c r="AL111" s="936"/>
      <c r="AM111" s="936"/>
      <c r="AN111" s="936"/>
      <c r="AO111" s="937"/>
      <c r="AP111" s="939">
        <v>1.9</v>
      </c>
      <c r="AQ111" s="940"/>
      <c r="AR111" s="940"/>
      <c r="AS111" s="940"/>
      <c r="AT111" s="941"/>
      <c r="AU111" s="902"/>
      <c r="AV111" s="903"/>
      <c r="AW111" s="903"/>
      <c r="AX111" s="903"/>
      <c r="AY111" s="903"/>
      <c r="AZ111" s="951" t="s">
        <v>393</v>
      </c>
      <c r="BA111" s="952"/>
      <c r="BB111" s="952"/>
      <c r="BC111" s="952"/>
      <c r="BD111" s="952"/>
      <c r="BE111" s="952"/>
      <c r="BF111" s="952"/>
      <c r="BG111" s="952"/>
      <c r="BH111" s="952"/>
      <c r="BI111" s="952"/>
      <c r="BJ111" s="952"/>
      <c r="BK111" s="952"/>
      <c r="BL111" s="952"/>
      <c r="BM111" s="952"/>
      <c r="BN111" s="952"/>
      <c r="BO111" s="952"/>
      <c r="BP111" s="953"/>
      <c r="BQ111" s="921">
        <v>44665807</v>
      </c>
      <c r="BR111" s="922"/>
      <c r="BS111" s="922"/>
      <c r="BT111" s="922"/>
      <c r="BU111" s="922"/>
      <c r="BV111" s="922">
        <v>42418436</v>
      </c>
      <c r="BW111" s="922"/>
      <c r="BX111" s="922"/>
      <c r="BY111" s="922"/>
      <c r="BZ111" s="922"/>
      <c r="CA111" s="922">
        <v>38390263</v>
      </c>
      <c r="CB111" s="922"/>
      <c r="CC111" s="922"/>
      <c r="CD111" s="922"/>
      <c r="CE111" s="922"/>
      <c r="CF111" s="916">
        <v>4.0999999999999996</v>
      </c>
      <c r="CG111" s="917"/>
      <c r="CH111" s="917"/>
      <c r="CI111" s="917"/>
      <c r="CJ111" s="917"/>
      <c r="CK111" s="947"/>
      <c r="CL111" s="948"/>
      <c r="CM111" s="918" t="s">
        <v>394</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191</v>
      </c>
      <c r="DH111" s="922"/>
      <c r="DI111" s="922"/>
      <c r="DJ111" s="922"/>
      <c r="DK111" s="922"/>
      <c r="DL111" s="922" t="s">
        <v>191</v>
      </c>
      <c r="DM111" s="922"/>
      <c r="DN111" s="922"/>
      <c r="DO111" s="922"/>
      <c r="DP111" s="922"/>
      <c r="DQ111" s="922" t="s">
        <v>191</v>
      </c>
      <c r="DR111" s="922"/>
      <c r="DS111" s="922"/>
      <c r="DT111" s="922"/>
      <c r="DU111" s="922"/>
      <c r="DV111" s="923" t="s">
        <v>191</v>
      </c>
      <c r="DW111" s="923"/>
      <c r="DX111" s="923"/>
      <c r="DY111" s="923"/>
      <c r="DZ111" s="924"/>
    </row>
    <row r="112" spans="1:131" s="191" customFormat="1" ht="26.25" customHeight="1">
      <c r="A112" s="961" t="s">
        <v>395</v>
      </c>
      <c r="B112" s="962"/>
      <c r="C112" s="952" t="s">
        <v>396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114670487</v>
      </c>
      <c r="AB112" s="955"/>
      <c r="AC112" s="955"/>
      <c r="AD112" s="955"/>
      <c r="AE112" s="956"/>
      <c r="AF112" s="957">
        <v>118314793</v>
      </c>
      <c r="AG112" s="955"/>
      <c r="AH112" s="955"/>
      <c r="AI112" s="955"/>
      <c r="AJ112" s="956"/>
      <c r="AK112" s="957">
        <v>121156830</v>
      </c>
      <c r="AL112" s="955"/>
      <c r="AM112" s="955"/>
      <c r="AN112" s="955"/>
      <c r="AO112" s="956"/>
      <c r="AP112" s="958">
        <v>13</v>
      </c>
      <c r="AQ112" s="959"/>
      <c r="AR112" s="959"/>
      <c r="AS112" s="959"/>
      <c r="AT112" s="960"/>
      <c r="AU112" s="902"/>
      <c r="AV112" s="903"/>
      <c r="AW112" s="903"/>
      <c r="AX112" s="903"/>
      <c r="AY112" s="903"/>
      <c r="AZ112" s="951" t="s">
        <v>397</v>
      </c>
      <c r="BA112" s="952"/>
      <c r="BB112" s="952"/>
      <c r="BC112" s="952"/>
      <c r="BD112" s="952"/>
      <c r="BE112" s="952"/>
      <c r="BF112" s="952"/>
      <c r="BG112" s="952"/>
      <c r="BH112" s="952"/>
      <c r="BI112" s="952"/>
      <c r="BJ112" s="952"/>
      <c r="BK112" s="952"/>
      <c r="BL112" s="952"/>
      <c r="BM112" s="952"/>
      <c r="BN112" s="952"/>
      <c r="BO112" s="952"/>
      <c r="BP112" s="953"/>
      <c r="BQ112" s="921">
        <v>35904645</v>
      </c>
      <c r="BR112" s="922"/>
      <c r="BS112" s="922"/>
      <c r="BT112" s="922"/>
      <c r="BU112" s="922"/>
      <c r="BV112" s="922">
        <v>40421345</v>
      </c>
      <c r="BW112" s="922"/>
      <c r="BX112" s="922"/>
      <c r="BY112" s="922"/>
      <c r="BZ112" s="922"/>
      <c r="CA112" s="922">
        <v>43436939</v>
      </c>
      <c r="CB112" s="922"/>
      <c r="CC112" s="922"/>
      <c r="CD112" s="922"/>
      <c r="CE112" s="922"/>
      <c r="CF112" s="916">
        <v>4.7</v>
      </c>
      <c r="CG112" s="917"/>
      <c r="CH112" s="917"/>
      <c r="CI112" s="917"/>
      <c r="CJ112" s="917"/>
      <c r="CK112" s="947"/>
      <c r="CL112" s="948"/>
      <c r="CM112" s="918" t="s">
        <v>398</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13379915</v>
      </c>
      <c r="DH112" s="922"/>
      <c r="DI112" s="922"/>
      <c r="DJ112" s="922"/>
      <c r="DK112" s="922"/>
      <c r="DL112" s="922">
        <v>12248416</v>
      </c>
      <c r="DM112" s="922"/>
      <c r="DN112" s="922"/>
      <c r="DO112" s="922"/>
      <c r="DP112" s="922"/>
      <c r="DQ112" s="922">
        <v>10219890</v>
      </c>
      <c r="DR112" s="922"/>
      <c r="DS112" s="922"/>
      <c r="DT112" s="922"/>
      <c r="DU112" s="922"/>
      <c r="DV112" s="923">
        <v>1.1000000000000001</v>
      </c>
      <c r="DW112" s="923"/>
      <c r="DX112" s="923"/>
      <c r="DY112" s="923"/>
      <c r="DZ112" s="924"/>
    </row>
    <row r="113" spans="1:130" s="191" customFormat="1" ht="26.25" customHeight="1">
      <c r="A113" s="963"/>
      <c r="B113" s="964"/>
      <c r="C113" s="952" t="s">
        <v>399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3967320</v>
      </c>
      <c r="AB113" s="955"/>
      <c r="AC113" s="955"/>
      <c r="AD113" s="955"/>
      <c r="AE113" s="956"/>
      <c r="AF113" s="957">
        <v>5177054</v>
      </c>
      <c r="AG113" s="955"/>
      <c r="AH113" s="955"/>
      <c r="AI113" s="955"/>
      <c r="AJ113" s="956"/>
      <c r="AK113" s="957">
        <v>5417654</v>
      </c>
      <c r="AL113" s="955"/>
      <c r="AM113" s="955"/>
      <c r="AN113" s="955"/>
      <c r="AO113" s="956"/>
      <c r="AP113" s="958">
        <v>0.6</v>
      </c>
      <c r="AQ113" s="959"/>
      <c r="AR113" s="959"/>
      <c r="AS113" s="959"/>
      <c r="AT113" s="960"/>
      <c r="AU113" s="902"/>
      <c r="AV113" s="903"/>
      <c r="AW113" s="903"/>
      <c r="AX113" s="903"/>
      <c r="AY113" s="903"/>
      <c r="AZ113" s="951" t="s">
        <v>400</v>
      </c>
      <c r="BA113" s="952"/>
      <c r="BB113" s="952"/>
      <c r="BC113" s="952"/>
      <c r="BD113" s="952"/>
      <c r="BE113" s="952"/>
      <c r="BF113" s="952"/>
      <c r="BG113" s="952"/>
      <c r="BH113" s="952"/>
      <c r="BI113" s="952"/>
      <c r="BJ113" s="952"/>
      <c r="BK113" s="952"/>
      <c r="BL113" s="952"/>
      <c r="BM113" s="952"/>
      <c r="BN113" s="952"/>
      <c r="BO113" s="952"/>
      <c r="BP113" s="953"/>
      <c r="BQ113" s="921">
        <v>135285</v>
      </c>
      <c r="BR113" s="922"/>
      <c r="BS113" s="922"/>
      <c r="BT113" s="922"/>
      <c r="BU113" s="922"/>
      <c r="BV113" s="922">
        <v>73569</v>
      </c>
      <c r="BW113" s="922"/>
      <c r="BX113" s="922"/>
      <c r="BY113" s="922"/>
      <c r="BZ113" s="922"/>
      <c r="CA113" s="922">
        <v>34187</v>
      </c>
      <c r="CB113" s="922"/>
      <c r="CC113" s="922"/>
      <c r="CD113" s="922"/>
      <c r="CE113" s="922"/>
      <c r="CF113" s="916">
        <v>0</v>
      </c>
      <c r="CG113" s="917"/>
      <c r="CH113" s="917"/>
      <c r="CI113" s="917"/>
      <c r="CJ113" s="917"/>
      <c r="CK113" s="947"/>
      <c r="CL113" s="948"/>
      <c r="CM113" s="918" t="s">
        <v>401</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8063947</v>
      </c>
      <c r="DH113" s="922"/>
      <c r="DI113" s="922"/>
      <c r="DJ113" s="922"/>
      <c r="DK113" s="922"/>
      <c r="DL113" s="922">
        <v>7281730</v>
      </c>
      <c r="DM113" s="922"/>
      <c r="DN113" s="922"/>
      <c r="DO113" s="922"/>
      <c r="DP113" s="922"/>
      <c r="DQ113" s="922">
        <v>6483980</v>
      </c>
      <c r="DR113" s="922"/>
      <c r="DS113" s="922"/>
      <c r="DT113" s="922"/>
      <c r="DU113" s="922"/>
      <c r="DV113" s="923">
        <v>0.7</v>
      </c>
      <c r="DW113" s="923"/>
      <c r="DX113" s="923"/>
      <c r="DY113" s="923"/>
      <c r="DZ113" s="924"/>
    </row>
    <row r="114" spans="1:130" s="191" customFormat="1" ht="26.25" customHeight="1">
      <c r="A114" s="963"/>
      <c r="B114" s="964"/>
      <c r="C114" s="952" t="s">
        <v>402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v>71472</v>
      </c>
      <c r="AB114" s="955"/>
      <c r="AC114" s="955"/>
      <c r="AD114" s="955"/>
      <c r="AE114" s="956"/>
      <c r="AF114" s="957">
        <v>50888</v>
      </c>
      <c r="AG114" s="955"/>
      <c r="AH114" s="955"/>
      <c r="AI114" s="955"/>
      <c r="AJ114" s="956"/>
      <c r="AK114" s="957">
        <v>33787</v>
      </c>
      <c r="AL114" s="955"/>
      <c r="AM114" s="955"/>
      <c r="AN114" s="955"/>
      <c r="AO114" s="956"/>
      <c r="AP114" s="958">
        <v>0</v>
      </c>
      <c r="AQ114" s="959"/>
      <c r="AR114" s="959"/>
      <c r="AS114" s="959"/>
      <c r="AT114" s="960"/>
      <c r="AU114" s="902"/>
      <c r="AV114" s="903"/>
      <c r="AW114" s="903"/>
      <c r="AX114" s="903"/>
      <c r="AY114" s="903"/>
      <c r="AZ114" s="951" t="s">
        <v>403</v>
      </c>
      <c r="BA114" s="952"/>
      <c r="BB114" s="952"/>
      <c r="BC114" s="952"/>
      <c r="BD114" s="952"/>
      <c r="BE114" s="952"/>
      <c r="BF114" s="952"/>
      <c r="BG114" s="952"/>
      <c r="BH114" s="952"/>
      <c r="BI114" s="952"/>
      <c r="BJ114" s="952"/>
      <c r="BK114" s="952"/>
      <c r="BL114" s="952"/>
      <c r="BM114" s="952"/>
      <c r="BN114" s="952"/>
      <c r="BO114" s="952"/>
      <c r="BP114" s="953"/>
      <c r="BQ114" s="921">
        <v>472071251</v>
      </c>
      <c r="BR114" s="922"/>
      <c r="BS114" s="922"/>
      <c r="BT114" s="922"/>
      <c r="BU114" s="922"/>
      <c r="BV114" s="922">
        <v>457199224</v>
      </c>
      <c r="BW114" s="922"/>
      <c r="BX114" s="922"/>
      <c r="BY114" s="922"/>
      <c r="BZ114" s="922"/>
      <c r="CA114" s="922">
        <v>439477332</v>
      </c>
      <c r="CB114" s="922"/>
      <c r="CC114" s="922"/>
      <c r="CD114" s="922"/>
      <c r="CE114" s="922"/>
      <c r="CF114" s="916">
        <v>47.3</v>
      </c>
      <c r="CG114" s="917"/>
      <c r="CH114" s="917"/>
      <c r="CI114" s="917"/>
      <c r="CJ114" s="917"/>
      <c r="CK114" s="947"/>
      <c r="CL114" s="948"/>
      <c r="CM114" s="918" t="s">
        <v>404</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131755</v>
      </c>
      <c r="DH114" s="922"/>
      <c r="DI114" s="922"/>
      <c r="DJ114" s="922"/>
      <c r="DK114" s="922"/>
      <c r="DL114" s="922">
        <v>98716</v>
      </c>
      <c r="DM114" s="922"/>
      <c r="DN114" s="922"/>
      <c r="DO114" s="922"/>
      <c r="DP114" s="922"/>
      <c r="DQ114" s="922">
        <v>65630</v>
      </c>
      <c r="DR114" s="922"/>
      <c r="DS114" s="922"/>
      <c r="DT114" s="922"/>
      <c r="DU114" s="922"/>
      <c r="DV114" s="923">
        <v>0</v>
      </c>
      <c r="DW114" s="923"/>
      <c r="DX114" s="923"/>
      <c r="DY114" s="923"/>
      <c r="DZ114" s="924"/>
    </row>
    <row r="115" spans="1:130" s="191" customFormat="1" ht="26.25" customHeight="1">
      <c r="A115" s="963"/>
      <c r="B115" s="964"/>
      <c r="C115" s="952" t="s">
        <v>405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4801914</v>
      </c>
      <c r="AB115" s="955"/>
      <c r="AC115" s="955"/>
      <c r="AD115" s="955"/>
      <c r="AE115" s="956"/>
      <c r="AF115" s="957">
        <v>3604845</v>
      </c>
      <c r="AG115" s="955"/>
      <c r="AH115" s="955"/>
      <c r="AI115" s="955"/>
      <c r="AJ115" s="956"/>
      <c r="AK115" s="957">
        <v>3518192</v>
      </c>
      <c r="AL115" s="955"/>
      <c r="AM115" s="955"/>
      <c r="AN115" s="955"/>
      <c r="AO115" s="956"/>
      <c r="AP115" s="958">
        <v>0.4</v>
      </c>
      <c r="AQ115" s="959"/>
      <c r="AR115" s="959"/>
      <c r="AS115" s="959"/>
      <c r="AT115" s="960"/>
      <c r="AU115" s="902"/>
      <c r="AV115" s="903"/>
      <c r="AW115" s="903"/>
      <c r="AX115" s="903"/>
      <c r="AY115" s="903"/>
      <c r="AZ115" s="951" t="s">
        <v>406</v>
      </c>
      <c r="BA115" s="952"/>
      <c r="BB115" s="952"/>
      <c r="BC115" s="952"/>
      <c r="BD115" s="952"/>
      <c r="BE115" s="952"/>
      <c r="BF115" s="952"/>
      <c r="BG115" s="952"/>
      <c r="BH115" s="952"/>
      <c r="BI115" s="952"/>
      <c r="BJ115" s="952"/>
      <c r="BK115" s="952"/>
      <c r="BL115" s="952"/>
      <c r="BM115" s="952"/>
      <c r="BN115" s="952"/>
      <c r="BO115" s="952"/>
      <c r="BP115" s="953"/>
      <c r="BQ115" s="921">
        <v>2852391</v>
      </c>
      <c r="BR115" s="922"/>
      <c r="BS115" s="922"/>
      <c r="BT115" s="922"/>
      <c r="BU115" s="922"/>
      <c r="BV115" s="922">
        <v>1351166</v>
      </c>
      <c r="BW115" s="922"/>
      <c r="BX115" s="922"/>
      <c r="BY115" s="922"/>
      <c r="BZ115" s="922"/>
      <c r="CA115" s="922">
        <v>2571099</v>
      </c>
      <c r="CB115" s="922"/>
      <c r="CC115" s="922"/>
      <c r="CD115" s="922"/>
      <c r="CE115" s="922"/>
      <c r="CF115" s="916">
        <v>0.3</v>
      </c>
      <c r="CG115" s="917"/>
      <c r="CH115" s="917"/>
      <c r="CI115" s="917"/>
      <c r="CJ115" s="917"/>
      <c r="CK115" s="947"/>
      <c r="CL115" s="948"/>
      <c r="CM115" s="951" t="s">
        <v>407</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v>5484765</v>
      </c>
      <c r="DH115" s="922"/>
      <c r="DI115" s="922"/>
      <c r="DJ115" s="922"/>
      <c r="DK115" s="922"/>
      <c r="DL115" s="922">
        <v>6643956</v>
      </c>
      <c r="DM115" s="922"/>
      <c r="DN115" s="922"/>
      <c r="DO115" s="922"/>
      <c r="DP115" s="922"/>
      <c r="DQ115" s="922">
        <v>7078395</v>
      </c>
      <c r="DR115" s="922"/>
      <c r="DS115" s="922"/>
      <c r="DT115" s="922"/>
      <c r="DU115" s="922"/>
      <c r="DV115" s="923">
        <v>0.8</v>
      </c>
      <c r="DW115" s="923"/>
      <c r="DX115" s="923"/>
      <c r="DY115" s="923"/>
      <c r="DZ115" s="924"/>
    </row>
    <row r="116" spans="1:130" s="191" customFormat="1" ht="26.25" customHeight="1">
      <c r="A116" s="965"/>
      <c r="B116" s="966"/>
      <c r="C116" s="967" t="s">
        <v>408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3586</v>
      </c>
      <c r="AB116" s="955"/>
      <c r="AC116" s="955"/>
      <c r="AD116" s="955"/>
      <c r="AE116" s="956"/>
      <c r="AF116" s="957">
        <v>16974</v>
      </c>
      <c r="AG116" s="955"/>
      <c r="AH116" s="955"/>
      <c r="AI116" s="955"/>
      <c r="AJ116" s="956"/>
      <c r="AK116" s="957">
        <v>2561</v>
      </c>
      <c r="AL116" s="955"/>
      <c r="AM116" s="955"/>
      <c r="AN116" s="955"/>
      <c r="AO116" s="956"/>
      <c r="AP116" s="958">
        <v>0</v>
      </c>
      <c r="AQ116" s="959"/>
      <c r="AR116" s="959"/>
      <c r="AS116" s="959"/>
      <c r="AT116" s="960"/>
      <c r="AU116" s="902"/>
      <c r="AV116" s="903"/>
      <c r="AW116" s="903"/>
      <c r="AX116" s="903"/>
      <c r="AY116" s="903"/>
      <c r="AZ116" s="969" t="s">
        <v>409</v>
      </c>
      <c r="BA116" s="970"/>
      <c r="BB116" s="970"/>
      <c r="BC116" s="970"/>
      <c r="BD116" s="970"/>
      <c r="BE116" s="970"/>
      <c r="BF116" s="970"/>
      <c r="BG116" s="970"/>
      <c r="BH116" s="970"/>
      <c r="BI116" s="970"/>
      <c r="BJ116" s="970"/>
      <c r="BK116" s="970"/>
      <c r="BL116" s="970"/>
      <c r="BM116" s="970"/>
      <c r="BN116" s="970"/>
      <c r="BO116" s="970"/>
      <c r="BP116" s="971"/>
      <c r="BQ116" s="921" t="s">
        <v>191</v>
      </c>
      <c r="BR116" s="922"/>
      <c r="BS116" s="922"/>
      <c r="BT116" s="922"/>
      <c r="BU116" s="922"/>
      <c r="BV116" s="922" t="s">
        <v>191</v>
      </c>
      <c r="BW116" s="922"/>
      <c r="BX116" s="922"/>
      <c r="BY116" s="922"/>
      <c r="BZ116" s="922"/>
      <c r="CA116" s="922" t="s">
        <v>191</v>
      </c>
      <c r="CB116" s="922"/>
      <c r="CC116" s="922"/>
      <c r="CD116" s="922"/>
      <c r="CE116" s="922"/>
      <c r="CF116" s="916" t="s">
        <v>191</v>
      </c>
      <c r="CG116" s="917"/>
      <c r="CH116" s="917"/>
      <c r="CI116" s="917"/>
      <c r="CJ116" s="917"/>
      <c r="CK116" s="947"/>
      <c r="CL116" s="948"/>
      <c r="CM116" s="918" t="s">
        <v>410</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191</v>
      </c>
      <c r="DH116" s="922"/>
      <c r="DI116" s="922"/>
      <c r="DJ116" s="922"/>
      <c r="DK116" s="922"/>
      <c r="DL116" s="922" t="s">
        <v>191</v>
      </c>
      <c r="DM116" s="922"/>
      <c r="DN116" s="922"/>
      <c r="DO116" s="922"/>
      <c r="DP116" s="922"/>
      <c r="DQ116" s="922" t="s">
        <v>191</v>
      </c>
      <c r="DR116" s="922"/>
      <c r="DS116" s="922"/>
      <c r="DT116" s="922"/>
      <c r="DU116" s="922"/>
      <c r="DV116" s="923" t="s">
        <v>191</v>
      </c>
      <c r="DW116" s="923"/>
      <c r="DX116" s="923"/>
      <c r="DY116" s="923"/>
      <c r="DZ116" s="924"/>
    </row>
    <row r="117" spans="1:130" s="191" customFormat="1" ht="26.25" customHeight="1">
      <c r="A117" s="906" t="s">
        <v>137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411</v>
      </c>
      <c r="Z117" s="888"/>
      <c r="AA117" s="978">
        <v>230118142</v>
      </c>
      <c r="AB117" s="979"/>
      <c r="AC117" s="979"/>
      <c r="AD117" s="979"/>
      <c r="AE117" s="980"/>
      <c r="AF117" s="981">
        <v>234349715</v>
      </c>
      <c r="AG117" s="979"/>
      <c r="AH117" s="979"/>
      <c r="AI117" s="979"/>
      <c r="AJ117" s="980"/>
      <c r="AK117" s="981">
        <v>234080221</v>
      </c>
      <c r="AL117" s="979"/>
      <c r="AM117" s="979"/>
      <c r="AN117" s="979"/>
      <c r="AO117" s="980"/>
      <c r="AP117" s="982"/>
      <c r="AQ117" s="983"/>
      <c r="AR117" s="983"/>
      <c r="AS117" s="983"/>
      <c r="AT117" s="984"/>
      <c r="AU117" s="902"/>
      <c r="AV117" s="903"/>
      <c r="AW117" s="903"/>
      <c r="AX117" s="903"/>
      <c r="AY117" s="903"/>
      <c r="AZ117" s="951" t="s">
        <v>412</v>
      </c>
      <c r="BA117" s="952"/>
      <c r="BB117" s="952"/>
      <c r="BC117" s="952"/>
      <c r="BD117" s="952"/>
      <c r="BE117" s="952"/>
      <c r="BF117" s="952"/>
      <c r="BG117" s="952"/>
      <c r="BH117" s="952"/>
      <c r="BI117" s="952"/>
      <c r="BJ117" s="952"/>
      <c r="BK117" s="952"/>
      <c r="BL117" s="952"/>
      <c r="BM117" s="952"/>
      <c r="BN117" s="952"/>
      <c r="BO117" s="952"/>
      <c r="BP117" s="953"/>
      <c r="BQ117" s="921" t="s">
        <v>191</v>
      </c>
      <c r="BR117" s="922"/>
      <c r="BS117" s="922"/>
      <c r="BT117" s="922"/>
      <c r="BU117" s="922"/>
      <c r="BV117" s="922" t="s">
        <v>191</v>
      </c>
      <c r="BW117" s="922"/>
      <c r="BX117" s="922"/>
      <c r="BY117" s="922"/>
      <c r="BZ117" s="922"/>
      <c r="CA117" s="922" t="s">
        <v>191</v>
      </c>
      <c r="CB117" s="922"/>
      <c r="CC117" s="922"/>
      <c r="CD117" s="922"/>
      <c r="CE117" s="922"/>
      <c r="CF117" s="916" t="s">
        <v>191</v>
      </c>
      <c r="CG117" s="917"/>
      <c r="CH117" s="917"/>
      <c r="CI117" s="917"/>
      <c r="CJ117" s="917"/>
      <c r="CK117" s="947"/>
      <c r="CL117" s="948"/>
      <c r="CM117" s="918" t="s">
        <v>413</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191</v>
      </c>
      <c r="DH117" s="922"/>
      <c r="DI117" s="922"/>
      <c r="DJ117" s="922"/>
      <c r="DK117" s="922"/>
      <c r="DL117" s="922" t="s">
        <v>191</v>
      </c>
      <c r="DM117" s="922"/>
      <c r="DN117" s="922"/>
      <c r="DO117" s="922"/>
      <c r="DP117" s="922"/>
      <c r="DQ117" s="922" t="s">
        <v>191</v>
      </c>
      <c r="DR117" s="922"/>
      <c r="DS117" s="922"/>
      <c r="DT117" s="922"/>
      <c r="DU117" s="922"/>
      <c r="DV117" s="923" t="s">
        <v>191</v>
      </c>
      <c r="DW117" s="923"/>
      <c r="DX117" s="923"/>
      <c r="DY117" s="923"/>
      <c r="DZ117" s="924"/>
    </row>
    <row r="118" spans="1:130" s="191" customFormat="1" ht="26.25" customHeight="1">
      <c r="A118" s="906" t="s">
        <v>387</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385</v>
      </c>
      <c r="AB118" s="887"/>
      <c r="AC118" s="887"/>
      <c r="AD118" s="887"/>
      <c r="AE118" s="888"/>
      <c r="AF118" s="886" t="s">
        <v>277</v>
      </c>
      <c r="AG118" s="887"/>
      <c r="AH118" s="887"/>
      <c r="AI118" s="887"/>
      <c r="AJ118" s="888"/>
      <c r="AK118" s="886" t="s">
        <v>276</v>
      </c>
      <c r="AL118" s="887"/>
      <c r="AM118" s="887"/>
      <c r="AN118" s="887"/>
      <c r="AO118" s="888"/>
      <c r="AP118" s="973" t="s">
        <v>386</v>
      </c>
      <c r="AQ118" s="974"/>
      <c r="AR118" s="974"/>
      <c r="AS118" s="974"/>
      <c r="AT118" s="975"/>
      <c r="AU118" s="902"/>
      <c r="AV118" s="903"/>
      <c r="AW118" s="903"/>
      <c r="AX118" s="903"/>
      <c r="AY118" s="903"/>
      <c r="AZ118" s="976" t="s">
        <v>414</v>
      </c>
      <c r="BA118" s="967"/>
      <c r="BB118" s="967"/>
      <c r="BC118" s="967"/>
      <c r="BD118" s="967"/>
      <c r="BE118" s="967"/>
      <c r="BF118" s="967"/>
      <c r="BG118" s="967"/>
      <c r="BH118" s="967"/>
      <c r="BI118" s="967"/>
      <c r="BJ118" s="967"/>
      <c r="BK118" s="967"/>
      <c r="BL118" s="967"/>
      <c r="BM118" s="967"/>
      <c r="BN118" s="967"/>
      <c r="BO118" s="967"/>
      <c r="BP118" s="968"/>
      <c r="BQ118" s="993">
        <v>694470</v>
      </c>
      <c r="BR118" s="994"/>
      <c r="BS118" s="994"/>
      <c r="BT118" s="994"/>
      <c r="BU118" s="994"/>
      <c r="BV118" s="994" t="s">
        <v>191</v>
      </c>
      <c r="BW118" s="994"/>
      <c r="BX118" s="994"/>
      <c r="BY118" s="994"/>
      <c r="BZ118" s="994"/>
      <c r="CA118" s="994" t="s">
        <v>191</v>
      </c>
      <c r="CB118" s="994"/>
      <c r="CC118" s="994"/>
      <c r="CD118" s="994"/>
      <c r="CE118" s="994"/>
      <c r="CF118" s="916" t="s">
        <v>191</v>
      </c>
      <c r="CG118" s="917"/>
      <c r="CH118" s="917"/>
      <c r="CI118" s="917"/>
      <c r="CJ118" s="917"/>
      <c r="CK118" s="947"/>
      <c r="CL118" s="948"/>
      <c r="CM118" s="918" t="s">
        <v>415</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191</v>
      </c>
      <c r="DH118" s="922"/>
      <c r="DI118" s="922"/>
      <c r="DJ118" s="922"/>
      <c r="DK118" s="922"/>
      <c r="DL118" s="922" t="s">
        <v>191</v>
      </c>
      <c r="DM118" s="922"/>
      <c r="DN118" s="922"/>
      <c r="DO118" s="922"/>
      <c r="DP118" s="922"/>
      <c r="DQ118" s="922" t="s">
        <v>191</v>
      </c>
      <c r="DR118" s="922"/>
      <c r="DS118" s="922"/>
      <c r="DT118" s="922"/>
      <c r="DU118" s="922"/>
      <c r="DV118" s="923" t="s">
        <v>191</v>
      </c>
      <c r="DW118" s="923"/>
      <c r="DX118" s="923"/>
      <c r="DY118" s="923"/>
      <c r="DZ118" s="924"/>
    </row>
    <row r="119" spans="1:130" s="191" customFormat="1" ht="26.25" customHeight="1">
      <c r="A119" s="1058" t="s">
        <v>390</v>
      </c>
      <c r="B119" s="946"/>
      <c r="C119" s="925" t="s">
        <v>391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v>1461513</v>
      </c>
      <c r="AB119" s="894"/>
      <c r="AC119" s="894"/>
      <c r="AD119" s="894"/>
      <c r="AE119" s="895"/>
      <c r="AF119" s="896">
        <v>442416</v>
      </c>
      <c r="AG119" s="894"/>
      <c r="AH119" s="894"/>
      <c r="AI119" s="894"/>
      <c r="AJ119" s="895"/>
      <c r="AK119" s="896">
        <v>432221</v>
      </c>
      <c r="AL119" s="894"/>
      <c r="AM119" s="894"/>
      <c r="AN119" s="894"/>
      <c r="AO119" s="895"/>
      <c r="AP119" s="897">
        <v>0</v>
      </c>
      <c r="AQ119" s="898"/>
      <c r="AR119" s="898"/>
      <c r="AS119" s="898"/>
      <c r="AT119" s="899"/>
      <c r="AU119" s="904"/>
      <c r="AV119" s="905"/>
      <c r="AW119" s="905"/>
      <c r="AX119" s="905"/>
      <c r="AY119" s="905"/>
      <c r="AZ119" s="222" t="s">
        <v>137</v>
      </c>
      <c r="BA119" s="222"/>
      <c r="BB119" s="222"/>
      <c r="BC119" s="222"/>
      <c r="BD119" s="222"/>
      <c r="BE119" s="222"/>
      <c r="BF119" s="222"/>
      <c r="BG119" s="222"/>
      <c r="BH119" s="222"/>
      <c r="BI119" s="222"/>
      <c r="BJ119" s="222"/>
      <c r="BK119" s="222"/>
      <c r="BL119" s="222"/>
      <c r="BM119" s="222"/>
      <c r="BN119" s="222"/>
      <c r="BO119" s="977" t="s">
        <v>416</v>
      </c>
      <c r="BP119" s="1001"/>
      <c r="BQ119" s="993">
        <v>3960315009</v>
      </c>
      <c r="BR119" s="994"/>
      <c r="BS119" s="994"/>
      <c r="BT119" s="994"/>
      <c r="BU119" s="994"/>
      <c r="BV119" s="994">
        <v>3999485027</v>
      </c>
      <c r="BW119" s="994"/>
      <c r="BX119" s="994"/>
      <c r="BY119" s="994"/>
      <c r="BZ119" s="994"/>
      <c r="CA119" s="994">
        <v>4025966729</v>
      </c>
      <c r="CB119" s="994"/>
      <c r="CC119" s="994"/>
      <c r="CD119" s="994"/>
      <c r="CE119" s="994"/>
      <c r="CF119" s="995"/>
      <c r="CG119" s="996"/>
      <c r="CH119" s="996"/>
      <c r="CI119" s="996"/>
      <c r="CJ119" s="997"/>
      <c r="CK119" s="949"/>
      <c r="CL119" s="950"/>
      <c r="CM119" s="998" t="s">
        <v>417</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t="s">
        <v>191</v>
      </c>
      <c r="DH119" s="922"/>
      <c r="DI119" s="922"/>
      <c r="DJ119" s="922"/>
      <c r="DK119" s="922"/>
      <c r="DL119" s="922" t="s">
        <v>191</v>
      </c>
      <c r="DM119" s="922"/>
      <c r="DN119" s="922"/>
      <c r="DO119" s="922"/>
      <c r="DP119" s="922"/>
      <c r="DQ119" s="922" t="s">
        <v>191</v>
      </c>
      <c r="DR119" s="922"/>
      <c r="DS119" s="922"/>
      <c r="DT119" s="922"/>
      <c r="DU119" s="922"/>
      <c r="DV119" s="923" t="s">
        <v>191</v>
      </c>
      <c r="DW119" s="923"/>
      <c r="DX119" s="923"/>
      <c r="DY119" s="923"/>
      <c r="DZ119" s="924"/>
    </row>
    <row r="120" spans="1:130" s="191" customFormat="1" ht="26.25" customHeight="1">
      <c r="A120" s="1059"/>
      <c r="B120" s="948"/>
      <c r="C120" s="918" t="s">
        <v>394</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191</v>
      </c>
      <c r="AB120" s="955"/>
      <c r="AC120" s="955"/>
      <c r="AD120" s="955"/>
      <c r="AE120" s="956"/>
      <c r="AF120" s="957" t="s">
        <v>191</v>
      </c>
      <c r="AG120" s="955"/>
      <c r="AH120" s="955"/>
      <c r="AI120" s="955"/>
      <c r="AJ120" s="956"/>
      <c r="AK120" s="957" t="s">
        <v>191</v>
      </c>
      <c r="AL120" s="955"/>
      <c r="AM120" s="955"/>
      <c r="AN120" s="955"/>
      <c r="AO120" s="956"/>
      <c r="AP120" s="958" t="s">
        <v>191</v>
      </c>
      <c r="AQ120" s="959"/>
      <c r="AR120" s="959"/>
      <c r="AS120" s="959"/>
      <c r="AT120" s="960"/>
      <c r="AU120" s="985" t="s">
        <v>418</v>
      </c>
      <c r="AV120" s="986"/>
      <c r="AW120" s="986"/>
      <c r="AX120" s="986"/>
      <c r="AY120" s="987"/>
      <c r="AZ120" s="942" t="s">
        <v>419</v>
      </c>
      <c r="BA120" s="891"/>
      <c r="BB120" s="891"/>
      <c r="BC120" s="891"/>
      <c r="BD120" s="891"/>
      <c r="BE120" s="891"/>
      <c r="BF120" s="891"/>
      <c r="BG120" s="891"/>
      <c r="BH120" s="891"/>
      <c r="BI120" s="891"/>
      <c r="BJ120" s="891"/>
      <c r="BK120" s="891"/>
      <c r="BL120" s="891"/>
      <c r="BM120" s="891"/>
      <c r="BN120" s="891"/>
      <c r="BO120" s="891"/>
      <c r="BP120" s="892"/>
      <c r="BQ120" s="928">
        <v>515020605</v>
      </c>
      <c r="BR120" s="929"/>
      <c r="BS120" s="929"/>
      <c r="BT120" s="929"/>
      <c r="BU120" s="929"/>
      <c r="BV120" s="929">
        <v>559963796</v>
      </c>
      <c r="BW120" s="929"/>
      <c r="BX120" s="929"/>
      <c r="BY120" s="929"/>
      <c r="BZ120" s="929"/>
      <c r="CA120" s="929">
        <v>591469708</v>
      </c>
      <c r="CB120" s="929"/>
      <c r="CC120" s="929"/>
      <c r="CD120" s="929"/>
      <c r="CE120" s="929"/>
      <c r="CF120" s="943">
        <v>63.6</v>
      </c>
      <c r="CG120" s="944"/>
      <c r="CH120" s="944"/>
      <c r="CI120" s="944"/>
      <c r="CJ120" s="944"/>
      <c r="CK120" s="1002" t="s">
        <v>420</v>
      </c>
      <c r="CL120" s="1003"/>
      <c r="CM120" s="1003"/>
      <c r="CN120" s="1003"/>
      <c r="CO120" s="1004"/>
      <c r="CP120" s="1010" t="s">
        <v>366</v>
      </c>
      <c r="CQ120" s="1011"/>
      <c r="CR120" s="1011"/>
      <c r="CS120" s="1011"/>
      <c r="CT120" s="1011"/>
      <c r="CU120" s="1011"/>
      <c r="CV120" s="1011"/>
      <c r="CW120" s="1011"/>
      <c r="CX120" s="1011"/>
      <c r="CY120" s="1011"/>
      <c r="CZ120" s="1011"/>
      <c r="DA120" s="1011"/>
      <c r="DB120" s="1011"/>
      <c r="DC120" s="1011"/>
      <c r="DD120" s="1011"/>
      <c r="DE120" s="1011"/>
      <c r="DF120" s="1012"/>
      <c r="DG120" s="928">
        <v>22398971</v>
      </c>
      <c r="DH120" s="929"/>
      <c r="DI120" s="929"/>
      <c r="DJ120" s="929"/>
      <c r="DK120" s="929"/>
      <c r="DL120" s="929">
        <v>27391832</v>
      </c>
      <c r="DM120" s="929"/>
      <c r="DN120" s="929"/>
      <c r="DO120" s="929"/>
      <c r="DP120" s="929"/>
      <c r="DQ120" s="929">
        <v>31614600</v>
      </c>
      <c r="DR120" s="929"/>
      <c r="DS120" s="929"/>
      <c r="DT120" s="929"/>
      <c r="DU120" s="929"/>
      <c r="DV120" s="930">
        <v>3.4</v>
      </c>
      <c r="DW120" s="930"/>
      <c r="DX120" s="930"/>
      <c r="DY120" s="930"/>
      <c r="DZ120" s="931"/>
    </row>
    <row r="121" spans="1:130" s="191" customFormat="1" ht="26.25" customHeight="1">
      <c r="A121" s="1059"/>
      <c r="B121" s="948"/>
      <c r="C121" s="969" t="s">
        <v>421</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v>3214775</v>
      </c>
      <c r="AB121" s="955"/>
      <c r="AC121" s="955"/>
      <c r="AD121" s="955"/>
      <c r="AE121" s="956"/>
      <c r="AF121" s="957">
        <v>3078337</v>
      </c>
      <c r="AG121" s="955"/>
      <c r="AH121" s="955"/>
      <c r="AI121" s="955"/>
      <c r="AJ121" s="956"/>
      <c r="AK121" s="957">
        <v>2992140</v>
      </c>
      <c r="AL121" s="955"/>
      <c r="AM121" s="955"/>
      <c r="AN121" s="955"/>
      <c r="AO121" s="956"/>
      <c r="AP121" s="958">
        <v>0.3</v>
      </c>
      <c r="AQ121" s="959"/>
      <c r="AR121" s="959"/>
      <c r="AS121" s="959"/>
      <c r="AT121" s="960"/>
      <c r="AU121" s="988"/>
      <c r="AV121" s="989"/>
      <c r="AW121" s="989"/>
      <c r="AX121" s="989"/>
      <c r="AY121" s="990"/>
      <c r="AZ121" s="951" t="s">
        <v>422</v>
      </c>
      <c r="BA121" s="952"/>
      <c r="BB121" s="952"/>
      <c r="BC121" s="952"/>
      <c r="BD121" s="952"/>
      <c r="BE121" s="952"/>
      <c r="BF121" s="952"/>
      <c r="BG121" s="952"/>
      <c r="BH121" s="952"/>
      <c r="BI121" s="952"/>
      <c r="BJ121" s="952"/>
      <c r="BK121" s="952"/>
      <c r="BL121" s="952"/>
      <c r="BM121" s="952"/>
      <c r="BN121" s="952"/>
      <c r="BO121" s="952"/>
      <c r="BP121" s="953"/>
      <c r="BQ121" s="921">
        <v>117799153</v>
      </c>
      <c r="BR121" s="922"/>
      <c r="BS121" s="922"/>
      <c r="BT121" s="922"/>
      <c r="BU121" s="922"/>
      <c r="BV121" s="922">
        <v>110723374</v>
      </c>
      <c r="BW121" s="922"/>
      <c r="BX121" s="922"/>
      <c r="BY121" s="922"/>
      <c r="BZ121" s="922"/>
      <c r="CA121" s="922">
        <v>101342728</v>
      </c>
      <c r="CB121" s="922"/>
      <c r="CC121" s="922"/>
      <c r="CD121" s="922"/>
      <c r="CE121" s="922"/>
      <c r="CF121" s="916">
        <v>10.9</v>
      </c>
      <c r="CG121" s="917"/>
      <c r="CH121" s="917"/>
      <c r="CI121" s="917"/>
      <c r="CJ121" s="917"/>
      <c r="CK121" s="1005"/>
      <c r="CL121" s="1006"/>
      <c r="CM121" s="1006"/>
      <c r="CN121" s="1006"/>
      <c r="CO121" s="1007"/>
      <c r="CP121" s="1015" t="s">
        <v>363</v>
      </c>
      <c r="CQ121" s="1016"/>
      <c r="CR121" s="1016"/>
      <c r="CS121" s="1016"/>
      <c r="CT121" s="1016"/>
      <c r="CU121" s="1016"/>
      <c r="CV121" s="1016"/>
      <c r="CW121" s="1016"/>
      <c r="CX121" s="1016"/>
      <c r="CY121" s="1016"/>
      <c r="CZ121" s="1016"/>
      <c r="DA121" s="1016"/>
      <c r="DB121" s="1016"/>
      <c r="DC121" s="1016"/>
      <c r="DD121" s="1016"/>
      <c r="DE121" s="1016"/>
      <c r="DF121" s="1017"/>
      <c r="DG121" s="921">
        <v>13505674</v>
      </c>
      <c r="DH121" s="922"/>
      <c r="DI121" s="922"/>
      <c r="DJ121" s="922"/>
      <c r="DK121" s="922"/>
      <c r="DL121" s="922">
        <v>13029513</v>
      </c>
      <c r="DM121" s="922"/>
      <c r="DN121" s="922"/>
      <c r="DO121" s="922"/>
      <c r="DP121" s="922"/>
      <c r="DQ121" s="922">
        <v>11822339</v>
      </c>
      <c r="DR121" s="922"/>
      <c r="DS121" s="922"/>
      <c r="DT121" s="922"/>
      <c r="DU121" s="922"/>
      <c r="DV121" s="923">
        <v>1.3</v>
      </c>
      <c r="DW121" s="923"/>
      <c r="DX121" s="923"/>
      <c r="DY121" s="923"/>
      <c r="DZ121" s="924"/>
    </row>
    <row r="122" spans="1:130" s="191" customFormat="1" ht="26.25" customHeight="1">
      <c r="A122" s="1059"/>
      <c r="B122" s="948"/>
      <c r="C122" s="918" t="s">
        <v>404</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191</v>
      </c>
      <c r="AB122" s="955"/>
      <c r="AC122" s="955"/>
      <c r="AD122" s="955"/>
      <c r="AE122" s="956"/>
      <c r="AF122" s="957" t="s">
        <v>191</v>
      </c>
      <c r="AG122" s="955"/>
      <c r="AH122" s="955"/>
      <c r="AI122" s="955"/>
      <c r="AJ122" s="956"/>
      <c r="AK122" s="957">
        <v>22646</v>
      </c>
      <c r="AL122" s="955"/>
      <c r="AM122" s="955"/>
      <c r="AN122" s="955"/>
      <c r="AO122" s="956"/>
      <c r="AP122" s="958">
        <v>0</v>
      </c>
      <c r="AQ122" s="959"/>
      <c r="AR122" s="959"/>
      <c r="AS122" s="959"/>
      <c r="AT122" s="960"/>
      <c r="AU122" s="988"/>
      <c r="AV122" s="989"/>
      <c r="AW122" s="989"/>
      <c r="AX122" s="989"/>
      <c r="AY122" s="990"/>
      <c r="AZ122" s="976" t="s">
        <v>423</v>
      </c>
      <c r="BA122" s="967"/>
      <c r="BB122" s="967"/>
      <c r="BC122" s="967"/>
      <c r="BD122" s="967"/>
      <c r="BE122" s="967"/>
      <c r="BF122" s="967"/>
      <c r="BG122" s="967"/>
      <c r="BH122" s="967"/>
      <c r="BI122" s="967"/>
      <c r="BJ122" s="967"/>
      <c r="BK122" s="967"/>
      <c r="BL122" s="967"/>
      <c r="BM122" s="967"/>
      <c r="BN122" s="967"/>
      <c r="BO122" s="967"/>
      <c r="BP122" s="968"/>
      <c r="BQ122" s="993">
        <v>1845965271</v>
      </c>
      <c r="BR122" s="994"/>
      <c r="BS122" s="994"/>
      <c r="BT122" s="994"/>
      <c r="BU122" s="994"/>
      <c r="BV122" s="994">
        <v>1883601256</v>
      </c>
      <c r="BW122" s="994"/>
      <c r="BX122" s="994"/>
      <c r="BY122" s="994"/>
      <c r="BZ122" s="994"/>
      <c r="CA122" s="994">
        <v>1898230784</v>
      </c>
      <c r="CB122" s="994"/>
      <c r="CC122" s="994"/>
      <c r="CD122" s="994"/>
      <c r="CE122" s="994"/>
      <c r="CF122" s="1013">
        <v>204.1</v>
      </c>
      <c r="CG122" s="1014"/>
      <c r="CH122" s="1014"/>
      <c r="CI122" s="1014"/>
      <c r="CJ122" s="1014"/>
      <c r="CK122" s="1005"/>
      <c r="CL122" s="1006"/>
      <c r="CM122" s="1006"/>
      <c r="CN122" s="1006"/>
      <c r="CO122" s="1007"/>
      <c r="CP122" s="1015" t="s">
        <v>370</v>
      </c>
      <c r="CQ122" s="1016"/>
      <c r="CR122" s="1016"/>
      <c r="CS122" s="1016"/>
      <c r="CT122" s="1016"/>
      <c r="CU122" s="1016"/>
      <c r="CV122" s="1016"/>
      <c r="CW122" s="1016"/>
      <c r="CX122" s="1016"/>
      <c r="CY122" s="1016"/>
      <c r="CZ122" s="1016"/>
      <c r="DA122" s="1016"/>
      <c r="DB122" s="1016"/>
      <c r="DC122" s="1016"/>
      <c r="DD122" s="1016"/>
      <c r="DE122" s="1016"/>
      <c r="DF122" s="1017"/>
      <c r="DG122" s="921" t="s">
        <v>191</v>
      </c>
      <c r="DH122" s="922"/>
      <c r="DI122" s="922"/>
      <c r="DJ122" s="922"/>
      <c r="DK122" s="922"/>
      <c r="DL122" s="922" t="s">
        <v>191</v>
      </c>
      <c r="DM122" s="922"/>
      <c r="DN122" s="922"/>
      <c r="DO122" s="922"/>
      <c r="DP122" s="922"/>
      <c r="DQ122" s="922" t="s">
        <v>191</v>
      </c>
      <c r="DR122" s="922"/>
      <c r="DS122" s="922"/>
      <c r="DT122" s="922"/>
      <c r="DU122" s="922"/>
      <c r="DV122" s="923" t="s">
        <v>191</v>
      </c>
      <c r="DW122" s="923"/>
      <c r="DX122" s="923"/>
      <c r="DY122" s="923"/>
      <c r="DZ122" s="924"/>
    </row>
    <row r="123" spans="1:130" s="191" customFormat="1" ht="26.25" customHeight="1">
      <c r="A123" s="1059"/>
      <c r="B123" s="948"/>
      <c r="C123" s="918" t="s">
        <v>410</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191</v>
      </c>
      <c r="AB123" s="955"/>
      <c r="AC123" s="955"/>
      <c r="AD123" s="955"/>
      <c r="AE123" s="956"/>
      <c r="AF123" s="957" t="s">
        <v>191</v>
      </c>
      <c r="AG123" s="955"/>
      <c r="AH123" s="955"/>
      <c r="AI123" s="955"/>
      <c r="AJ123" s="956"/>
      <c r="AK123" s="957" t="s">
        <v>191</v>
      </c>
      <c r="AL123" s="955"/>
      <c r="AM123" s="955"/>
      <c r="AN123" s="955"/>
      <c r="AO123" s="956"/>
      <c r="AP123" s="958" t="s">
        <v>191</v>
      </c>
      <c r="AQ123" s="959"/>
      <c r="AR123" s="959"/>
      <c r="AS123" s="959"/>
      <c r="AT123" s="960"/>
      <c r="AU123" s="991"/>
      <c r="AV123" s="992"/>
      <c r="AW123" s="992"/>
      <c r="AX123" s="992"/>
      <c r="AY123" s="992"/>
      <c r="AZ123" s="222" t="s">
        <v>137</v>
      </c>
      <c r="BA123" s="222"/>
      <c r="BB123" s="222"/>
      <c r="BC123" s="222"/>
      <c r="BD123" s="222"/>
      <c r="BE123" s="222"/>
      <c r="BF123" s="222"/>
      <c r="BG123" s="222"/>
      <c r="BH123" s="222"/>
      <c r="BI123" s="222"/>
      <c r="BJ123" s="222"/>
      <c r="BK123" s="222"/>
      <c r="BL123" s="222"/>
      <c r="BM123" s="222"/>
      <c r="BN123" s="222"/>
      <c r="BO123" s="977" t="s">
        <v>424</v>
      </c>
      <c r="BP123" s="1001"/>
      <c r="BQ123" s="1065">
        <v>2478785029</v>
      </c>
      <c r="BR123" s="1066"/>
      <c r="BS123" s="1066"/>
      <c r="BT123" s="1066"/>
      <c r="BU123" s="1066"/>
      <c r="BV123" s="1066">
        <v>2554288426</v>
      </c>
      <c r="BW123" s="1066"/>
      <c r="BX123" s="1066"/>
      <c r="BY123" s="1066"/>
      <c r="BZ123" s="1066"/>
      <c r="CA123" s="1066">
        <v>2591043220</v>
      </c>
      <c r="CB123" s="1066"/>
      <c r="CC123" s="1066"/>
      <c r="CD123" s="1066"/>
      <c r="CE123" s="1066"/>
      <c r="CF123" s="995"/>
      <c r="CG123" s="996"/>
      <c r="CH123" s="996"/>
      <c r="CI123" s="996"/>
      <c r="CJ123" s="997"/>
      <c r="CK123" s="1005"/>
      <c r="CL123" s="1006"/>
      <c r="CM123" s="1006"/>
      <c r="CN123" s="1006"/>
      <c r="CO123" s="1007"/>
      <c r="CP123" s="1015" t="s">
        <v>364</v>
      </c>
      <c r="CQ123" s="1016"/>
      <c r="CR123" s="1016"/>
      <c r="CS123" s="1016"/>
      <c r="CT123" s="1016"/>
      <c r="CU123" s="1016"/>
      <c r="CV123" s="1016"/>
      <c r="CW123" s="1016"/>
      <c r="CX123" s="1016"/>
      <c r="CY123" s="1016"/>
      <c r="CZ123" s="1016"/>
      <c r="DA123" s="1016"/>
      <c r="DB123" s="1016"/>
      <c r="DC123" s="1016"/>
      <c r="DD123" s="1016"/>
      <c r="DE123" s="1016"/>
      <c r="DF123" s="1017"/>
      <c r="DG123" s="921" t="s">
        <v>191</v>
      </c>
      <c r="DH123" s="922"/>
      <c r="DI123" s="922"/>
      <c r="DJ123" s="922"/>
      <c r="DK123" s="922"/>
      <c r="DL123" s="922" t="s">
        <v>191</v>
      </c>
      <c r="DM123" s="922"/>
      <c r="DN123" s="922"/>
      <c r="DO123" s="922"/>
      <c r="DP123" s="922"/>
      <c r="DQ123" s="922" t="s">
        <v>191</v>
      </c>
      <c r="DR123" s="922"/>
      <c r="DS123" s="922"/>
      <c r="DT123" s="922"/>
      <c r="DU123" s="922"/>
      <c r="DV123" s="923" t="s">
        <v>191</v>
      </c>
      <c r="DW123" s="923"/>
      <c r="DX123" s="923"/>
      <c r="DY123" s="923"/>
      <c r="DZ123" s="924"/>
    </row>
    <row r="124" spans="1:130" s="191" customFormat="1" ht="26.25" customHeight="1" thickBot="1">
      <c r="A124" s="1059"/>
      <c r="B124" s="948"/>
      <c r="C124" s="918" t="s">
        <v>413</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191</v>
      </c>
      <c r="AB124" s="955"/>
      <c r="AC124" s="955"/>
      <c r="AD124" s="955"/>
      <c r="AE124" s="956"/>
      <c r="AF124" s="957" t="s">
        <v>191</v>
      </c>
      <c r="AG124" s="955"/>
      <c r="AH124" s="955"/>
      <c r="AI124" s="955"/>
      <c r="AJ124" s="956"/>
      <c r="AK124" s="957" t="s">
        <v>191</v>
      </c>
      <c r="AL124" s="955"/>
      <c r="AM124" s="955"/>
      <c r="AN124" s="955"/>
      <c r="AO124" s="956"/>
      <c r="AP124" s="958" t="s">
        <v>191</v>
      </c>
      <c r="AQ124" s="959"/>
      <c r="AR124" s="959"/>
      <c r="AS124" s="959"/>
      <c r="AT124" s="960"/>
      <c r="AU124" s="1061" t="s">
        <v>425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164.6</v>
      </c>
      <c r="BR124" s="1025"/>
      <c r="BS124" s="1025"/>
      <c r="BT124" s="1025"/>
      <c r="BU124" s="1025"/>
      <c r="BV124" s="1025">
        <v>155.69999999999999</v>
      </c>
      <c r="BW124" s="1025"/>
      <c r="BX124" s="1025"/>
      <c r="BY124" s="1025"/>
      <c r="BZ124" s="1025"/>
      <c r="CA124" s="1025">
        <v>154.19999999999999</v>
      </c>
      <c r="CB124" s="1025"/>
      <c r="CC124" s="1025"/>
      <c r="CD124" s="1025"/>
      <c r="CE124" s="1025"/>
      <c r="CF124" s="1026"/>
      <c r="CG124" s="1027"/>
      <c r="CH124" s="1027"/>
      <c r="CI124" s="1027"/>
      <c r="CJ124" s="1028"/>
      <c r="CK124" s="1008"/>
      <c r="CL124" s="1008"/>
      <c r="CM124" s="1008"/>
      <c r="CN124" s="1008"/>
      <c r="CO124" s="1009"/>
      <c r="CP124" s="1029" t="s">
        <v>426</v>
      </c>
      <c r="CQ124" s="1030"/>
      <c r="CR124" s="1030"/>
      <c r="CS124" s="1030"/>
      <c r="CT124" s="1030"/>
      <c r="CU124" s="1030"/>
      <c r="CV124" s="1030"/>
      <c r="CW124" s="1030"/>
      <c r="CX124" s="1030"/>
      <c r="CY124" s="1030"/>
      <c r="CZ124" s="1030"/>
      <c r="DA124" s="1030"/>
      <c r="DB124" s="1030"/>
      <c r="DC124" s="1030"/>
      <c r="DD124" s="1030"/>
      <c r="DE124" s="1030"/>
      <c r="DF124" s="1031"/>
      <c r="DG124" s="993" t="s">
        <v>191</v>
      </c>
      <c r="DH124" s="994"/>
      <c r="DI124" s="994"/>
      <c r="DJ124" s="994"/>
      <c r="DK124" s="994"/>
      <c r="DL124" s="994" t="s">
        <v>191</v>
      </c>
      <c r="DM124" s="994"/>
      <c r="DN124" s="994"/>
      <c r="DO124" s="994"/>
      <c r="DP124" s="994"/>
      <c r="DQ124" s="994" t="s">
        <v>191</v>
      </c>
      <c r="DR124" s="994"/>
      <c r="DS124" s="994"/>
      <c r="DT124" s="994"/>
      <c r="DU124" s="994"/>
      <c r="DV124" s="1018" t="s">
        <v>191</v>
      </c>
      <c r="DW124" s="1018"/>
      <c r="DX124" s="1018"/>
      <c r="DY124" s="1018"/>
      <c r="DZ124" s="1019"/>
    </row>
    <row r="125" spans="1:130" s="191" customFormat="1" ht="26.25" customHeight="1">
      <c r="A125" s="1059"/>
      <c r="B125" s="948"/>
      <c r="C125" s="918" t="s">
        <v>415</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191</v>
      </c>
      <c r="AB125" s="955"/>
      <c r="AC125" s="955"/>
      <c r="AD125" s="955"/>
      <c r="AE125" s="956"/>
      <c r="AF125" s="957" t="s">
        <v>191</v>
      </c>
      <c r="AG125" s="955"/>
      <c r="AH125" s="955"/>
      <c r="AI125" s="955"/>
      <c r="AJ125" s="956"/>
      <c r="AK125" s="957" t="s">
        <v>191</v>
      </c>
      <c r="AL125" s="955"/>
      <c r="AM125" s="955"/>
      <c r="AN125" s="955"/>
      <c r="AO125" s="956"/>
      <c r="AP125" s="958" t="s">
        <v>191</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427</v>
      </c>
      <c r="CL125" s="1003"/>
      <c r="CM125" s="1003"/>
      <c r="CN125" s="1003"/>
      <c r="CO125" s="1004"/>
      <c r="CP125" s="942" t="s">
        <v>428</v>
      </c>
      <c r="CQ125" s="891"/>
      <c r="CR125" s="891"/>
      <c r="CS125" s="891"/>
      <c r="CT125" s="891"/>
      <c r="CU125" s="891"/>
      <c r="CV125" s="891"/>
      <c r="CW125" s="891"/>
      <c r="CX125" s="891"/>
      <c r="CY125" s="891"/>
      <c r="CZ125" s="891"/>
      <c r="DA125" s="891"/>
      <c r="DB125" s="891"/>
      <c r="DC125" s="891"/>
      <c r="DD125" s="891"/>
      <c r="DE125" s="891"/>
      <c r="DF125" s="892"/>
      <c r="DG125" s="928" t="s">
        <v>191</v>
      </c>
      <c r="DH125" s="929"/>
      <c r="DI125" s="929"/>
      <c r="DJ125" s="929"/>
      <c r="DK125" s="929"/>
      <c r="DL125" s="929" t="s">
        <v>191</v>
      </c>
      <c r="DM125" s="929"/>
      <c r="DN125" s="929"/>
      <c r="DO125" s="929"/>
      <c r="DP125" s="929"/>
      <c r="DQ125" s="929" t="s">
        <v>191</v>
      </c>
      <c r="DR125" s="929"/>
      <c r="DS125" s="929"/>
      <c r="DT125" s="929"/>
      <c r="DU125" s="929"/>
      <c r="DV125" s="930" t="s">
        <v>191</v>
      </c>
      <c r="DW125" s="930"/>
      <c r="DX125" s="930"/>
      <c r="DY125" s="930"/>
      <c r="DZ125" s="931"/>
    </row>
    <row r="126" spans="1:130" s="191" customFormat="1" ht="26.25" customHeight="1" thickBot="1">
      <c r="A126" s="1059"/>
      <c r="B126" s="948"/>
      <c r="C126" s="918" t="s">
        <v>417</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191</v>
      </c>
      <c r="AB126" s="955"/>
      <c r="AC126" s="955"/>
      <c r="AD126" s="955"/>
      <c r="AE126" s="956"/>
      <c r="AF126" s="957" t="s">
        <v>191</v>
      </c>
      <c r="AG126" s="955"/>
      <c r="AH126" s="955"/>
      <c r="AI126" s="955"/>
      <c r="AJ126" s="956"/>
      <c r="AK126" s="957" t="s">
        <v>191</v>
      </c>
      <c r="AL126" s="955"/>
      <c r="AM126" s="955"/>
      <c r="AN126" s="955"/>
      <c r="AO126" s="956"/>
      <c r="AP126" s="958" t="s">
        <v>191</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429</v>
      </c>
      <c r="CQ126" s="952"/>
      <c r="CR126" s="952"/>
      <c r="CS126" s="952"/>
      <c r="CT126" s="952"/>
      <c r="CU126" s="952"/>
      <c r="CV126" s="952"/>
      <c r="CW126" s="952"/>
      <c r="CX126" s="952"/>
      <c r="CY126" s="952"/>
      <c r="CZ126" s="952"/>
      <c r="DA126" s="952"/>
      <c r="DB126" s="952"/>
      <c r="DC126" s="952"/>
      <c r="DD126" s="952"/>
      <c r="DE126" s="952"/>
      <c r="DF126" s="953"/>
      <c r="DG126" s="921" t="s">
        <v>191</v>
      </c>
      <c r="DH126" s="922"/>
      <c r="DI126" s="922"/>
      <c r="DJ126" s="922"/>
      <c r="DK126" s="922"/>
      <c r="DL126" s="922" t="s">
        <v>191</v>
      </c>
      <c r="DM126" s="922"/>
      <c r="DN126" s="922"/>
      <c r="DO126" s="922"/>
      <c r="DP126" s="922"/>
      <c r="DQ126" s="922" t="s">
        <v>191</v>
      </c>
      <c r="DR126" s="922"/>
      <c r="DS126" s="922"/>
      <c r="DT126" s="922"/>
      <c r="DU126" s="922"/>
      <c r="DV126" s="923" t="s">
        <v>191</v>
      </c>
      <c r="DW126" s="923"/>
      <c r="DX126" s="923"/>
      <c r="DY126" s="923"/>
      <c r="DZ126" s="924"/>
    </row>
    <row r="127" spans="1:130" s="191" customFormat="1" ht="26.25" customHeight="1">
      <c r="A127" s="1060"/>
      <c r="B127" s="950"/>
      <c r="C127" s="998" t="s">
        <v>430</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125626</v>
      </c>
      <c r="AB127" s="955"/>
      <c r="AC127" s="955"/>
      <c r="AD127" s="955"/>
      <c r="AE127" s="956"/>
      <c r="AF127" s="957">
        <v>84092</v>
      </c>
      <c r="AG127" s="955"/>
      <c r="AH127" s="955"/>
      <c r="AI127" s="955"/>
      <c r="AJ127" s="956"/>
      <c r="AK127" s="957">
        <v>71185</v>
      </c>
      <c r="AL127" s="955"/>
      <c r="AM127" s="955"/>
      <c r="AN127" s="955"/>
      <c r="AO127" s="956"/>
      <c r="AP127" s="958">
        <v>0</v>
      </c>
      <c r="AQ127" s="959"/>
      <c r="AR127" s="959"/>
      <c r="AS127" s="959"/>
      <c r="AT127" s="960"/>
      <c r="AU127" s="227"/>
      <c r="AV127" s="227"/>
      <c r="AW127" s="227"/>
      <c r="AX127" s="1032" t="s">
        <v>431</v>
      </c>
      <c r="AY127" s="1033"/>
      <c r="AZ127" s="1033"/>
      <c r="BA127" s="1033"/>
      <c r="BB127" s="1033"/>
      <c r="BC127" s="1033"/>
      <c r="BD127" s="1033"/>
      <c r="BE127" s="1034"/>
      <c r="BF127" s="1035" t="s">
        <v>432</v>
      </c>
      <c r="BG127" s="1033"/>
      <c r="BH127" s="1033"/>
      <c r="BI127" s="1033"/>
      <c r="BJ127" s="1033"/>
      <c r="BK127" s="1033"/>
      <c r="BL127" s="1034"/>
      <c r="BM127" s="1035" t="s">
        <v>433</v>
      </c>
      <c r="BN127" s="1033"/>
      <c r="BO127" s="1033"/>
      <c r="BP127" s="1033"/>
      <c r="BQ127" s="1033"/>
      <c r="BR127" s="1033"/>
      <c r="BS127" s="1034"/>
      <c r="BT127" s="1035" t="s">
        <v>434</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435</v>
      </c>
      <c r="CQ127" s="952"/>
      <c r="CR127" s="952"/>
      <c r="CS127" s="952"/>
      <c r="CT127" s="952"/>
      <c r="CU127" s="952"/>
      <c r="CV127" s="952"/>
      <c r="CW127" s="952"/>
      <c r="CX127" s="952"/>
      <c r="CY127" s="952"/>
      <c r="CZ127" s="952"/>
      <c r="DA127" s="952"/>
      <c r="DB127" s="952"/>
      <c r="DC127" s="952"/>
      <c r="DD127" s="952"/>
      <c r="DE127" s="952"/>
      <c r="DF127" s="953"/>
      <c r="DG127" s="921" t="s">
        <v>191</v>
      </c>
      <c r="DH127" s="922"/>
      <c r="DI127" s="922"/>
      <c r="DJ127" s="922"/>
      <c r="DK127" s="922"/>
      <c r="DL127" s="922" t="s">
        <v>191</v>
      </c>
      <c r="DM127" s="922"/>
      <c r="DN127" s="922"/>
      <c r="DO127" s="922"/>
      <c r="DP127" s="922"/>
      <c r="DQ127" s="922" t="s">
        <v>191</v>
      </c>
      <c r="DR127" s="922"/>
      <c r="DS127" s="922"/>
      <c r="DT127" s="922"/>
      <c r="DU127" s="922"/>
      <c r="DV127" s="923" t="s">
        <v>191</v>
      </c>
      <c r="DW127" s="923"/>
      <c r="DX127" s="923"/>
      <c r="DY127" s="923"/>
      <c r="DZ127" s="924"/>
    </row>
    <row r="128" spans="1:130" s="191" customFormat="1" ht="26.25" customHeight="1" thickBot="1">
      <c r="A128" s="1043" t="s">
        <v>436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437</v>
      </c>
      <c r="X128" s="1045"/>
      <c r="Y128" s="1045"/>
      <c r="Z128" s="1046"/>
      <c r="AA128" s="1047">
        <v>8838682</v>
      </c>
      <c r="AB128" s="1048"/>
      <c r="AC128" s="1048"/>
      <c r="AD128" s="1048"/>
      <c r="AE128" s="1049"/>
      <c r="AF128" s="1050">
        <v>10436416</v>
      </c>
      <c r="AG128" s="1048"/>
      <c r="AH128" s="1048"/>
      <c r="AI128" s="1048"/>
      <c r="AJ128" s="1049"/>
      <c r="AK128" s="1050">
        <v>10932879</v>
      </c>
      <c r="AL128" s="1048"/>
      <c r="AM128" s="1048"/>
      <c r="AN128" s="1048"/>
      <c r="AO128" s="1049"/>
      <c r="AP128" s="1051"/>
      <c r="AQ128" s="1052"/>
      <c r="AR128" s="1052"/>
      <c r="AS128" s="1052"/>
      <c r="AT128" s="1053"/>
      <c r="AU128" s="227"/>
      <c r="AV128" s="227"/>
      <c r="AW128" s="227"/>
      <c r="AX128" s="890" t="s">
        <v>438</v>
      </c>
      <c r="AY128" s="891"/>
      <c r="AZ128" s="891"/>
      <c r="BA128" s="891"/>
      <c r="BB128" s="891"/>
      <c r="BC128" s="891"/>
      <c r="BD128" s="891"/>
      <c r="BE128" s="892"/>
      <c r="BF128" s="1054" t="s">
        <v>191</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439</v>
      </c>
      <c r="CQ128" s="1037"/>
      <c r="CR128" s="1037"/>
      <c r="CS128" s="1037"/>
      <c r="CT128" s="1037"/>
      <c r="CU128" s="1037"/>
      <c r="CV128" s="1037"/>
      <c r="CW128" s="1037"/>
      <c r="CX128" s="1037"/>
      <c r="CY128" s="1037"/>
      <c r="CZ128" s="1037"/>
      <c r="DA128" s="1037"/>
      <c r="DB128" s="1037"/>
      <c r="DC128" s="1037"/>
      <c r="DD128" s="1037"/>
      <c r="DE128" s="1037"/>
      <c r="DF128" s="1038"/>
      <c r="DG128" s="1039">
        <v>2852391</v>
      </c>
      <c r="DH128" s="1040"/>
      <c r="DI128" s="1040"/>
      <c r="DJ128" s="1040"/>
      <c r="DK128" s="1040"/>
      <c r="DL128" s="1040">
        <v>1351166</v>
      </c>
      <c r="DM128" s="1040"/>
      <c r="DN128" s="1040"/>
      <c r="DO128" s="1040"/>
      <c r="DP128" s="1040"/>
      <c r="DQ128" s="1040">
        <v>2571099</v>
      </c>
      <c r="DR128" s="1040"/>
      <c r="DS128" s="1040"/>
      <c r="DT128" s="1040"/>
      <c r="DU128" s="1040"/>
      <c r="DV128" s="1041">
        <v>0.3</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440</v>
      </c>
      <c r="X129" s="1074"/>
      <c r="Y129" s="1074"/>
      <c r="Z129" s="1075"/>
      <c r="AA129" s="954">
        <v>1020593356</v>
      </c>
      <c r="AB129" s="955"/>
      <c r="AC129" s="955"/>
      <c r="AD129" s="955"/>
      <c r="AE129" s="956"/>
      <c r="AF129" s="957">
        <v>1055846314</v>
      </c>
      <c r="AG129" s="955"/>
      <c r="AH129" s="955"/>
      <c r="AI129" s="955"/>
      <c r="AJ129" s="956"/>
      <c r="AK129" s="957">
        <v>1060921815</v>
      </c>
      <c r="AL129" s="955"/>
      <c r="AM129" s="955"/>
      <c r="AN129" s="955"/>
      <c r="AO129" s="956"/>
      <c r="AP129" s="1076"/>
      <c r="AQ129" s="1077"/>
      <c r="AR129" s="1077"/>
      <c r="AS129" s="1077"/>
      <c r="AT129" s="1078"/>
      <c r="AU129" s="229"/>
      <c r="AV129" s="229"/>
      <c r="AW129" s="229"/>
      <c r="AX129" s="1067" t="s">
        <v>441</v>
      </c>
      <c r="AY129" s="952"/>
      <c r="AZ129" s="952"/>
      <c r="BA129" s="952"/>
      <c r="BB129" s="952"/>
      <c r="BC129" s="952"/>
      <c r="BD129" s="952"/>
      <c r="BE129" s="953"/>
      <c r="BF129" s="1068" t="s">
        <v>191</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442</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443</v>
      </c>
      <c r="X130" s="1074"/>
      <c r="Y130" s="1074"/>
      <c r="Z130" s="1075"/>
      <c r="AA130" s="954">
        <v>120882955</v>
      </c>
      <c r="AB130" s="955"/>
      <c r="AC130" s="955"/>
      <c r="AD130" s="955"/>
      <c r="AE130" s="956"/>
      <c r="AF130" s="957">
        <v>128115061</v>
      </c>
      <c r="AG130" s="955"/>
      <c r="AH130" s="955"/>
      <c r="AI130" s="955"/>
      <c r="AJ130" s="956"/>
      <c r="AK130" s="957">
        <v>130865611</v>
      </c>
      <c r="AL130" s="955"/>
      <c r="AM130" s="955"/>
      <c r="AN130" s="955"/>
      <c r="AO130" s="956"/>
      <c r="AP130" s="1076"/>
      <c r="AQ130" s="1077"/>
      <c r="AR130" s="1077"/>
      <c r="AS130" s="1077"/>
      <c r="AT130" s="1078"/>
      <c r="AU130" s="229"/>
      <c r="AV130" s="229"/>
      <c r="AW130" s="229"/>
      <c r="AX130" s="1067" t="s">
        <v>444</v>
      </c>
      <c r="AY130" s="952"/>
      <c r="AZ130" s="952"/>
      <c r="BA130" s="952"/>
      <c r="BB130" s="952"/>
      <c r="BC130" s="952"/>
      <c r="BD130" s="952"/>
      <c r="BE130" s="953"/>
      <c r="BF130" s="1104">
        <v>10.4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445</v>
      </c>
      <c r="X131" s="1112"/>
      <c r="Y131" s="1112"/>
      <c r="Z131" s="1113"/>
      <c r="AA131" s="1114">
        <v>899710401</v>
      </c>
      <c r="AB131" s="1115"/>
      <c r="AC131" s="1115"/>
      <c r="AD131" s="1115"/>
      <c r="AE131" s="1116"/>
      <c r="AF131" s="1117">
        <v>927731253</v>
      </c>
      <c r="AG131" s="1115"/>
      <c r="AH131" s="1115"/>
      <c r="AI131" s="1115"/>
      <c r="AJ131" s="1116"/>
      <c r="AK131" s="1117">
        <v>930056204</v>
      </c>
      <c r="AL131" s="1115"/>
      <c r="AM131" s="1115"/>
      <c r="AN131" s="1115"/>
      <c r="AO131" s="1116"/>
      <c r="AP131" s="1118"/>
      <c r="AQ131" s="1119"/>
      <c r="AR131" s="1119"/>
      <c r="AS131" s="1119"/>
      <c r="AT131" s="1120"/>
      <c r="AU131" s="229"/>
      <c r="AV131" s="229"/>
      <c r="AW131" s="229"/>
      <c r="AX131" s="1086" t="s">
        <v>446</v>
      </c>
      <c r="AY131" s="1037"/>
      <c r="AZ131" s="1037"/>
      <c r="BA131" s="1037"/>
      <c r="BB131" s="1037"/>
      <c r="BC131" s="1037"/>
      <c r="BD131" s="1037"/>
      <c r="BE131" s="1038"/>
      <c r="BF131" s="1087">
        <v>154.19999999999999</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447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448</v>
      </c>
      <c r="W132" s="1097"/>
      <c r="X132" s="1097"/>
      <c r="Y132" s="1097"/>
      <c r="Z132" s="1098"/>
      <c r="AA132" s="1099">
        <v>11.158757830000001</v>
      </c>
      <c r="AB132" s="1100"/>
      <c r="AC132" s="1100"/>
      <c r="AD132" s="1100"/>
      <c r="AE132" s="1101"/>
      <c r="AF132" s="1102">
        <v>10.3260764</v>
      </c>
      <c r="AG132" s="1100"/>
      <c r="AH132" s="1100"/>
      <c r="AI132" s="1100"/>
      <c r="AJ132" s="1101"/>
      <c r="AK132" s="1102">
        <v>9.9221671340000004</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449</v>
      </c>
      <c r="W133" s="1080"/>
      <c r="X133" s="1080"/>
      <c r="Y133" s="1080"/>
      <c r="Z133" s="1081"/>
      <c r="AA133" s="1082">
        <v>11.2</v>
      </c>
      <c r="AB133" s="1083"/>
      <c r="AC133" s="1083"/>
      <c r="AD133" s="1083"/>
      <c r="AE133" s="1084"/>
      <c r="AF133" s="1082">
        <v>10.9</v>
      </c>
      <c r="AG133" s="1083"/>
      <c r="AH133" s="1083"/>
      <c r="AI133" s="1083"/>
      <c r="AJ133" s="1084"/>
      <c r="AK133" s="1082">
        <v>10.4</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450</v>
      </c>
      <c r="B5" s="240"/>
      <c r="C5" s="240"/>
      <c r="D5" s="240"/>
      <c r="E5" s="240"/>
      <c r="F5" s="240"/>
      <c r="G5" s="240"/>
      <c r="H5" s="240"/>
      <c r="I5" s="240"/>
      <c r="J5" s="240"/>
      <c r="K5" s="240"/>
      <c r="L5" s="240"/>
      <c r="M5" s="240"/>
      <c r="N5" s="240"/>
      <c r="O5" s="241"/>
    </row>
    <row r="6" spans="1:16" ht="13.2">
      <c r="A6" s="242"/>
      <c r="B6" s="238"/>
      <c r="C6" s="238"/>
      <c r="D6" s="238"/>
      <c r="E6" s="238"/>
      <c r="F6" s="238"/>
      <c r="G6" s="243" t="s">
        <v>451</v>
      </c>
      <c r="H6" s="243"/>
      <c r="I6" s="243"/>
      <c r="J6" s="243"/>
      <c r="K6" s="238"/>
      <c r="L6" s="238"/>
      <c r="M6" s="238"/>
      <c r="N6" s="238"/>
    </row>
    <row r="7" spans="1:16" ht="13.2">
      <c r="A7" s="242"/>
      <c r="B7" s="238"/>
      <c r="C7" s="238"/>
      <c r="D7" s="238"/>
      <c r="E7" s="238"/>
      <c r="F7" s="238"/>
      <c r="G7" s="245"/>
      <c r="H7" s="246"/>
      <c r="I7" s="246"/>
      <c r="J7" s="247"/>
      <c r="K7" s="1121" t="s">
        <v>452</v>
      </c>
      <c r="L7" s="248"/>
      <c r="M7" s="249" t="s">
        <v>453</v>
      </c>
      <c r="N7" s="250"/>
    </row>
    <row r="8" spans="1:16" ht="13.2">
      <c r="A8" s="242"/>
      <c r="B8" s="238"/>
      <c r="C8" s="238"/>
      <c r="D8" s="238"/>
      <c r="E8" s="238"/>
      <c r="F8" s="238"/>
      <c r="G8" s="251"/>
      <c r="H8" s="252"/>
      <c r="I8" s="252"/>
      <c r="J8" s="253"/>
      <c r="K8" s="1122"/>
      <c r="L8" s="254" t="s">
        <v>454</v>
      </c>
      <c r="M8" s="255" t="s">
        <v>455</v>
      </c>
      <c r="N8" s="256" t="s">
        <v>456</v>
      </c>
    </row>
    <row r="9" spans="1:16" ht="13.2">
      <c r="A9" s="242"/>
      <c r="B9" s="238"/>
      <c r="C9" s="238"/>
      <c r="D9" s="238"/>
      <c r="E9" s="238"/>
      <c r="F9" s="238"/>
      <c r="G9" s="1123" t="s">
        <v>457</v>
      </c>
      <c r="H9" s="1124"/>
      <c r="I9" s="1124"/>
      <c r="J9" s="1125"/>
      <c r="K9" s="257">
        <v>573960107</v>
      </c>
      <c r="L9" s="258">
        <v>91343</v>
      </c>
      <c r="M9" s="259">
        <v>96663</v>
      </c>
      <c r="N9" s="260">
        <v>-5.5</v>
      </c>
    </row>
    <row r="10" spans="1:16" ht="13.2">
      <c r="A10" s="242"/>
      <c r="B10" s="238"/>
      <c r="C10" s="238"/>
      <c r="D10" s="238"/>
      <c r="E10" s="238"/>
      <c r="F10" s="238"/>
      <c r="G10" s="1123" t="s">
        <v>458</v>
      </c>
      <c r="H10" s="1124"/>
      <c r="I10" s="1124"/>
      <c r="J10" s="1125"/>
      <c r="K10" s="257">
        <v>281491</v>
      </c>
      <c r="L10" s="258">
        <v>45</v>
      </c>
      <c r="M10" s="259">
        <v>172</v>
      </c>
      <c r="N10" s="260">
        <v>-73.8</v>
      </c>
    </row>
    <row r="11" spans="1:16" ht="13.5" customHeight="1">
      <c r="A11" s="242"/>
      <c r="B11" s="238"/>
      <c r="C11" s="238"/>
      <c r="D11" s="238"/>
      <c r="E11" s="238"/>
      <c r="F11" s="238"/>
      <c r="G11" s="1123" t="s">
        <v>459</v>
      </c>
      <c r="H11" s="1124"/>
      <c r="I11" s="1124"/>
      <c r="J11" s="1125"/>
      <c r="K11" s="257">
        <v>7286528</v>
      </c>
      <c r="L11" s="258">
        <v>1160</v>
      </c>
      <c r="M11" s="259">
        <v>495</v>
      </c>
      <c r="N11" s="260">
        <v>134.30000000000001</v>
      </c>
    </row>
    <row r="12" spans="1:16" ht="13.5" customHeight="1">
      <c r="A12" s="242"/>
      <c r="B12" s="238"/>
      <c r="C12" s="238"/>
      <c r="D12" s="238"/>
      <c r="E12" s="238"/>
      <c r="F12" s="238"/>
      <c r="G12" s="1123" t="s">
        <v>460</v>
      </c>
      <c r="H12" s="1124"/>
      <c r="I12" s="1124"/>
      <c r="J12" s="1125"/>
      <c r="K12" s="257" t="s">
        <v>461</v>
      </c>
      <c r="L12" s="258" t="s">
        <v>461</v>
      </c>
      <c r="M12" s="259" t="s">
        <v>461</v>
      </c>
      <c r="N12" s="260" t="s">
        <v>461</v>
      </c>
    </row>
    <row r="13" spans="1:16" ht="13.5" customHeight="1">
      <c r="A13" s="242"/>
      <c r="B13" s="238"/>
      <c r="C13" s="238"/>
      <c r="D13" s="238"/>
      <c r="E13" s="238"/>
      <c r="F13" s="238"/>
      <c r="G13" s="1123" t="s">
        <v>462</v>
      </c>
      <c r="H13" s="1124"/>
      <c r="I13" s="1124"/>
      <c r="J13" s="1125"/>
      <c r="K13" s="257" t="s">
        <v>461</v>
      </c>
      <c r="L13" s="258" t="s">
        <v>461</v>
      </c>
      <c r="M13" s="259">
        <v>36</v>
      </c>
      <c r="N13" s="260" t="s">
        <v>461</v>
      </c>
    </row>
    <row r="14" spans="1:16" ht="13.5" customHeight="1">
      <c r="A14" s="242"/>
      <c r="B14" s="238"/>
      <c r="C14" s="238"/>
      <c r="D14" s="238"/>
      <c r="E14" s="238"/>
      <c r="F14" s="238"/>
      <c r="G14" s="1123" t="s">
        <v>463</v>
      </c>
      <c r="H14" s="1124"/>
      <c r="I14" s="1124"/>
      <c r="J14" s="1125"/>
      <c r="K14" s="257">
        <v>1878323</v>
      </c>
      <c r="L14" s="258">
        <v>299</v>
      </c>
      <c r="M14" s="259">
        <v>919</v>
      </c>
      <c r="N14" s="260">
        <v>-67.5</v>
      </c>
    </row>
    <row r="15" spans="1:16" ht="13.2">
      <c r="A15" s="242"/>
      <c r="B15" s="238"/>
      <c r="C15" s="238"/>
      <c r="D15" s="238"/>
      <c r="E15" s="238"/>
      <c r="F15" s="238"/>
      <c r="G15" s="1123" t="s">
        <v>464</v>
      </c>
      <c r="H15" s="1124"/>
      <c r="I15" s="1124"/>
      <c r="J15" s="1125"/>
      <c r="K15" s="257">
        <v>-56508758</v>
      </c>
      <c r="L15" s="258">
        <v>-8993</v>
      </c>
      <c r="M15" s="259">
        <v>-8688</v>
      </c>
      <c r="N15" s="260">
        <v>3.5</v>
      </c>
    </row>
    <row r="16" spans="1:16" ht="13.2">
      <c r="A16" s="242"/>
      <c r="B16" s="238"/>
      <c r="C16" s="238"/>
      <c r="D16" s="238"/>
      <c r="E16" s="238"/>
      <c r="F16" s="238"/>
      <c r="G16" s="1129" t="s">
        <v>137</v>
      </c>
      <c r="H16" s="1130"/>
      <c r="I16" s="1130"/>
      <c r="J16" s="1131"/>
      <c r="K16" s="258">
        <v>526897691</v>
      </c>
      <c r="L16" s="258">
        <v>83853</v>
      </c>
      <c r="M16" s="259">
        <v>89598</v>
      </c>
      <c r="N16" s="260">
        <v>-6.4</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465</v>
      </c>
      <c r="H19" s="238"/>
      <c r="I19" s="238"/>
      <c r="J19" s="238"/>
      <c r="K19" s="238"/>
      <c r="L19" s="238"/>
      <c r="M19" s="238"/>
      <c r="N19" s="238"/>
    </row>
    <row r="20" spans="1:16" ht="13.2">
      <c r="A20" s="242"/>
      <c r="B20" s="238"/>
      <c r="C20" s="238"/>
      <c r="D20" s="238"/>
      <c r="E20" s="238"/>
      <c r="F20" s="238"/>
      <c r="G20" s="265"/>
      <c r="H20" s="266"/>
      <c r="I20" s="266"/>
      <c r="J20" s="267"/>
      <c r="K20" s="268" t="s">
        <v>466</v>
      </c>
      <c r="L20" s="269" t="s">
        <v>467</v>
      </c>
      <c r="M20" s="270" t="s">
        <v>468</v>
      </c>
      <c r="N20" s="271"/>
    </row>
    <row r="21" spans="1:16" s="277" customFormat="1" ht="13.2">
      <c r="A21" s="272"/>
      <c r="B21" s="243"/>
      <c r="C21" s="243"/>
      <c r="D21" s="243"/>
      <c r="E21" s="243"/>
      <c r="F21" s="243"/>
      <c r="G21" s="1132" t="s">
        <v>469</v>
      </c>
      <c r="H21" s="1133"/>
      <c r="I21" s="1133"/>
      <c r="J21" s="1134"/>
      <c r="K21" s="273">
        <v>873.19</v>
      </c>
      <c r="L21" s="274">
        <v>858.82</v>
      </c>
      <c r="M21" s="275">
        <v>14.37</v>
      </c>
      <c r="N21" s="243"/>
      <c r="O21" s="276"/>
      <c r="P21" s="272"/>
    </row>
    <row r="22" spans="1:16" s="277" customFormat="1" ht="13.2">
      <c r="A22" s="272"/>
      <c r="B22" s="243"/>
      <c r="C22" s="243"/>
      <c r="D22" s="243"/>
      <c r="E22" s="243"/>
      <c r="F22" s="243"/>
      <c r="G22" s="1132" t="s">
        <v>470</v>
      </c>
      <c r="H22" s="1133"/>
      <c r="I22" s="1133"/>
      <c r="J22" s="1134"/>
      <c r="K22" s="278">
        <v>100.5</v>
      </c>
      <c r="L22" s="279">
        <v>101</v>
      </c>
      <c r="M22" s="280">
        <v>-0.5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471</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472</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473</v>
      </c>
      <c r="H29" s="243"/>
      <c r="I29" s="243"/>
      <c r="J29" s="243"/>
      <c r="K29" s="238"/>
      <c r="L29" s="238"/>
      <c r="M29" s="238"/>
      <c r="N29" s="238"/>
      <c r="O29" s="286"/>
    </row>
    <row r="30" spans="1:16" ht="13.2">
      <c r="A30" s="242"/>
      <c r="B30" s="238"/>
      <c r="C30" s="238"/>
      <c r="D30" s="238"/>
      <c r="E30" s="238"/>
      <c r="F30" s="238"/>
      <c r="G30" s="245"/>
      <c r="H30" s="246"/>
      <c r="I30" s="246"/>
      <c r="J30" s="247"/>
      <c r="K30" s="1121" t="s">
        <v>452</v>
      </c>
      <c r="L30" s="248"/>
      <c r="M30" s="249" t="s">
        <v>453</v>
      </c>
      <c r="N30" s="250"/>
    </row>
    <row r="31" spans="1:16" ht="13.2">
      <c r="A31" s="242"/>
      <c r="B31" s="238"/>
      <c r="C31" s="238"/>
      <c r="D31" s="238"/>
      <c r="E31" s="238"/>
      <c r="F31" s="238"/>
      <c r="G31" s="251"/>
      <c r="H31" s="252"/>
      <c r="I31" s="252"/>
      <c r="J31" s="253"/>
      <c r="K31" s="1122"/>
      <c r="L31" s="254" t="s">
        <v>454</v>
      </c>
      <c r="M31" s="255" t="s">
        <v>455</v>
      </c>
      <c r="N31" s="256" t="s">
        <v>456</v>
      </c>
    </row>
    <row r="32" spans="1:16" ht="27" customHeight="1">
      <c r="A32" s="242"/>
      <c r="B32" s="238"/>
      <c r="C32" s="238"/>
      <c r="D32" s="238"/>
      <c r="E32" s="238"/>
      <c r="F32" s="238"/>
      <c r="G32" s="1126" t="s">
        <v>474</v>
      </c>
      <c r="H32" s="1127"/>
      <c r="I32" s="1127"/>
      <c r="J32" s="1128"/>
      <c r="K32" s="258">
        <v>86638304</v>
      </c>
      <c r="L32" s="258">
        <v>13788</v>
      </c>
      <c r="M32" s="259">
        <v>27098</v>
      </c>
      <c r="N32" s="260">
        <v>-49.1</v>
      </c>
    </row>
    <row r="33" spans="1:16" ht="13.5" customHeight="1">
      <c r="A33" s="242"/>
      <c r="B33" s="238"/>
      <c r="C33" s="238"/>
      <c r="D33" s="238"/>
      <c r="E33" s="238"/>
      <c r="F33" s="238"/>
      <c r="G33" s="1126" t="s">
        <v>475</v>
      </c>
      <c r="H33" s="1127"/>
      <c r="I33" s="1127"/>
      <c r="J33" s="1128"/>
      <c r="K33" s="258">
        <v>17312893</v>
      </c>
      <c r="L33" s="258">
        <v>2755</v>
      </c>
      <c r="M33" s="259">
        <v>3150</v>
      </c>
      <c r="N33" s="260">
        <v>-12.5</v>
      </c>
    </row>
    <row r="34" spans="1:16" ht="27" customHeight="1">
      <c r="A34" s="242"/>
      <c r="B34" s="238"/>
      <c r="C34" s="238"/>
      <c r="D34" s="238"/>
      <c r="E34" s="238"/>
      <c r="F34" s="238"/>
      <c r="G34" s="1126" t="s">
        <v>476</v>
      </c>
      <c r="H34" s="1127"/>
      <c r="I34" s="1127"/>
      <c r="J34" s="1128"/>
      <c r="K34" s="258">
        <v>121156830</v>
      </c>
      <c r="L34" s="258">
        <v>19281</v>
      </c>
      <c r="M34" s="259">
        <v>17943</v>
      </c>
      <c r="N34" s="260">
        <v>7.5</v>
      </c>
    </row>
    <row r="35" spans="1:16" ht="27" customHeight="1">
      <c r="A35" s="242"/>
      <c r="B35" s="238"/>
      <c r="C35" s="238"/>
      <c r="D35" s="238"/>
      <c r="E35" s="238"/>
      <c r="F35" s="238"/>
      <c r="G35" s="1126" t="s">
        <v>477</v>
      </c>
      <c r="H35" s="1127"/>
      <c r="I35" s="1127"/>
      <c r="J35" s="1128"/>
      <c r="K35" s="258">
        <v>5417654</v>
      </c>
      <c r="L35" s="258">
        <v>862</v>
      </c>
      <c r="M35" s="259">
        <v>933</v>
      </c>
      <c r="N35" s="260">
        <v>-7.6</v>
      </c>
    </row>
    <row r="36" spans="1:16" ht="27" customHeight="1">
      <c r="A36" s="242"/>
      <c r="B36" s="238"/>
      <c r="C36" s="238"/>
      <c r="D36" s="238"/>
      <c r="E36" s="238"/>
      <c r="F36" s="238"/>
      <c r="G36" s="1126" t="s">
        <v>478</v>
      </c>
      <c r="H36" s="1127"/>
      <c r="I36" s="1127"/>
      <c r="J36" s="1128"/>
      <c r="K36" s="258">
        <v>33787</v>
      </c>
      <c r="L36" s="258">
        <v>5</v>
      </c>
      <c r="M36" s="259">
        <v>73</v>
      </c>
      <c r="N36" s="260">
        <v>-93.2</v>
      </c>
    </row>
    <row r="37" spans="1:16" ht="13.5" customHeight="1">
      <c r="A37" s="242"/>
      <c r="B37" s="238"/>
      <c r="C37" s="238"/>
      <c r="D37" s="238"/>
      <c r="E37" s="238"/>
      <c r="F37" s="238"/>
      <c r="G37" s="1126" t="s">
        <v>479</v>
      </c>
      <c r="H37" s="1127"/>
      <c r="I37" s="1127"/>
      <c r="J37" s="1128"/>
      <c r="K37" s="258">
        <v>3518192</v>
      </c>
      <c r="L37" s="258">
        <v>560</v>
      </c>
      <c r="M37" s="259">
        <v>636</v>
      </c>
      <c r="N37" s="260">
        <v>-11.9</v>
      </c>
    </row>
    <row r="38" spans="1:16" ht="27" customHeight="1">
      <c r="A38" s="242"/>
      <c r="B38" s="238"/>
      <c r="C38" s="238"/>
      <c r="D38" s="238"/>
      <c r="E38" s="238"/>
      <c r="F38" s="238"/>
      <c r="G38" s="1135" t="s">
        <v>480</v>
      </c>
      <c r="H38" s="1136"/>
      <c r="I38" s="1136"/>
      <c r="J38" s="1137"/>
      <c r="K38" s="287">
        <v>2561</v>
      </c>
      <c r="L38" s="287">
        <v>0</v>
      </c>
      <c r="M38" s="288">
        <v>0</v>
      </c>
      <c r="N38" s="289">
        <v>0</v>
      </c>
      <c r="O38" s="286"/>
    </row>
    <row r="39" spans="1:16" ht="13.2">
      <c r="A39" s="242"/>
      <c r="B39" s="238"/>
      <c r="C39" s="238"/>
      <c r="D39" s="238"/>
      <c r="E39" s="238"/>
      <c r="F39" s="238"/>
      <c r="G39" s="1135" t="s">
        <v>481</v>
      </c>
      <c r="H39" s="1136"/>
      <c r="I39" s="1136"/>
      <c r="J39" s="1137"/>
      <c r="K39" s="257">
        <v>-10932879</v>
      </c>
      <c r="L39" s="257">
        <v>-1740</v>
      </c>
      <c r="M39" s="290">
        <v>-1999</v>
      </c>
      <c r="N39" s="291">
        <v>-13</v>
      </c>
      <c r="O39" s="286"/>
    </row>
    <row r="40" spans="1:16" ht="27" customHeight="1">
      <c r="A40" s="242"/>
      <c r="B40" s="238"/>
      <c r="C40" s="238"/>
      <c r="D40" s="238"/>
      <c r="E40" s="238"/>
      <c r="F40" s="238"/>
      <c r="G40" s="1126" t="s">
        <v>482</v>
      </c>
      <c r="H40" s="1127"/>
      <c r="I40" s="1127"/>
      <c r="J40" s="1128"/>
      <c r="K40" s="257">
        <v>-130865611</v>
      </c>
      <c r="L40" s="257">
        <v>-20827</v>
      </c>
      <c r="M40" s="290">
        <v>-26952</v>
      </c>
      <c r="N40" s="291">
        <v>-22.7</v>
      </c>
      <c r="O40" s="286"/>
    </row>
    <row r="41" spans="1:16" ht="13.2">
      <c r="A41" s="242"/>
      <c r="B41" s="238"/>
      <c r="C41" s="238"/>
      <c r="D41" s="238"/>
      <c r="E41" s="238"/>
      <c r="F41" s="238"/>
      <c r="G41" s="1129" t="s">
        <v>483</v>
      </c>
      <c r="H41" s="1130"/>
      <c r="I41" s="1130"/>
      <c r="J41" s="1131"/>
      <c r="K41" s="258">
        <v>92281731</v>
      </c>
      <c r="L41" s="257">
        <v>14686</v>
      </c>
      <c r="M41" s="290">
        <v>20882</v>
      </c>
      <c r="N41" s="291">
        <v>-29.7</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484</v>
      </c>
      <c r="B47" s="238"/>
      <c r="C47" s="238"/>
      <c r="D47" s="238"/>
      <c r="E47" s="238"/>
      <c r="F47" s="238"/>
      <c r="G47" s="238"/>
      <c r="H47" s="238"/>
      <c r="I47" s="238"/>
      <c r="J47" s="238"/>
      <c r="K47" s="238"/>
      <c r="L47" s="238"/>
      <c r="M47" s="238"/>
      <c r="N47" s="238"/>
    </row>
    <row r="48" spans="1:16" ht="13.2">
      <c r="A48" s="242"/>
      <c r="B48" s="238"/>
      <c r="C48" s="238"/>
      <c r="D48" s="238"/>
      <c r="E48" s="238"/>
      <c r="F48" s="238"/>
      <c r="G48" s="296" t="s">
        <v>485</v>
      </c>
      <c r="H48" s="296"/>
      <c r="I48" s="296"/>
      <c r="J48" s="296"/>
      <c r="K48" s="296"/>
      <c r="L48" s="296"/>
      <c r="M48" s="297"/>
      <c r="N48" s="296"/>
    </row>
    <row r="49" spans="1:14" ht="13.5" customHeight="1">
      <c r="A49" s="242"/>
      <c r="B49" s="238"/>
      <c r="C49" s="238"/>
      <c r="D49" s="238"/>
      <c r="E49" s="238"/>
      <c r="F49" s="238"/>
      <c r="G49" s="298"/>
      <c r="H49" s="299"/>
      <c r="I49" s="1138" t="s">
        <v>452</v>
      </c>
      <c r="J49" s="1140" t="s">
        <v>486</v>
      </c>
      <c r="K49" s="1141"/>
      <c r="L49" s="1141"/>
      <c r="M49" s="1141"/>
      <c r="N49" s="1142"/>
    </row>
    <row r="50" spans="1:14" ht="13.2">
      <c r="A50" s="242"/>
      <c r="B50" s="238"/>
      <c r="C50" s="238"/>
      <c r="D50" s="238"/>
      <c r="E50" s="238"/>
      <c r="F50" s="238"/>
      <c r="G50" s="300"/>
      <c r="H50" s="301"/>
      <c r="I50" s="1139"/>
      <c r="J50" s="302" t="s">
        <v>487</v>
      </c>
      <c r="K50" s="303" t="s">
        <v>488</v>
      </c>
      <c r="L50" s="304" t="s">
        <v>489</v>
      </c>
      <c r="M50" s="305" t="s">
        <v>490</v>
      </c>
      <c r="N50" s="306" t="s">
        <v>491</v>
      </c>
    </row>
    <row r="51" spans="1:14" ht="13.2">
      <c r="A51" s="242"/>
      <c r="B51" s="238"/>
      <c r="C51" s="238"/>
      <c r="D51" s="238"/>
      <c r="E51" s="238"/>
      <c r="F51" s="238"/>
      <c r="G51" s="298" t="s">
        <v>492</v>
      </c>
      <c r="H51" s="299"/>
      <c r="I51" s="307">
        <v>144077307</v>
      </c>
      <c r="J51" s="308">
        <v>23088</v>
      </c>
      <c r="K51" s="309">
        <v>-10.6</v>
      </c>
      <c r="L51" s="310">
        <v>31502</v>
      </c>
      <c r="M51" s="311">
        <v>-6.9</v>
      </c>
      <c r="N51" s="312">
        <v>-3.7</v>
      </c>
    </row>
    <row r="52" spans="1:14" ht="13.2">
      <c r="A52" s="242"/>
      <c r="B52" s="238"/>
      <c r="C52" s="238"/>
      <c r="D52" s="238"/>
      <c r="E52" s="238"/>
      <c r="F52" s="238"/>
      <c r="G52" s="313"/>
      <c r="H52" s="314" t="s">
        <v>493</v>
      </c>
      <c r="I52" s="315">
        <v>57217577</v>
      </c>
      <c r="J52" s="316">
        <v>9169</v>
      </c>
      <c r="K52" s="317">
        <v>-20.8</v>
      </c>
      <c r="L52" s="318">
        <v>11020</v>
      </c>
      <c r="M52" s="319">
        <v>-11.8</v>
      </c>
      <c r="N52" s="320">
        <v>-9</v>
      </c>
    </row>
    <row r="53" spans="1:14" ht="13.2">
      <c r="A53" s="242"/>
      <c r="B53" s="238"/>
      <c r="C53" s="238"/>
      <c r="D53" s="238"/>
      <c r="E53" s="238"/>
      <c r="F53" s="238"/>
      <c r="G53" s="298" t="s">
        <v>494</v>
      </c>
      <c r="H53" s="299"/>
      <c r="I53" s="307">
        <v>143347293</v>
      </c>
      <c r="J53" s="308">
        <v>22943</v>
      </c>
      <c r="K53" s="309">
        <v>-0.6</v>
      </c>
      <c r="L53" s="310">
        <v>34374</v>
      </c>
      <c r="M53" s="311">
        <v>9.1</v>
      </c>
      <c r="N53" s="312">
        <v>-9.6999999999999993</v>
      </c>
    </row>
    <row r="54" spans="1:14" ht="13.2">
      <c r="A54" s="242"/>
      <c r="B54" s="238"/>
      <c r="C54" s="238"/>
      <c r="D54" s="238"/>
      <c r="E54" s="238"/>
      <c r="F54" s="238"/>
      <c r="G54" s="313"/>
      <c r="H54" s="314" t="s">
        <v>493</v>
      </c>
      <c r="I54" s="315">
        <v>45337857</v>
      </c>
      <c r="J54" s="316">
        <v>7257</v>
      </c>
      <c r="K54" s="317">
        <v>-20.9</v>
      </c>
      <c r="L54" s="318">
        <v>10917</v>
      </c>
      <c r="M54" s="319">
        <v>-0.9</v>
      </c>
      <c r="N54" s="320">
        <v>-20</v>
      </c>
    </row>
    <row r="55" spans="1:14" ht="13.2">
      <c r="A55" s="242"/>
      <c r="B55" s="238"/>
      <c r="C55" s="238"/>
      <c r="D55" s="238"/>
      <c r="E55" s="238"/>
      <c r="F55" s="238"/>
      <c r="G55" s="298" t="s">
        <v>495</v>
      </c>
      <c r="H55" s="299"/>
      <c r="I55" s="307">
        <v>142487227</v>
      </c>
      <c r="J55" s="308">
        <v>22783</v>
      </c>
      <c r="K55" s="309">
        <v>-0.7</v>
      </c>
      <c r="L55" s="310">
        <v>35216</v>
      </c>
      <c r="M55" s="311">
        <v>2.4</v>
      </c>
      <c r="N55" s="312">
        <v>-3.1</v>
      </c>
    </row>
    <row r="56" spans="1:14" ht="13.2">
      <c r="A56" s="242"/>
      <c r="B56" s="238"/>
      <c r="C56" s="238"/>
      <c r="D56" s="238"/>
      <c r="E56" s="238"/>
      <c r="F56" s="238"/>
      <c r="G56" s="313"/>
      <c r="H56" s="314" t="s">
        <v>493</v>
      </c>
      <c r="I56" s="315">
        <v>49739831</v>
      </c>
      <c r="J56" s="316">
        <v>7953</v>
      </c>
      <c r="K56" s="317">
        <v>9.6</v>
      </c>
      <c r="L56" s="318">
        <v>12644</v>
      </c>
      <c r="M56" s="319">
        <v>15.8</v>
      </c>
      <c r="N56" s="320">
        <v>-6.2</v>
      </c>
    </row>
    <row r="57" spans="1:14" ht="13.2">
      <c r="A57" s="242"/>
      <c r="B57" s="238"/>
      <c r="C57" s="238"/>
      <c r="D57" s="238"/>
      <c r="E57" s="238"/>
      <c r="F57" s="238"/>
      <c r="G57" s="298" t="s">
        <v>496</v>
      </c>
      <c r="H57" s="299"/>
      <c r="I57" s="307">
        <v>145208135</v>
      </c>
      <c r="J57" s="308">
        <v>23174</v>
      </c>
      <c r="K57" s="309">
        <v>1.7</v>
      </c>
      <c r="L57" s="310">
        <v>36736</v>
      </c>
      <c r="M57" s="311">
        <v>4.3</v>
      </c>
      <c r="N57" s="312">
        <v>-2.6</v>
      </c>
    </row>
    <row r="58" spans="1:14" ht="13.2">
      <c r="A58" s="242"/>
      <c r="B58" s="238"/>
      <c r="C58" s="238"/>
      <c r="D58" s="238"/>
      <c r="E58" s="238"/>
      <c r="F58" s="238"/>
      <c r="G58" s="313"/>
      <c r="H58" s="314" t="s">
        <v>493</v>
      </c>
      <c r="I58" s="315">
        <v>50223189</v>
      </c>
      <c r="J58" s="316">
        <v>8015</v>
      </c>
      <c r="K58" s="317">
        <v>0.8</v>
      </c>
      <c r="L58" s="318">
        <v>13410</v>
      </c>
      <c r="M58" s="319">
        <v>6.1</v>
      </c>
      <c r="N58" s="320">
        <v>-5.3</v>
      </c>
    </row>
    <row r="59" spans="1:14" ht="13.2">
      <c r="A59" s="242"/>
      <c r="B59" s="238"/>
      <c r="C59" s="238"/>
      <c r="D59" s="238"/>
      <c r="E59" s="238"/>
      <c r="F59" s="238"/>
      <c r="G59" s="298" t="s">
        <v>497</v>
      </c>
      <c r="H59" s="299"/>
      <c r="I59" s="307">
        <v>130921018</v>
      </c>
      <c r="J59" s="308">
        <v>20835</v>
      </c>
      <c r="K59" s="309">
        <v>-10.1</v>
      </c>
      <c r="L59" s="310">
        <v>38259</v>
      </c>
      <c r="M59" s="311">
        <v>4.0999999999999996</v>
      </c>
      <c r="N59" s="312">
        <v>-14.2</v>
      </c>
    </row>
    <row r="60" spans="1:14" ht="13.2">
      <c r="A60" s="242"/>
      <c r="B60" s="238"/>
      <c r="C60" s="238"/>
      <c r="D60" s="238"/>
      <c r="E60" s="238"/>
      <c r="F60" s="238"/>
      <c r="G60" s="313"/>
      <c r="H60" s="314" t="s">
        <v>493</v>
      </c>
      <c r="I60" s="321">
        <v>40828247</v>
      </c>
      <c r="J60" s="316">
        <v>6498</v>
      </c>
      <c r="K60" s="317">
        <v>-18.899999999999999</v>
      </c>
      <c r="L60" s="318">
        <v>13379</v>
      </c>
      <c r="M60" s="319">
        <v>-0.2</v>
      </c>
      <c r="N60" s="320">
        <v>-18.7</v>
      </c>
    </row>
    <row r="61" spans="1:14" ht="13.2">
      <c r="A61" s="242"/>
      <c r="B61" s="238"/>
      <c r="C61" s="238"/>
      <c r="D61" s="238"/>
      <c r="E61" s="238"/>
      <c r="F61" s="238"/>
      <c r="G61" s="298" t="s">
        <v>498</v>
      </c>
      <c r="H61" s="322"/>
      <c r="I61" s="323">
        <v>141208196</v>
      </c>
      <c r="J61" s="324">
        <v>22565</v>
      </c>
      <c r="K61" s="325">
        <v>-4.0999999999999996</v>
      </c>
      <c r="L61" s="326">
        <v>35217</v>
      </c>
      <c r="M61" s="327">
        <v>2.6</v>
      </c>
      <c r="N61" s="312">
        <v>-6.7</v>
      </c>
    </row>
    <row r="62" spans="1:14" ht="13.2">
      <c r="A62" s="242"/>
      <c r="B62" s="238"/>
      <c r="C62" s="238"/>
      <c r="D62" s="238"/>
      <c r="E62" s="238"/>
      <c r="F62" s="238"/>
      <c r="G62" s="313"/>
      <c r="H62" s="314" t="s">
        <v>493</v>
      </c>
      <c r="I62" s="315">
        <v>48669340</v>
      </c>
      <c r="J62" s="316">
        <v>7778</v>
      </c>
      <c r="K62" s="317">
        <v>-10</v>
      </c>
      <c r="L62" s="318">
        <v>12274</v>
      </c>
      <c r="M62" s="319">
        <v>1.8</v>
      </c>
      <c r="N62" s="320">
        <v>-11.8</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499</v>
      </c>
      <c r="G46" s="331" t="s">
        <v>500</v>
      </c>
      <c r="H46" s="331" t="s">
        <v>501</v>
      </c>
      <c r="I46" s="331" t="s">
        <v>502</v>
      </c>
      <c r="J46" s="332" t="s">
        <v>503</v>
      </c>
    </row>
    <row r="47" spans="2:10" ht="57.75" customHeight="1">
      <c r="B47" s="7"/>
      <c r="C47" s="1143" t="s">
        <v>3</v>
      </c>
      <c r="D47" s="1143"/>
      <c r="E47" s="1144"/>
      <c r="F47" s="333">
        <v>1.64</v>
      </c>
      <c r="G47" s="334">
        <v>1.88</v>
      </c>
      <c r="H47" s="334">
        <v>3.81</v>
      </c>
      <c r="I47" s="334">
        <v>4.47</v>
      </c>
      <c r="J47" s="335">
        <v>4.43</v>
      </c>
    </row>
    <row r="48" spans="2:10" ht="57.75" customHeight="1">
      <c r="B48" s="8"/>
      <c r="C48" s="1145" t="s">
        <v>4</v>
      </c>
      <c r="D48" s="1145"/>
      <c r="E48" s="1146"/>
      <c r="F48" s="336">
        <v>1</v>
      </c>
      <c r="G48" s="337">
        <v>1.44</v>
      </c>
      <c r="H48" s="337">
        <v>0.96</v>
      </c>
      <c r="I48" s="337">
        <v>0.51</v>
      </c>
      <c r="J48" s="338">
        <v>1.38</v>
      </c>
    </row>
    <row r="49" spans="2:10" ht="57.75" customHeight="1" thickBot="1">
      <c r="B49" s="9"/>
      <c r="C49" s="1147" t="s">
        <v>5</v>
      </c>
      <c r="D49" s="1147"/>
      <c r="E49" s="1148"/>
      <c r="F49" s="339">
        <v>0.89</v>
      </c>
      <c r="G49" s="340">
        <v>0.78</v>
      </c>
      <c r="H49" s="340">
        <v>1.53</v>
      </c>
      <c r="I49" s="340">
        <v>0.37</v>
      </c>
      <c r="J49" s="341">
        <v>0.85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155" t="s">
        <v>504</v>
      </c>
      <c r="D34" s="1155"/>
      <c r="E34" s="1156"/>
      <c r="F34" s="20" t="s">
        <v>461</v>
      </c>
      <c r="G34" s="21" t="s">
        <v>461</v>
      </c>
      <c r="H34" s="21" t="s">
        <v>461</v>
      </c>
      <c r="I34" s="21" t="s">
        <v>461</v>
      </c>
      <c r="J34" s="22">
        <v>9.41</v>
      </c>
      <c r="K34" s="10"/>
      <c r="L34" s="10"/>
      <c r="M34" s="10"/>
      <c r="N34" s="10"/>
      <c r="O34" s="10"/>
      <c r="P34" s="10"/>
    </row>
    <row r="35" spans="1:16" ht="39" customHeight="1">
      <c r="A35" s="10"/>
      <c r="B35" s="23"/>
      <c r="C35" s="1149" t="s">
        <v>505</v>
      </c>
      <c r="D35" s="1150"/>
      <c r="E35" s="1151"/>
      <c r="F35" s="24">
        <v>4.45</v>
      </c>
      <c r="G35" s="25">
        <v>4.28</v>
      </c>
      <c r="H35" s="25">
        <v>4.43</v>
      </c>
      <c r="I35" s="25">
        <v>3.96</v>
      </c>
      <c r="J35" s="26">
        <v>3.99</v>
      </c>
      <c r="K35" s="10"/>
      <c r="L35" s="10"/>
      <c r="M35" s="10"/>
      <c r="N35" s="10"/>
      <c r="O35" s="10"/>
      <c r="P35" s="10"/>
    </row>
    <row r="36" spans="1:16" ht="39" customHeight="1">
      <c r="A36" s="10"/>
      <c r="B36" s="23"/>
      <c r="C36" s="1149" t="s">
        <v>506</v>
      </c>
      <c r="D36" s="1150"/>
      <c r="E36" s="1151"/>
      <c r="F36" s="24">
        <v>1.62</v>
      </c>
      <c r="G36" s="25">
        <v>1.55</v>
      </c>
      <c r="H36" s="25">
        <v>1.36</v>
      </c>
      <c r="I36" s="25">
        <v>1.58</v>
      </c>
      <c r="J36" s="26">
        <v>1.88</v>
      </c>
      <c r="K36" s="10"/>
      <c r="L36" s="10"/>
      <c r="M36" s="10"/>
      <c r="N36" s="10"/>
      <c r="O36" s="10"/>
      <c r="P36" s="10"/>
    </row>
    <row r="37" spans="1:16" ht="39" customHeight="1">
      <c r="A37" s="10"/>
      <c r="B37" s="23"/>
      <c r="C37" s="1149" t="s">
        <v>507</v>
      </c>
      <c r="D37" s="1150"/>
      <c r="E37" s="1151"/>
      <c r="F37" s="24">
        <v>1.0900000000000001</v>
      </c>
      <c r="G37" s="25">
        <v>1.22</v>
      </c>
      <c r="H37" s="25">
        <v>1.28</v>
      </c>
      <c r="I37" s="25">
        <v>1.1299999999999999</v>
      </c>
      <c r="J37" s="26">
        <v>0.84</v>
      </c>
      <c r="K37" s="10"/>
      <c r="L37" s="10"/>
      <c r="M37" s="10"/>
      <c r="N37" s="10"/>
      <c r="O37" s="10"/>
      <c r="P37" s="10"/>
    </row>
    <row r="38" spans="1:16" ht="39" customHeight="1">
      <c r="A38" s="10"/>
      <c r="B38" s="23"/>
      <c r="C38" s="1149" t="s">
        <v>508</v>
      </c>
      <c r="D38" s="1150"/>
      <c r="E38" s="1151"/>
      <c r="F38" s="24">
        <v>0.47</v>
      </c>
      <c r="G38" s="25">
        <v>0.91</v>
      </c>
      <c r="H38" s="25">
        <v>0.62</v>
      </c>
      <c r="I38" s="25">
        <v>0.13</v>
      </c>
      <c r="J38" s="26">
        <v>0.64</v>
      </c>
      <c r="K38" s="10"/>
      <c r="L38" s="10"/>
      <c r="M38" s="10"/>
      <c r="N38" s="10"/>
      <c r="O38" s="10"/>
      <c r="P38" s="10"/>
    </row>
    <row r="39" spans="1:16" ht="39" customHeight="1">
      <c r="A39" s="10"/>
      <c r="B39" s="23"/>
      <c r="C39" s="1149" t="s">
        <v>509</v>
      </c>
      <c r="D39" s="1150"/>
      <c r="E39" s="1151"/>
      <c r="F39" s="24">
        <v>0</v>
      </c>
      <c r="G39" s="25">
        <v>0.27</v>
      </c>
      <c r="H39" s="25">
        <v>0.02</v>
      </c>
      <c r="I39" s="25">
        <v>0</v>
      </c>
      <c r="J39" s="26">
        <v>0.52</v>
      </c>
      <c r="K39" s="10"/>
      <c r="L39" s="10"/>
      <c r="M39" s="10"/>
      <c r="N39" s="10"/>
      <c r="O39" s="10"/>
      <c r="P39" s="10"/>
    </row>
    <row r="40" spans="1:16" ht="39" customHeight="1">
      <c r="A40" s="10"/>
      <c r="B40" s="23"/>
      <c r="C40" s="1149" t="s">
        <v>510</v>
      </c>
      <c r="D40" s="1150"/>
      <c r="E40" s="1151"/>
      <c r="F40" s="24">
        <v>0.01</v>
      </c>
      <c r="G40" s="25">
        <v>0.04</v>
      </c>
      <c r="H40" s="25">
        <v>7.0000000000000007E-2</v>
      </c>
      <c r="I40" s="25">
        <v>0.09</v>
      </c>
      <c r="J40" s="26">
        <v>0.11</v>
      </c>
      <c r="K40" s="10"/>
      <c r="L40" s="10"/>
      <c r="M40" s="10"/>
      <c r="N40" s="10"/>
      <c r="O40" s="10"/>
      <c r="P40" s="10"/>
    </row>
    <row r="41" spans="1:16" ht="39" customHeight="1">
      <c r="A41" s="10"/>
      <c r="B41" s="23"/>
      <c r="C41" s="1149" t="s">
        <v>511</v>
      </c>
      <c r="D41" s="1150"/>
      <c r="E41" s="1151"/>
      <c r="F41" s="24">
        <v>0.12</v>
      </c>
      <c r="G41" s="25">
        <v>0.09</v>
      </c>
      <c r="H41" s="25">
        <v>0.11</v>
      </c>
      <c r="I41" s="25">
        <v>0.11</v>
      </c>
      <c r="J41" s="26">
        <v>0.11</v>
      </c>
      <c r="K41" s="10"/>
      <c r="L41" s="10"/>
      <c r="M41" s="10"/>
      <c r="N41" s="10"/>
      <c r="O41" s="10"/>
      <c r="P41" s="10"/>
    </row>
    <row r="42" spans="1:16" ht="39" customHeight="1">
      <c r="A42" s="10"/>
      <c r="B42" s="27"/>
      <c r="C42" s="1149" t="s">
        <v>512</v>
      </c>
      <c r="D42" s="1150"/>
      <c r="E42" s="1151"/>
      <c r="F42" s="24" t="s">
        <v>461</v>
      </c>
      <c r="G42" s="25" t="s">
        <v>461</v>
      </c>
      <c r="H42" s="25" t="s">
        <v>461</v>
      </c>
      <c r="I42" s="25" t="s">
        <v>461</v>
      </c>
      <c r="J42" s="26" t="s">
        <v>461</v>
      </c>
      <c r="K42" s="10"/>
      <c r="L42" s="10"/>
      <c r="M42" s="10"/>
      <c r="N42" s="10"/>
      <c r="O42" s="10"/>
      <c r="P42" s="10"/>
    </row>
    <row r="43" spans="1:16" ht="39" customHeight="1" thickBot="1">
      <c r="A43" s="10"/>
      <c r="B43" s="28"/>
      <c r="C43" s="1152" t="s">
        <v>513</v>
      </c>
      <c r="D43" s="1153"/>
      <c r="E43" s="1154"/>
      <c r="F43" s="29">
        <v>6.92</v>
      </c>
      <c r="G43" s="30">
        <v>8.19</v>
      </c>
      <c r="H43" s="30">
        <v>9.33</v>
      </c>
      <c r="I43" s="30">
        <v>10.27</v>
      </c>
      <c r="J43" s="31">
        <v>0.2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65" t="s">
        <v>10</v>
      </c>
      <c r="C45" s="1166"/>
      <c r="D45" s="46"/>
      <c r="E45" s="1171" t="s">
        <v>11</v>
      </c>
      <c r="F45" s="1171"/>
      <c r="G45" s="1171"/>
      <c r="H45" s="1171"/>
      <c r="I45" s="1171"/>
      <c r="J45" s="1172"/>
      <c r="K45" s="47">
        <v>90634</v>
      </c>
      <c r="L45" s="48">
        <v>89165</v>
      </c>
      <c r="M45" s="48">
        <v>88692</v>
      </c>
      <c r="N45" s="48">
        <v>87865</v>
      </c>
      <c r="O45" s="49">
        <v>86638</v>
      </c>
      <c r="P45" s="36"/>
      <c r="Q45" s="36"/>
      <c r="R45" s="36"/>
      <c r="S45" s="36"/>
      <c r="T45" s="36"/>
      <c r="U45" s="36"/>
    </row>
    <row r="46" spans="1:21" ht="30.75" customHeight="1">
      <c r="A46" s="36"/>
      <c r="B46" s="1167"/>
      <c r="C46" s="1168"/>
      <c r="D46" s="50"/>
      <c r="E46" s="1159" t="s">
        <v>12</v>
      </c>
      <c r="F46" s="1159"/>
      <c r="G46" s="1159"/>
      <c r="H46" s="1159"/>
      <c r="I46" s="1159"/>
      <c r="J46" s="1160"/>
      <c r="K46" s="51">
        <v>12075</v>
      </c>
      <c r="L46" s="52">
        <v>15692</v>
      </c>
      <c r="M46" s="52">
        <v>17911</v>
      </c>
      <c r="N46" s="52">
        <v>19320</v>
      </c>
      <c r="O46" s="53">
        <v>17313</v>
      </c>
      <c r="P46" s="36"/>
      <c r="Q46" s="36"/>
      <c r="R46" s="36"/>
      <c r="S46" s="36"/>
      <c r="T46" s="36"/>
      <c r="U46" s="36"/>
    </row>
    <row r="47" spans="1:21" ht="30.75" customHeight="1">
      <c r="A47" s="36"/>
      <c r="B47" s="1167"/>
      <c r="C47" s="1168"/>
      <c r="D47" s="50"/>
      <c r="E47" s="1159" t="s">
        <v>13</v>
      </c>
      <c r="F47" s="1159"/>
      <c r="G47" s="1159"/>
      <c r="H47" s="1159"/>
      <c r="I47" s="1159"/>
      <c r="J47" s="1160"/>
      <c r="K47" s="51">
        <v>102832</v>
      </c>
      <c r="L47" s="52">
        <v>107877</v>
      </c>
      <c r="M47" s="52">
        <v>114670</v>
      </c>
      <c r="N47" s="52">
        <v>118315</v>
      </c>
      <c r="O47" s="53">
        <v>121157</v>
      </c>
      <c r="P47" s="36"/>
      <c r="Q47" s="36"/>
      <c r="R47" s="36"/>
      <c r="S47" s="36"/>
      <c r="T47" s="36"/>
      <c r="U47" s="36"/>
    </row>
    <row r="48" spans="1:21" ht="30.75" customHeight="1">
      <c r="A48" s="36"/>
      <c r="B48" s="1167"/>
      <c r="C48" s="1168"/>
      <c r="D48" s="50"/>
      <c r="E48" s="1159" t="s">
        <v>14</v>
      </c>
      <c r="F48" s="1159"/>
      <c r="G48" s="1159"/>
      <c r="H48" s="1159"/>
      <c r="I48" s="1159"/>
      <c r="J48" s="1160"/>
      <c r="K48" s="51">
        <v>4465</v>
      </c>
      <c r="L48" s="52">
        <v>4226</v>
      </c>
      <c r="M48" s="52">
        <v>3967</v>
      </c>
      <c r="N48" s="52">
        <v>5177</v>
      </c>
      <c r="O48" s="53">
        <v>5418</v>
      </c>
      <c r="P48" s="36"/>
      <c r="Q48" s="36"/>
      <c r="R48" s="36"/>
      <c r="S48" s="36"/>
      <c r="T48" s="36"/>
      <c r="U48" s="36"/>
    </row>
    <row r="49" spans="1:21" ht="30.75" customHeight="1">
      <c r="A49" s="36"/>
      <c r="B49" s="1167"/>
      <c r="C49" s="1168"/>
      <c r="D49" s="50"/>
      <c r="E49" s="1159" t="s">
        <v>15</v>
      </c>
      <c r="F49" s="1159"/>
      <c r="G49" s="1159"/>
      <c r="H49" s="1159"/>
      <c r="I49" s="1159"/>
      <c r="J49" s="1160"/>
      <c r="K49" s="51">
        <v>121</v>
      </c>
      <c r="L49" s="52">
        <v>79</v>
      </c>
      <c r="M49" s="52">
        <v>71</v>
      </c>
      <c r="N49" s="52">
        <v>51</v>
      </c>
      <c r="O49" s="53">
        <v>34</v>
      </c>
      <c r="P49" s="36"/>
      <c r="Q49" s="36"/>
      <c r="R49" s="36"/>
      <c r="S49" s="36"/>
      <c r="T49" s="36"/>
      <c r="U49" s="36"/>
    </row>
    <row r="50" spans="1:21" ht="30.75" customHeight="1">
      <c r="A50" s="36"/>
      <c r="B50" s="1167"/>
      <c r="C50" s="1168"/>
      <c r="D50" s="50"/>
      <c r="E50" s="1159" t="s">
        <v>16</v>
      </c>
      <c r="F50" s="1159"/>
      <c r="G50" s="1159"/>
      <c r="H50" s="1159"/>
      <c r="I50" s="1159"/>
      <c r="J50" s="1160"/>
      <c r="K50" s="51">
        <v>4802</v>
      </c>
      <c r="L50" s="52">
        <v>4728</v>
      </c>
      <c r="M50" s="52">
        <v>4802</v>
      </c>
      <c r="N50" s="52">
        <v>3605</v>
      </c>
      <c r="O50" s="53">
        <v>3518</v>
      </c>
      <c r="P50" s="36"/>
      <c r="Q50" s="36"/>
      <c r="R50" s="36"/>
      <c r="S50" s="36"/>
      <c r="T50" s="36"/>
      <c r="U50" s="36"/>
    </row>
    <row r="51" spans="1:21" ht="30.75" customHeight="1">
      <c r="A51" s="36"/>
      <c r="B51" s="1169"/>
      <c r="C51" s="1170"/>
      <c r="D51" s="54"/>
      <c r="E51" s="1159" t="s">
        <v>17</v>
      </c>
      <c r="F51" s="1159"/>
      <c r="G51" s="1159"/>
      <c r="H51" s="1159"/>
      <c r="I51" s="1159"/>
      <c r="J51" s="1160"/>
      <c r="K51" s="51">
        <v>21</v>
      </c>
      <c r="L51" s="52">
        <v>15</v>
      </c>
      <c r="M51" s="52">
        <v>4</v>
      </c>
      <c r="N51" s="52">
        <v>17</v>
      </c>
      <c r="O51" s="53">
        <v>3</v>
      </c>
      <c r="P51" s="36"/>
      <c r="Q51" s="36"/>
      <c r="R51" s="36"/>
      <c r="S51" s="36"/>
      <c r="T51" s="36"/>
      <c r="U51" s="36"/>
    </row>
    <row r="52" spans="1:21" ht="30.75" customHeight="1">
      <c r="A52" s="36"/>
      <c r="B52" s="1157" t="s">
        <v>18</v>
      </c>
      <c r="C52" s="1158"/>
      <c r="D52" s="54"/>
      <c r="E52" s="1159" t="s">
        <v>19</v>
      </c>
      <c r="F52" s="1159"/>
      <c r="G52" s="1159"/>
      <c r="H52" s="1159"/>
      <c r="I52" s="1159"/>
      <c r="J52" s="1160"/>
      <c r="K52" s="51">
        <v>115025</v>
      </c>
      <c r="L52" s="52">
        <v>121697</v>
      </c>
      <c r="M52" s="52">
        <v>129722</v>
      </c>
      <c r="N52" s="52">
        <v>138551</v>
      </c>
      <c r="O52" s="53">
        <v>141799</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99925</v>
      </c>
      <c r="L53" s="57">
        <v>100085</v>
      </c>
      <c r="M53" s="57">
        <v>100395</v>
      </c>
      <c r="N53" s="57">
        <v>95799</v>
      </c>
      <c r="O53" s="58">
        <v>92282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499</v>
      </c>
      <c r="J40" s="343" t="s">
        <v>500</v>
      </c>
      <c r="K40" s="343" t="s">
        <v>501</v>
      </c>
      <c r="L40" s="343" t="s">
        <v>502</v>
      </c>
      <c r="M40" s="344" t="s">
        <v>503</v>
      </c>
    </row>
    <row r="41" spans="2:13" ht="27.75" customHeight="1">
      <c r="B41" s="1173" t="s">
        <v>22</v>
      </c>
      <c r="C41" s="1174"/>
      <c r="D41" s="66"/>
      <c r="E41" s="1179" t="s">
        <v>23</v>
      </c>
      <c r="F41" s="1179"/>
      <c r="G41" s="1179"/>
      <c r="H41" s="1180"/>
      <c r="I41" s="345">
        <v>3193673</v>
      </c>
      <c r="J41" s="346">
        <v>3303805</v>
      </c>
      <c r="K41" s="346">
        <v>3403991</v>
      </c>
      <c r="L41" s="346">
        <v>3458021</v>
      </c>
      <c r="M41" s="347">
        <v>3502057</v>
      </c>
    </row>
    <row r="42" spans="2:13" ht="27.75" customHeight="1">
      <c r="B42" s="1175"/>
      <c r="C42" s="1176"/>
      <c r="D42" s="67"/>
      <c r="E42" s="1181" t="s">
        <v>24</v>
      </c>
      <c r="F42" s="1181"/>
      <c r="G42" s="1181"/>
      <c r="H42" s="1182"/>
      <c r="I42" s="348">
        <v>50721</v>
      </c>
      <c r="J42" s="349">
        <v>48292</v>
      </c>
      <c r="K42" s="349">
        <v>44666</v>
      </c>
      <c r="L42" s="349">
        <v>42418</v>
      </c>
      <c r="M42" s="350">
        <v>38390</v>
      </c>
    </row>
    <row r="43" spans="2:13" ht="27.75" customHeight="1">
      <c r="B43" s="1175"/>
      <c r="C43" s="1176"/>
      <c r="D43" s="67"/>
      <c r="E43" s="1181" t="s">
        <v>25</v>
      </c>
      <c r="F43" s="1181"/>
      <c r="G43" s="1181"/>
      <c r="H43" s="1182"/>
      <c r="I43" s="348">
        <v>45537</v>
      </c>
      <c r="J43" s="349">
        <v>40000</v>
      </c>
      <c r="K43" s="349">
        <v>35905</v>
      </c>
      <c r="L43" s="349">
        <v>40421</v>
      </c>
      <c r="M43" s="350">
        <v>43437</v>
      </c>
    </row>
    <row r="44" spans="2:13" ht="27.75" customHeight="1">
      <c r="B44" s="1175"/>
      <c r="C44" s="1176"/>
      <c r="D44" s="67"/>
      <c r="E44" s="1181" t="s">
        <v>26</v>
      </c>
      <c r="F44" s="1181"/>
      <c r="G44" s="1181"/>
      <c r="H44" s="1182"/>
      <c r="I44" s="348">
        <v>314</v>
      </c>
      <c r="J44" s="349">
        <v>222</v>
      </c>
      <c r="K44" s="349">
        <v>135</v>
      </c>
      <c r="L44" s="349">
        <v>74</v>
      </c>
      <c r="M44" s="350">
        <v>34</v>
      </c>
    </row>
    <row r="45" spans="2:13" ht="27.75" customHeight="1">
      <c r="B45" s="1175"/>
      <c r="C45" s="1176"/>
      <c r="D45" s="67"/>
      <c r="E45" s="1181" t="s">
        <v>27</v>
      </c>
      <c r="F45" s="1181"/>
      <c r="G45" s="1181"/>
      <c r="H45" s="1182"/>
      <c r="I45" s="348">
        <v>562736</v>
      </c>
      <c r="J45" s="349">
        <v>514265</v>
      </c>
      <c r="K45" s="349">
        <v>472071</v>
      </c>
      <c r="L45" s="349">
        <v>457199</v>
      </c>
      <c r="M45" s="350">
        <v>439477</v>
      </c>
    </row>
    <row r="46" spans="2:13" ht="27.75" customHeight="1">
      <c r="B46" s="1175"/>
      <c r="C46" s="1176"/>
      <c r="D46" s="68"/>
      <c r="E46" s="1183" t="s">
        <v>28</v>
      </c>
      <c r="F46" s="1183"/>
      <c r="G46" s="1183"/>
      <c r="H46" s="1184"/>
      <c r="I46" s="348">
        <v>3634</v>
      </c>
      <c r="J46" s="349">
        <v>4677</v>
      </c>
      <c r="K46" s="349">
        <v>2852</v>
      </c>
      <c r="L46" s="349">
        <v>1351</v>
      </c>
      <c r="M46" s="350">
        <v>2571</v>
      </c>
    </row>
    <row r="47" spans="2:13" ht="27.75" customHeight="1">
      <c r="B47" s="1175"/>
      <c r="C47" s="1176"/>
      <c r="D47" s="69"/>
      <c r="E47" s="1185" t="s">
        <v>29</v>
      </c>
      <c r="F47" s="1186"/>
      <c r="G47" s="1186"/>
      <c r="H47" s="1187"/>
      <c r="I47" s="348" t="s">
        <v>461</v>
      </c>
      <c r="J47" s="349" t="s">
        <v>461</v>
      </c>
      <c r="K47" s="349" t="s">
        <v>461</v>
      </c>
      <c r="L47" s="349" t="s">
        <v>461</v>
      </c>
      <c r="M47" s="350" t="s">
        <v>461</v>
      </c>
    </row>
    <row r="48" spans="2:13" ht="27.75" customHeight="1">
      <c r="B48" s="1175"/>
      <c r="C48" s="1176"/>
      <c r="D48" s="67"/>
      <c r="E48" s="1181" t="s">
        <v>30</v>
      </c>
      <c r="F48" s="1181"/>
      <c r="G48" s="1181"/>
      <c r="H48" s="1182"/>
      <c r="I48" s="348" t="s">
        <v>461</v>
      </c>
      <c r="J48" s="349" t="s">
        <v>461</v>
      </c>
      <c r="K48" s="349" t="s">
        <v>461</v>
      </c>
      <c r="L48" s="349" t="s">
        <v>461</v>
      </c>
      <c r="M48" s="350" t="s">
        <v>461</v>
      </c>
    </row>
    <row r="49" spans="2:13" ht="27.75" customHeight="1">
      <c r="B49" s="1177"/>
      <c r="C49" s="1178"/>
      <c r="D49" s="67"/>
      <c r="E49" s="1181" t="s">
        <v>31</v>
      </c>
      <c r="F49" s="1181"/>
      <c r="G49" s="1181"/>
      <c r="H49" s="1182"/>
      <c r="I49" s="348">
        <v>937</v>
      </c>
      <c r="J49" s="349">
        <v>1094</v>
      </c>
      <c r="K49" s="349">
        <v>694</v>
      </c>
      <c r="L49" s="349" t="s">
        <v>461</v>
      </c>
      <c r="M49" s="350" t="s">
        <v>461</v>
      </c>
    </row>
    <row r="50" spans="2:13" ht="27.75" customHeight="1">
      <c r="B50" s="1188" t="s">
        <v>32</v>
      </c>
      <c r="C50" s="1189"/>
      <c r="D50" s="70"/>
      <c r="E50" s="1181" t="s">
        <v>33</v>
      </c>
      <c r="F50" s="1181"/>
      <c r="G50" s="1181"/>
      <c r="H50" s="1182"/>
      <c r="I50" s="348">
        <v>363186</v>
      </c>
      <c r="J50" s="349">
        <v>434521</v>
      </c>
      <c r="K50" s="349">
        <v>515021</v>
      </c>
      <c r="L50" s="349">
        <v>559964</v>
      </c>
      <c r="M50" s="350">
        <v>591470</v>
      </c>
    </row>
    <row r="51" spans="2:13" ht="27.75" customHeight="1">
      <c r="B51" s="1175"/>
      <c r="C51" s="1176"/>
      <c r="D51" s="67"/>
      <c r="E51" s="1181" t="s">
        <v>34</v>
      </c>
      <c r="F51" s="1181"/>
      <c r="G51" s="1181"/>
      <c r="H51" s="1182"/>
      <c r="I51" s="348">
        <v>130641</v>
      </c>
      <c r="J51" s="349">
        <v>129683</v>
      </c>
      <c r="K51" s="349">
        <v>117799</v>
      </c>
      <c r="L51" s="349">
        <v>110723</v>
      </c>
      <c r="M51" s="350">
        <v>101343</v>
      </c>
    </row>
    <row r="52" spans="2:13" ht="27.75" customHeight="1">
      <c r="B52" s="1177"/>
      <c r="C52" s="1178"/>
      <c r="D52" s="67"/>
      <c r="E52" s="1181" t="s">
        <v>35</v>
      </c>
      <c r="F52" s="1181"/>
      <c r="G52" s="1181"/>
      <c r="H52" s="1182"/>
      <c r="I52" s="348">
        <v>1648191</v>
      </c>
      <c r="J52" s="349">
        <v>1756813</v>
      </c>
      <c r="K52" s="349">
        <v>1845965</v>
      </c>
      <c r="L52" s="349">
        <v>1883601</v>
      </c>
      <c r="M52" s="350">
        <v>1898231</v>
      </c>
    </row>
    <row r="53" spans="2:13" ht="27.75" customHeight="1" thickBot="1">
      <c r="B53" s="1190" t="s">
        <v>20</v>
      </c>
      <c r="C53" s="1191"/>
      <c r="D53" s="71"/>
      <c r="E53" s="1192" t="s">
        <v>36</v>
      </c>
      <c r="F53" s="1192"/>
      <c r="G53" s="1192"/>
      <c r="H53" s="1193"/>
      <c r="I53" s="351">
        <v>1715534</v>
      </c>
      <c r="J53" s="352">
        <v>1591339</v>
      </c>
      <c r="K53" s="352">
        <v>1481530</v>
      </c>
      <c r="L53" s="352">
        <v>1445197</v>
      </c>
      <c r="M53" s="353">
        <v>1434924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556</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556</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557</v>
      </c>
      <c r="C41" s="240"/>
      <c r="D41" s="240"/>
      <c r="E41" s="240"/>
      <c r="F41" s="240"/>
      <c r="G41" s="240"/>
      <c r="H41" s="240"/>
      <c r="I41" s="240"/>
      <c r="J41" s="240"/>
      <c r="K41" s="240"/>
      <c r="L41" s="240"/>
      <c r="M41" s="240"/>
      <c r="N41" s="240"/>
      <c r="O41" s="240"/>
      <c r="P41" s="241"/>
    </row>
    <row r="42" spans="1:17" ht="13.2">
      <c r="B42" s="242"/>
      <c r="C42" s="238"/>
      <c r="D42" s="238"/>
      <c r="E42" s="238"/>
      <c r="F42" s="238"/>
      <c r="G42" s="374" t="s">
        <v>558</v>
      </c>
      <c r="H42" s="375"/>
      <c r="I42" s="376"/>
      <c r="J42" s="376"/>
      <c r="K42" s="376"/>
      <c r="L42" s="377"/>
      <c r="M42" s="377"/>
      <c r="N42" s="377"/>
      <c r="O42" s="377"/>
    </row>
    <row r="43" spans="1:17" ht="13.2">
      <c r="B43" s="242"/>
      <c r="C43" s="238"/>
      <c r="D43" s="238"/>
      <c r="E43" s="238"/>
      <c r="F43" s="238"/>
      <c r="G43" s="1205" t="s">
        <v>559</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560</v>
      </c>
      <c r="H49" s="375"/>
      <c r="I49" s="375"/>
      <c r="J49" s="375"/>
      <c r="K49" s="375"/>
      <c r="L49" s="375"/>
      <c r="M49" s="375"/>
      <c r="N49" s="375"/>
      <c r="O49" s="375"/>
    </row>
    <row r="50" spans="1:17" ht="13.2">
      <c r="B50" s="242"/>
      <c r="C50" s="238"/>
      <c r="D50" s="238"/>
      <c r="E50" s="238"/>
      <c r="F50" s="238"/>
      <c r="G50" s="1206"/>
      <c r="H50" s="1206"/>
      <c r="I50" s="1206"/>
      <c r="J50" s="1206"/>
      <c r="K50" s="379" t="s">
        <v>562</v>
      </c>
      <c r="L50" s="379" t="s">
        <v>563</v>
      </c>
      <c r="M50" s="380" t="s">
        <v>565</v>
      </c>
      <c r="N50" s="380" t="s">
        <v>566</v>
      </c>
      <c r="O50" s="380" t="s">
        <v>567</v>
      </c>
    </row>
    <row r="51" spans="1:17" ht="13.2">
      <c r="B51" s="242"/>
      <c r="C51" s="238"/>
      <c r="D51" s="238"/>
      <c r="E51" s="238"/>
      <c r="F51" s="238"/>
      <c r="G51" s="1199" t="s">
        <v>568</v>
      </c>
      <c r="H51" s="1199"/>
      <c r="I51" s="1207" t="s">
        <v>569</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570</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571</v>
      </c>
      <c r="H55" s="1197"/>
      <c r="I55" s="1197" t="s">
        <v>569</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570</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572</v>
      </c>
      <c r="C63" s="238"/>
      <c r="D63" s="238"/>
      <c r="E63" s="238"/>
      <c r="F63" s="238"/>
      <c r="G63" s="238"/>
      <c r="H63" s="238"/>
      <c r="I63" s="238"/>
      <c r="J63" s="238"/>
      <c r="K63" s="238"/>
      <c r="L63" s="238"/>
      <c r="M63" s="238"/>
      <c r="N63" s="238"/>
      <c r="O63" s="238"/>
    </row>
    <row r="64" spans="1:17" ht="13.2">
      <c r="B64" s="242"/>
      <c r="C64" s="238"/>
      <c r="D64" s="238"/>
      <c r="E64" s="238"/>
      <c r="F64" s="238"/>
      <c r="G64" s="391" t="s">
        <v>558</v>
      </c>
      <c r="I64" s="392"/>
      <c r="J64" s="392"/>
      <c r="K64" s="392"/>
      <c r="L64" s="392"/>
      <c r="M64" s="392"/>
      <c r="N64" s="393"/>
      <c r="O64" s="392"/>
    </row>
    <row r="65" spans="2:30" ht="13.2">
      <c r="B65" s="242"/>
      <c r="C65" s="238"/>
      <c r="D65" s="238"/>
      <c r="E65" s="238"/>
      <c r="F65" s="238"/>
      <c r="G65" s="1198" t="s">
        <v>573</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574</v>
      </c>
      <c r="I71" s="399"/>
      <c r="J71" s="395"/>
      <c r="K71" s="395"/>
      <c r="L71" s="396"/>
      <c r="M71" s="395"/>
      <c r="N71" s="396"/>
      <c r="O71" s="397"/>
    </row>
    <row r="72" spans="2:30" ht="13.2">
      <c r="B72" s="242"/>
      <c r="C72" s="238"/>
      <c r="D72" s="238"/>
      <c r="E72" s="238"/>
      <c r="F72" s="238"/>
      <c r="G72" s="1197"/>
      <c r="H72" s="1197"/>
      <c r="I72" s="1197"/>
      <c r="J72" s="1197"/>
      <c r="K72" s="400" t="s">
        <v>561</v>
      </c>
      <c r="L72" s="400" t="s">
        <v>563</v>
      </c>
      <c r="M72" s="401" t="s">
        <v>564</v>
      </c>
      <c r="N72" s="401" t="s">
        <v>575</v>
      </c>
      <c r="O72" s="401" t="s">
        <v>567</v>
      </c>
    </row>
    <row r="73" spans="2:30" ht="13.2">
      <c r="B73" s="242"/>
      <c r="C73" s="238"/>
      <c r="D73" s="238"/>
      <c r="E73" s="238"/>
      <c r="F73" s="238"/>
      <c r="G73" s="1199" t="s">
        <v>568</v>
      </c>
      <c r="H73" s="1199"/>
      <c r="I73" s="1199" t="s">
        <v>569</v>
      </c>
      <c r="J73" s="1199"/>
      <c r="K73" s="1194">
        <v>191.9</v>
      </c>
      <c r="L73" s="1194">
        <v>179.3</v>
      </c>
      <c r="M73" s="1194">
        <v>164.6</v>
      </c>
      <c r="N73" s="1194">
        <v>155.69999999999999</v>
      </c>
      <c r="O73" s="1194">
        <v>154.19999999999999</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576</v>
      </c>
      <c r="J75" s="1197"/>
      <c r="K75" s="1200">
        <v>11.2</v>
      </c>
      <c r="L75" s="1200">
        <v>11.3</v>
      </c>
      <c r="M75" s="1200">
        <v>11.2</v>
      </c>
      <c r="N75" s="1200">
        <v>10.9</v>
      </c>
      <c r="O75" s="1200">
        <v>10.4</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571</v>
      </c>
      <c r="H77" s="1197"/>
      <c r="I77" s="1197" t="s">
        <v>569</v>
      </c>
      <c r="J77" s="1197"/>
      <c r="K77" s="1194">
        <v>234.7</v>
      </c>
      <c r="L77" s="1194">
        <v>224.2</v>
      </c>
      <c r="M77" s="1194">
        <v>209.6</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576</v>
      </c>
      <c r="J79" s="1195"/>
      <c r="K79" s="1196">
        <v>14.3</v>
      </c>
      <c r="L79" s="1196">
        <v>14.4</v>
      </c>
      <c r="M79" s="1196">
        <v>14.3</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bILyFaaFRJu6icDnv/5HqzykubWQ4tcDCtG3w90JVzxbtcTyoOYZgxf3u/IRKRRQr7xaTaRIlfhzPWEh2Korg==" saltValue="/JLQRDNU+86/R5pEFuQpF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492</v>
      </c>
      <c r="B3" s="90"/>
      <c r="C3" s="91"/>
      <c r="D3" s="92">
        <v>23088</v>
      </c>
      <c r="E3" s="93"/>
      <c r="F3" s="94">
        <v>31502</v>
      </c>
      <c r="G3" s="95"/>
      <c r="H3" s="96"/>
    </row>
    <row r="4" spans="1:8">
      <c r="A4" s="97"/>
      <c r="B4" s="98"/>
      <c r="C4" s="99"/>
      <c r="D4" s="100">
        <v>9169</v>
      </c>
      <c r="E4" s="101"/>
      <c r="F4" s="102">
        <v>11020</v>
      </c>
      <c r="G4" s="103"/>
      <c r="H4" s="104"/>
    </row>
    <row r="5" spans="1:8">
      <c r="A5" s="85" t="s">
        <v>494</v>
      </c>
      <c r="B5" s="90"/>
      <c r="C5" s="91"/>
      <c r="D5" s="92">
        <v>22943</v>
      </c>
      <c r="E5" s="93"/>
      <c r="F5" s="94">
        <v>34374</v>
      </c>
      <c r="G5" s="95"/>
      <c r="H5" s="96"/>
    </row>
    <row r="6" spans="1:8">
      <c r="A6" s="97"/>
      <c r="B6" s="98"/>
      <c r="C6" s="99"/>
      <c r="D6" s="100">
        <v>7257</v>
      </c>
      <c r="E6" s="101"/>
      <c r="F6" s="102">
        <v>10917</v>
      </c>
      <c r="G6" s="103"/>
      <c r="H6" s="104"/>
    </row>
    <row r="7" spans="1:8">
      <c r="A7" s="85" t="s">
        <v>495</v>
      </c>
      <c r="B7" s="90"/>
      <c r="C7" s="91"/>
      <c r="D7" s="92">
        <v>22783</v>
      </c>
      <c r="E7" s="93"/>
      <c r="F7" s="94">
        <v>35216</v>
      </c>
      <c r="G7" s="95"/>
      <c r="H7" s="96"/>
    </row>
    <row r="8" spans="1:8">
      <c r="A8" s="97"/>
      <c r="B8" s="98"/>
      <c r="C8" s="99"/>
      <c r="D8" s="100">
        <v>7953</v>
      </c>
      <c r="E8" s="101"/>
      <c r="F8" s="102">
        <v>12644</v>
      </c>
      <c r="G8" s="103"/>
      <c r="H8" s="104"/>
    </row>
    <row r="9" spans="1:8">
      <c r="A9" s="85" t="s">
        <v>496</v>
      </c>
      <c r="B9" s="90"/>
      <c r="C9" s="91"/>
      <c r="D9" s="92">
        <v>23174</v>
      </c>
      <c r="E9" s="93"/>
      <c r="F9" s="94">
        <v>36736</v>
      </c>
      <c r="G9" s="95"/>
      <c r="H9" s="96"/>
    </row>
    <row r="10" spans="1:8">
      <c r="A10" s="97"/>
      <c r="B10" s="98"/>
      <c r="C10" s="99"/>
      <c r="D10" s="100">
        <v>8015</v>
      </c>
      <c r="E10" s="101"/>
      <c r="F10" s="102">
        <v>13410</v>
      </c>
      <c r="G10" s="103"/>
      <c r="H10" s="104"/>
    </row>
    <row r="11" spans="1:8">
      <c r="A11" s="85" t="s">
        <v>497</v>
      </c>
      <c r="B11" s="90"/>
      <c r="C11" s="91"/>
      <c r="D11" s="92">
        <v>20835</v>
      </c>
      <c r="E11" s="93"/>
      <c r="F11" s="94">
        <v>38259</v>
      </c>
      <c r="G11" s="95"/>
      <c r="H11" s="96"/>
    </row>
    <row r="12" spans="1:8">
      <c r="A12" s="97"/>
      <c r="B12" s="98"/>
      <c r="C12" s="105"/>
      <c r="D12" s="100">
        <v>6498</v>
      </c>
      <c r="E12" s="101"/>
      <c r="F12" s="102">
        <v>13379</v>
      </c>
      <c r="G12" s="103"/>
      <c r="H12" s="104"/>
    </row>
    <row r="13" spans="1:8">
      <c r="A13" s="85"/>
      <c r="B13" s="90"/>
      <c r="C13" s="106"/>
      <c r="D13" s="107">
        <v>22565</v>
      </c>
      <c r="E13" s="108"/>
      <c r="F13" s="109">
        <v>35217</v>
      </c>
      <c r="G13" s="110"/>
      <c r="H13" s="96"/>
    </row>
    <row r="14" spans="1:8">
      <c r="A14" s="97"/>
      <c r="B14" s="98"/>
      <c r="C14" s="99"/>
      <c r="D14" s="100">
        <v>7778</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v>
      </c>
      <c r="C19" s="111">
        <f>ROUND(VALUE(SUBSTITUTE(実質収支比率等に係る経年分析!G$48,"▲","-")),2)</f>
        <v>1.44</v>
      </c>
      <c r="D19" s="111">
        <f>ROUND(VALUE(SUBSTITUTE(実質収支比率等に係る経年分析!H$48,"▲","-")),2)</f>
        <v>0.96</v>
      </c>
      <c r="E19" s="111">
        <f>ROUND(VALUE(SUBSTITUTE(実質収支比率等に係る経年分析!I$48,"▲","-")),2)</f>
        <v>0.51</v>
      </c>
      <c r="F19" s="111">
        <f>ROUND(VALUE(SUBSTITUTE(実質収支比率等に係る経年分析!J$48,"▲","-")),2)</f>
        <v>1.38</v>
      </c>
    </row>
    <row r="20" spans="1:11">
      <c r="A20" s="111" t="s">
        <v>41</v>
      </c>
      <c r="B20" s="111">
        <f>ROUND(VALUE(SUBSTITUTE(実質収支比率等に係る経年分析!F$47,"▲","-")),2)</f>
        <v>1.64</v>
      </c>
      <c r="C20" s="111">
        <f>ROUND(VALUE(SUBSTITUTE(実質収支比率等に係る経年分析!G$47,"▲","-")),2)</f>
        <v>1.88</v>
      </c>
      <c r="D20" s="111">
        <f>ROUND(VALUE(SUBSTITUTE(実質収支比率等に係る経年分析!H$47,"▲","-")),2)</f>
        <v>3.81</v>
      </c>
      <c r="E20" s="111">
        <f>ROUND(VALUE(SUBSTITUTE(実質収支比率等に係る経年分析!I$47,"▲","-")),2)</f>
        <v>4.47</v>
      </c>
      <c r="F20" s="111">
        <f>ROUND(VALUE(SUBSTITUTE(実質収支比率等に係る経年分析!J$47,"▲","-")),2)</f>
        <v>4.43</v>
      </c>
    </row>
    <row r="21" spans="1:11">
      <c r="A21" s="111" t="s">
        <v>42</v>
      </c>
      <c r="B21" s="111">
        <f>IF(ISNUMBER(VALUE(SUBSTITUTE(実質収支比率等に係る経年分析!F$49,"▲","-"))),ROUND(VALUE(SUBSTITUTE(実質収支比率等に係る経年分析!F$49,"▲","-")),2),NA())</f>
        <v>0.89</v>
      </c>
      <c r="C21" s="111">
        <f>IF(ISNUMBER(VALUE(SUBSTITUTE(実質収支比率等に係る経年分析!G$49,"▲","-"))),ROUND(VALUE(SUBSTITUTE(実質収支比率等に係る経年分析!G$49,"▲","-")),2),NA())</f>
        <v>0.78</v>
      </c>
      <c r="D21" s="111">
        <f>IF(ISNUMBER(VALUE(SUBSTITUTE(実質収支比率等に係る経年分析!H$49,"▲","-"))),ROUND(VALUE(SUBSTITUTE(実質収支比率等に係る経年分析!H$49,"▲","-")),2),NA())</f>
        <v>1.53</v>
      </c>
      <c r="E21" s="111">
        <f>IF(ISNUMBER(VALUE(SUBSTITUTE(実質収支比率等に係る経年分析!I$49,"▲","-"))),ROUND(VALUE(SUBSTITUTE(実質収支比率等に係る経年分析!I$49,"▲","-")),2),NA())</f>
        <v>0.37</v>
      </c>
      <c r="F21" s="111">
        <f>IF(ISNUMBER(VALUE(SUBSTITUTE(実質収支比率等に係る経年分析!J$49,"▲","-"))),ROUND(VALUE(SUBSTITUTE(実質収支比率等に係る経年分析!J$49,"▲","-")),2),NA())</f>
        <v>0.85</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6.92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8.19</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9.33</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10.27</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0.2</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流域下水道事業</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0.12</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0.09</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0.11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0.11</v>
      </c>
    </row>
    <row r="30" spans="1:11">
      <c r="A30" s="112" t="str">
        <f>IF(連結実質赤字比率に係る赤字・黒字の構成分析!C$40="",NA(),連結実質赤字比率に係る赤字・黒字の構成分析!C$40)</f>
        <v>港湾整備事業</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0.01</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0.04</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7.0000000000000007E-2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0.09</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0.11</v>
      </c>
    </row>
    <row r="31" spans="1:11">
      <c r="A31" s="112" t="str">
        <f>IF(連結実質赤字比率に係る赤字・黒字の構成分析!C$39="",NA(),連結実質赤字比率に係る赤字・黒字の構成分析!C$39)</f>
        <v>地方消費税清算</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0.27</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0.52</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0.47</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0.91</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0.62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0.64</v>
      </c>
    </row>
    <row r="33" spans="1:16">
      <c r="A33" s="112" t="str">
        <f>IF(連結実質赤字比率に係る赤字・黒字の構成分析!C$37="",NA(),連結実質赤字比率に係る赤字・黒字の構成分析!C$37)</f>
        <v>病院事業会計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1.0900000000000001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1.22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1.28</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1.1299999999999999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0.84</v>
      </c>
    </row>
    <row r="34" spans="1:16">
      <c r="A34" s="112" t="str">
        <f>IF(連結実質赤字比率に係る赤字・黒字の構成分析!C$36="",NA(),連結実質赤字比率に係る赤字・黒字の構成分析!C$36)</f>
        <v>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1.62</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1.55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1.36</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1.58</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1.88</v>
      </c>
    </row>
    <row r="35" spans="1:16">
      <c r="A35" s="112" t="str">
        <f>IF(連結実質赤字比率に係る赤字・黒字の構成分析!C$35="",NA(),連結実質赤字比率に係る赤字・黒字の構成分析!C$35)</f>
        <v>上水道事業会計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4.45</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4.28</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4.43</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3.96</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3.99</v>
      </c>
    </row>
    <row r="36" spans="1:16">
      <c r="A36" s="112" t="str">
        <f>IF(連結実質赤字比率に係る赤字・黒字の構成分析!C$34="",NA(),連結実質赤字比率に係る赤字・黒字の構成分析!C$34)</f>
        <v>造成土地管理事業会計</v>
      </c>
      <c r="B36" s="112" t="e">
        <f>IF(ROUND(VALUE(SUBSTITUTE(連結実質赤字比率に係る赤字・黒字の構成分析!F$34,"▲", "-")), 2) &lt; 0, ABS(ROUND(VALUE(SUBSTITUTE(連結実質赤字比率に係る赤字・黒字の構成分析!F$34,"▲", "-")), 2)), NA())</f>
        <v>#VALUE!</v>
      </c>
      <c r="C36" s="112" t="e">
        <f>IF(ROUND(VALUE(SUBSTITUTE(連結実質赤字比率に係る赤字・黒字の構成分析!F$34,"▲", "-")), 2) &gt;= 0, ABS(ROUND(VALUE(SUBSTITUTE(連結実質赤字比率に係る赤字・黒字の構成分析!F$34,"▲", "-")), 2)), NA())</f>
        <v>#VALUE!</v>
      </c>
      <c r="D36" s="112" t="e">
        <f>IF(ROUND(VALUE(SUBSTITUTE(連結実質赤字比率に係る赤字・黒字の構成分析!G$34,"▲", "-")), 2) &lt; 0, ABS(ROUND(VALUE(SUBSTITUTE(連結実質赤字比率に係る赤字・黒字の構成分析!G$34,"▲", "-")), 2)), NA())</f>
        <v>#VALUE!</v>
      </c>
      <c r="E36" s="112" t="e">
        <f>IF(ROUND(VALUE(SUBSTITUTE(連結実質赤字比率に係る赤字・黒字の構成分析!G$34,"▲", "-")), 2) &gt;= 0, ABS(ROUND(VALUE(SUBSTITUTE(連結実質赤字比率に係る赤字・黒字の構成分析!G$34,"▲", "-")), 2)), NA())</f>
        <v>#VALUE!</v>
      </c>
      <c r="F36" s="112" t="e">
        <f>IF(ROUND(VALUE(SUBSTITUTE(連結実質赤字比率に係る赤字・黒字の構成分析!H$34,"▲", "-")), 2) &lt; 0, ABS(ROUND(VALUE(SUBSTITUTE(連結実質赤字比率に係る赤字・黒字の構成分析!H$34,"▲", "-")), 2)), NA())</f>
        <v>#VALUE!</v>
      </c>
      <c r="G36" s="112" t="e">
        <f>IF(ROUND(VALUE(SUBSTITUTE(連結実質赤字比率に係る赤字・黒字の構成分析!H$34,"▲", "-")), 2) &gt;= 0, ABS(ROUND(VALUE(SUBSTITUTE(連結実質赤字比率に係る赤字・黒字の構成分析!H$34,"▲", "-")), 2)), NA())</f>
        <v>#VALUE!</v>
      </c>
      <c r="H36" s="112" t="e">
        <f>IF(ROUND(VALUE(SUBSTITUTE(連結実質赤字比率に係る赤字・黒字の構成分析!I$34,"▲", "-")), 2) &lt; 0, ABS(ROUND(VALUE(SUBSTITUTE(連結実質赤字比率に係る赤字・黒字の構成分析!I$34,"▲", "-")), 2)), NA())</f>
        <v>#VALUE!</v>
      </c>
      <c r="I36" s="112" t="e">
        <f>IF(ROUND(VALUE(SUBSTITUTE(連結実質赤字比率に係る赤字・黒字の構成分析!I$34,"▲", "-")), 2) &gt;= 0, ABS(ROUND(VALUE(SUBSTITUTE(連結実質赤字比率に係る赤字・黒字の構成分析!I$34,"▲", "-")), 2)), NA())</f>
        <v>#VALUE!</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9.41</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115025</v>
      </c>
      <c r="E42" s="113"/>
      <c r="F42" s="113"/>
      <c r="G42" s="113">
        <f>'実質公債費比率（分子）の構造'!L$52</f>
        <v>121697</v>
      </c>
      <c r="H42" s="113"/>
      <c r="I42" s="113"/>
      <c r="J42" s="113">
        <f>'実質公債費比率（分子）の構造'!M$52</f>
        <v>129722</v>
      </c>
      <c r="K42" s="113"/>
      <c r="L42" s="113"/>
      <c r="M42" s="113">
        <f>'実質公債費比率（分子）の構造'!N$52</f>
        <v>138551</v>
      </c>
      <c r="N42" s="113"/>
      <c r="O42" s="113"/>
      <c r="P42" s="113">
        <f>'実質公債費比率（分子）の構造'!O$52</f>
        <v>141799</v>
      </c>
    </row>
    <row r="43" spans="1:16">
      <c r="A43" s="113" t="s">
        <v>50</v>
      </c>
      <c r="B43" s="113">
        <f>'実質公債費比率（分子）の構造'!K$51</f>
        <v>21</v>
      </c>
      <c r="C43" s="113"/>
      <c r="D43" s="113"/>
      <c r="E43" s="113">
        <f>'実質公債費比率（分子）の構造'!L$51</f>
        <v>15</v>
      </c>
      <c r="F43" s="113"/>
      <c r="G43" s="113"/>
      <c r="H43" s="113">
        <f>'実質公債費比率（分子）の構造'!M$51</f>
        <v>4</v>
      </c>
      <c r="I43" s="113"/>
      <c r="J43" s="113"/>
      <c r="K43" s="113">
        <f>'実質公債費比率（分子）の構造'!N$51</f>
        <v>17</v>
      </c>
      <c r="L43" s="113"/>
      <c r="M43" s="113"/>
      <c r="N43" s="113">
        <f>'実質公債費比率（分子）の構造'!O$51</f>
        <v>3</v>
      </c>
      <c r="O43" s="113"/>
      <c r="P43" s="113"/>
    </row>
    <row r="44" spans="1:16">
      <c r="A44" s="113" t="s">
        <v>51</v>
      </c>
      <c r="B44" s="113">
        <f>'実質公債費比率（分子）の構造'!K$50</f>
        <v>4802</v>
      </c>
      <c r="C44" s="113"/>
      <c r="D44" s="113"/>
      <c r="E44" s="113">
        <f>'実質公債費比率（分子）の構造'!L$50</f>
        <v>4728</v>
      </c>
      <c r="F44" s="113"/>
      <c r="G44" s="113"/>
      <c r="H44" s="113">
        <f>'実質公債費比率（分子）の構造'!M$50</f>
        <v>4802</v>
      </c>
      <c r="I44" s="113"/>
      <c r="J44" s="113"/>
      <c r="K44" s="113">
        <f>'実質公債費比率（分子）の構造'!N$50</f>
        <v>3605</v>
      </c>
      <c r="L44" s="113"/>
      <c r="M44" s="113"/>
      <c r="N44" s="113">
        <f>'実質公債費比率（分子）の構造'!O$50</f>
        <v>3518</v>
      </c>
      <c r="O44" s="113"/>
      <c r="P44" s="113"/>
    </row>
    <row r="45" spans="1:16">
      <c r="A45" s="113" t="s">
        <v>52</v>
      </c>
      <c r="B45" s="113">
        <f>'実質公債費比率（分子）の構造'!K$49</f>
        <v>121</v>
      </c>
      <c r="C45" s="113"/>
      <c r="D45" s="113"/>
      <c r="E45" s="113">
        <f>'実質公債費比率（分子）の構造'!L$49</f>
        <v>79</v>
      </c>
      <c r="F45" s="113"/>
      <c r="G45" s="113"/>
      <c r="H45" s="113">
        <f>'実質公債費比率（分子）の構造'!M$49</f>
        <v>71</v>
      </c>
      <c r="I45" s="113"/>
      <c r="J45" s="113"/>
      <c r="K45" s="113">
        <f>'実質公債費比率（分子）の構造'!N$49</f>
        <v>51</v>
      </c>
      <c r="L45" s="113"/>
      <c r="M45" s="113"/>
      <c r="N45" s="113">
        <f>'実質公債費比率（分子）の構造'!O$49</f>
        <v>34</v>
      </c>
      <c r="O45" s="113"/>
      <c r="P45" s="113"/>
    </row>
    <row r="46" spans="1:16">
      <c r="A46" s="113" t="s">
        <v>53</v>
      </c>
      <c r="B46" s="113">
        <f>'実質公債費比率（分子）の構造'!K$48</f>
        <v>4465</v>
      </c>
      <c r="C46" s="113"/>
      <c r="D46" s="113"/>
      <c r="E46" s="113">
        <f>'実質公債費比率（分子）の構造'!L$48</f>
        <v>4226</v>
      </c>
      <c r="F46" s="113"/>
      <c r="G46" s="113"/>
      <c r="H46" s="113">
        <f>'実質公債費比率（分子）の構造'!M$48</f>
        <v>3967</v>
      </c>
      <c r="I46" s="113"/>
      <c r="J46" s="113"/>
      <c r="K46" s="113">
        <f>'実質公債費比率（分子）の構造'!N$48</f>
        <v>5177</v>
      </c>
      <c r="L46" s="113"/>
      <c r="M46" s="113"/>
      <c r="N46" s="113">
        <f>'実質公債費比率（分子）の構造'!O$48</f>
        <v>5418</v>
      </c>
      <c r="O46" s="113"/>
      <c r="P46" s="113"/>
    </row>
    <row r="47" spans="1:16">
      <c r="A47" s="113" t="s">
        <v>54</v>
      </c>
      <c r="B47" s="113">
        <f>'実質公債費比率（分子）の構造'!K$47</f>
        <v>102832</v>
      </c>
      <c r="C47" s="113"/>
      <c r="D47" s="113"/>
      <c r="E47" s="113">
        <f>'実質公債費比率（分子）の構造'!L$47</f>
        <v>107877</v>
      </c>
      <c r="F47" s="113"/>
      <c r="G47" s="113"/>
      <c r="H47" s="113">
        <f>'実質公債費比率（分子）の構造'!M$47</f>
        <v>114670</v>
      </c>
      <c r="I47" s="113"/>
      <c r="J47" s="113"/>
      <c r="K47" s="113">
        <f>'実質公債費比率（分子）の構造'!N$47</f>
        <v>118315</v>
      </c>
      <c r="L47" s="113"/>
      <c r="M47" s="113"/>
      <c r="N47" s="113">
        <f>'実質公債費比率（分子）の構造'!O$47</f>
        <v>121157</v>
      </c>
      <c r="O47" s="113"/>
      <c r="P47" s="113"/>
    </row>
    <row r="48" spans="1:16">
      <c r="A48" s="113" t="s">
        <v>55</v>
      </c>
      <c r="B48" s="113">
        <f>'実質公債費比率（分子）の構造'!K$46</f>
        <v>12075</v>
      </c>
      <c r="C48" s="113"/>
      <c r="D48" s="113"/>
      <c r="E48" s="113">
        <f>'実質公債費比率（分子）の構造'!L$46</f>
        <v>15692</v>
      </c>
      <c r="F48" s="113"/>
      <c r="G48" s="113"/>
      <c r="H48" s="113">
        <f>'実質公債費比率（分子）の構造'!M$46</f>
        <v>17911</v>
      </c>
      <c r="I48" s="113"/>
      <c r="J48" s="113"/>
      <c r="K48" s="113">
        <f>'実質公債費比率（分子）の構造'!N$46</f>
        <v>19320</v>
      </c>
      <c r="L48" s="113"/>
      <c r="M48" s="113"/>
      <c r="N48" s="113">
        <f>'実質公債費比率（分子）の構造'!O$46</f>
        <v>17313</v>
      </c>
      <c r="O48" s="113"/>
      <c r="P48" s="113"/>
    </row>
    <row r="49" spans="1:16">
      <c r="A49" s="113" t="s">
        <v>56</v>
      </c>
      <c r="B49" s="113">
        <f>'実質公債費比率（分子）の構造'!K$45</f>
        <v>90634</v>
      </c>
      <c r="C49" s="113"/>
      <c r="D49" s="113"/>
      <c r="E49" s="113">
        <f>'実質公債費比率（分子）の構造'!L$45</f>
        <v>89165</v>
      </c>
      <c r="F49" s="113"/>
      <c r="G49" s="113"/>
      <c r="H49" s="113">
        <f>'実質公債費比率（分子）の構造'!M$45</f>
        <v>88692</v>
      </c>
      <c r="I49" s="113"/>
      <c r="J49" s="113"/>
      <c r="K49" s="113">
        <f>'実質公債費比率（分子）の構造'!N$45</f>
        <v>87865</v>
      </c>
      <c r="L49" s="113"/>
      <c r="M49" s="113"/>
      <c r="N49" s="113">
        <f>'実質公債費比率（分子）の構造'!O$45</f>
        <v>86638</v>
      </c>
      <c r="O49" s="113"/>
      <c r="P49" s="113"/>
    </row>
    <row r="50" spans="1:16">
      <c r="A50" s="113" t="s">
        <v>57</v>
      </c>
      <c r="B50" s="113" t="e">
        <f>NA()</f>
        <v>#N/A</v>
      </c>
      <c r="C50" s="113">
        <f>IF(ISNUMBER('実質公債費比率（分子）の構造'!K$53),'実質公債費比率（分子）の構造'!K$53,NA())</f>
        <v>99925</v>
      </c>
      <c r="D50" s="113" t="e">
        <f>NA()</f>
        <v>#N/A</v>
      </c>
      <c r="E50" s="113" t="e">
        <f>NA()</f>
        <v>#N/A</v>
      </c>
      <c r="F50" s="113">
        <f>IF(ISNUMBER('実質公債費比率（分子）の構造'!L$53),'実質公債費比率（分子）の構造'!L$53,NA())</f>
        <v>100085</v>
      </c>
      <c r="G50" s="113" t="e">
        <f>NA()</f>
        <v>#N/A</v>
      </c>
      <c r="H50" s="113" t="e">
        <f>NA()</f>
        <v>#N/A</v>
      </c>
      <c r="I50" s="113">
        <f>IF(ISNUMBER('実質公債費比率（分子）の構造'!M$53),'実質公債費比率（分子）の構造'!M$53,NA())</f>
        <v>100395</v>
      </c>
      <c r="J50" s="113" t="e">
        <f>NA()</f>
        <v>#N/A</v>
      </c>
      <c r="K50" s="113" t="e">
        <f>NA()</f>
        <v>#N/A</v>
      </c>
      <c r="L50" s="113">
        <f>IF(ISNUMBER('実質公債費比率（分子）の構造'!N$53),'実質公債費比率（分子）の構造'!N$53,NA())</f>
        <v>95799</v>
      </c>
      <c r="M50" s="113" t="e">
        <f>NA()</f>
        <v>#N/A</v>
      </c>
      <c r="N50" s="113" t="e">
        <f>NA()</f>
        <v>#N/A</v>
      </c>
      <c r="O50" s="113">
        <f>IF(ISNUMBER('実質公債費比率（分子）の構造'!O$53),'実質公債費比率（分子）の構造'!O$53,NA())</f>
        <v>92282</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1648191</v>
      </c>
      <c r="E56" s="112"/>
      <c r="F56" s="112"/>
      <c r="G56" s="112">
        <f>'将来負担比率（分子）の構造'!J$52</f>
        <v>1756813</v>
      </c>
      <c r="H56" s="112"/>
      <c r="I56" s="112"/>
      <c r="J56" s="112">
        <f>'将来負担比率（分子）の構造'!K$52</f>
        <v>1845965</v>
      </c>
      <c r="K56" s="112"/>
      <c r="L56" s="112"/>
      <c r="M56" s="112">
        <f>'将来負担比率（分子）の構造'!L$52</f>
        <v>1883601</v>
      </c>
      <c r="N56" s="112"/>
      <c r="O56" s="112"/>
      <c r="P56" s="112">
        <f>'将来負担比率（分子）の構造'!M$52</f>
        <v>1898231</v>
      </c>
    </row>
    <row r="57" spans="1:16">
      <c r="A57" s="112" t="s">
        <v>34</v>
      </c>
      <c r="B57" s="112"/>
      <c r="C57" s="112"/>
      <c r="D57" s="112">
        <f>'将来負担比率（分子）の構造'!I$51</f>
        <v>130641</v>
      </c>
      <c r="E57" s="112"/>
      <c r="F57" s="112"/>
      <c r="G57" s="112">
        <f>'将来負担比率（分子）の構造'!J$51</f>
        <v>129683</v>
      </c>
      <c r="H57" s="112"/>
      <c r="I57" s="112"/>
      <c r="J57" s="112">
        <f>'将来負担比率（分子）の構造'!K$51</f>
        <v>117799</v>
      </c>
      <c r="K57" s="112"/>
      <c r="L57" s="112"/>
      <c r="M57" s="112">
        <f>'将来負担比率（分子）の構造'!L$51</f>
        <v>110723</v>
      </c>
      <c r="N57" s="112"/>
      <c r="O57" s="112"/>
      <c r="P57" s="112">
        <f>'将来負担比率（分子）の構造'!M$51</f>
        <v>101343</v>
      </c>
    </row>
    <row r="58" spans="1:16">
      <c r="A58" s="112" t="s">
        <v>33</v>
      </c>
      <c r="B58" s="112"/>
      <c r="C58" s="112"/>
      <c r="D58" s="112">
        <f>'将来負担比率（分子）の構造'!I$50</f>
        <v>363186</v>
      </c>
      <c r="E58" s="112"/>
      <c r="F58" s="112"/>
      <c r="G58" s="112">
        <f>'将来負担比率（分子）の構造'!J$50</f>
        <v>434521</v>
      </c>
      <c r="H58" s="112"/>
      <c r="I58" s="112"/>
      <c r="J58" s="112">
        <f>'将来負担比率（分子）の構造'!K$50</f>
        <v>515021</v>
      </c>
      <c r="K58" s="112"/>
      <c r="L58" s="112"/>
      <c r="M58" s="112">
        <f>'将来負担比率（分子）の構造'!L$50</f>
        <v>559964</v>
      </c>
      <c r="N58" s="112"/>
      <c r="O58" s="112"/>
      <c r="P58" s="112">
        <f>'将来負担比率（分子）の構造'!M$50</f>
        <v>591470</v>
      </c>
    </row>
    <row r="59" spans="1:16">
      <c r="A59" s="112" t="s">
        <v>31</v>
      </c>
      <c r="B59" s="112">
        <f>'将来負担比率（分子）の構造'!I$49</f>
        <v>937</v>
      </c>
      <c r="C59" s="112"/>
      <c r="D59" s="112"/>
      <c r="E59" s="112">
        <f>'将来負担比率（分子）の構造'!J$49</f>
        <v>1094</v>
      </c>
      <c r="F59" s="112"/>
      <c r="G59" s="112"/>
      <c r="H59" s="112">
        <f>'将来負担比率（分子）の構造'!K$49</f>
        <v>694</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3634</v>
      </c>
      <c r="C61" s="112"/>
      <c r="D61" s="112"/>
      <c r="E61" s="112">
        <f>'将来負担比率（分子）の構造'!J$46</f>
        <v>4677</v>
      </c>
      <c r="F61" s="112"/>
      <c r="G61" s="112"/>
      <c r="H61" s="112">
        <f>'将来負担比率（分子）の構造'!K$46</f>
        <v>2852</v>
      </c>
      <c r="I61" s="112"/>
      <c r="J61" s="112"/>
      <c r="K61" s="112">
        <f>'将来負担比率（分子）の構造'!L$46</f>
        <v>1351</v>
      </c>
      <c r="L61" s="112"/>
      <c r="M61" s="112"/>
      <c r="N61" s="112">
        <f>'将来負担比率（分子）の構造'!M$46</f>
        <v>2571</v>
      </c>
      <c r="O61" s="112"/>
      <c r="P61" s="112"/>
    </row>
    <row r="62" spans="1:16">
      <c r="A62" s="112" t="s">
        <v>27</v>
      </c>
      <c r="B62" s="112">
        <f>'将来負担比率（分子）の構造'!I$45</f>
        <v>562736</v>
      </c>
      <c r="C62" s="112"/>
      <c r="D62" s="112"/>
      <c r="E62" s="112">
        <f>'将来負担比率（分子）の構造'!J$45</f>
        <v>514265</v>
      </c>
      <c r="F62" s="112"/>
      <c r="G62" s="112"/>
      <c r="H62" s="112">
        <f>'将来負担比率（分子）の構造'!K$45</f>
        <v>472071</v>
      </c>
      <c r="I62" s="112"/>
      <c r="J62" s="112"/>
      <c r="K62" s="112">
        <f>'将来負担比率（分子）の構造'!L$45</f>
        <v>457199</v>
      </c>
      <c r="L62" s="112"/>
      <c r="M62" s="112"/>
      <c r="N62" s="112">
        <f>'将来負担比率（分子）の構造'!M$45</f>
        <v>439477</v>
      </c>
      <c r="O62" s="112"/>
      <c r="P62" s="112"/>
    </row>
    <row r="63" spans="1:16">
      <c r="A63" s="112" t="s">
        <v>26</v>
      </c>
      <c r="B63" s="112">
        <f>'将来負担比率（分子）の構造'!I$44</f>
        <v>314</v>
      </c>
      <c r="C63" s="112"/>
      <c r="D63" s="112"/>
      <c r="E63" s="112">
        <f>'将来負担比率（分子）の構造'!J$44</f>
        <v>222</v>
      </c>
      <c r="F63" s="112"/>
      <c r="G63" s="112"/>
      <c r="H63" s="112">
        <f>'将来負担比率（分子）の構造'!K$44</f>
        <v>135</v>
      </c>
      <c r="I63" s="112"/>
      <c r="J63" s="112"/>
      <c r="K63" s="112">
        <f>'将来負担比率（分子）の構造'!L$44</f>
        <v>74</v>
      </c>
      <c r="L63" s="112"/>
      <c r="M63" s="112"/>
      <c r="N63" s="112">
        <f>'将来負担比率（分子）の構造'!M$44</f>
        <v>34</v>
      </c>
      <c r="O63" s="112"/>
      <c r="P63" s="112"/>
    </row>
    <row r="64" spans="1:16">
      <c r="A64" s="112" t="s">
        <v>25</v>
      </c>
      <c r="B64" s="112">
        <f>'将来負担比率（分子）の構造'!I$43</f>
        <v>45537</v>
      </c>
      <c r="C64" s="112"/>
      <c r="D64" s="112"/>
      <c r="E64" s="112">
        <f>'将来負担比率（分子）の構造'!J$43</f>
        <v>40000</v>
      </c>
      <c r="F64" s="112"/>
      <c r="G64" s="112"/>
      <c r="H64" s="112">
        <f>'将来負担比率（分子）の構造'!K$43</f>
        <v>35905</v>
      </c>
      <c r="I64" s="112"/>
      <c r="J64" s="112"/>
      <c r="K64" s="112">
        <f>'将来負担比率（分子）の構造'!L$43</f>
        <v>40421</v>
      </c>
      <c r="L64" s="112"/>
      <c r="M64" s="112"/>
      <c r="N64" s="112">
        <f>'将来負担比率（分子）の構造'!M$43</f>
        <v>43437</v>
      </c>
      <c r="O64" s="112"/>
      <c r="P64" s="112"/>
    </row>
    <row r="65" spans="1:16">
      <c r="A65" s="112" t="s">
        <v>24</v>
      </c>
      <c r="B65" s="112">
        <f>'将来負担比率（分子）の構造'!I$42</f>
        <v>50721</v>
      </c>
      <c r="C65" s="112"/>
      <c r="D65" s="112"/>
      <c r="E65" s="112">
        <f>'将来負担比率（分子）の構造'!J$42</f>
        <v>48292</v>
      </c>
      <c r="F65" s="112"/>
      <c r="G65" s="112"/>
      <c r="H65" s="112">
        <f>'将来負担比率（分子）の構造'!K$42</f>
        <v>44666</v>
      </c>
      <c r="I65" s="112"/>
      <c r="J65" s="112"/>
      <c r="K65" s="112">
        <f>'将来負担比率（分子）の構造'!L$42</f>
        <v>42418</v>
      </c>
      <c r="L65" s="112"/>
      <c r="M65" s="112"/>
      <c r="N65" s="112">
        <f>'将来負担比率（分子）の構造'!M$42</f>
        <v>38390</v>
      </c>
      <c r="O65" s="112"/>
      <c r="P65" s="112"/>
    </row>
    <row r="66" spans="1:16">
      <c r="A66" s="112" t="s">
        <v>23</v>
      </c>
      <c r="B66" s="112">
        <f>'将来負担比率（分子）の構造'!I$41</f>
        <v>3193673</v>
      </c>
      <c r="C66" s="112"/>
      <c r="D66" s="112"/>
      <c r="E66" s="112">
        <f>'将来負担比率（分子）の構造'!J$41</f>
        <v>3303805</v>
      </c>
      <c r="F66" s="112"/>
      <c r="G66" s="112"/>
      <c r="H66" s="112">
        <f>'将来負担比率（分子）の構造'!K$41</f>
        <v>3403991</v>
      </c>
      <c r="I66" s="112"/>
      <c r="J66" s="112"/>
      <c r="K66" s="112">
        <f>'将来負担比率（分子）の構造'!L$41</f>
        <v>3458021</v>
      </c>
      <c r="L66" s="112"/>
      <c r="M66" s="112"/>
      <c r="N66" s="112">
        <f>'将来負担比率（分子）の構造'!M$41</f>
        <v>3502057</v>
      </c>
      <c r="O66" s="112"/>
      <c r="P66" s="112"/>
    </row>
    <row r="67" spans="1:16">
      <c r="A67" s="112" t="s">
        <v>61</v>
      </c>
      <c r="B67" s="112" t="e">
        <f>NA()</f>
        <v>#N/A</v>
      </c>
      <c r="C67" s="112">
        <f>IF(ISNUMBER('将来負担比率（分子）の構造'!I$53), IF('将来負担比率（分子）の構造'!I$53 &lt; 0, 0, '将来負担比率（分子）の構造'!I$53), NA())</f>
        <v>1715534</v>
      </c>
      <c r="D67" s="112" t="e">
        <f>NA()</f>
        <v>#N/A</v>
      </c>
      <c r="E67" s="112" t="e">
        <f>NA()</f>
        <v>#N/A</v>
      </c>
      <c r="F67" s="112">
        <f>IF(ISNUMBER('将来負担比率（分子）の構造'!J$53), IF('将来負担比率（分子）の構造'!J$53 &lt; 0, 0, '将来負担比率（分子）の構造'!J$53), NA())</f>
        <v>1591339</v>
      </c>
      <c r="G67" s="112" t="e">
        <f>NA()</f>
        <v>#N/A</v>
      </c>
      <c r="H67" s="112" t="e">
        <f>NA()</f>
        <v>#N/A</v>
      </c>
      <c r="I67" s="112">
        <f>IF(ISNUMBER('将来負担比率（分子）の構造'!K$53), IF('将来負担比率（分子）の構造'!K$53 &lt; 0, 0, '将来負担比率（分子）の構造'!K$53), NA())</f>
        <v>1481530</v>
      </c>
      <c r="J67" s="112" t="e">
        <f>NA()</f>
        <v>#N/A</v>
      </c>
      <c r="K67" s="112" t="e">
        <f>NA()</f>
        <v>#N/A</v>
      </c>
      <c r="L67" s="112">
        <f>IF(ISNUMBER('将来負担比率（分子）の構造'!L$53), IF('将来負担比率（分子）の構造'!L$53 &lt; 0, 0, '将来負担比率（分子）の構造'!L$53), NA())</f>
        <v>1445197</v>
      </c>
      <c r="M67" s="112" t="e">
        <f>NA()</f>
        <v>#N/A</v>
      </c>
      <c r="N67" s="112" t="e">
        <f>NA()</f>
        <v>#N/A</v>
      </c>
      <c r="O67" s="112">
        <f>IF(ISNUMBER('将来負担比率（分子）の構造'!M$53), IF('将来負担比率（分子）の構造'!M$53 &lt; 0, 0, '将来負担比率（分子）の構造'!M$53), NA())</f>
        <v>1434924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2018-02-26T04:49:50Z</cp:lastPrinted>
  <dcterms:created xsi:type="dcterms:W3CDTF">2018-01-24T03:03:22Z</dcterms:created>
  <dcterms:modified xsi:type="dcterms:W3CDTF">2018-11-28T07:27:46Z</dcterms:modified>
  <cp:category/>
</cp:coreProperties>
</file>