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2" r:id="rId14"/>
    <sheet name="施設類型別ストック情報分析表①" sheetId="20" r:id="rId15"/>
    <sheet name="施設類型別ストック情報分析表②" sheetId="21" r:id="rId16"/>
  </sheets>
  <calcPr calcId="152511"/>
</workbook>
</file>

<file path=xl/calcChain.xml><?xml version="1.0" encoding="utf-8"?>
<calcChain xmlns="http://schemas.openxmlformats.org/spreadsheetml/2006/main">
  <c r="DG102" i="11" l="1"/>
  <c r="DL102" i="11"/>
  <c r="DQ102" i="11"/>
  <c r="AP23" i="11"/>
  <c r="AU63" i="11"/>
  <c r="AP63" i="11"/>
  <c r="BG32" i="9" l="1"/>
  <c r="BG31" i="9"/>
  <c r="AO35" i="9"/>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W32" i="9"/>
  <c r="U32" i="9"/>
  <c r="BW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U31" i="9" l="1"/>
  <c r="AM31" i="9"/>
  <c r="AM32" i="9" s="1"/>
  <c r="AM33" i="9" s="1"/>
  <c r="AM34" i="9" s="1"/>
  <c r="AM35" i="9" s="1"/>
  <c r="BE31" i="9" l="1"/>
  <c r="BE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<sst xmlns="http://schemas.openxmlformats.org/spreadsheetml/2006/main" count="1013" uniqueCount="566">
  <si>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</si>
  <si>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</si>
  <si>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</si>
  <si>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</si>
  <si>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</si>
  <si>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</si>
  <si>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</si>
  <si>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</si>
  <si>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</si>
  <si>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</si>
  <si>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</si>
  <si>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</si>
  <si>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</si>
  <si>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</si>
  <si>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</si>
  <si>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</si>
  <si>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</si>
  <si>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</si>
  <si>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</si>
  <si>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</si>
  <si>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</si>
  <si>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</si>
  <si>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</si>
  <si>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</si>
  <si>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</si>
  <si>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</si>
  <si>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</si>
  <si>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</si>
  <si>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</si>
  <si>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</si>
  <si>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</si>
  <si>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</si>
  <si>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</si>
  <si>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</si>
  <si>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</si>
  <si>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</si>
  <si>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</si>
  <si>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</si>
  <si>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</si>
  <si>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</si>
  <si>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</si>
  <si>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</si>
  <si>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</si>
  <si>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</si>
  <si>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</si>
  <si>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</si>
  <si>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</si>
  <si>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</si>
  <si>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</si>
  <si>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</si>
  <si>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</si>
  <si>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</si>
  <si>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</si>
  <si>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</si>
  <si>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</si>
  <si>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</si>
  <si>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</si>
  <si>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</si>
  <si>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</si>
  <si>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</si>
  <si>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</si>
  <si>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</si>
  <si>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</si>
  <si>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</si>
  <si>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</si>
  <si>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福井県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</si>
  <si>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</si>
  <si>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</si>
  <si>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</si>
  <si>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</si>
  <si>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</si>
  <si>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</si>
  <si>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</si>
  <si>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</si>
  <si>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</si>
  <si>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</si>
  <si>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</si>
  <si>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</si>
  <si>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</si>
  <si>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</si>
  <si>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</si>
  <si>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</si>
  <si>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</si>
  <si>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</si>
  <si>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</si>
  <si>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</si>
  <si>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</si>
  <si>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</si>
  <si>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</si>
  <si>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</si>
  <si>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</si>
  <si>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</si>
  <si>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</si>
  <si>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</si>
  <si>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</si>
  <si>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</si>
  <si>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</si>
  <si>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</si>
  <si>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</si>
  <si>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</si>
  <si>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</si>
  <si>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</si>
  <si>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</si>
  <si>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</si>
  <si>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</si>
  <si>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</si>
  <si>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</si>
  <si>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</si>
  <si>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</si>
  <si>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</si>
  <si>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</si>
  <si>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</si>
  <si>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</si>
  <si>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</si>
  <si>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</si>
  <si>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</si>
  <si>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</si>
  <si>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</si>
  <si>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</si>
  <si>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</si>
  <si>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</si>
  <si>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</si>
  <si>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</si>
  <si>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</si>
  <si>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</si>
  <si>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</si>
  <si>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</si>
  <si>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</si>
  <si>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</si>
  <si>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</si>
  <si>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</si>
  <si>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</si>
  <si>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</si>
  <si>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</si>
  <si>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</si>
  <si>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</si>
  <si>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</si>
  <si>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</si>
  <si>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</si>
  <si>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</si>
  <si>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</si>
  <si>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</si>
  <si>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</si>
  <si>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</si>
  <si>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</si>
  <si>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</si>
  <si>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</si>
  <si>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</si>
  <si>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</si>
  <si>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</si>
  <si>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</si>
  <si>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</si>
  <si>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</si>
  <si>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</si>
  <si>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</si>
  <si>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</si>
  <si>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</si>
  <si>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</si>
  <si>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</si>
  <si>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</si>
  <si>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</si>
  <si>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</si>
  <si>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</si>
  <si>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</si>
  <si>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</si>
  <si>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</si>
  <si>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</si>
  <si>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</si>
  <si>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</si>
  <si>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</si>
  <si>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</si>
  <si>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</si>
  <si>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</si>
  <si>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</si>
  <si>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</si>
  <si>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</si>
  <si>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</si>
  <si>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</si>
  <si>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</si>
  <si>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</si>
  <si>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</si>
  <si>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</si>
  <si>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</si>
  <si>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</si>
  <si>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</si>
  <si>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</si>
  <si>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</si>
  <si>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</si>
  <si>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</si>
  <si>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</si>
  <si>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</si>
  <si>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</si>
  <si>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</si>
  <si>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</si>
  <si>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</si>
  <si>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</si>
  <si>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</si>
  <si>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</si>
  <si>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</si>
  <si>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</si>
  <si>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</si>
  <si>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</si>
  <si>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</si>
  <si>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</si>
  <si>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</si>
  <si>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</si>
  <si>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</si>
  <si>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</si>
  <si>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</si>
  <si>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</si>
  <si>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</si>
  <si>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</si>
  <si>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</si>
  <si>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</si>
  <si>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</si>
  <si>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</si>
  <si>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</si>
  <si>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</si>
  <si>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</si>
  <si>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</si>
  <si>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</si>
  <si>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</si>
  <si>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</si>
  <si>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</si>
  <si>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</si>
  <si>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</si>
  <si>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</si>
  <si>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</si>
  <si>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</si>
  <si>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</si>
  <si>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</si>
  <si>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</si>
  <si>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</si>
  <si>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</si>
  <si>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</si>
  <si>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</si>
  <si>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</si>
  <si>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</si>
  <si>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</si>
  <si>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</si>
  <si>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</si>
  <si>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</si>
  <si>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</si>
  <si>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</si>
  <si>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</si>
  <si>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</si>
  <si>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</si>
  <si>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</si>
  <si>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</si>
  <si>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</si>
  <si>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</si>
  <si>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</si>
  <si>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</si>
  <si>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</si>
  <si>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</si>
  <si>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</si>
  <si>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</si>
  <si>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</si>
  <si>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</si>
  <si>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</si>
  <si>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</si>
  <si>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</si>
  <si>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</si>
  <si>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</si>
  <si>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</si>
  <si>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</si>
  <si>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</si>
  <si>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</si>
  <si>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</si>
  <si>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</si>
  <si>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</si>
  <si>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</si>
  <si>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</si>
  <si>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</si>
  <si>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</si>
  <si>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</si>
  <si>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</si>
  <si>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</si>
  <si>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</si>
  <si>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</si>
  <si>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</si>
  <si>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</si>
  <si>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</si>
  <si>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</si>
  <si>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</si>
  <si>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</si>
  <si>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</si>
  <si>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</si>
  <si>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</si>
  <si>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</si>
  <si>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</si>
  <si>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</si>
  <si>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</si>
  <si>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</si>
  <si>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</si>
  <si>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</si>
  <si>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</si>
  <si>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</si>
  <si>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</si>
  <si>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</si>
  <si>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</si>
  <si>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</si>
  <si>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</si>
  <si>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</si>
  <si>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</si>
  <si>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</si>
  <si>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</si>
  <si>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</si>
  <si>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</si>
  <si>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</si>
  <si>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</si>
  <si>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福井県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</si>
  <si>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</si>
  <si>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</si>
  <si>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</si>
  <si>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</si>
  <si>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</si>
  <si>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</si>
  <si>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</si>
  <si>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</si>
  <si>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</si>
  <si>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</si>
  <si>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</si>
  <si>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</si>
  <si>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</si>
  <si>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</si>
  <si>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</si>
  <si>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</si>
  <si>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</si>
  <si>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</si>
  <si>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</si>
  <si>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</si>
  <si>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</si>
  <si>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用品等集中管理事業特別会計</t>
    <phoneticPr fontId="5"/>
  </si>
  <si>
    <t>災害救助基金特別会計</t>
    <phoneticPr fontId="5"/>
  </si>
  <si>
    <t>母子寡婦福祉資金貸付金特別会計</t>
    <phoneticPr fontId="5"/>
  </si>
  <si>
    <t>中小企業支援資金貸付金特別会計</t>
    <phoneticPr fontId="5"/>
  </si>
  <si>
    <t>沿岸漁業改善資金貸付金特別会計</t>
    <phoneticPr fontId="5"/>
  </si>
  <si>
    <t>林業改善資金貸付金特別会計</t>
    <phoneticPr fontId="5"/>
  </si>
  <si>
    <t>県有林事業特別会計</t>
    <phoneticPr fontId="5"/>
  </si>
  <si>
    <t>用地先行取得事業特別会計</t>
    <phoneticPr fontId="5"/>
  </si>
  <si>
    <t>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</si>
  <si>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</si>
  <si>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</si>
  <si>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</si>
  <si>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</si>
  <si>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</si>
  <si>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</si>
  <si>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</si>
  <si>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</si>
  <si>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</si>
  <si>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</si>
  <si>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</si>
  <si>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</si>
  <si>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</si>
  <si>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駐車場整備事業特別会計</t>
    <phoneticPr fontId="5"/>
  </si>
  <si>
    <t>病院事業会計</t>
    <phoneticPr fontId="5"/>
  </si>
  <si>
    <t>法適用企業</t>
    <phoneticPr fontId="5"/>
  </si>
  <si>
    <t>工業用水道事業会計</t>
    <phoneticPr fontId="5"/>
  </si>
  <si>
    <t>水道用水供給事業会計</t>
    <phoneticPr fontId="5"/>
  </si>
  <si>
    <t>臨海下水道事業会計</t>
    <phoneticPr fontId="5"/>
  </si>
  <si>
    <t>臨海工業用地等造成事業会計</t>
    <phoneticPr fontId="5"/>
  </si>
  <si>
    <t>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</si>
  <si>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</si>
  <si>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</si>
  <si>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</si>
  <si>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</si>
  <si>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</si>
  <si>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</si>
  <si>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</si>
  <si>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</si>
  <si>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</si>
  <si>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</si>
  <si>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</si>
  <si>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</si>
  <si>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</si>
  <si>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</si>
  <si>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</si>
  <si>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</si>
  <si>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</si>
  <si>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</si>
  <si>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</si>
  <si>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</si>
  <si>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</si>
  <si>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</si>
  <si>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</si>
  <si>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</si>
  <si>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</si>
  <si>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</si>
  <si>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</si>
  <si>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</si>
  <si>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</si>
  <si>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</si>
  <si>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</si>
  <si>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</si>
  <si>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</si>
  <si>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</si>
  <si>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</si>
  <si>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</si>
  <si>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</si>
  <si>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</si>
  <si>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</si>
  <si>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</si>
  <si>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</si>
  <si>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</si>
  <si>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</si>
  <si>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</si>
  <si>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</si>
  <si>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</si>
  <si>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</si>
  <si>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</si>
  <si>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</si>
  <si>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</si>
  <si>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</si>
  <si>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</si>
  <si>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</si>
  <si>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</si>
  <si>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</si>
  <si>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</si>
  <si>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</si>
  <si>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</si>
  <si>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</si>
  <si>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</si>
  <si>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</si>
  <si>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</si>
  <si>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</si>
  <si>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</si>
  <si>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</si>
  <si>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</si>
  <si>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</si>
  <si>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</si>
  <si>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</si>
  <si>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</si>
  <si>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</si>
  <si>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</si>
  <si>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</si>
  <si>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</si>
  <si>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</si>
  <si>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</si>
  <si>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</si>
  <si>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</si>
  <si>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</si>
  <si>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</si>
  <si>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</si>
  <si>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</si>
  <si>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</si>
  <si>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</si>
  <si>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</si>
  <si>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</si>
  <si>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</si>
  <si>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</si>
  <si>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</si>
  <si>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</si>
  <si>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</si>
  <si>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</si>
  <si>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</si>
  <si>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</si>
  <si>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</si>
  <si>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</si>
  <si>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</si>
  <si>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</si>
  <si>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</si>
  <si>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</si>
  <si>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</si>
  <si>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</si>
  <si>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</si>
  <si>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</si>
  <si>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</si>
  <si>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</si>
  <si>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</si>
  <si>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</si>
  <si>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</si>
  <si>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</si>
  <si>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</si>
  <si>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</si>
  <si>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</si>
  <si>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</si>
  <si>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</si>
  <si>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</si>
  <si>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</si>
  <si>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</si>
  <si>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</si>
  <si>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</si>
  <si>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</si>
  <si>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</si>
  <si>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</si>
  <si>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</si>
  <si>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</si>
  <si>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</si>
  <si>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</si>
  <si>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</si>
  <si>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</si>
  <si>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</si>
  <si>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</si>
  <si>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</si>
  <si>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</si>
  <si>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</si>
  <si>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</si>
  <si>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1.11</t>
  </si>
  <si>
    <t>水道用水供給事業会計</t>
  </si>
  <si>
    <t>病院事業会計</t>
  </si>
  <si>
    <t>臨海工業用地等造成事業会計</t>
  </si>
  <si>
    <t>一般会計</t>
  </si>
  <si>
    <t>臨海下水道事業会計</t>
  </si>
  <si>
    <t>工業用水道事業会計</t>
  </si>
  <si>
    <t>下水道事業特別会計</t>
  </si>
  <si>
    <t>証紙特別会計</t>
  </si>
  <si>
    <t>その他会計（赤字）</t>
  </si>
  <si>
    <t>その他会計（黒字）</t>
  </si>
  <si>
    <t>法適用企業</t>
    <rPh sb="0" eb="1">
      <t>ホウ</t>
    </rPh>
    <rPh sb="1" eb="3">
      <t>テキヨウ</t>
    </rPh>
    <rPh sb="3" eb="5">
      <t>キギョウ</t>
    </rPh>
    <phoneticPr fontId="3"/>
  </si>
  <si>
    <t>若狭湾エネルギー研究センター</t>
  </si>
  <si>
    <t>日下部・グリフィス学術・文化交流基金</t>
    <rPh sb="0" eb="3">
      <t>クサカベ</t>
    </rPh>
    <rPh sb="9" eb="11">
      <t>ガクジュツ</t>
    </rPh>
    <rPh sb="12" eb="14">
      <t>ブンカ</t>
    </rPh>
    <rPh sb="14" eb="16">
      <t>コウリュウ</t>
    </rPh>
    <rPh sb="16" eb="18">
      <t>キキン</t>
    </rPh>
    <phoneticPr fontId="23"/>
  </si>
  <si>
    <t>福井県アジア人材基金</t>
    <rPh sb="0" eb="3">
      <t>フクイケン</t>
    </rPh>
    <rPh sb="6" eb="8">
      <t>ジンザイ</t>
    </rPh>
    <rPh sb="8" eb="10">
      <t>キキン</t>
    </rPh>
    <phoneticPr fontId="23"/>
  </si>
  <si>
    <t>福井県国際交流協会</t>
    <rPh sb="0" eb="3">
      <t>フクイケン</t>
    </rPh>
    <rPh sb="3" eb="5">
      <t>コクサイ</t>
    </rPh>
    <rPh sb="5" eb="7">
      <t>コウリュウ</t>
    </rPh>
    <rPh sb="7" eb="9">
      <t>キョウカイ</t>
    </rPh>
    <phoneticPr fontId="23"/>
  </si>
  <si>
    <t>ふくい女性財団</t>
  </si>
  <si>
    <t>青少年育成福井県民会議</t>
  </si>
  <si>
    <t>福井原子力センター</t>
    <rPh sb="0" eb="2">
      <t>フクイ</t>
    </rPh>
    <rPh sb="2" eb="5">
      <t>ゲンシリョク</t>
    </rPh>
    <phoneticPr fontId="23"/>
  </si>
  <si>
    <t>福井県消防協会</t>
    <rPh sb="0" eb="3">
      <t>フクイケン</t>
    </rPh>
    <rPh sb="3" eb="5">
      <t>ショウボウ</t>
    </rPh>
    <rPh sb="5" eb="7">
      <t>キョウカイ</t>
    </rPh>
    <phoneticPr fontId="23"/>
  </si>
  <si>
    <t>福井県アイバンク</t>
  </si>
  <si>
    <t>福井県臓器移植推進財団</t>
  </si>
  <si>
    <t>認知症高齢者医療介護教育センター</t>
  </si>
  <si>
    <t>福井県生活衛生営業指導センター</t>
    <rPh sb="0" eb="3">
      <t>フクイケン</t>
    </rPh>
    <rPh sb="3" eb="5">
      <t>セイカツ</t>
    </rPh>
    <rPh sb="5" eb="7">
      <t>エイセイ</t>
    </rPh>
    <rPh sb="7" eb="9">
      <t>エイギョウ</t>
    </rPh>
    <rPh sb="9" eb="11">
      <t>シドウ</t>
    </rPh>
    <phoneticPr fontId="23"/>
  </si>
  <si>
    <t>福井県産業廃棄物処理公社</t>
    <rPh sb="0" eb="3">
      <t>フクイケン</t>
    </rPh>
    <rPh sb="3" eb="5">
      <t>サンギョウ</t>
    </rPh>
    <rPh sb="5" eb="7">
      <t>ハイキ</t>
    </rPh>
    <rPh sb="7" eb="8">
      <t>ブツ</t>
    </rPh>
    <rPh sb="8" eb="10">
      <t>ショリ</t>
    </rPh>
    <rPh sb="10" eb="12">
      <t>コウシャ</t>
    </rPh>
    <phoneticPr fontId="23"/>
  </si>
  <si>
    <t>ふくい産業支援センター</t>
    <rPh sb="3" eb="5">
      <t>サンギョウ</t>
    </rPh>
    <rPh sb="5" eb="7">
      <t>シエン</t>
    </rPh>
    <phoneticPr fontId="23"/>
  </si>
  <si>
    <t>福井県産業会館</t>
  </si>
  <si>
    <t>フクイボウ</t>
    <phoneticPr fontId="31"/>
  </si>
  <si>
    <t>福井県繊協ビル同業会</t>
  </si>
  <si>
    <t>福井県労働者信用基金協会</t>
    <rPh sb="0" eb="3">
      <t>フクイケン</t>
    </rPh>
    <rPh sb="3" eb="6">
      <t>ロウドウシャ</t>
    </rPh>
    <rPh sb="6" eb="8">
      <t>シンヨウ</t>
    </rPh>
    <rPh sb="8" eb="10">
      <t>キキン</t>
    </rPh>
    <rPh sb="10" eb="12">
      <t>キョウカイ</t>
    </rPh>
    <phoneticPr fontId="23"/>
  </si>
  <si>
    <t>福井県労働者福祉基金協会</t>
    <rPh sb="0" eb="3">
      <t>フクイケン</t>
    </rPh>
    <rPh sb="3" eb="6">
      <t>ロウドウシャ</t>
    </rPh>
    <rPh sb="6" eb="8">
      <t>フクシ</t>
    </rPh>
    <rPh sb="8" eb="10">
      <t>キキン</t>
    </rPh>
    <rPh sb="10" eb="12">
      <t>キョウカイ</t>
    </rPh>
    <phoneticPr fontId="23"/>
  </si>
  <si>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23"/>
  </si>
  <si>
    <t>ふくい農林水産支援センター</t>
  </si>
  <si>
    <t>福井県林業従事者確保育成基金</t>
    <rPh sb="0" eb="3">
      <t>フクイケン</t>
    </rPh>
    <rPh sb="3" eb="5">
      <t>リンギョウ</t>
    </rPh>
    <rPh sb="5" eb="8">
      <t>ジュウジシャ</t>
    </rPh>
    <rPh sb="8" eb="10">
      <t>カクホ</t>
    </rPh>
    <rPh sb="10" eb="12">
      <t>イクセイ</t>
    </rPh>
    <rPh sb="12" eb="14">
      <t>キキン</t>
    </rPh>
    <phoneticPr fontId="23"/>
  </si>
  <si>
    <t>福井県内水面漁業振興会</t>
  </si>
  <si>
    <t>福井県漁業振興事業団</t>
  </si>
  <si>
    <t>福井県建設技術公社</t>
    <rPh sb="0" eb="3">
      <t>フクイケン</t>
    </rPh>
    <rPh sb="3" eb="5">
      <t>ケンセツ</t>
    </rPh>
    <rPh sb="5" eb="7">
      <t>ギジュツ</t>
    </rPh>
    <rPh sb="7" eb="9">
      <t>コウシャ</t>
    </rPh>
    <phoneticPr fontId="23"/>
  </si>
  <si>
    <t>福井県道路公社</t>
  </si>
  <si>
    <t>足羽川水源地域対策基金</t>
    <rPh sb="0" eb="2">
      <t>アスワ</t>
    </rPh>
    <rPh sb="2" eb="3">
      <t>ガワ</t>
    </rPh>
    <rPh sb="3" eb="5">
      <t>スイゲン</t>
    </rPh>
    <rPh sb="5" eb="7">
      <t>チイキ</t>
    </rPh>
    <rPh sb="7" eb="9">
      <t>タイサク</t>
    </rPh>
    <rPh sb="9" eb="11">
      <t>キキン</t>
    </rPh>
    <phoneticPr fontId="23"/>
  </si>
  <si>
    <t>福井埠頭</t>
    <rPh sb="0" eb="2">
      <t>フクイ</t>
    </rPh>
    <rPh sb="2" eb="4">
      <t>フトウ</t>
    </rPh>
    <phoneticPr fontId="23"/>
  </si>
  <si>
    <t>福井空港</t>
    <rPh sb="0" eb="2">
      <t>フクイ</t>
    </rPh>
    <rPh sb="2" eb="4">
      <t>クウコウ</t>
    </rPh>
    <phoneticPr fontId="23"/>
  </si>
  <si>
    <t>福井県下水道公社</t>
    <rPh sb="0" eb="3">
      <t>フクイケン</t>
    </rPh>
    <rPh sb="3" eb="6">
      <t>ゲスイドウ</t>
    </rPh>
    <rPh sb="6" eb="8">
      <t>コウシャ</t>
    </rPh>
    <phoneticPr fontId="23"/>
  </si>
  <si>
    <t>福井県文化振興事業団</t>
    <rPh sb="0" eb="3">
      <t>フクイケン</t>
    </rPh>
    <rPh sb="3" eb="5">
      <t>ブンカ</t>
    </rPh>
    <rPh sb="5" eb="7">
      <t>シンコウ</t>
    </rPh>
    <rPh sb="7" eb="10">
      <t>ジギョウダン</t>
    </rPh>
    <phoneticPr fontId="23"/>
  </si>
  <si>
    <t>福井県暴力追放センター</t>
    <rPh sb="0" eb="3">
      <t>フクイケン</t>
    </rPh>
    <rPh sb="3" eb="5">
      <t>ボウリョク</t>
    </rPh>
    <rPh sb="5" eb="7">
      <t>ツイホウ</t>
    </rPh>
    <phoneticPr fontId="23"/>
  </si>
  <si>
    <t>福井県防犯協会</t>
    <rPh sb="0" eb="3">
      <t>フクイケン</t>
    </rPh>
    <rPh sb="3" eb="5">
      <t>ボウハン</t>
    </rPh>
    <rPh sb="5" eb="7">
      <t>キョウカイ</t>
    </rPh>
    <phoneticPr fontId="23"/>
  </si>
  <si>
    <t>公立大学法人福井県立大学</t>
    <rPh sb="0" eb="2">
      <t>コウリツ</t>
    </rPh>
    <rPh sb="2" eb="4">
      <t>ダイガク</t>
    </rPh>
    <rPh sb="4" eb="6">
      <t>ホウジン</t>
    </rPh>
    <rPh sb="6" eb="8">
      <t>フクイ</t>
    </rPh>
    <rPh sb="8" eb="10">
      <t>ケンリツ</t>
    </rPh>
    <rPh sb="10" eb="12">
      <t>ダイガク</t>
    </rPh>
    <phoneticPr fontId="23"/>
  </si>
  <si>
    <t>敦賀港国際ターミナル</t>
    <rPh sb="0" eb="2">
      <t>ツルガ</t>
    </rPh>
    <rPh sb="2" eb="3">
      <t>ミナト</t>
    </rPh>
    <rPh sb="3" eb="5">
      <t>コクサイ</t>
    </rPh>
    <phoneticPr fontId="23"/>
  </si>
  <si>
    <t>福井県繊維協会</t>
    <rPh sb="0" eb="3">
      <t>フクイケン</t>
    </rPh>
    <rPh sb="3" eb="5">
      <t>センイ</t>
    </rPh>
    <rPh sb="5" eb="7">
      <t>キョウカイ</t>
    </rPh>
    <phoneticPr fontId="23"/>
  </si>
  <si>
    <t>法非適用企業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</si>
  <si>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</si>
  <si>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</si>
  <si>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</si>
  <si>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</si>
  <si>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</si>
  <si>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</si>
  <si>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</si>
  <si>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</si>
  <si>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</si>
  <si>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</si>
  <si>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</si>
  <si>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</si>
  <si>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</si>
  <si>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２４年度から大幅に改善をしているが、その理由は２３年度から２７年度にかけて県債の繰上償還を実施したことにより、算定の指標となる県債残高が減少したためである。
　今後、北陸新幹線整備などの大型プロジェクトの本格化により県債の発行の大幅な増加が予定されるが、将来負担比率については１７０％を超えないようにするとともに、実質公債費比率については自主的な県債発行が可能となる１８％を下回る水準を維持するようにする。</t>
    <rPh sb="1" eb="3">
      <t>ショウライ</t>
    </rPh>
    <rPh sb="3" eb="5">
      <t>フタン</t>
    </rPh>
    <rPh sb="5" eb="7">
      <t>ヒリツ</t>
    </rPh>
    <rPh sb="8" eb="10">
      <t>ジッシツ</t>
    </rPh>
    <rPh sb="10" eb="13">
      <t>コウサイヒ</t>
    </rPh>
    <rPh sb="13" eb="15">
      <t>ヒリツ</t>
    </rPh>
    <rPh sb="20" eb="21">
      <t>ネン</t>
    </rPh>
    <rPh sb="21" eb="22">
      <t>ド</t>
    </rPh>
    <rPh sb="24" eb="26">
      <t>オオハバ</t>
    </rPh>
    <rPh sb="27" eb="29">
      <t>カイゼン</t>
    </rPh>
    <rPh sb="38" eb="40">
      <t>リユウ</t>
    </rPh>
    <rPh sb="43" eb="45">
      <t>ネンド</t>
    </rPh>
    <rPh sb="49" eb="51">
      <t>ネンド</t>
    </rPh>
    <rPh sb="55" eb="57">
      <t>ケンサイ</t>
    </rPh>
    <rPh sb="58" eb="60">
      <t>クリアゲ</t>
    </rPh>
    <rPh sb="60" eb="62">
      <t>ショウカン</t>
    </rPh>
    <rPh sb="63" eb="65">
      <t>ジッシ</t>
    </rPh>
    <rPh sb="73" eb="75">
      <t>サンテイ</t>
    </rPh>
    <rPh sb="76" eb="78">
      <t>シヒョウ</t>
    </rPh>
    <rPh sb="81" eb="83">
      <t>ケンサイ</t>
    </rPh>
    <rPh sb="83" eb="85">
      <t>ザンダカ</t>
    </rPh>
    <rPh sb="86" eb="88">
      <t>ゲンショウ</t>
    </rPh>
    <rPh sb="98" eb="100">
      <t>コンゴ</t>
    </rPh>
    <rPh sb="101" eb="103">
      <t>ホクリク</t>
    </rPh>
    <rPh sb="103" eb="106">
      <t>シンカンセン</t>
    </rPh>
    <rPh sb="106" eb="108">
      <t>セイビ</t>
    </rPh>
    <rPh sb="111" eb="113">
      <t>オオガタ</t>
    </rPh>
    <rPh sb="120" eb="123">
      <t>ホンカクカ</t>
    </rPh>
    <rPh sb="126" eb="128">
      <t>ケンサイ</t>
    </rPh>
    <rPh sb="129" eb="131">
      <t>ハッコウ</t>
    </rPh>
    <rPh sb="132" eb="134">
      <t>オオハバ</t>
    </rPh>
    <rPh sb="135" eb="137">
      <t>ゾウカ</t>
    </rPh>
    <rPh sb="138" eb="140">
      <t>ヨテイ</t>
    </rPh>
    <rPh sb="145" eb="147">
      <t>ショウライ</t>
    </rPh>
    <rPh sb="147" eb="149">
      <t>フタン</t>
    </rPh>
    <rPh sb="149" eb="151">
      <t>ヒリツ</t>
    </rPh>
    <rPh sb="161" eb="162">
      <t>コ</t>
    </rPh>
    <rPh sb="175" eb="177">
      <t>ジッシツ</t>
    </rPh>
    <rPh sb="177" eb="180">
      <t>コウサイヒ</t>
    </rPh>
    <rPh sb="180" eb="182">
      <t>ヒリツ</t>
    </rPh>
    <rPh sb="187" eb="190">
      <t>ジシュテキ</t>
    </rPh>
    <rPh sb="191" eb="193">
      <t>ケンサイ</t>
    </rPh>
    <rPh sb="193" eb="195">
      <t>ハッコウ</t>
    </rPh>
    <rPh sb="196" eb="198">
      <t>カノウ</t>
    </rPh>
    <rPh sb="205" eb="207">
      <t>シタマワ</t>
    </rPh>
    <rPh sb="208" eb="210">
      <t>スイジュン</t>
    </rPh>
    <rPh sb="211" eb="213">
      <t>イジ</t>
    </rPh>
    <phoneticPr fontId="5"/>
  </si>
  <si>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</si>
  <si>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</si>
  <si>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</si>
  <si>
    <t>H24</t>
    <phoneticPr fontId="5"/>
  </si>
  <si>
    <t>ここに入力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</si>
</sst>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2"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6"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107075</c:v>
                </c:pt>
                <c:pt idx="1">
                  <c:v>120685</c:v>
                </c:pt>
                <c:pt idx="2">
                  <c:v>129597</c:v>
                </c:pt>
                <c:pt idx="3">
                  <c:v>129698</c:v>
                </c:pt>
                <c:pt idx="4">
                  <c:v>140949</c:v>
                </c:pt>
              </c:numCache>
            </c:numRef>
          </c:val>
          <c:smooth val="0"/>
        </c:ser>
        <c:dLbls>
          <c:showLegendKey val="0"/>
          <c:showVal val="0"/>
          <c:showCatName val="0"/>
          <c:showSerName val="0"/>
          <c:showPercent val="0"/>
          <c:showBubbleSize val="0"/>
        </c:dLbls>
        <c:marker val="1"/>
        <c:smooth val="0"/>
        <c:axId val="237933568"/>
        <c:axId val="238774592"/>
      </c:lineChart>
      <c:catAx>
        <c:axId val="23793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774592"/>
        <c:crosses val="autoZero"/>
        <c:auto val="1"/>
        <c:lblAlgn val="ctr"/>
        <c:lblOffset val="100"/>
        <c:tickLblSkip val="1"/>
        <c:tickMarkSkip val="1"/>
        <c:noMultiLvlLbl val="0"/>
      </c:catAx>
      <c:valAx>
        <c:axId val="2387745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93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1.38</c:v>
                </c:pt>
                <c:pt idx="1">
                  <c:v>1.45</c:v>
                </c:pt>
                <c:pt idx="2">
                  <c:v>1.52</c:v>
                </c:pt>
                <c:pt idx="3">
                  <c:v>1.57</c:v>
                </c:pt>
                <c:pt idx="4">
                  <c:v>1.45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6.25</c:v>
                </c:pt>
                <c:pt idx="1">
                  <c:v>5.9</c:v>
                </c:pt>
                <c:pt idx="2">
                  <c:v>5.91</c:v>
                </c:pt>
                <c:pt idx="3">
                  <c:v>5.84</c:v>
                </c:pt>
                <c:pt idx="4">
                  <c:v>4.88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142683768"/>
        <c:axId val="23904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3.69</c:v>
                </c:pt>
                <c:pt idx="1">
                  <c:v>3.43</c:v>
                </c:pt>
                <c:pt idx="2">
                  <c:v>2.71</c:v>
                </c:pt>
                <c:pt idx="3">
                  <c:v>2.21</c:v>
                </c:pt>
                <c:pt idx="4">
                  <c:v>-1.1100000000000001</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142683768"/>
        <c:axId val="239047696"/>
      </c:lineChart>
      <c:catAx>
        <c:axId val="14268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047696"/>
        <c:crosses val="autoZero"/>
        <c:auto val="1"/>
        <c:lblAlgn val="ctr"/>
        <c:lblOffset val="100"/>
        <c:tickLblSkip val="1"/>
        <c:tickMarkSkip val="1"/>
        <c:noMultiLvlLbl val="0"/>
      </c:catAx>
      <c:valAx>
        <c:axId val="23904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8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0.15</c:v>
                </c:pt>
                <c:pt idx="4">
                  <c:v>#N/A</c:v>
                </c:pt>
                <c:pt idx="5">
                  <c:v>0.17</c:v>
                </c:pt>
                <c:pt idx="6">
                  <c:v>#N/A</c:v>
                </c:pt>
                <c:pt idx="7">
                  <c:v>0.17</c:v>
                </c:pt>
                <c:pt idx="8">
                  <c:v>#N/A</c:v>
                </c:pt>
                <c:pt idx="9">
                  <c:v>0.15</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0.44</c:v>
                </c:pt>
                <c:pt idx="2">
                  <c:v>#N/A</c:v>
                </c:pt>
                <c:pt idx="3">
                  <c:v>0.47</c:v>
                </c:pt>
                <c:pt idx="4">
                  <c:v>#N/A</c:v>
                </c:pt>
                <c:pt idx="5">
                  <c:v>0.46</c:v>
                </c:pt>
                <c:pt idx="6">
                  <c:v>#N/A</c:v>
                </c:pt>
                <c:pt idx="7">
                  <c:v>0.44</c:v>
                </c:pt>
                <c:pt idx="8">
                  <c:v>#N/A</c:v>
                </c:pt>
                <c:pt idx="9">
                  <c:v>0.44</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0.76</c:v>
                </c:pt>
                <c:pt idx="2">
                  <c:v>#N/A</c:v>
                </c:pt>
                <c:pt idx="3">
                  <c:v>0.71</c:v>
                </c:pt>
                <c:pt idx="4">
                  <c:v>#N/A</c:v>
                </c:pt>
                <c:pt idx="5">
                  <c:v>0.79</c:v>
                </c:pt>
                <c:pt idx="6">
                  <c:v>#N/A</c:v>
                </c:pt>
                <c:pt idx="7">
                  <c:v>0.74</c:v>
                </c:pt>
                <c:pt idx="8">
                  <c:v>#N/A</c:v>
                </c:pt>
                <c:pt idx="9">
                  <c:v>0.75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臨海下水道事業会計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0.72</c:v>
                </c:pt>
                <c:pt idx="2">
                  <c:v>#N/A</c:v>
                </c:pt>
                <c:pt idx="3">
                  <c:v>0.78</c:v>
                </c:pt>
                <c:pt idx="4">
                  <c:v>#N/A</c:v>
                </c:pt>
                <c:pt idx="5">
                  <c:v>0.92</c:v>
                </c:pt>
                <c:pt idx="6">
                  <c:v>#N/A</c:v>
                </c:pt>
                <c:pt idx="7">
                  <c:v>0.9</c:v>
                </c:pt>
                <c:pt idx="8">
                  <c:v>#N/A</c:v>
                </c:pt>
                <c:pt idx="9">
                  <c:v>0.92</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c:v>
                </c:pt>
                <c:pt idx="2">
                  <c:v>#N/A</c:v>
                </c:pt>
                <c:pt idx="3">
                  <c:v>1.27</c:v>
                </c:pt>
                <c:pt idx="4">
                  <c:v>#N/A</c:v>
                </c:pt>
                <c:pt idx="5">
                  <c:v>1.33</c:v>
                </c:pt>
                <c:pt idx="6">
                  <c:v>#N/A</c:v>
                </c:pt>
                <c:pt idx="7">
                  <c:v>1.38</c:v>
                </c:pt>
                <c:pt idx="8">
                  <c:v>#N/A</c:v>
                </c:pt>
                <c:pt idx="9">
                  <c:v>1.27</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臨海工業用地等造成事業会計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1.04</c:v>
                </c:pt>
                <c:pt idx="2">
                  <c:v>#N/A</c:v>
                </c:pt>
                <c:pt idx="3">
                  <c:v>1.1200000000000001</c:v>
                </c:pt>
                <c:pt idx="4">
                  <c:v>#N/A</c:v>
                </c:pt>
                <c:pt idx="5">
                  <c:v>1.25</c:v>
                </c:pt>
                <c:pt idx="6">
                  <c:v>#N/A</c:v>
                </c:pt>
                <c:pt idx="7">
                  <c:v>1.63</c:v>
                </c:pt>
                <c:pt idx="8">
                  <c:v>#N/A</c:v>
                </c:pt>
                <c:pt idx="9">
                  <c:v>1.93</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3.47</c:v>
                </c:pt>
                <c:pt idx="2">
                  <c:v>#N/A</c:v>
                </c:pt>
                <c:pt idx="3">
                  <c:v>3.81</c:v>
                </c:pt>
                <c:pt idx="4">
                  <c:v>#N/A</c:v>
                </c:pt>
                <c:pt idx="5">
                  <c:v>3.86</c:v>
                </c:pt>
                <c:pt idx="6">
                  <c:v>#N/A</c:v>
                </c:pt>
                <c:pt idx="7">
                  <c:v>3.86</c:v>
                </c:pt>
                <c:pt idx="8">
                  <c:v>#N/A</c:v>
                </c:pt>
                <c:pt idx="9">
                  <c:v>3.87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3.05</c:v>
                </c:pt>
                <c:pt idx="2">
                  <c:v>#N/A</c:v>
                </c:pt>
                <c:pt idx="3">
                  <c:v>3.43</c:v>
                </c:pt>
                <c:pt idx="4">
                  <c:v>#N/A</c:v>
                </c:pt>
                <c:pt idx="5">
                  <c:v>3.66</c:v>
                </c:pt>
                <c:pt idx="6">
                  <c:v>#N/A</c:v>
                </c:pt>
                <c:pt idx="7">
                  <c:v>3.93</c:v>
                </c:pt>
                <c:pt idx="8">
                  <c:v>#N/A</c:v>
                </c:pt>
                <c:pt idx="9">
                  <c:v>4.1100000000000003</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00387680"/>
        <c:axId val="396894016"/>
      </c:barChart>
      <c:catAx>
        <c:axId val="4003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894016"/>
        <c:crosses val="autoZero"/>
        <c:auto val="1"/>
        <c:lblAlgn val="ctr"/>
        <c:lblOffset val="100"/>
        <c:tickLblSkip val="1"/>
        <c:tickMarkSkip val="1"/>
        <c:noMultiLvlLbl val="0"/>
      </c:catAx>
      <c:valAx>
        <c:axId val="39689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38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48101</c:v>
                </c:pt>
                <c:pt idx="5">
                  <c:v>50675</c:v>
                </c:pt>
                <c:pt idx="8">
                  <c:v>52511</c:v>
                </c:pt>
                <c:pt idx="11">
                  <c:v>53377</c:v>
                </c:pt>
                <c:pt idx="14">
                  <c:v>53481</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10</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656</c:v>
                </c:pt>
                <c:pt idx="3">
                  <c:v>518</c:v>
                </c:pt>
                <c:pt idx="6">
                  <c:v>767</c:v>
                </c:pt>
                <c:pt idx="9">
                  <c:v>688</c:v>
                </c:pt>
                <c:pt idx="12">
                  <c:v>655</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3681</c:v>
                </c:pt>
                <c:pt idx="3">
                  <c:v>3704</c:v>
                </c:pt>
                <c:pt idx="6">
                  <c:v>3763</c:v>
                </c:pt>
                <c:pt idx="9">
                  <c:v>3578</c:v>
                </c:pt>
                <c:pt idx="12">
                  <c:v>3633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2533</c:v>
                </c:pt>
                <c:pt idx="3">
                  <c:v>4167</c:v>
                </c:pt>
                <c:pt idx="6">
                  <c:v>5833</c:v>
                </c:pt>
                <c:pt idx="9">
                  <c:v>7167</c:v>
                </c:pt>
                <c:pt idx="12">
                  <c:v>8500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75491</c:v>
                </c:pt>
                <c:pt idx="3">
                  <c:v>73923</c:v>
                </c:pt>
                <c:pt idx="6">
                  <c:v>72252</c:v>
                </c:pt>
                <c:pt idx="9">
                  <c:v>70719</c:v>
                </c:pt>
                <c:pt idx="12">
                  <c:v>68346</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98755584"/>
        <c:axId val="396933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34270</c:v>
                </c:pt>
                <c:pt idx="2">
                  <c:v>#N/A</c:v>
                </c:pt>
                <c:pt idx="3">
                  <c:v>#N/A</c:v>
                </c:pt>
                <c:pt idx="4">
                  <c:v>31642</c:v>
                </c:pt>
                <c:pt idx="5">
                  <c:v>#N/A</c:v>
                </c:pt>
                <c:pt idx="6">
                  <c:v>#N/A</c:v>
                </c:pt>
                <c:pt idx="7">
                  <c:v>30104</c:v>
                </c:pt>
                <c:pt idx="8">
                  <c:v>#N/A</c:v>
                </c:pt>
                <c:pt idx="9">
                  <c:v>#N/A</c:v>
                </c:pt>
                <c:pt idx="10">
                  <c:v>28775</c:v>
                </c:pt>
                <c:pt idx="11">
                  <c:v>#N/A</c:v>
                </c:pt>
                <c:pt idx="12">
                  <c:v>#N/A</c:v>
                </c:pt>
                <c:pt idx="13">
                  <c:v>27653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98755584"/>
        <c:axId val="396933928"/>
      </c:lineChart>
      <c:catAx>
        <c:axId val="3987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933928"/>
        <c:crosses val="autoZero"/>
        <c:auto val="1"/>
        <c:lblAlgn val="ctr"/>
        <c:lblOffset val="100"/>
        <c:tickLblSkip val="1"/>
        <c:tickMarkSkip val="1"/>
        <c:noMultiLvlLbl val="0"/>
      </c:catAx>
      <c:valAx>
        <c:axId val="396933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7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607961</c:v>
                </c:pt>
                <c:pt idx="5">
                  <c:v>611105</c:v>
                </c:pt>
                <c:pt idx="8">
                  <c:v>610257</c:v>
                </c:pt>
                <c:pt idx="11">
                  <c:v>601845</c:v>
                </c:pt>
                <c:pt idx="14">
                  <c:v>588948</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24050</c:v>
                </c:pt>
                <c:pt idx="5">
                  <c:v>22616</c:v>
                </c:pt>
                <c:pt idx="8">
                  <c:v>21694</c:v>
                </c:pt>
                <c:pt idx="11">
                  <c:v>21012</c:v>
                </c:pt>
                <c:pt idx="14">
                  <c:v>20223</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63898</c:v>
                </c:pt>
                <c:pt idx="5">
                  <c:v>61768</c:v>
                </c:pt>
                <c:pt idx="8">
                  <c:v>67556</c:v>
                </c:pt>
                <c:pt idx="11">
                  <c:v>76046</c:v>
                </c:pt>
                <c:pt idx="14">
                  <c:v>80853</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21810</c:v>
                </c:pt>
                <c:pt idx="3">
                  <c:v>2169</c:v>
                </c:pt>
                <c:pt idx="6">
                  <c:v>2234</c:v>
                </c:pt>
                <c:pt idx="9">
                  <c:v>2450</c:v>
                </c:pt>
                <c:pt idx="12">
                  <c:v>2437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133567</c:v>
                </c:pt>
                <c:pt idx="3">
                  <c:v>125935</c:v>
                </c:pt>
                <c:pt idx="6">
                  <c:v>117363</c:v>
                </c:pt>
                <c:pt idx="9">
                  <c:v>114915</c:v>
                </c:pt>
                <c:pt idx="12">
                  <c:v>114534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49862</c:v>
                </c:pt>
                <c:pt idx="3">
                  <c:v>46499</c:v>
                </c:pt>
                <c:pt idx="6">
                  <c:v>43151</c:v>
                </c:pt>
                <c:pt idx="9">
                  <c:v>40709</c:v>
                </c:pt>
                <c:pt idx="12">
                  <c:v>39384</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1211</c:v>
                </c:pt>
                <c:pt idx="3">
                  <c:v>11737</c:v>
                </c:pt>
                <c:pt idx="6">
                  <c:v>11025</c:v>
                </c:pt>
                <c:pt idx="9">
                  <c:v>10373</c:v>
                </c:pt>
                <c:pt idx="12">
                  <c:v>9794</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895143</c:v>
                </c:pt>
                <c:pt idx="3">
                  <c:v>889242</c:v>
                </c:pt>
                <c:pt idx="6">
                  <c:v>878660</c:v>
                </c:pt>
                <c:pt idx="9">
                  <c:v>871423</c:v>
                </c:pt>
                <c:pt idx="12">
                  <c:v>866636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01263944"/>
        <c:axId val="407479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405684</c:v>
                </c:pt>
                <c:pt idx="2">
                  <c:v>#N/A</c:v>
                </c:pt>
                <c:pt idx="3">
                  <c:v>#N/A</c:v>
                </c:pt>
                <c:pt idx="4">
                  <c:v>380093</c:v>
                </c:pt>
                <c:pt idx="5">
                  <c:v>#N/A</c:v>
                </c:pt>
                <c:pt idx="6">
                  <c:v>#N/A</c:v>
                </c:pt>
                <c:pt idx="7">
                  <c:v>352926</c:v>
                </c:pt>
                <c:pt idx="8">
                  <c:v>#N/A</c:v>
                </c:pt>
                <c:pt idx="9">
                  <c:v>#N/A</c:v>
                </c:pt>
                <c:pt idx="10">
                  <c:v>340967</c:v>
                </c:pt>
                <c:pt idx="11">
                  <c:v>#N/A</c:v>
                </c:pt>
                <c:pt idx="12">
                  <c:v>#N/A</c:v>
                </c:pt>
                <c:pt idx="13">
                  <c:v>342762</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01263944"/>
        <c:axId val="407479800"/>
      </c:lineChart>
      <c:catAx>
        <c:axId val="40126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479800"/>
        <c:crosses val="autoZero"/>
        <c:auto val="1"/>
        <c:lblAlgn val="ctr"/>
        <c:lblOffset val="100"/>
        <c:tickLblSkip val="1"/>
        <c:tickMarkSkip val="1"/>
        <c:noMultiLvlLbl val="0"/>
      </c:catAx>
      <c:valAx>
        <c:axId val="40747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26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{B84B5855-08DB-48D3-9FC2-9AB16DA054CD}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{0576F3A7-36C1-4624-B252-13EA20286BA0}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{F403A20B-08E4-4465-936B-A4D7B8571EED}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{B78942C7-B8A4-42E9-B437-4525F0357A82}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{999FE477-ADF2-40CC-9C5C-D6C2F08E5D09}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{454A8E5C-D92D-479F-AAA5-26EDAE7115A2}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{291B2D3A-01DF-4CBB-B721-6EC4AC97B7CF}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{E05DB537-7A86-4514-B0A2-154C2973C2A2}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{D0B6C1DB-9211-4F6D-929A-464F50566D19}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{A68AC293-97F7-4D64-87F7-6A1164E0552D}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76671624"/>
        <c:axId val="476672016"/>
      </c:scatterChart>
      <c:valAx>
        <c:axId val="476671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672016"/>
        <c:crosses val="autoZero"/>
        <c:crossBetween val="midCat"/>
      </c:valAx>
      <c:valAx>
        <c:axId val="476672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67162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layout/>
                  <c15:dlblFieldTable>
                    <c15:dlblFTEntry>
                      <c15:txfldGUID>{799CB620-9DAF-4FA2-AF14-2B8B2B1B1F4C}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layout/>
                  <c15:dlblFieldTable>
                    <c15:dlblFTEntry>
                      <c15:txfldGUID>{59D1AD16-9E62-42AE-B9F9-7220C12C0E66}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layout/>
                  <c15:dlblFieldTable>
                    <c15:dlblFTEntry>
                      <c15:txfldGUID>{7F93A156-F2F8-44A1-9DE2-A470E2523662}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layout/>
                  <c15:dlblFieldTable>
                    <c15:dlblFTEntry>
                      <c15:txfldGUID>{959B8985-D66D-41B1-BA28-87F68B7434DA}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layout/>
                  <c15:dlblFieldTable>
                    <c15:dlblFTEntry>
                      <c15:txfldGUID>{436B03D3-90DB-4C7D-B7FB-7448540C5194}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16.7</c:v>
                </c:pt>
                <c:pt idx="2">
                  <c:v>15.3</c:v>
                </c:pt>
                <c:pt idx="3">
                  <c:v>14.5</c:v>
                </c:pt>
                <c:pt idx="4">
                  <c:v>13.8</c:v>
                </c:pt>
              </c:numCache>
            </c:numRef>
          </c:xVal>
          <c:yVal>
            <c:numRef>
              <c:f>公会計指標分析・財政指標組合せ分析表!$K$73:$O$73</c:f>
              <c:numCache>
                <c:formatCode>#,##0.0;"▲ "#,##0.0</c:formatCode>
                <c:ptCount val="5"/>
                <c:pt idx="0">
                  <c:v>191</c:v>
                </c:pt>
                <c:pt idx="1">
                  <c:v>182.7</c:v>
                </c:pt>
                <c:pt idx="2">
                  <c:v>171.1</c:v>
                </c:pt>
                <c:pt idx="3">
                  <c:v>163.4</c:v>
                </c:pt>
                <c:pt idx="4">
                  <c:v>164.9</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layout/>
                  <c15:dlblFieldTable>
                    <c15:dlblFTEntry>
                      <c15:txfldGUID>{1877379E-D6C2-4112-89F3-993404BDDB2B}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layout/>
                  <c15:dlblFieldTable>
                    <c15:dlblFTEntry>
                      <c15:txfldGUID>{D7053B2A-F054-4EA4-B482-9D2392F96082}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layout/>
                  <c15:dlblFieldTable>
                    <c15:dlblFTEntry>
                      <c15:txfldGUID>{6284B85E-7B58-4320-8D27-79638961BC76}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layout/>
                  <c15:dlblFieldTable>
                    <c15:dlblFTEntry>
                      <c15:txfldGUID>{A2065229-F248-415A-AFF2-CB77F5EE3F92}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layout/>
                  <c15:dlblFieldTable>
                    <c15:dlblFTEntry>
                      <c15:txfldGUID>{432153D9-1032-4985-8B85-1A42E55E9B42}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76672800"/>
        <c:axId val="476673192"/>
      </c:scatterChart>
      <c:valAx>
        <c:axId val="476672800"/>
        <c:scaling>
          <c:orientation val="minMax"/>
          <c:max val="17.900000000000002"/>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673192"/>
        <c:crosses val="autoZero"/>
        <c:crossBetween val="midCat"/>
      </c:valAx>
      <c:valAx>
        <c:axId val="476673192"/>
        <c:scaling>
          <c:orientation val="minMax"/>
          <c:max val="253"/>
          <c:min val="1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67280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794,433
782,230
4,190.49
450,596,001
442,769,112
3,756,095
259,902,102
834,658,915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長引く景気低迷の影響による税収の減等により基準財政収入額が低下、財政力指数は低位で推移し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。近年では製造業の業績好調による法人</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税の増等により財政力指数は改善傾向である。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四次行財政改革実行プラン」に基づき、公共事業箇所の重点化、医療費の適正化、介護予防等による社会保障費の抑制など歳出の合理化・重点化を実現するとともに、地方税の徴収率の向上や県有財産の有効活用により歳入確保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130628</xdr:rowOff>
    </xdr:to>
    <xdr:cxnSp macro="">
      <xdr:nvCxnSpPr>
        <xdr:cNvPr id="63" name="直線コネクタ 62"/>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123372</xdr:rowOff>
    </xdr:from>
    <xdr:to>
      <xdr:col>7</xdr:col>
      <xdr:colOff>152400</xdr:colOff>
      <xdr:row>37</xdr:row>
      <xdr:rowOff>124278</xdr:rowOff>
    </xdr:to>
    <xdr:cxnSp macro="">
      <xdr:nvCxnSpPr>
        <xdr:cNvPr id="68" name="直線コネクタ 67"/>
        <xdr:cNvCxnSpPr/>
      </xdr:nvCxnSpPr>
      <xdr:spPr>
        <a:xfrm flipV="1">
          <a:off x="4114800" y="6295572"/>
          <a:ext cx="8382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124278</xdr:rowOff>
    </xdr:from>
    <xdr:to>
      <xdr:col>6</xdr:col>
      <xdr:colOff>0</xdr:colOff>
      <xdr:row>38</xdr:row>
      <xdr:rowOff>125185</xdr:rowOff>
    </xdr:to>
    <xdr:cxnSp macro="">
      <xdr:nvCxnSpPr>
        <xdr:cNvPr id="71" name="直線コネクタ 70"/>
        <xdr:cNvCxnSpPr/>
      </xdr:nvCxnSpPr>
      <xdr:spPr>
        <a:xfrm flipV="1">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3" name="テキスト ボックス 7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125185</xdr:rowOff>
    </xdr:from>
    <xdr:to>
      <xdr:col>4</xdr:col>
      <xdr:colOff>482600</xdr:colOff>
      <xdr:row>38</xdr:row>
      <xdr:rowOff>125185</xdr:rowOff>
    </xdr:to>
    <xdr:cxnSp macro="">
      <xdr:nvCxnSpPr>
        <xdr:cNvPr id="74" name="直線コネクタ 73"/>
        <xdr:cNvCxnSpPr/>
      </xdr:nvCxnSpPr>
      <xdr:spPr>
        <a:xfrm>
          <a:off x="2336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5" name="フローチャート : 判断 74"/>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6" name="テキスト ボックス 75"/>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39</xdr:row>
      <xdr:rowOff>126093</xdr:rowOff>
    </xdr:to>
    <xdr:cxnSp macro="">
      <xdr:nvCxnSpPr>
        <xdr:cNvPr id="77" name="直線コネクタ 76"/>
        <xdr:cNvCxnSpPr/>
      </xdr:nvCxnSpPr>
      <xdr:spPr>
        <a:xfrm flipV="1">
          <a:off x="1447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161670</xdr:rowOff>
    </xdr:from>
    <xdr:ext cx="762000" cy="259045"/>
    <xdr:sp macro="" textlink="">
      <xdr:nvSpPr>
        <xdr:cNvPr id="79" name="テキスト ボックス 78"/>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81" name="テキスト ボックス 80"/>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72572</xdr:rowOff>
    </xdr:from>
    <xdr:to>
      <xdr:col>7</xdr:col>
      <xdr:colOff>203200</xdr:colOff>
      <xdr:row>37</xdr:row>
      <xdr:rowOff>2722</xdr:rowOff>
    </xdr:to>
    <xdr:sp macro="" textlink="">
      <xdr:nvSpPr>
        <xdr:cNvPr id="87" name="円/楕円 86"/>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89099</xdr:rowOff>
    </xdr:from>
    <xdr:ext cx="762000" cy="259045"/>
    <xdr:sp macro="" textlink="">
      <xdr:nvSpPr>
        <xdr:cNvPr id="88" name="財政力該当値テキスト"/>
        <xdr:cNvSpPr txBox="1"/>
      </xdr:nvSpPr>
      <xdr:spPr>
        <a:xfrm>
          <a:off x="50419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89" name="円/楕円 88"/>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0" name="テキスト ボックス 89"/>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74385</xdr:rowOff>
    </xdr:from>
    <xdr:to>
      <xdr:col>4</xdr:col>
      <xdr:colOff>533400</xdr:colOff>
      <xdr:row>39</xdr:row>
      <xdr:rowOff>4535</xdr:rowOff>
    </xdr:to>
    <xdr:sp macro="" textlink="">
      <xdr:nvSpPr>
        <xdr:cNvPr id="91" name="円/楕円 90"/>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14713</xdr:rowOff>
    </xdr:from>
    <xdr:ext cx="762000" cy="259045"/>
    <xdr:sp macro="" textlink="">
      <xdr:nvSpPr>
        <xdr:cNvPr id="92" name="テキスト ボックス 91"/>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74385</xdr:rowOff>
    </xdr:from>
    <xdr:to>
      <xdr:col>3</xdr:col>
      <xdr:colOff>330200</xdr:colOff>
      <xdr:row>39</xdr:row>
      <xdr:rowOff>4535</xdr:rowOff>
    </xdr:to>
    <xdr:sp macro="" textlink="">
      <xdr:nvSpPr>
        <xdr:cNvPr id="93" name="円/楕円 92"/>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14713</xdr:rowOff>
    </xdr:from>
    <xdr:ext cx="762000" cy="259045"/>
    <xdr:sp macro="" textlink="">
      <xdr:nvSpPr>
        <xdr:cNvPr id="94" name="テキスト ボックス 93"/>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5" name="円/楕円 94"/>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6" name="テキスト ボックス 95"/>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平成２８年度は地方譲与税や地方交付税が減少したことにより平成２７年度に続いて悪化し、全国平均を下回った。</a:t>
          </a:r>
          <a:endParaRPr lang="ja-JP" altLang="ja-JP" sz="1400">
            <a:effectLst/>
          </a:endParaRPr>
        </a:p>
        <a:p>
          <a:r>
            <a:rPr kumimoji="1" lang="ja-JP" altLang="ja-JP" sz="1100">
              <a:solidFill>
                <a:schemeClr val="dk1"/>
              </a:solidFill>
              <a:effectLst/>
              <a:latin typeface="+mn-lt"/>
              <a:ea typeface="+mn-ea"/>
              <a:cs typeface="+mn-cs"/>
            </a:rPr>
            <a:t>　今後、扶助費の支出および北陸新幹線の整備等に伴う県債発行の増加により公債費の増加が予想される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「第四次行財政改革実行プラン」に基づき、事務事業の見直し等により、義務的経費の抑制に努め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63</xdr:row>
      <xdr:rowOff>162560</xdr:rowOff>
    </xdr:to>
    <xdr:cxnSp macro="">
      <xdr:nvCxnSpPr>
        <xdr:cNvPr id="127" name="直線コネクタ 126"/>
        <xdr:cNvCxnSpPr/>
      </xdr:nvCxnSpPr>
      <xdr:spPr>
        <a:xfrm>
          <a:off x="4114800" y="10312400"/>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8"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151130</xdr:rowOff>
    </xdr:from>
    <xdr:to>
      <xdr:col>6</xdr:col>
      <xdr:colOff>0</xdr:colOff>
      <xdr:row>60</xdr:row>
      <xdr:rowOff>25400</xdr:rowOff>
    </xdr:to>
    <xdr:cxnSp macro="">
      <xdr:nvCxnSpPr>
        <xdr:cNvPr id="130" name="直線コネクタ 129"/>
        <xdr:cNvCxnSpPr/>
      </xdr:nvCxnSpPr>
      <xdr:spPr>
        <a:xfrm>
          <a:off x="3225800" y="100952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2" name="テキスト ボックス 13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151130</xdr:rowOff>
    </xdr:from>
    <xdr:to>
      <xdr:col>4</xdr:col>
      <xdr:colOff>482600</xdr:colOff>
      <xdr:row>60</xdr:row>
      <xdr:rowOff>146050</xdr:rowOff>
    </xdr:to>
    <xdr:cxnSp macro="">
      <xdr:nvCxnSpPr>
        <xdr:cNvPr id="133" name="直線コネクタ 132"/>
        <xdr:cNvCxnSpPr/>
      </xdr:nvCxnSpPr>
      <xdr:spPr>
        <a:xfrm flipV="1">
          <a:off x="2336800" y="1009523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35" name="テキスト ボックス 13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61</xdr:row>
      <xdr:rowOff>46990</xdr:rowOff>
    </xdr:to>
    <xdr:cxnSp macro="">
      <xdr:nvCxnSpPr>
        <xdr:cNvPr id="136" name="直線コネクタ 135"/>
        <xdr:cNvCxnSpPr/>
      </xdr:nvCxnSpPr>
      <xdr:spPr>
        <a:xfrm flipV="1">
          <a:off x="1447800" y="1043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8" name="テキスト ボックス 13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9" name="フローチャート : 判断 138"/>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0" name="テキスト ボックス 139"/>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46" name="円/楕円 145"/>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83837</xdr:rowOff>
    </xdr:from>
    <xdr:ext cx="762000" cy="259045"/>
    <xdr:sp macro="" textlink="">
      <xdr:nvSpPr>
        <xdr:cNvPr id="147"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48" name="円/楕円 147"/>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49" name="テキスト ボックス 148"/>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100330</xdr:rowOff>
    </xdr:from>
    <xdr:to>
      <xdr:col>4</xdr:col>
      <xdr:colOff>533400</xdr:colOff>
      <xdr:row>59</xdr:row>
      <xdr:rowOff>30480</xdr:rowOff>
    </xdr:to>
    <xdr:sp macro="" textlink="">
      <xdr:nvSpPr>
        <xdr:cNvPr id="150" name="円/楕円 149"/>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40657</xdr:rowOff>
    </xdr:from>
    <xdr:ext cx="762000" cy="259045"/>
    <xdr:sp macro="" textlink="">
      <xdr:nvSpPr>
        <xdr:cNvPr id="151" name="テキスト ボックス 150"/>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2" name="円/楕円 151"/>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53" name="テキスト ボックス 152"/>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4" name="円/楕円 153"/>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5" name="テキスト ボックス 154"/>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[163,698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本県は人口が少ないことから、人口１人当たりで比較すると他団体より高くなる傾向にある</a:t>
          </a:r>
          <a:r>
            <a:rPr kumimoji="1" lang="ja-JP" altLang="en-US" sz="1100">
              <a:solidFill>
                <a:schemeClr val="dk1"/>
              </a:solidFill>
              <a:effectLst/>
              <a:latin typeface="+mn-lt"/>
              <a:ea typeface="+mn-ea"/>
              <a:cs typeface="+mn-cs"/>
            </a:rPr>
            <a:t>。本県では、</a:t>
          </a:r>
          <a:r>
            <a:rPr kumimoji="1" lang="ja-JP" altLang="ja-JP" sz="1100">
              <a:solidFill>
                <a:schemeClr val="dk1"/>
              </a:solidFill>
              <a:effectLst/>
              <a:latin typeface="+mn-lt"/>
              <a:ea typeface="+mn-ea"/>
              <a:cs typeface="+mn-cs"/>
            </a:rPr>
            <a:t>出先機関の再編や職員数の削減など行財政改革の実施により平成２３年度から２７年度までに職員数の３％</a:t>
          </a:r>
          <a:r>
            <a:rPr kumimoji="1" lang="ja-JP" altLang="en-US" sz="1100">
              <a:solidFill>
                <a:schemeClr val="dk1"/>
              </a:solidFill>
              <a:effectLst/>
              <a:latin typeface="+mn-lt"/>
              <a:ea typeface="+mn-ea"/>
              <a:cs typeface="+mn-cs"/>
            </a:rPr>
            <a:t>削減するなど、人件費の削減努力を進めてきた。</a:t>
          </a:r>
          <a:endParaRPr lang="ja-JP" altLang="ja-JP" sz="1400">
            <a:effectLst/>
          </a:endParaRPr>
        </a:p>
        <a:p>
          <a:r>
            <a:rPr kumimoji="1" lang="ja-JP" altLang="ja-JP" sz="1100">
              <a:solidFill>
                <a:schemeClr val="dk1"/>
              </a:solidFill>
              <a:effectLst/>
              <a:latin typeface="+mn-lt"/>
              <a:ea typeface="+mn-ea"/>
              <a:cs typeface="+mn-cs"/>
            </a:rPr>
            <a:t>　引き続き、職員数の適正化を図るとともに、一括発注など執行方法に工夫をこらし、物件費等の削減に努める。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8686</xdr:rowOff>
    </xdr:from>
    <xdr:to>
      <xdr:col>7</xdr:col>
      <xdr:colOff>152400</xdr:colOff>
      <xdr:row>88</xdr:row>
      <xdr:rowOff>68287</xdr:rowOff>
    </xdr:to>
    <xdr:cxnSp macro="">
      <xdr:nvCxnSpPr>
        <xdr:cNvPr id="188" name="直線コネクタ 187"/>
        <xdr:cNvCxnSpPr/>
      </xdr:nvCxnSpPr>
      <xdr:spPr>
        <a:xfrm>
          <a:off x="4114800" y="15096286"/>
          <a:ext cx="8382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167882</xdr:rowOff>
    </xdr:from>
    <xdr:ext cx="762000" cy="259045"/>
    <xdr:sp macro="" textlink="">
      <xdr:nvSpPr>
        <xdr:cNvPr id="189" name="人件費・物件費等の状況平均値テキスト"/>
        <xdr:cNvSpPr txBox="1"/>
      </xdr:nvSpPr>
      <xdr:spPr>
        <a:xfrm>
          <a:off x="5041900" y="1439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115106</xdr:rowOff>
    </xdr:from>
    <xdr:to>
      <xdr:col>6</xdr:col>
      <xdr:colOff>0</xdr:colOff>
      <xdr:row>88</xdr:row>
      <xdr:rowOff>8686</xdr:rowOff>
    </xdr:to>
    <xdr:cxnSp macro="">
      <xdr:nvCxnSpPr>
        <xdr:cNvPr id="191" name="直線コネクタ 190"/>
        <xdr:cNvCxnSpPr/>
      </xdr:nvCxnSpPr>
      <xdr:spPr>
        <a:xfrm>
          <a:off x="3225800" y="15031256"/>
          <a:ext cx="889000" cy="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158126</xdr:rowOff>
    </xdr:from>
    <xdr:ext cx="736600" cy="259045"/>
    <xdr:sp macro="" textlink="">
      <xdr:nvSpPr>
        <xdr:cNvPr id="193" name="テキスト ボックス 192"/>
        <xdr:cNvSpPr txBox="1"/>
      </xdr:nvSpPr>
      <xdr:spPr>
        <a:xfrm>
          <a:off x="3733800" y="1421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108798</xdr:rowOff>
    </xdr:from>
    <xdr:to>
      <xdr:col>4</xdr:col>
      <xdr:colOff>482600</xdr:colOff>
      <xdr:row>87</xdr:row>
      <xdr:rowOff>115106</xdr:rowOff>
    </xdr:to>
    <xdr:cxnSp macro="">
      <xdr:nvCxnSpPr>
        <xdr:cNvPr id="194" name="直線コネクタ 193"/>
        <xdr:cNvCxnSpPr/>
      </xdr:nvCxnSpPr>
      <xdr:spPr>
        <a:xfrm>
          <a:off x="2336800" y="14853498"/>
          <a:ext cx="889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108798</xdr:rowOff>
    </xdr:from>
    <xdr:to>
      <xdr:col>3</xdr:col>
      <xdr:colOff>279400</xdr:colOff>
      <xdr:row>87</xdr:row>
      <xdr:rowOff>48910</xdr:rowOff>
    </xdr:to>
    <xdr:cxnSp macro="">
      <xdr:nvCxnSpPr>
        <xdr:cNvPr id="197" name="直線コネクタ 196"/>
        <xdr:cNvCxnSpPr/>
      </xdr:nvCxnSpPr>
      <xdr:spPr>
        <a:xfrm flipV="1">
          <a:off x="1447800" y="14853498"/>
          <a:ext cx="889000" cy="1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200" name="フローチャート : 判断 199"/>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201" name="テキスト ボックス 200"/>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17487</xdr:rowOff>
    </xdr:from>
    <xdr:to>
      <xdr:col>7</xdr:col>
      <xdr:colOff>203200</xdr:colOff>
      <xdr:row>88</xdr:row>
      <xdr:rowOff>119087</xdr:rowOff>
    </xdr:to>
    <xdr:sp macro="" textlink="">
      <xdr:nvSpPr>
        <xdr:cNvPr id="207" name="円/楕円 206"/>
        <xdr:cNvSpPr/>
      </xdr:nvSpPr>
      <xdr:spPr>
        <a:xfrm>
          <a:off x="4902200" y="151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161014</xdr:rowOff>
    </xdr:from>
    <xdr:ext cx="762000" cy="259045"/>
    <xdr:sp macro="" textlink="">
      <xdr:nvSpPr>
        <xdr:cNvPr id="208" name="人件費・物件費等の状況該当値テキスト"/>
        <xdr:cNvSpPr txBox="1"/>
      </xdr:nvSpPr>
      <xdr:spPr>
        <a:xfrm>
          <a:off x="5041900" y="1507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163,698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129336</xdr:rowOff>
    </xdr:from>
    <xdr:to>
      <xdr:col>6</xdr:col>
      <xdr:colOff>50800</xdr:colOff>
      <xdr:row>88</xdr:row>
      <xdr:rowOff>59486</xdr:rowOff>
    </xdr:to>
    <xdr:sp macro="" textlink="">
      <xdr:nvSpPr>
        <xdr:cNvPr id="209" name="円/楕円 208"/>
        <xdr:cNvSpPr/>
      </xdr:nvSpPr>
      <xdr:spPr>
        <a:xfrm>
          <a:off x="4064000" y="150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44263</xdr:rowOff>
    </xdr:from>
    <xdr:ext cx="736600" cy="259045"/>
    <xdr:sp macro="" textlink="">
      <xdr:nvSpPr>
        <xdr:cNvPr id="210" name="テキスト ボックス 209"/>
        <xdr:cNvSpPr txBox="1"/>
      </xdr:nvSpPr>
      <xdr:spPr>
        <a:xfrm>
          <a:off x="3733800" y="1513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162,216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64306</xdr:rowOff>
    </xdr:from>
    <xdr:to>
      <xdr:col>4</xdr:col>
      <xdr:colOff>533400</xdr:colOff>
      <xdr:row>87</xdr:row>
      <xdr:rowOff>165906</xdr:rowOff>
    </xdr:to>
    <xdr:sp macro="" textlink="">
      <xdr:nvSpPr>
        <xdr:cNvPr id="211" name="円/楕円 210"/>
        <xdr:cNvSpPr/>
      </xdr:nvSpPr>
      <xdr:spPr>
        <a:xfrm>
          <a:off x="3175000" y="149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150683</xdr:rowOff>
    </xdr:from>
    <xdr:ext cx="762000" cy="259045"/>
    <xdr:sp macro="" textlink="">
      <xdr:nvSpPr>
        <xdr:cNvPr id="212" name="テキスト ボックス 211"/>
        <xdr:cNvSpPr txBox="1"/>
      </xdr:nvSpPr>
      <xdr:spPr>
        <a:xfrm>
          <a:off x="2844800" y="150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160,599</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57998</xdr:rowOff>
    </xdr:from>
    <xdr:to>
      <xdr:col>3</xdr:col>
      <xdr:colOff>330200</xdr:colOff>
      <xdr:row>86</xdr:row>
      <xdr:rowOff>159598</xdr:rowOff>
    </xdr:to>
    <xdr:sp macro="" textlink="">
      <xdr:nvSpPr>
        <xdr:cNvPr id="213" name="円/楕円 212"/>
        <xdr:cNvSpPr/>
      </xdr:nvSpPr>
      <xdr:spPr>
        <a:xfrm>
          <a:off x="2286000" y="148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144375</xdr:rowOff>
    </xdr:from>
    <xdr:ext cx="762000" cy="259045"/>
    <xdr:sp macro="" textlink="">
      <xdr:nvSpPr>
        <xdr:cNvPr id="214" name="テキスト ボックス 213"/>
        <xdr:cNvSpPr txBox="1"/>
      </xdr:nvSpPr>
      <xdr:spPr>
        <a:xfrm>
          <a:off x="1955800" y="1488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156,179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169560</xdr:rowOff>
    </xdr:from>
    <xdr:to>
      <xdr:col>2</xdr:col>
      <xdr:colOff>127000</xdr:colOff>
      <xdr:row>87</xdr:row>
      <xdr:rowOff>99710</xdr:rowOff>
    </xdr:to>
    <xdr:sp macro="" textlink="">
      <xdr:nvSpPr>
        <xdr:cNvPr id="215" name="円/楕円 214"/>
        <xdr:cNvSpPr/>
      </xdr:nvSpPr>
      <xdr:spPr>
        <a:xfrm>
          <a:off x="1397000" y="149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84487</xdr:rowOff>
    </xdr:from>
    <xdr:ext cx="762000" cy="259045"/>
    <xdr:sp macro="" textlink="">
      <xdr:nvSpPr>
        <xdr:cNvPr id="216" name="テキスト ボックス 215"/>
        <xdr:cNvSpPr txBox="1"/>
      </xdr:nvSpPr>
      <xdr:spPr>
        <a:xfrm>
          <a:off x="1066800" y="1500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年度は前年度と比較して</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１００．０以下となっている。</a:t>
          </a:r>
          <a:endParaRPr lang="ja-JP" altLang="ja-JP" sz="1400">
            <a:effectLst/>
          </a:endParaRPr>
        </a:p>
        <a:p>
          <a:r>
            <a:rPr kumimoji="1" lang="ja-JP" altLang="ja-JP" sz="1100">
              <a:solidFill>
                <a:schemeClr val="dk1"/>
              </a:solidFill>
              <a:effectLst/>
              <a:latin typeface="+mn-lt"/>
              <a:ea typeface="+mn-ea"/>
              <a:cs typeface="+mn-cs"/>
            </a:rPr>
            <a:t>　今後とも、民間企業の状況や国・他県の動向を踏まえ、適正な給与水準を維持していく。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3" name="直線コネクタ 242"/>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4"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5" name="直線コネクタ 244"/>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46"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47" name="直線コネクタ 246"/>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146755</xdr:rowOff>
    </xdr:to>
    <xdr:cxnSp macro="">
      <xdr:nvCxnSpPr>
        <xdr:cNvPr id="248" name="直線コネクタ 247"/>
        <xdr:cNvCxnSpPr/>
      </xdr:nvCxnSpPr>
      <xdr:spPr>
        <a:xfrm flipV="1">
          <a:off x="16179800" y="143234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146755</xdr:rowOff>
    </xdr:to>
    <xdr:cxnSp macro="">
      <xdr:nvCxnSpPr>
        <xdr:cNvPr id="251" name="直線コネクタ 250"/>
        <xdr:cNvCxnSpPr/>
      </xdr:nvCxnSpPr>
      <xdr:spPr>
        <a:xfrm>
          <a:off x="15290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52916</xdr:rowOff>
    </xdr:to>
    <xdr:cxnSp macro="">
      <xdr:nvCxnSpPr>
        <xdr:cNvPr id="254" name="直線コネクタ 253"/>
        <xdr:cNvCxnSpPr/>
      </xdr:nvCxnSpPr>
      <xdr:spPr>
        <a:xfrm>
          <a:off x="14401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55" name="フローチャート : 判断 254"/>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56" name="テキスト ボックス 255"/>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89</xdr:row>
      <xdr:rowOff>83255</xdr:rowOff>
    </xdr:to>
    <xdr:cxnSp macro="">
      <xdr:nvCxnSpPr>
        <xdr:cNvPr id="257" name="直線コネクタ 256"/>
        <xdr:cNvCxnSpPr/>
      </xdr:nvCxnSpPr>
      <xdr:spPr>
        <a:xfrm flipV="1">
          <a:off x="13512800" y="14243050"/>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75088</xdr:rowOff>
    </xdr:from>
    <xdr:ext cx="762000" cy="259045"/>
    <xdr:sp macro="" textlink="">
      <xdr:nvSpPr>
        <xdr:cNvPr id="259" name="テキスト ボックス 258"/>
        <xdr:cNvSpPr txBox="1"/>
      </xdr:nvSpPr>
      <xdr:spPr>
        <a:xfrm>
          <a:off x="140208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1" name="テキスト ボックス 260"/>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67" name="円/楕円 266"/>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14411</xdr:rowOff>
    </xdr:from>
    <xdr:ext cx="762000" cy="259045"/>
    <xdr:sp macro="" textlink="">
      <xdr:nvSpPr>
        <xdr:cNvPr id="268" name="給与水準   （国との比較）該当値テキスト"/>
        <xdr:cNvSpPr txBox="1"/>
      </xdr:nvSpPr>
      <xdr:spPr>
        <a:xfrm>
          <a:off x="17106900" y="142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69" name="円/楕円 268"/>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0" name="テキスト ボックス 269"/>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1" name="円/楕円 270"/>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72" name="テキスト ボックス 271"/>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73" name="円/楕円 272"/>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32455</xdr:rowOff>
    </xdr:from>
    <xdr:to>
      <xdr:col>19</xdr:col>
      <xdr:colOff>533400</xdr:colOff>
      <xdr:row>89</xdr:row>
      <xdr:rowOff>134055</xdr:rowOff>
    </xdr:to>
    <xdr:sp macro="" textlink="">
      <xdr:nvSpPr>
        <xdr:cNvPr id="275" name="円/楕円 274"/>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144232</xdr:rowOff>
    </xdr:from>
    <xdr:ext cx="762000" cy="259045"/>
    <xdr:sp macro="" textlink="">
      <xdr:nvSpPr>
        <xdr:cNvPr id="276" name="テキスト ボックス 275"/>
        <xdr:cNvSpPr txBox="1"/>
      </xdr:nvSpPr>
      <xdr:spPr>
        <a:xfrm>
          <a:off x="13131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[1,571.94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本県は人口が少ないことから、人口１０万人当たりで比較すると他団体より高くなる傾向がある</a:t>
          </a:r>
          <a:r>
            <a:rPr kumimoji="1" lang="ja-JP" altLang="en-US" sz="1100">
              <a:solidFill>
                <a:schemeClr val="dk1"/>
              </a:solidFill>
              <a:effectLst/>
              <a:latin typeface="+mn-lt"/>
              <a:ea typeface="+mn-ea"/>
              <a:cs typeface="+mn-cs"/>
            </a:rPr>
            <a:t>。本県では、</a:t>
          </a:r>
          <a:r>
            <a:rPr kumimoji="1" lang="ja-JP" altLang="ja-JP" sz="1100">
              <a:solidFill>
                <a:schemeClr val="dk1"/>
              </a:solidFill>
              <a:effectLst/>
              <a:latin typeface="+mn-lt"/>
              <a:ea typeface="+mn-ea"/>
              <a:cs typeface="+mn-cs"/>
            </a:rPr>
            <a:t>平成２４年度から２７年度に全職員の０．４１％、一般行政部門で０．５７％の削減を実施しており、</a:t>
          </a:r>
          <a:r>
            <a:rPr kumimoji="1" lang="ja-JP" altLang="en-US" sz="1100">
              <a:solidFill>
                <a:schemeClr val="dk1"/>
              </a:solidFill>
              <a:effectLst/>
              <a:latin typeface="+mn-lt"/>
              <a:ea typeface="+mn-ea"/>
              <a:cs typeface="+mn-cs"/>
            </a:rPr>
            <a:t>平成２８年度も同水準を維持している。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一般行政部門の職員数では全国最小規模となって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　引き続き適正な定員管理に努めていく。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2" name="直線コネクタ 301"/>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3"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4" name="直線コネクタ 303"/>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5"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6" name="直線コネクタ 305"/>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106125</xdr:rowOff>
    </xdr:from>
    <xdr:to>
      <xdr:col>24</xdr:col>
      <xdr:colOff>558800</xdr:colOff>
      <xdr:row>66</xdr:row>
      <xdr:rowOff>135491</xdr:rowOff>
    </xdr:to>
    <xdr:cxnSp macro="">
      <xdr:nvCxnSpPr>
        <xdr:cNvPr id="307" name="直線コネクタ 306"/>
        <xdr:cNvCxnSpPr/>
      </xdr:nvCxnSpPr>
      <xdr:spPr>
        <a:xfrm>
          <a:off x="16179800" y="11421825"/>
          <a:ext cx="838200" cy="2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08"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09" name="フローチャート : 判断 308"/>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76735</xdr:rowOff>
    </xdr:from>
    <xdr:to>
      <xdr:col>23</xdr:col>
      <xdr:colOff>406400</xdr:colOff>
      <xdr:row>66</xdr:row>
      <xdr:rowOff>106125</xdr:rowOff>
    </xdr:to>
    <xdr:cxnSp macro="">
      <xdr:nvCxnSpPr>
        <xdr:cNvPr id="310" name="直線コネクタ 309"/>
        <xdr:cNvCxnSpPr/>
      </xdr:nvCxnSpPr>
      <xdr:spPr>
        <a:xfrm>
          <a:off x="15290800" y="1139243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1" name="フローチャート : 判断 310"/>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2" name="テキスト ボックス 311"/>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58493</xdr:rowOff>
    </xdr:from>
    <xdr:to>
      <xdr:col>22</xdr:col>
      <xdr:colOff>203200</xdr:colOff>
      <xdr:row>66</xdr:row>
      <xdr:rowOff>76735</xdr:rowOff>
    </xdr:to>
    <xdr:cxnSp macro="">
      <xdr:nvCxnSpPr>
        <xdr:cNvPr id="313" name="直線コネクタ 312"/>
        <xdr:cNvCxnSpPr/>
      </xdr:nvCxnSpPr>
      <xdr:spPr>
        <a:xfrm>
          <a:off x="14401800" y="11374193"/>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4" name="フローチャート : 判断 313"/>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5" name="テキスト ボックス 314"/>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58493</xdr:rowOff>
    </xdr:from>
    <xdr:to>
      <xdr:col>21</xdr:col>
      <xdr:colOff>0</xdr:colOff>
      <xdr:row>66</xdr:row>
      <xdr:rowOff>58855</xdr:rowOff>
    </xdr:to>
    <xdr:cxnSp macro="">
      <xdr:nvCxnSpPr>
        <xdr:cNvPr id="316" name="直線コネクタ 315"/>
        <xdr:cNvCxnSpPr/>
      </xdr:nvCxnSpPr>
      <xdr:spPr>
        <a:xfrm flipV="1">
          <a:off x="13512800" y="1137419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7" name="フローチャート : 判断 316"/>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18" name="テキスト ボックス 317"/>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19" name="フローチャート : 判断 318"/>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20" name="テキスト ボックス 319"/>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84691</xdr:rowOff>
    </xdr:from>
    <xdr:to>
      <xdr:col>24</xdr:col>
      <xdr:colOff>609600</xdr:colOff>
      <xdr:row>67</xdr:row>
      <xdr:rowOff>14841</xdr:rowOff>
    </xdr:to>
    <xdr:sp macro="" textlink="">
      <xdr:nvSpPr>
        <xdr:cNvPr id="326" name="円/楕円 325"/>
        <xdr:cNvSpPr/>
      </xdr:nvSpPr>
      <xdr:spPr>
        <a:xfrm>
          <a:off x="16967200" y="114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152018</xdr:rowOff>
    </xdr:from>
    <xdr:ext cx="762000" cy="259045"/>
    <xdr:sp macro="" textlink="">
      <xdr:nvSpPr>
        <xdr:cNvPr id="327" name="定員管理の状況該当値テキスト"/>
        <xdr:cNvSpPr txBox="1"/>
      </xdr:nvSpPr>
      <xdr:spPr>
        <a:xfrm>
          <a:off x="17106900" y="1129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1,571.94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55325</xdr:rowOff>
    </xdr:from>
    <xdr:to>
      <xdr:col>23</xdr:col>
      <xdr:colOff>457200</xdr:colOff>
      <xdr:row>66</xdr:row>
      <xdr:rowOff>156925</xdr:rowOff>
    </xdr:to>
    <xdr:sp macro="" textlink="">
      <xdr:nvSpPr>
        <xdr:cNvPr id="328" name="円/楕円 327"/>
        <xdr:cNvSpPr/>
      </xdr:nvSpPr>
      <xdr:spPr>
        <a:xfrm>
          <a:off x="16129000" y="113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141702</xdr:rowOff>
    </xdr:from>
    <xdr:ext cx="736600" cy="259045"/>
    <xdr:sp macro="" textlink="">
      <xdr:nvSpPr>
        <xdr:cNvPr id="329" name="テキスト ボックス 328"/>
        <xdr:cNvSpPr txBox="1"/>
      </xdr:nvSpPr>
      <xdr:spPr>
        <a:xfrm>
          <a:off x="15798800" y="1145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1,559.77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25935</xdr:rowOff>
    </xdr:from>
    <xdr:to>
      <xdr:col>22</xdr:col>
      <xdr:colOff>254000</xdr:colOff>
      <xdr:row>66</xdr:row>
      <xdr:rowOff>127535</xdr:rowOff>
    </xdr:to>
    <xdr:sp macro="" textlink="">
      <xdr:nvSpPr>
        <xdr:cNvPr id="330" name="円/楕円 329"/>
        <xdr:cNvSpPr/>
      </xdr:nvSpPr>
      <xdr:spPr>
        <a:xfrm>
          <a:off x="15240000" y="113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112312</xdr:rowOff>
    </xdr:from>
    <xdr:ext cx="762000" cy="259045"/>
    <xdr:sp macro="" textlink="">
      <xdr:nvSpPr>
        <xdr:cNvPr id="331" name="テキスト ボックス 330"/>
        <xdr:cNvSpPr txBox="1"/>
      </xdr:nvSpPr>
      <xdr:spPr>
        <a:xfrm>
          <a:off x="14909800" y="114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1,547.59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7693</xdr:rowOff>
    </xdr:from>
    <xdr:to>
      <xdr:col>21</xdr:col>
      <xdr:colOff>50800</xdr:colOff>
      <xdr:row>66</xdr:row>
      <xdr:rowOff>109293</xdr:rowOff>
    </xdr:to>
    <xdr:sp macro="" textlink="">
      <xdr:nvSpPr>
        <xdr:cNvPr id="332" name="円/楕円 331"/>
        <xdr:cNvSpPr/>
      </xdr:nvSpPr>
      <xdr:spPr>
        <a:xfrm>
          <a:off x="14351000" y="11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94070</xdr:rowOff>
    </xdr:from>
    <xdr:ext cx="762000" cy="259045"/>
    <xdr:sp macro="" textlink="">
      <xdr:nvSpPr>
        <xdr:cNvPr id="333" name="テキスト ボックス 332"/>
        <xdr:cNvSpPr txBox="1"/>
      </xdr:nvSpPr>
      <xdr:spPr>
        <a:xfrm>
          <a:off x="14020800" y="1140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1,540.03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8055</xdr:rowOff>
    </xdr:from>
    <xdr:to>
      <xdr:col>19</xdr:col>
      <xdr:colOff>533400</xdr:colOff>
      <xdr:row>66</xdr:row>
      <xdr:rowOff>109655</xdr:rowOff>
    </xdr:to>
    <xdr:sp macro="" textlink="">
      <xdr:nvSpPr>
        <xdr:cNvPr id="334" name="円/楕円 333"/>
        <xdr:cNvSpPr/>
      </xdr:nvSpPr>
      <xdr:spPr>
        <a:xfrm>
          <a:off x="13462000" y="113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94432</xdr:rowOff>
    </xdr:from>
    <xdr:ext cx="762000" cy="259045"/>
    <xdr:sp macro="" textlink="">
      <xdr:nvSpPr>
        <xdr:cNvPr id="335" name="テキスト ボックス 334"/>
        <xdr:cNvSpPr txBox="1"/>
      </xdr:nvSpPr>
      <xdr:spPr>
        <a:xfrm>
          <a:off x="13131800" y="1141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平成２３年度から実施して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繰上償還の影響により元利償還金は減少傾向で推移しており、分子全体は減少傾向である。また、景気回復の影響等により分母は</a:t>
          </a:r>
          <a:r>
            <a:rPr kumimoji="1" lang="ja-JP" altLang="en-US" sz="1100">
              <a:solidFill>
                <a:schemeClr val="dk1"/>
              </a:solidFill>
              <a:effectLst/>
              <a:latin typeface="+mn-lt"/>
              <a:ea typeface="+mn-ea"/>
              <a:cs typeface="+mn-cs"/>
            </a:rPr>
            <a:t>前年度水準維持しており</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年度も前年比０．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引き続き、公共事業の</a:t>
          </a:r>
          <a:r>
            <a:rPr kumimoji="1" lang="ja-JP" altLang="en-US" sz="1100">
              <a:solidFill>
                <a:schemeClr val="dk1"/>
              </a:solidFill>
              <a:effectLst/>
              <a:latin typeface="+mn-lt"/>
              <a:ea typeface="+mn-ea"/>
              <a:cs typeface="+mn-cs"/>
            </a:rPr>
            <a:t>選択と集中等</a:t>
          </a:r>
          <a:r>
            <a:rPr kumimoji="1" lang="ja-JP" altLang="ja-JP" sz="1100">
              <a:solidFill>
                <a:schemeClr val="dk1"/>
              </a:solidFill>
              <a:effectLst/>
              <a:latin typeface="+mn-lt"/>
              <a:ea typeface="+mn-ea"/>
              <a:cs typeface="+mn-cs"/>
            </a:rPr>
            <a:t>により、県債の新規発行の抑制を</a:t>
          </a:r>
          <a:r>
            <a:rPr kumimoji="1" lang="ja-JP" altLang="en-US" sz="110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0" name="直線コネクタ 34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1" name="テキスト ボックス 35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2" name="直線コネクタ 35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3" name="テキスト ボックス 35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6" name="直線コネクタ 35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7" name="テキスト ボックス 35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8" name="直線コネクタ 35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9" name="テキスト ボックス 35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0" name="直線コネクタ 35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1" name="テキスト ボックス 36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3" name="直線コネクタ 362"/>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4"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5" name="直線コネクタ 364"/>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6"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7" name="直線コネクタ 366"/>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59972</xdr:rowOff>
    </xdr:to>
    <xdr:cxnSp macro="">
      <xdr:nvCxnSpPr>
        <xdr:cNvPr id="368" name="直線コネクタ 367"/>
        <xdr:cNvCxnSpPr/>
      </xdr:nvCxnSpPr>
      <xdr:spPr>
        <a:xfrm flipV="1">
          <a:off x="16179800" y="6824133"/>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69"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0" name="フローチャート : 判断 369"/>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59972</xdr:rowOff>
    </xdr:from>
    <xdr:to>
      <xdr:col>23</xdr:col>
      <xdr:colOff>406400</xdr:colOff>
      <xdr:row>40</xdr:row>
      <xdr:rowOff>167217</xdr:rowOff>
    </xdr:to>
    <xdr:cxnSp macro="">
      <xdr:nvCxnSpPr>
        <xdr:cNvPr id="371" name="直線コネクタ 370"/>
        <xdr:cNvCxnSpPr/>
      </xdr:nvCxnSpPr>
      <xdr:spPr>
        <a:xfrm flipV="1">
          <a:off x="15290800" y="69179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2" name="フローチャート : 判断 371"/>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3" name="テキスト ボックス 372"/>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42</xdr:row>
      <xdr:rowOff>11995</xdr:rowOff>
    </xdr:to>
    <xdr:cxnSp macro="">
      <xdr:nvCxnSpPr>
        <xdr:cNvPr id="374" name="直線コネクタ 373"/>
        <xdr:cNvCxnSpPr/>
      </xdr:nvCxnSpPr>
      <xdr:spPr>
        <a:xfrm flipV="1">
          <a:off x="14401800" y="702521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5" name="フローチャート : 判断 374"/>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6" name="テキスト ボックス 375"/>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11995</xdr:rowOff>
    </xdr:from>
    <xdr:to>
      <xdr:col>21</xdr:col>
      <xdr:colOff>0</xdr:colOff>
      <xdr:row>42</xdr:row>
      <xdr:rowOff>119239</xdr:rowOff>
    </xdr:to>
    <xdr:cxnSp macro="">
      <xdr:nvCxnSpPr>
        <xdr:cNvPr id="377" name="直線コネクタ 376"/>
        <xdr:cNvCxnSpPr/>
      </xdr:nvCxnSpPr>
      <xdr:spPr>
        <a:xfrm flipV="1">
          <a:off x="13512800" y="72128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78" name="フローチャート : 判断 37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79" name="テキスト ボックス 378"/>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0" name="フローチャート : 判断 379"/>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81" name="テキスト ボックス 380"/>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7" name="円/楕円 386"/>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58860</xdr:rowOff>
    </xdr:from>
    <xdr:ext cx="762000" cy="259045"/>
    <xdr:sp macro="" textlink="">
      <xdr:nvSpPr>
        <xdr:cNvPr id="388"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9172</xdr:rowOff>
    </xdr:from>
    <xdr:to>
      <xdr:col>23</xdr:col>
      <xdr:colOff>457200</xdr:colOff>
      <xdr:row>40</xdr:row>
      <xdr:rowOff>110772</xdr:rowOff>
    </xdr:to>
    <xdr:sp macro="" textlink="">
      <xdr:nvSpPr>
        <xdr:cNvPr id="389" name="円/楕円 388"/>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90" name="テキスト ボックス 389"/>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391" name="円/楕円 390"/>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92" name="テキスト ボックス 391"/>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132645</xdr:rowOff>
    </xdr:from>
    <xdr:to>
      <xdr:col>21</xdr:col>
      <xdr:colOff>50800</xdr:colOff>
      <xdr:row>42</xdr:row>
      <xdr:rowOff>62795</xdr:rowOff>
    </xdr:to>
    <xdr:sp macro="" textlink="">
      <xdr:nvSpPr>
        <xdr:cNvPr id="393" name="円/楕円 392"/>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72972</xdr:rowOff>
    </xdr:from>
    <xdr:ext cx="762000" cy="259045"/>
    <xdr:sp macro="" textlink="">
      <xdr:nvSpPr>
        <xdr:cNvPr id="394" name="テキスト ボックス 393"/>
        <xdr:cNvSpPr txBox="1"/>
      </xdr:nvSpPr>
      <xdr:spPr>
        <a:xfrm>
          <a:off x="14020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5" name="円/楕円 394"/>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6" name="テキスト ボックス 395"/>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8" name="テキスト ボックス 397"/>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9" name="テキスト ボックス 398"/>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4" name="正方形/長方形 40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5" name="正方形/長方形 40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6" name="正方形/長方形 40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7" name="テキスト ボックス 40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平成２７年度までに</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により地方</a:t>
          </a:r>
          <a:r>
            <a:rPr kumimoji="1" lang="ja-JP" altLang="ja-JP" sz="1100">
              <a:solidFill>
                <a:schemeClr val="dk1"/>
              </a:solidFill>
              <a:effectLst/>
              <a:latin typeface="+mn-lt"/>
              <a:ea typeface="+mn-ea"/>
              <a:cs typeface="+mn-cs"/>
            </a:rPr>
            <a:t>債残高</a:t>
          </a:r>
          <a:r>
            <a:rPr kumimoji="1" lang="ja-JP" altLang="en-US" sz="1100">
              <a:solidFill>
                <a:schemeClr val="dk1"/>
              </a:solidFill>
              <a:effectLst/>
              <a:latin typeface="+mn-lt"/>
              <a:ea typeface="+mn-ea"/>
              <a:cs typeface="+mn-cs"/>
            </a:rPr>
            <a:t>を削減し、</a:t>
          </a:r>
          <a:r>
            <a:rPr kumimoji="1" lang="ja-JP" altLang="ja-JP" sz="1100">
              <a:solidFill>
                <a:schemeClr val="dk1"/>
              </a:solidFill>
              <a:effectLst/>
              <a:latin typeface="+mn-lt"/>
              <a:ea typeface="+mn-ea"/>
              <a:cs typeface="+mn-cs"/>
            </a:rPr>
            <a:t>病院事業会計の退職手当に関する一般会計の負担率見直し、公営企業債の償還の進捗などに伴い分子となる将来負担額</a:t>
          </a:r>
          <a:r>
            <a:rPr kumimoji="1" lang="ja-JP" altLang="en-US" sz="1100">
              <a:solidFill>
                <a:schemeClr val="dk1"/>
              </a:solidFill>
              <a:effectLst/>
              <a:latin typeface="+mn-lt"/>
              <a:ea typeface="+mn-ea"/>
              <a:cs typeface="+mn-cs"/>
            </a:rPr>
            <a:t>の圧縮に努めている。また、景気回復の影響等により法人関係税収が増加する等、</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も改善</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にある。一方で、将来負担額の控除対象である地方債残高のうちの交付税算入対象額が大きく減少していることから、平成２８年度は将来負担比率が増加した。</a:t>
          </a:r>
          <a:endParaRPr lang="ja-JP" altLang="ja-JP" sz="1400">
            <a:effectLst/>
          </a:endParaRPr>
        </a:p>
        <a:p>
          <a:r>
            <a:rPr kumimoji="1" lang="ja-JP" altLang="ja-JP" sz="1100">
              <a:solidFill>
                <a:schemeClr val="dk1"/>
              </a:solidFill>
              <a:effectLst/>
              <a:latin typeface="+mn-lt"/>
              <a:ea typeface="+mn-ea"/>
              <a:cs typeface="+mn-cs"/>
            </a:rPr>
            <a:t>　今後とも将来への負担を少しでも軽減するよう、</a:t>
          </a:r>
          <a:r>
            <a:rPr kumimoji="1" lang="ja-JP" altLang="en-US" sz="1100">
              <a:solidFill>
                <a:schemeClr val="dk1"/>
              </a:solidFill>
              <a:effectLst/>
              <a:latin typeface="+mn-lt"/>
              <a:ea typeface="+mn-ea"/>
              <a:cs typeface="+mn-cs"/>
            </a:rPr>
            <a:t>公共事業の選択と集中等により、県債の新規発行の抑制を図る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8" name="テキスト ボックス 40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9" name="直線コネクタ 40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0" name="テキスト ボックス 40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1" name="直線コネクタ 41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2" name="テキスト ボックス 41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3" name="直線コネクタ 41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4" name="テキスト ボックス 41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7" name="直線コネクタ 41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8" name="テキスト ボックス 41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9" name="直線コネクタ 41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0" name="テキスト ボックス 41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4" name="直線コネクタ 423"/>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5"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6" name="直線コネクタ 425"/>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7"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28" name="直線コネクタ 427"/>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25231</xdr:rowOff>
    </xdr:from>
    <xdr:to>
      <xdr:col>24</xdr:col>
      <xdr:colOff>558800</xdr:colOff>
      <xdr:row>19</xdr:row>
      <xdr:rowOff>37296</xdr:rowOff>
    </xdr:to>
    <xdr:cxnSp macro="">
      <xdr:nvCxnSpPr>
        <xdr:cNvPr id="429" name="直線コネクタ 428"/>
        <xdr:cNvCxnSpPr/>
      </xdr:nvCxnSpPr>
      <xdr:spPr>
        <a:xfrm>
          <a:off x="16179800" y="32827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36593</xdr:rowOff>
    </xdr:from>
    <xdr:ext cx="762000" cy="259045"/>
    <xdr:sp macro="" textlink="">
      <xdr:nvSpPr>
        <xdr:cNvPr id="430" name="将来負担の状況平均値テキスト"/>
        <xdr:cNvSpPr txBox="1"/>
      </xdr:nvSpPr>
      <xdr:spPr>
        <a:xfrm>
          <a:off x="17106900" y="329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1" name="フローチャート : 判断 430"/>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25231</xdr:rowOff>
    </xdr:from>
    <xdr:to>
      <xdr:col>23</xdr:col>
      <xdr:colOff>406400</xdr:colOff>
      <xdr:row>19</xdr:row>
      <xdr:rowOff>87164</xdr:rowOff>
    </xdr:to>
    <xdr:cxnSp macro="">
      <xdr:nvCxnSpPr>
        <xdr:cNvPr id="432" name="直線コネクタ 431"/>
        <xdr:cNvCxnSpPr/>
      </xdr:nvCxnSpPr>
      <xdr:spPr>
        <a:xfrm flipV="1">
          <a:off x="15290800" y="3282781"/>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3" name="フローチャート : 判断 432"/>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106655</xdr:rowOff>
    </xdr:from>
    <xdr:ext cx="736600" cy="259045"/>
    <xdr:sp macro="" textlink="">
      <xdr:nvSpPr>
        <xdr:cNvPr id="434" name="テキスト ボックス 433"/>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87164</xdr:rowOff>
    </xdr:from>
    <xdr:to>
      <xdr:col>22</xdr:col>
      <xdr:colOff>203200</xdr:colOff>
      <xdr:row>20</xdr:row>
      <xdr:rowOff>9017</xdr:rowOff>
    </xdr:to>
    <xdr:cxnSp macro="">
      <xdr:nvCxnSpPr>
        <xdr:cNvPr id="435" name="直線コネクタ 434"/>
        <xdr:cNvCxnSpPr/>
      </xdr:nvCxnSpPr>
      <xdr:spPr>
        <a:xfrm flipV="1">
          <a:off x="14401800" y="3344714"/>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6" name="フローチャート : 判断 435"/>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37" name="テキスト ボックス 436"/>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9017</xdr:rowOff>
    </xdr:from>
    <xdr:to>
      <xdr:col>21</xdr:col>
      <xdr:colOff>0</xdr:colOff>
      <xdr:row>20</xdr:row>
      <xdr:rowOff>75777</xdr:rowOff>
    </xdr:to>
    <xdr:cxnSp macro="">
      <xdr:nvCxnSpPr>
        <xdr:cNvPr id="438" name="直線コネクタ 437"/>
        <xdr:cNvCxnSpPr/>
      </xdr:nvCxnSpPr>
      <xdr:spPr>
        <a:xfrm flipV="1">
          <a:off x="13512800" y="3438017"/>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39" name="フローチャート : 判断 438"/>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0" name="テキスト ボックス 439"/>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1" name="フローチャート : 判断 440"/>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2" name="テキスト ボックス 441"/>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157946</xdr:rowOff>
    </xdr:from>
    <xdr:to>
      <xdr:col>24</xdr:col>
      <xdr:colOff>609600</xdr:colOff>
      <xdr:row>19</xdr:row>
      <xdr:rowOff>88095</xdr:rowOff>
    </xdr:to>
    <xdr:sp macro="" textlink="">
      <xdr:nvSpPr>
        <xdr:cNvPr id="448" name="円/楕円 447"/>
        <xdr:cNvSpPr/>
      </xdr:nvSpPr>
      <xdr:spPr>
        <a:xfrm>
          <a:off x="16967200" y="324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3023</xdr:rowOff>
    </xdr:from>
    <xdr:ext cx="762000" cy="259045"/>
    <xdr:sp macro="" textlink="">
      <xdr:nvSpPr>
        <xdr:cNvPr id="449" name="将来負担の状況該当値テキスト"/>
        <xdr:cNvSpPr txBox="1"/>
      </xdr:nvSpPr>
      <xdr:spPr>
        <a:xfrm>
          <a:off x="17106900" y="30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145881</xdr:rowOff>
    </xdr:from>
    <xdr:to>
      <xdr:col>23</xdr:col>
      <xdr:colOff>457200</xdr:colOff>
      <xdr:row>19</xdr:row>
      <xdr:rowOff>76031</xdr:rowOff>
    </xdr:to>
    <xdr:sp macro="" textlink="">
      <xdr:nvSpPr>
        <xdr:cNvPr id="450" name="円/楕円 449"/>
        <xdr:cNvSpPr/>
      </xdr:nvSpPr>
      <xdr:spPr>
        <a:xfrm>
          <a:off x="16129000" y="3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86208</xdr:rowOff>
    </xdr:from>
    <xdr:ext cx="736600" cy="259045"/>
    <xdr:sp macro="" textlink="">
      <xdr:nvSpPr>
        <xdr:cNvPr id="451" name="テキスト ボックス 450"/>
        <xdr:cNvSpPr txBox="1"/>
      </xdr:nvSpPr>
      <xdr:spPr>
        <a:xfrm>
          <a:off x="15798800" y="3000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36364</xdr:rowOff>
    </xdr:from>
    <xdr:to>
      <xdr:col>22</xdr:col>
      <xdr:colOff>254000</xdr:colOff>
      <xdr:row>19</xdr:row>
      <xdr:rowOff>137964</xdr:rowOff>
    </xdr:to>
    <xdr:sp macro="" textlink="">
      <xdr:nvSpPr>
        <xdr:cNvPr id="452" name="円/楕円 451"/>
        <xdr:cNvSpPr/>
      </xdr:nvSpPr>
      <xdr:spPr>
        <a:xfrm>
          <a:off x="15240000" y="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148141</xdr:rowOff>
    </xdr:from>
    <xdr:ext cx="762000" cy="259045"/>
    <xdr:sp macro="" textlink="">
      <xdr:nvSpPr>
        <xdr:cNvPr id="453" name="テキスト ボックス 452"/>
        <xdr:cNvSpPr txBox="1"/>
      </xdr:nvSpPr>
      <xdr:spPr>
        <a:xfrm>
          <a:off x="14909800" y="306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129667</xdr:rowOff>
    </xdr:from>
    <xdr:to>
      <xdr:col>21</xdr:col>
      <xdr:colOff>50800</xdr:colOff>
      <xdr:row>20</xdr:row>
      <xdr:rowOff>59817</xdr:rowOff>
    </xdr:to>
    <xdr:sp macro="" textlink="">
      <xdr:nvSpPr>
        <xdr:cNvPr id="454" name="円/楕円 453"/>
        <xdr:cNvSpPr/>
      </xdr:nvSpPr>
      <xdr:spPr>
        <a:xfrm>
          <a:off x="14351000" y="33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69994</xdr:rowOff>
    </xdr:from>
    <xdr:ext cx="762000" cy="259045"/>
    <xdr:sp macro="" textlink="">
      <xdr:nvSpPr>
        <xdr:cNvPr id="455" name="テキスト ボックス 454"/>
        <xdr:cNvSpPr txBox="1"/>
      </xdr:nvSpPr>
      <xdr:spPr>
        <a:xfrm>
          <a:off x="14020800" y="3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24977</xdr:rowOff>
    </xdr:from>
    <xdr:to>
      <xdr:col>19</xdr:col>
      <xdr:colOff>533400</xdr:colOff>
      <xdr:row>20</xdr:row>
      <xdr:rowOff>126577</xdr:rowOff>
    </xdr:to>
    <xdr:sp macro="" textlink="">
      <xdr:nvSpPr>
        <xdr:cNvPr id="456" name="円/楕円 455"/>
        <xdr:cNvSpPr/>
      </xdr:nvSpPr>
      <xdr:spPr>
        <a:xfrm>
          <a:off x="13462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136754</xdr:rowOff>
    </xdr:from>
    <xdr:ext cx="762000" cy="259045"/>
    <xdr:sp macro="" textlink="">
      <xdr:nvSpPr>
        <xdr:cNvPr id="457" name="テキスト ボックス 456"/>
        <xdr:cNvSpPr txBox="1"/>
      </xdr:nvSpPr>
      <xdr:spPr>
        <a:xfrm>
          <a:off x="13131800" y="322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794,433
782,230
4,190.49
450,596,001
442,769,112
3,756,095
259,902,102
834,658,915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行財政改革の実施により、平成</a:t>
          </a:r>
          <a:r>
            <a:rPr kumimoji="1" lang="en-US" altLang="ja-JP" sz="1100" baseline="0">
              <a:latin typeface="ＭＳ Ｐゴシック"/>
            </a:rPr>
            <a:t>23</a:t>
          </a:r>
          <a:r>
            <a:rPr kumimoji="1" lang="ja-JP" altLang="en-US" sz="1100" baseline="0">
              <a:latin typeface="ＭＳ Ｐゴシック"/>
            </a:rPr>
            <a:t>年度から平成</a:t>
          </a:r>
          <a:r>
            <a:rPr kumimoji="1" lang="en-US" altLang="ja-JP" sz="1100" baseline="0">
              <a:latin typeface="ＭＳ Ｐゴシック"/>
            </a:rPr>
            <a:t>27</a:t>
          </a:r>
          <a:r>
            <a:rPr kumimoji="1" lang="ja-JP" altLang="en-US" sz="1100" baseline="0">
              <a:latin typeface="ＭＳ Ｐゴシック"/>
            </a:rPr>
            <a:t>年度までに職員数を３％削減し、一般行政部門の職員数は全国最小規模となっている。</a:t>
          </a:r>
          <a:endParaRPr kumimoji="1" lang="en-US" altLang="ja-JP" sz="1100" baseline="0">
            <a:latin typeface="ＭＳ Ｐゴシック"/>
          </a:endParaRPr>
        </a:p>
        <a:p>
          <a:r>
            <a:rPr kumimoji="1" lang="ja-JP" altLang="en-US" sz="1100" baseline="0">
              <a:latin typeface="ＭＳ Ｐゴシック"/>
            </a:rPr>
            <a:t>　平成</a:t>
          </a:r>
          <a:r>
            <a:rPr kumimoji="1" lang="en-US" altLang="ja-JP" sz="1100" baseline="0">
              <a:latin typeface="ＭＳ Ｐゴシック"/>
            </a:rPr>
            <a:t>28</a:t>
          </a:r>
          <a:r>
            <a:rPr kumimoji="1" lang="ja-JP" altLang="en-US" sz="1100" baseline="0">
              <a:latin typeface="ＭＳ Ｐゴシック"/>
            </a:rPr>
            <a:t>年度も、臨時財政対策債等の歳入の減少により人件費の経常収支比率は増加しているが、依然として他団体と比較して低い値を示している。</a:t>
          </a:r>
          <a:endParaRPr kumimoji="1" lang="en-US" altLang="ja-JP" sz="11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165100</xdr:rowOff>
    </xdr:from>
    <xdr:to>
      <xdr:col>7</xdr:col>
      <xdr:colOff>15875</xdr:colOff>
      <xdr:row>37</xdr:row>
      <xdr:rowOff>12700</xdr:rowOff>
    </xdr:to>
    <xdr:cxnSp macro="">
      <xdr:nvCxnSpPr>
        <xdr:cNvPr id="65" name="直線コネクタ 64"/>
        <xdr:cNvCxnSpPr/>
      </xdr:nvCxnSpPr>
      <xdr:spPr>
        <a:xfrm>
          <a:off x="3987800" y="6165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35</xdr:row>
      <xdr:rowOff>165100</xdr:rowOff>
    </xdr:to>
    <xdr:cxnSp macro="">
      <xdr:nvCxnSpPr>
        <xdr:cNvPr id="68" name="直線コネクタ 67"/>
        <xdr:cNvCxnSpPr/>
      </xdr:nvCxnSpPr>
      <xdr:spPr>
        <a:xfrm>
          <a:off x="3098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127000</xdr:rowOff>
    </xdr:to>
    <xdr:cxnSp macro="">
      <xdr:nvCxnSpPr>
        <xdr:cNvPr id="71" name="直線コネクタ 70"/>
        <xdr:cNvCxnSpPr/>
      </xdr:nvCxnSpPr>
      <xdr:spPr>
        <a:xfrm>
          <a:off x="2209800" y="607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36</xdr:row>
      <xdr:rowOff>50800</xdr:rowOff>
    </xdr:to>
    <xdr:cxnSp macro="">
      <xdr:nvCxnSpPr>
        <xdr:cNvPr id="74" name="直線コネクタ 73"/>
        <xdr:cNvCxnSpPr/>
      </xdr:nvCxnSpPr>
      <xdr:spPr>
        <a:xfrm flipV="1">
          <a:off x="1320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29227</xdr:rowOff>
    </xdr:from>
    <xdr:ext cx="762000" cy="259045"/>
    <xdr:sp macro="" textlink="">
      <xdr:nvSpPr>
        <xdr:cNvPr id="76" name="テキスト ボックス 75"/>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84" name="円/楕円 83"/>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149877</xdr:rowOff>
    </xdr:from>
    <xdr:ext cx="762000" cy="259045"/>
    <xdr:sp macro="" textlink="">
      <xdr:nvSpPr>
        <xdr:cNvPr id="85" name="人件費該当値テキスト"/>
        <xdr:cNvSpPr txBox="1"/>
      </xdr:nvSpPr>
      <xdr:spPr>
        <a:xfrm>
          <a:off x="4914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114300</xdr:rowOff>
    </xdr:from>
    <xdr:to>
      <xdr:col>5</xdr:col>
      <xdr:colOff>600075</xdr:colOff>
      <xdr:row>36</xdr:row>
      <xdr:rowOff>44450</xdr:rowOff>
    </xdr:to>
    <xdr:sp macro="" textlink="">
      <xdr:nvSpPr>
        <xdr:cNvPr id="86" name="円/楕円 85"/>
        <xdr:cNvSpPr/>
      </xdr:nvSpPr>
      <xdr:spPr>
        <a:xfrm>
          <a:off x="3937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54627</xdr:rowOff>
    </xdr:from>
    <xdr:ext cx="736600" cy="259045"/>
    <xdr:sp macro="" textlink="">
      <xdr:nvSpPr>
        <xdr:cNvPr id="87" name="テキスト ボックス 86"/>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76200</xdr:rowOff>
    </xdr:from>
    <xdr:to>
      <xdr:col>4</xdr:col>
      <xdr:colOff>396875</xdr:colOff>
      <xdr:row>36</xdr:row>
      <xdr:rowOff>6350</xdr:rowOff>
    </xdr:to>
    <xdr:sp macro="" textlink="">
      <xdr:nvSpPr>
        <xdr:cNvPr id="88" name="円/楕円 87"/>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16527</xdr:rowOff>
    </xdr:from>
    <xdr:ext cx="762000" cy="259045"/>
    <xdr:sp macro="" textlink="">
      <xdr:nvSpPr>
        <xdr:cNvPr id="89" name="テキスト ボックス 88"/>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0" name="円/楕円 89"/>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1" name="テキスト ボックス 90"/>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2" name="円/楕円 91"/>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3" name="テキスト ボックス 92"/>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％付近で推移しており、類似団体の平均および都道府県平均より高い水準で推移している。</a:t>
          </a:r>
          <a:endParaRPr lang="ja-JP" altLang="ja-JP" sz="1400">
            <a:effectLst/>
          </a:endParaRPr>
        </a:p>
        <a:p>
          <a:r>
            <a:rPr kumimoji="1" lang="ja-JP" altLang="ja-JP" sz="1100">
              <a:solidFill>
                <a:schemeClr val="dk1"/>
              </a:solidFill>
              <a:effectLst/>
              <a:latin typeface="+mn-lt"/>
              <a:ea typeface="+mn-ea"/>
              <a:cs typeface="+mn-cs"/>
            </a:rPr>
            <a:t>　毎年、事務事業の総点検を行い、委託業務内容の見直し等無駄な経費の見直しを実施し、歳出の抑制を図っている。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24130</xdr:rowOff>
    </xdr:from>
    <xdr:to>
      <xdr:col>24</xdr:col>
      <xdr:colOff>22225</xdr:colOff>
      <xdr:row>21</xdr:row>
      <xdr:rowOff>161290</xdr:rowOff>
    </xdr:to>
    <xdr:cxnSp macro="">
      <xdr:nvCxnSpPr>
        <xdr:cNvPr id="122" name="直線コネクタ 121"/>
        <xdr:cNvCxnSpPr/>
      </xdr:nvCxnSpPr>
      <xdr:spPr>
        <a:xfrm>
          <a:off x="15671800" y="3624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21</xdr:row>
      <xdr:rowOff>24130</xdr:rowOff>
    </xdr:from>
    <xdr:to>
      <xdr:col>22</xdr:col>
      <xdr:colOff>555625</xdr:colOff>
      <xdr:row>21</xdr:row>
      <xdr:rowOff>69850</xdr:rowOff>
    </xdr:to>
    <xdr:cxnSp macro="">
      <xdr:nvCxnSpPr>
        <xdr:cNvPr id="125" name="直線コネクタ 124"/>
        <xdr:cNvCxnSpPr/>
      </xdr:nvCxnSpPr>
      <xdr:spPr>
        <a:xfrm flipV="1">
          <a:off x="14782800" y="3624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69850</xdr:rowOff>
    </xdr:from>
    <xdr:to>
      <xdr:col>21</xdr:col>
      <xdr:colOff>352425</xdr:colOff>
      <xdr:row>21</xdr:row>
      <xdr:rowOff>69850</xdr:rowOff>
    </xdr:to>
    <xdr:cxnSp macro="">
      <xdr:nvCxnSpPr>
        <xdr:cNvPr id="128" name="直線コネクタ 127"/>
        <xdr:cNvCxnSpPr/>
      </xdr:nvCxnSpPr>
      <xdr:spPr>
        <a:xfrm>
          <a:off x="13893800" y="367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21</xdr:row>
      <xdr:rowOff>69850</xdr:rowOff>
    </xdr:from>
    <xdr:to>
      <xdr:col>20</xdr:col>
      <xdr:colOff>149225</xdr:colOff>
      <xdr:row>21</xdr:row>
      <xdr:rowOff>69850</xdr:rowOff>
    </xdr:to>
    <xdr:cxnSp macro="">
      <xdr:nvCxnSpPr>
        <xdr:cNvPr id="131" name="直線コネクタ 130"/>
        <xdr:cNvCxnSpPr/>
      </xdr:nvCxnSpPr>
      <xdr:spPr>
        <a:xfrm>
          <a:off x="13004800" y="367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5" name="テキスト ボックス 13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21</xdr:row>
      <xdr:rowOff>110490</xdr:rowOff>
    </xdr:from>
    <xdr:to>
      <xdr:col>24</xdr:col>
      <xdr:colOff>73025</xdr:colOff>
      <xdr:row>22</xdr:row>
      <xdr:rowOff>40640</xdr:rowOff>
    </xdr:to>
    <xdr:sp macro="" textlink="">
      <xdr:nvSpPr>
        <xdr:cNvPr id="141" name="円/楕円 140"/>
        <xdr:cNvSpPr/>
      </xdr:nvSpPr>
      <xdr:spPr>
        <a:xfrm>
          <a:off x="164592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21</xdr:row>
      <xdr:rowOff>19067</xdr:rowOff>
    </xdr:from>
    <xdr:ext cx="762000" cy="259045"/>
    <xdr:sp macro="" textlink="">
      <xdr:nvSpPr>
        <xdr:cNvPr id="142" name="物件費該当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144780</xdr:rowOff>
    </xdr:from>
    <xdr:to>
      <xdr:col>22</xdr:col>
      <xdr:colOff>606425</xdr:colOff>
      <xdr:row>21</xdr:row>
      <xdr:rowOff>74930</xdr:rowOff>
    </xdr:to>
    <xdr:sp macro="" textlink="">
      <xdr:nvSpPr>
        <xdr:cNvPr id="143" name="円/楕円 142"/>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59707</xdr:rowOff>
    </xdr:from>
    <xdr:ext cx="736600" cy="259045"/>
    <xdr:sp macro="" textlink="">
      <xdr:nvSpPr>
        <xdr:cNvPr id="144" name="テキスト ボックス 143"/>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301625</xdr:colOff>
      <xdr:row>21</xdr:row>
      <xdr:rowOff>19050</xdr:rowOff>
    </xdr:from>
    <xdr:to>
      <xdr:col>21</xdr:col>
      <xdr:colOff>403225</xdr:colOff>
      <xdr:row>21</xdr:row>
      <xdr:rowOff>120650</xdr:rowOff>
    </xdr:to>
    <xdr:sp macro="" textlink="">
      <xdr:nvSpPr>
        <xdr:cNvPr id="145" name="円/楕円 144"/>
        <xdr:cNvSpPr/>
      </xdr:nvSpPr>
      <xdr:spPr>
        <a:xfrm>
          <a:off x="14732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105427</xdr:rowOff>
    </xdr:from>
    <xdr:ext cx="762000" cy="259045"/>
    <xdr:sp macro="" textlink="">
      <xdr:nvSpPr>
        <xdr:cNvPr id="146" name="テキスト ボックス 145"/>
        <xdr:cNvSpPr txBox="1"/>
      </xdr:nvSpPr>
      <xdr:spPr>
        <a:xfrm>
          <a:off x="14401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98425</xdr:colOff>
      <xdr:row>21</xdr:row>
      <xdr:rowOff>19050</xdr:rowOff>
    </xdr:from>
    <xdr:to>
      <xdr:col>20</xdr:col>
      <xdr:colOff>200025</xdr:colOff>
      <xdr:row>21</xdr:row>
      <xdr:rowOff>120650</xdr:rowOff>
    </xdr:to>
    <xdr:sp macro="" textlink="">
      <xdr:nvSpPr>
        <xdr:cNvPr id="147" name="円/楕円 146"/>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105427</xdr:rowOff>
    </xdr:from>
    <xdr:ext cx="762000" cy="259045"/>
    <xdr:sp macro="" textlink="">
      <xdr:nvSpPr>
        <xdr:cNvPr id="148" name="テキスト ボックス 147"/>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19050</xdr:rowOff>
    </xdr:from>
    <xdr:to>
      <xdr:col>18</xdr:col>
      <xdr:colOff>682625</xdr:colOff>
      <xdr:row>21</xdr:row>
      <xdr:rowOff>120650</xdr:rowOff>
    </xdr:to>
    <xdr:sp macro="" textlink="">
      <xdr:nvSpPr>
        <xdr:cNvPr id="149" name="円/楕円 148"/>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105427</xdr:rowOff>
    </xdr:from>
    <xdr:ext cx="762000" cy="259045"/>
    <xdr:sp macro="" textlink="">
      <xdr:nvSpPr>
        <xdr:cNvPr id="150" name="テキスト ボックス 149"/>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高齢化の進展による介護給付費の増や受給者の増による指定難病等医療費助成の増等により、扶助費に係る経常収支比率は増加傾向にある。</a:t>
          </a:r>
          <a:endParaRPr kumimoji="1" lang="en-US" altLang="ja-JP" sz="1100">
            <a:latin typeface="ＭＳ Ｐゴシック"/>
          </a:endParaRPr>
        </a:p>
        <a:p>
          <a:r>
            <a:rPr kumimoji="1" lang="ja-JP" altLang="en-US" sz="1100">
              <a:latin typeface="ＭＳ Ｐゴシック"/>
            </a:rPr>
            <a:t>　今後、医療費適正化計画の着実な実行や介護予防の推進等により、社会保障費の抑制に努めていく。</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58</xdr:row>
      <xdr:rowOff>35560</xdr:rowOff>
    </xdr:to>
    <xdr:cxnSp macro="">
      <xdr:nvCxnSpPr>
        <xdr:cNvPr id="179" name="直線コネクタ 178"/>
        <xdr:cNvCxnSpPr/>
      </xdr:nvCxnSpPr>
      <xdr:spPr>
        <a:xfrm>
          <a:off x="3987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0"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115570</xdr:rowOff>
    </xdr:to>
    <xdr:cxnSp macro="">
      <xdr:nvCxnSpPr>
        <xdr:cNvPr id="182" name="直線コネクタ 181"/>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84" name="テキスト ボックス 18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69850</xdr:rowOff>
    </xdr:to>
    <xdr:cxnSp macro="">
      <xdr:nvCxnSpPr>
        <xdr:cNvPr id="185" name="直線コネクタ 184"/>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57</xdr:row>
      <xdr:rowOff>69850</xdr:rowOff>
    </xdr:to>
    <xdr:cxnSp macro="">
      <xdr:nvCxnSpPr>
        <xdr:cNvPr id="188" name="直線コネクタ 187"/>
        <xdr:cNvCxnSpPr/>
      </xdr:nvCxnSpPr>
      <xdr:spPr>
        <a:xfrm>
          <a:off x="1320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27957</xdr:rowOff>
    </xdr:from>
    <xdr:ext cx="762000" cy="259045"/>
    <xdr:sp macro="" textlink="">
      <xdr:nvSpPr>
        <xdr:cNvPr id="190" name="テキスト ボックス 189"/>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156210</xdr:rowOff>
    </xdr:from>
    <xdr:to>
      <xdr:col>7</xdr:col>
      <xdr:colOff>66675</xdr:colOff>
      <xdr:row>58</xdr:row>
      <xdr:rowOff>86360</xdr:rowOff>
    </xdr:to>
    <xdr:sp macro="" textlink="">
      <xdr:nvSpPr>
        <xdr:cNvPr id="198" name="円/楕円 197"/>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128287</xdr:rowOff>
    </xdr:from>
    <xdr:ext cx="762000" cy="259045"/>
    <xdr:sp macro="" textlink="">
      <xdr:nvSpPr>
        <xdr:cNvPr id="199"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0" name="円/楕円 199"/>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01" name="テキスト ボックス 200"/>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02" name="円/楕円 201"/>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3" name="テキスト ボックス 20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4" name="円/楕円 20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6" name="円/楕円 205"/>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7" name="テキスト ボックス 206"/>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近年は、景気回復等の影響により制度融資貸付金が減少したことにより改善しており、同水準、全国平均値で推移している。</a:t>
          </a:r>
          <a:endParaRPr lang="ja-JP" altLang="ja-JP" sz="1400">
            <a:effectLst/>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146050</xdr:rowOff>
    </xdr:from>
    <xdr:to>
      <xdr:col>24</xdr:col>
      <xdr:colOff>22225</xdr:colOff>
      <xdr:row>55</xdr:row>
      <xdr:rowOff>146050</xdr:rowOff>
    </xdr:to>
    <xdr:cxnSp macro="">
      <xdr:nvCxnSpPr>
        <xdr:cNvPr id="237" name="直線コネクタ 236"/>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146050</xdr:rowOff>
    </xdr:from>
    <xdr:to>
      <xdr:col>22</xdr:col>
      <xdr:colOff>555625</xdr:colOff>
      <xdr:row>55</xdr:row>
      <xdr:rowOff>146050</xdr:rowOff>
    </xdr:to>
    <xdr:cxnSp macro="">
      <xdr:nvCxnSpPr>
        <xdr:cNvPr id="240" name="直線コネクタ 239"/>
        <xdr:cNvCxnSpPr/>
      </xdr:nvCxnSpPr>
      <xdr:spPr>
        <a:xfrm>
          <a:off x="14782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35577</xdr:rowOff>
    </xdr:from>
    <xdr:ext cx="736600" cy="259045"/>
    <xdr:sp macro="" textlink="">
      <xdr:nvSpPr>
        <xdr:cNvPr id="242" name="テキスト ボックス 24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146050</xdr:rowOff>
    </xdr:from>
    <xdr:to>
      <xdr:col>21</xdr:col>
      <xdr:colOff>352425</xdr:colOff>
      <xdr:row>55</xdr:row>
      <xdr:rowOff>146050</xdr:rowOff>
    </xdr:to>
    <xdr:cxnSp macro="">
      <xdr:nvCxnSpPr>
        <xdr:cNvPr id="243" name="直線コネクタ 242"/>
        <xdr:cNvCxnSpPr/>
      </xdr:nvCxnSpPr>
      <xdr:spPr>
        <a:xfrm>
          <a:off x="13893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45" name="テキスト ボックス 24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146050</xdr:rowOff>
    </xdr:from>
    <xdr:to>
      <xdr:col>20</xdr:col>
      <xdr:colOff>149225</xdr:colOff>
      <xdr:row>56</xdr:row>
      <xdr:rowOff>165100</xdr:rowOff>
    </xdr:to>
    <xdr:cxnSp macro="">
      <xdr:nvCxnSpPr>
        <xdr:cNvPr id="246" name="直線コネクタ 245"/>
        <xdr:cNvCxnSpPr/>
      </xdr:nvCxnSpPr>
      <xdr:spPr>
        <a:xfrm flipV="1">
          <a:off x="13004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35577</xdr:rowOff>
    </xdr:from>
    <xdr:ext cx="762000" cy="259045"/>
    <xdr:sp macro="" textlink="">
      <xdr:nvSpPr>
        <xdr:cNvPr id="248" name="テキスト ボックス 247"/>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168927</xdr:rowOff>
    </xdr:from>
    <xdr:ext cx="762000" cy="259045"/>
    <xdr:sp macro="" textlink="">
      <xdr:nvSpPr>
        <xdr:cNvPr id="250" name="テキスト ボックス 249"/>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95250</xdr:rowOff>
    </xdr:from>
    <xdr:to>
      <xdr:col>24</xdr:col>
      <xdr:colOff>73025</xdr:colOff>
      <xdr:row>56</xdr:row>
      <xdr:rowOff>25400</xdr:rowOff>
    </xdr:to>
    <xdr:sp macro="" textlink="">
      <xdr:nvSpPr>
        <xdr:cNvPr id="256" name="円/楕円 25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111777</xdr:rowOff>
    </xdr:from>
    <xdr:ext cx="762000" cy="259045"/>
    <xdr:sp macro="" textlink="">
      <xdr:nvSpPr>
        <xdr:cNvPr id="25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95250</xdr:rowOff>
    </xdr:from>
    <xdr:to>
      <xdr:col>22</xdr:col>
      <xdr:colOff>606425</xdr:colOff>
      <xdr:row>56</xdr:row>
      <xdr:rowOff>25400</xdr:rowOff>
    </xdr:to>
    <xdr:sp macro="" textlink="">
      <xdr:nvSpPr>
        <xdr:cNvPr id="258" name="円/楕円 25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10177</xdr:rowOff>
    </xdr:from>
    <xdr:ext cx="736600" cy="259045"/>
    <xdr:sp macro="" textlink="">
      <xdr:nvSpPr>
        <xdr:cNvPr id="259" name="テキスト ボックス 258"/>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95250</xdr:rowOff>
    </xdr:from>
    <xdr:to>
      <xdr:col>21</xdr:col>
      <xdr:colOff>403225</xdr:colOff>
      <xdr:row>56</xdr:row>
      <xdr:rowOff>25400</xdr:rowOff>
    </xdr:to>
    <xdr:sp macro="" textlink="">
      <xdr:nvSpPr>
        <xdr:cNvPr id="260" name="円/楕円 25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10177</xdr:rowOff>
    </xdr:from>
    <xdr:ext cx="762000" cy="259045"/>
    <xdr:sp macro="" textlink="">
      <xdr:nvSpPr>
        <xdr:cNvPr id="261" name="テキスト ボックス 26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95250</xdr:rowOff>
    </xdr:from>
    <xdr:to>
      <xdr:col>20</xdr:col>
      <xdr:colOff>200025</xdr:colOff>
      <xdr:row>56</xdr:row>
      <xdr:rowOff>25400</xdr:rowOff>
    </xdr:to>
    <xdr:sp macro="" textlink="">
      <xdr:nvSpPr>
        <xdr:cNvPr id="262" name="円/楕円 26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10177</xdr:rowOff>
    </xdr:from>
    <xdr:ext cx="762000" cy="259045"/>
    <xdr:sp macro="" textlink="">
      <xdr:nvSpPr>
        <xdr:cNvPr id="263" name="テキスト ボックス 262"/>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114300</xdr:rowOff>
    </xdr:from>
    <xdr:to>
      <xdr:col>18</xdr:col>
      <xdr:colOff>682625</xdr:colOff>
      <xdr:row>57</xdr:row>
      <xdr:rowOff>44450</xdr:rowOff>
    </xdr:to>
    <xdr:sp macro="" textlink="">
      <xdr:nvSpPr>
        <xdr:cNvPr id="264" name="円/楕円 26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29227</xdr:rowOff>
    </xdr:from>
    <xdr:ext cx="762000" cy="259045"/>
    <xdr:sp macro="" textlink="">
      <xdr:nvSpPr>
        <xdr:cNvPr id="265" name="テキスト ボックス 264"/>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近年増加傾向にある高齢化の進展に伴い、国民健康保険県調整交付金や後期高齢者医療費の県負担も増加し、補助費等の占める割合は増加傾向にある。</a:t>
          </a:r>
          <a:endParaRPr lang="ja-JP" altLang="ja-JP" sz="1400">
            <a:effectLst/>
          </a:endParaRPr>
        </a:p>
        <a:p>
          <a:r>
            <a:rPr kumimoji="1" lang="ja-JP" altLang="ja-JP" sz="1100">
              <a:solidFill>
                <a:schemeClr val="dk1"/>
              </a:solidFill>
              <a:effectLst/>
              <a:latin typeface="+mn-lt"/>
              <a:ea typeface="+mn-ea"/>
              <a:cs typeface="+mn-cs"/>
            </a:rPr>
            <a:t>　今後も、医療費適正化計画の着実な実行や介護予防の推進等により、社会保障費の伸びを抑制していく。</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4536</xdr:rowOff>
    </xdr:from>
    <xdr:to>
      <xdr:col>24</xdr:col>
      <xdr:colOff>22225</xdr:colOff>
      <xdr:row>33</xdr:row>
      <xdr:rowOff>86178</xdr:rowOff>
    </xdr:to>
    <xdr:cxnSp macro="">
      <xdr:nvCxnSpPr>
        <xdr:cNvPr id="298" name="直線コネクタ 297"/>
        <xdr:cNvCxnSpPr/>
      </xdr:nvCxnSpPr>
      <xdr:spPr>
        <a:xfrm>
          <a:off x="15671800" y="56623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32</xdr:row>
      <xdr:rowOff>143328</xdr:rowOff>
    </xdr:from>
    <xdr:to>
      <xdr:col>22</xdr:col>
      <xdr:colOff>555625</xdr:colOff>
      <xdr:row>33</xdr:row>
      <xdr:rowOff>4536</xdr:rowOff>
    </xdr:to>
    <xdr:cxnSp macro="">
      <xdr:nvCxnSpPr>
        <xdr:cNvPr id="301" name="直線コネクタ 300"/>
        <xdr:cNvCxnSpPr/>
      </xdr:nvCxnSpPr>
      <xdr:spPr>
        <a:xfrm>
          <a:off x="14782800" y="5629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94343</xdr:rowOff>
    </xdr:from>
    <xdr:to>
      <xdr:col>21</xdr:col>
      <xdr:colOff>352425</xdr:colOff>
      <xdr:row>32</xdr:row>
      <xdr:rowOff>143328</xdr:rowOff>
    </xdr:to>
    <xdr:cxnSp macro="">
      <xdr:nvCxnSpPr>
        <xdr:cNvPr id="304" name="直線コネクタ 303"/>
        <xdr:cNvCxnSpPr/>
      </xdr:nvCxnSpPr>
      <xdr:spPr>
        <a:xfrm>
          <a:off x="13893800" y="5580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78014</xdr:rowOff>
    </xdr:from>
    <xdr:to>
      <xdr:col>20</xdr:col>
      <xdr:colOff>149225</xdr:colOff>
      <xdr:row>32</xdr:row>
      <xdr:rowOff>94343</xdr:rowOff>
    </xdr:to>
    <xdr:cxnSp macro="">
      <xdr:nvCxnSpPr>
        <xdr:cNvPr id="307" name="直線コネクタ 306"/>
        <xdr:cNvCxnSpPr/>
      </xdr:nvCxnSpPr>
      <xdr:spPr>
        <a:xfrm>
          <a:off x="13004800" y="55644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09" name="テキスト ボックス 308"/>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1" name="テキスト ボックス 310"/>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33</xdr:row>
      <xdr:rowOff>35378</xdr:rowOff>
    </xdr:from>
    <xdr:to>
      <xdr:col>24</xdr:col>
      <xdr:colOff>73025</xdr:colOff>
      <xdr:row>33</xdr:row>
      <xdr:rowOff>136978</xdr:rowOff>
    </xdr:to>
    <xdr:sp macro="" textlink="">
      <xdr:nvSpPr>
        <xdr:cNvPr id="317" name="円/楕円 316"/>
        <xdr:cNvSpPr/>
      </xdr:nvSpPr>
      <xdr:spPr>
        <a:xfrm>
          <a:off x="16459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32</xdr:row>
      <xdr:rowOff>115405</xdr:rowOff>
    </xdr:from>
    <xdr:ext cx="762000" cy="259045"/>
    <xdr:sp macro="" textlink="">
      <xdr:nvSpPr>
        <xdr:cNvPr id="318" name="補助費等該当値テキスト"/>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504825</xdr:colOff>
      <xdr:row>32</xdr:row>
      <xdr:rowOff>125186</xdr:rowOff>
    </xdr:from>
    <xdr:to>
      <xdr:col>22</xdr:col>
      <xdr:colOff>606425</xdr:colOff>
      <xdr:row>33</xdr:row>
      <xdr:rowOff>55336</xdr:rowOff>
    </xdr:to>
    <xdr:sp macro="" textlink="">
      <xdr:nvSpPr>
        <xdr:cNvPr id="319" name="円/楕円 318"/>
        <xdr:cNvSpPr/>
      </xdr:nvSpPr>
      <xdr:spPr>
        <a:xfrm>
          <a:off x="15621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31</xdr:row>
      <xdr:rowOff>65513</xdr:rowOff>
    </xdr:from>
    <xdr:ext cx="736600" cy="259045"/>
    <xdr:sp macro="" textlink="">
      <xdr:nvSpPr>
        <xdr:cNvPr id="320" name="テキスト ボックス 319"/>
        <xdr:cNvSpPr txBox="1"/>
      </xdr:nvSpPr>
      <xdr:spPr>
        <a:xfrm>
          <a:off x="15290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301625</xdr:colOff>
      <xdr:row>32</xdr:row>
      <xdr:rowOff>92528</xdr:rowOff>
    </xdr:from>
    <xdr:to>
      <xdr:col>21</xdr:col>
      <xdr:colOff>403225</xdr:colOff>
      <xdr:row>33</xdr:row>
      <xdr:rowOff>22678</xdr:rowOff>
    </xdr:to>
    <xdr:sp macro="" textlink="">
      <xdr:nvSpPr>
        <xdr:cNvPr id="321" name="円/楕円 320"/>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32855</xdr:rowOff>
    </xdr:from>
    <xdr:ext cx="762000" cy="259045"/>
    <xdr:sp macro="" textlink="">
      <xdr:nvSpPr>
        <xdr:cNvPr id="322" name="テキスト ボックス 321"/>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43543</xdr:rowOff>
    </xdr:from>
    <xdr:to>
      <xdr:col>20</xdr:col>
      <xdr:colOff>200025</xdr:colOff>
      <xdr:row>32</xdr:row>
      <xdr:rowOff>145143</xdr:rowOff>
    </xdr:to>
    <xdr:sp macro="" textlink="">
      <xdr:nvSpPr>
        <xdr:cNvPr id="323" name="円/楕円 322"/>
        <xdr:cNvSpPr/>
      </xdr:nvSpPr>
      <xdr:spPr>
        <a:xfrm>
          <a:off x="138430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30</xdr:row>
      <xdr:rowOff>155320</xdr:rowOff>
    </xdr:from>
    <xdr:ext cx="762000" cy="259045"/>
    <xdr:sp macro="" textlink="">
      <xdr:nvSpPr>
        <xdr:cNvPr id="324" name="テキスト ボックス 323"/>
        <xdr:cNvSpPr txBox="1"/>
      </xdr:nvSpPr>
      <xdr:spPr>
        <a:xfrm>
          <a:off x="13512800" y="52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27214</xdr:rowOff>
    </xdr:from>
    <xdr:to>
      <xdr:col>18</xdr:col>
      <xdr:colOff>682625</xdr:colOff>
      <xdr:row>32</xdr:row>
      <xdr:rowOff>128814</xdr:rowOff>
    </xdr:to>
    <xdr:sp macro="" textlink="">
      <xdr:nvSpPr>
        <xdr:cNvPr id="325" name="円/楕円 324"/>
        <xdr:cNvSpPr/>
      </xdr:nvSpPr>
      <xdr:spPr>
        <a:xfrm>
          <a:off x="12954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138991</xdr:rowOff>
    </xdr:from>
    <xdr:ext cx="762000" cy="259045"/>
    <xdr:sp macro="" textlink="">
      <xdr:nvSpPr>
        <xdr:cNvPr id="326" name="テキスト ボックス 325"/>
        <xdr:cNvSpPr txBox="1"/>
      </xdr:nvSpPr>
      <xdr:spPr>
        <a:xfrm>
          <a:off x="12623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23</a:t>
          </a:r>
          <a:r>
            <a:rPr kumimoji="1" lang="ja-JP" altLang="en-US" sz="1100">
              <a:latin typeface="ＭＳ Ｐゴシック"/>
            </a:rPr>
            <a:t>年度から平成</a:t>
          </a:r>
          <a:r>
            <a:rPr kumimoji="1" lang="en-US" altLang="ja-JP" sz="1100">
              <a:latin typeface="ＭＳ Ｐゴシック"/>
            </a:rPr>
            <a:t>27</a:t>
          </a:r>
          <a:r>
            <a:rPr kumimoji="1" lang="ja-JP" altLang="en-US" sz="1100">
              <a:latin typeface="ＭＳ Ｐゴシック"/>
            </a:rPr>
            <a:t>年度まで実施した繰上償還の効果もあり、改善傾向にある。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年度は、臨時財政対策債等の歳入の減少により公債費の経常収支比率は増加している。</a:t>
          </a:r>
          <a:endParaRPr kumimoji="1" lang="en-US" altLang="ja-JP" sz="1100">
            <a:latin typeface="ＭＳ Ｐゴシック"/>
          </a:endParaRPr>
        </a:p>
        <a:p>
          <a:r>
            <a:rPr kumimoji="1" lang="ja-JP" altLang="en-US" sz="1100">
              <a:latin typeface="ＭＳ Ｐゴシック"/>
            </a:rPr>
            <a:t>　今後、北陸新幹線等に伴う起債の償還がピークを迎えるが、投資的経費の重点化等により起債を抑制するとともに、超長期債の発行により単年度公債費の抑制、平準化に努めていく。</a:t>
          </a: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118836</xdr:rowOff>
    </xdr:from>
    <xdr:to>
      <xdr:col>7</xdr:col>
      <xdr:colOff>15875</xdr:colOff>
      <xdr:row>80</xdr:row>
      <xdr:rowOff>23586</xdr:rowOff>
    </xdr:to>
    <xdr:cxnSp macro="">
      <xdr:nvCxnSpPr>
        <xdr:cNvPr id="359" name="直線コネクタ 358"/>
        <xdr:cNvCxnSpPr/>
      </xdr:nvCxnSpPr>
      <xdr:spPr>
        <a:xfrm>
          <a:off x="3987800" y="13663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64407</xdr:rowOff>
    </xdr:from>
    <xdr:to>
      <xdr:col>5</xdr:col>
      <xdr:colOff>549275</xdr:colOff>
      <xdr:row>79</xdr:row>
      <xdr:rowOff>118836</xdr:rowOff>
    </xdr:to>
    <xdr:cxnSp macro="">
      <xdr:nvCxnSpPr>
        <xdr:cNvPr id="362" name="直線コネクタ 361"/>
        <xdr:cNvCxnSpPr/>
      </xdr:nvCxnSpPr>
      <xdr:spPr>
        <a:xfrm>
          <a:off x="3098800" y="13608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64407</xdr:rowOff>
    </xdr:from>
    <xdr:to>
      <xdr:col>4</xdr:col>
      <xdr:colOff>346075</xdr:colOff>
      <xdr:row>80</xdr:row>
      <xdr:rowOff>110671</xdr:rowOff>
    </xdr:to>
    <xdr:cxnSp macro="">
      <xdr:nvCxnSpPr>
        <xdr:cNvPr id="365" name="直線コネクタ 364"/>
        <xdr:cNvCxnSpPr/>
      </xdr:nvCxnSpPr>
      <xdr:spPr>
        <a:xfrm flipV="1">
          <a:off x="2209800" y="136089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70956</xdr:rowOff>
    </xdr:from>
    <xdr:ext cx="762000" cy="259045"/>
    <xdr:sp macro="" textlink="">
      <xdr:nvSpPr>
        <xdr:cNvPr id="367" name="テキスト ボックス 366"/>
        <xdr:cNvSpPr txBox="1"/>
      </xdr:nvSpPr>
      <xdr:spPr>
        <a:xfrm>
          <a:off x="2717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34471</xdr:rowOff>
    </xdr:from>
    <xdr:to>
      <xdr:col>3</xdr:col>
      <xdr:colOff>142875</xdr:colOff>
      <xdr:row>80</xdr:row>
      <xdr:rowOff>110671</xdr:rowOff>
    </xdr:to>
    <xdr:cxnSp macro="">
      <xdr:nvCxnSpPr>
        <xdr:cNvPr id="368" name="直線コネクタ 367"/>
        <xdr:cNvCxnSpPr/>
      </xdr:nvCxnSpPr>
      <xdr:spPr>
        <a:xfrm>
          <a:off x="1320800" y="1375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158041</xdr:rowOff>
    </xdr:from>
    <xdr:ext cx="762000" cy="259045"/>
    <xdr:sp macro="" textlink="">
      <xdr:nvSpPr>
        <xdr:cNvPr id="370" name="テキスト ボックス 369"/>
        <xdr:cNvSpPr txBox="1"/>
      </xdr:nvSpPr>
      <xdr:spPr>
        <a:xfrm>
          <a:off x="1828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114498</xdr:rowOff>
    </xdr:from>
    <xdr:ext cx="762000" cy="259045"/>
    <xdr:sp macro="" textlink="">
      <xdr:nvSpPr>
        <xdr:cNvPr id="372" name="テキスト ボックス 371"/>
        <xdr:cNvSpPr txBox="1"/>
      </xdr:nvSpPr>
      <xdr:spPr>
        <a:xfrm>
          <a:off x="939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144236</xdr:rowOff>
    </xdr:from>
    <xdr:to>
      <xdr:col>7</xdr:col>
      <xdr:colOff>66675</xdr:colOff>
      <xdr:row>80</xdr:row>
      <xdr:rowOff>74386</xdr:rowOff>
    </xdr:to>
    <xdr:sp macro="" textlink="">
      <xdr:nvSpPr>
        <xdr:cNvPr id="378" name="円/楕円 377"/>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116313</xdr:rowOff>
    </xdr:from>
    <xdr:ext cx="762000" cy="259045"/>
    <xdr:sp macro="" textlink="">
      <xdr:nvSpPr>
        <xdr:cNvPr id="379" name="公債費該当値テキスト"/>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68036</xdr:rowOff>
    </xdr:from>
    <xdr:to>
      <xdr:col>5</xdr:col>
      <xdr:colOff>600075</xdr:colOff>
      <xdr:row>79</xdr:row>
      <xdr:rowOff>169636</xdr:rowOff>
    </xdr:to>
    <xdr:sp macro="" textlink="">
      <xdr:nvSpPr>
        <xdr:cNvPr id="380" name="円/楕円 379"/>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154413</xdr:rowOff>
    </xdr:from>
    <xdr:ext cx="736600" cy="259045"/>
    <xdr:sp macro="" textlink="">
      <xdr:nvSpPr>
        <xdr:cNvPr id="381" name="テキスト ボックス 380"/>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13607</xdr:rowOff>
    </xdr:from>
    <xdr:to>
      <xdr:col>4</xdr:col>
      <xdr:colOff>396875</xdr:colOff>
      <xdr:row>79</xdr:row>
      <xdr:rowOff>115207</xdr:rowOff>
    </xdr:to>
    <xdr:sp macro="" textlink="">
      <xdr:nvSpPr>
        <xdr:cNvPr id="382" name="円/楕円 381"/>
        <xdr:cNvSpPr/>
      </xdr:nvSpPr>
      <xdr:spPr>
        <a:xfrm>
          <a:off x="3048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99984</xdr:rowOff>
    </xdr:from>
    <xdr:ext cx="762000" cy="259045"/>
    <xdr:sp macro="" textlink="">
      <xdr:nvSpPr>
        <xdr:cNvPr id="383" name="テキスト ボックス 382"/>
        <xdr:cNvSpPr txBox="1"/>
      </xdr:nvSpPr>
      <xdr:spPr>
        <a:xfrm>
          <a:off x="2717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59871</xdr:rowOff>
    </xdr:from>
    <xdr:to>
      <xdr:col>3</xdr:col>
      <xdr:colOff>193675</xdr:colOff>
      <xdr:row>80</xdr:row>
      <xdr:rowOff>161471</xdr:rowOff>
    </xdr:to>
    <xdr:sp macro="" textlink="">
      <xdr:nvSpPr>
        <xdr:cNvPr id="384" name="円/楕円 383"/>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146248</xdr:rowOff>
    </xdr:from>
    <xdr:ext cx="762000" cy="259045"/>
    <xdr:sp macro="" textlink="">
      <xdr:nvSpPr>
        <xdr:cNvPr id="385" name="テキスト ボックス 384"/>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155121</xdr:rowOff>
    </xdr:from>
    <xdr:to>
      <xdr:col>1</xdr:col>
      <xdr:colOff>676275</xdr:colOff>
      <xdr:row>80</xdr:row>
      <xdr:rowOff>85271</xdr:rowOff>
    </xdr:to>
    <xdr:sp macro="" textlink="">
      <xdr:nvSpPr>
        <xdr:cNvPr id="386" name="円/楕円 385"/>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70048</xdr:rowOff>
    </xdr:from>
    <xdr:ext cx="762000" cy="259045"/>
    <xdr:sp macro="" textlink="">
      <xdr:nvSpPr>
        <xdr:cNvPr id="387" name="テキスト ボックス 386"/>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公債費以外の経常収支比率は、前年度より</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ポイントの増加と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a:t>
          </a:r>
          <a:r>
            <a:rPr kumimoji="1" lang="ja-JP" altLang="ja-JP" sz="1100" baseline="0">
              <a:solidFill>
                <a:schemeClr val="dk1"/>
              </a:solidFill>
              <a:effectLst/>
              <a:latin typeface="+mn-lt"/>
              <a:ea typeface="+mn-ea"/>
              <a:cs typeface="+mn-cs"/>
            </a:rPr>
            <a:t>臨時財政対策債等の歳入の減少</a:t>
          </a:r>
          <a:r>
            <a:rPr kumimoji="1" lang="ja-JP" altLang="en-US" sz="110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要因である。</a:t>
          </a:r>
          <a:endParaRPr kumimoji="1" lang="en-US" altLang="ja-JP" sz="1100">
            <a:solidFill>
              <a:schemeClr val="dk1"/>
            </a:solidFill>
            <a:effectLst/>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37193</xdr:rowOff>
    </xdr:from>
    <xdr:to>
      <xdr:col>24</xdr:col>
      <xdr:colOff>22225</xdr:colOff>
      <xdr:row>74</xdr:row>
      <xdr:rowOff>83457</xdr:rowOff>
    </xdr:to>
    <xdr:cxnSp macro="">
      <xdr:nvCxnSpPr>
        <xdr:cNvPr id="420" name="直線コネクタ 419"/>
        <xdr:cNvCxnSpPr/>
      </xdr:nvCxnSpPr>
      <xdr:spPr>
        <a:xfrm>
          <a:off x="15671800" y="125530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116313</xdr:rowOff>
    </xdr:from>
    <xdr:ext cx="762000" cy="259045"/>
    <xdr:sp macro="" textlink="">
      <xdr:nvSpPr>
        <xdr:cNvPr id="421" name="公債費以外平均値テキスト"/>
        <xdr:cNvSpPr txBox="1"/>
      </xdr:nvSpPr>
      <xdr:spPr>
        <a:xfrm>
          <a:off x="16598900" y="1297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165100</xdr:rowOff>
    </xdr:from>
    <xdr:to>
      <xdr:col>22</xdr:col>
      <xdr:colOff>555625</xdr:colOff>
      <xdr:row>73</xdr:row>
      <xdr:rowOff>37193</xdr:rowOff>
    </xdr:to>
    <xdr:cxnSp macro="">
      <xdr:nvCxnSpPr>
        <xdr:cNvPr id="423" name="直線コネクタ 422"/>
        <xdr:cNvCxnSpPr/>
      </xdr:nvCxnSpPr>
      <xdr:spPr>
        <a:xfrm>
          <a:off x="14782800" y="12509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132641</xdr:rowOff>
    </xdr:from>
    <xdr:ext cx="736600" cy="259045"/>
    <xdr:sp macro="" textlink="">
      <xdr:nvSpPr>
        <xdr:cNvPr id="425" name="テキスト ボックス 424"/>
        <xdr:cNvSpPr txBox="1"/>
      </xdr:nvSpPr>
      <xdr:spPr>
        <a:xfrm>
          <a:off x="15290800" y="129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99785</xdr:rowOff>
    </xdr:from>
    <xdr:to>
      <xdr:col>21</xdr:col>
      <xdr:colOff>352425</xdr:colOff>
      <xdr:row>72</xdr:row>
      <xdr:rowOff>165100</xdr:rowOff>
    </xdr:to>
    <xdr:cxnSp macro="">
      <xdr:nvCxnSpPr>
        <xdr:cNvPr id="426" name="直線コネクタ 425"/>
        <xdr:cNvCxnSpPr/>
      </xdr:nvCxnSpPr>
      <xdr:spPr>
        <a:xfrm>
          <a:off x="13893800" y="12444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28" name="テキスト ボックス 427"/>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99785</xdr:rowOff>
    </xdr:from>
    <xdr:to>
      <xdr:col>20</xdr:col>
      <xdr:colOff>149225</xdr:colOff>
      <xdr:row>73</xdr:row>
      <xdr:rowOff>37193</xdr:rowOff>
    </xdr:to>
    <xdr:cxnSp macro="">
      <xdr:nvCxnSpPr>
        <xdr:cNvPr id="429" name="直線コネクタ 428"/>
        <xdr:cNvCxnSpPr/>
      </xdr:nvCxnSpPr>
      <xdr:spPr>
        <a:xfrm flipV="1">
          <a:off x="13004800" y="12444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127199</xdr:rowOff>
    </xdr:from>
    <xdr:ext cx="762000" cy="259045"/>
    <xdr:sp macro="" textlink="">
      <xdr:nvSpPr>
        <xdr:cNvPr id="431" name="テキスト ボックス 430"/>
        <xdr:cNvSpPr txBox="1"/>
      </xdr:nvSpPr>
      <xdr:spPr>
        <a:xfrm>
          <a:off x="13512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64605</xdr:rowOff>
    </xdr:from>
    <xdr:ext cx="762000" cy="259045"/>
    <xdr:sp macro="" textlink="">
      <xdr:nvSpPr>
        <xdr:cNvPr id="433" name="テキスト ボックス 432"/>
        <xdr:cNvSpPr txBox="1"/>
      </xdr:nvSpPr>
      <xdr:spPr>
        <a:xfrm>
          <a:off x="12623800" y="127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32657</xdr:rowOff>
    </xdr:from>
    <xdr:to>
      <xdr:col>24</xdr:col>
      <xdr:colOff>73025</xdr:colOff>
      <xdr:row>74</xdr:row>
      <xdr:rowOff>134257</xdr:rowOff>
    </xdr:to>
    <xdr:sp macro="" textlink="">
      <xdr:nvSpPr>
        <xdr:cNvPr id="439" name="円/楕円 438"/>
        <xdr:cNvSpPr/>
      </xdr:nvSpPr>
      <xdr:spPr>
        <a:xfrm>
          <a:off x="16459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49184</xdr:rowOff>
    </xdr:from>
    <xdr:ext cx="762000" cy="259045"/>
    <xdr:sp macro="" textlink="">
      <xdr:nvSpPr>
        <xdr:cNvPr id="440" name="公債費以外該当値テキスト"/>
        <xdr:cNvSpPr txBox="1"/>
      </xdr:nvSpPr>
      <xdr:spPr>
        <a:xfrm>
          <a:off x="16598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504825</xdr:colOff>
      <xdr:row>72</xdr:row>
      <xdr:rowOff>157843</xdr:rowOff>
    </xdr:from>
    <xdr:to>
      <xdr:col>22</xdr:col>
      <xdr:colOff>606425</xdr:colOff>
      <xdr:row>73</xdr:row>
      <xdr:rowOff>87993</xdr:rowOff>
    </xdr:to>
    <xdr:sp macro="" textlink="">
      <xdr:nvSpPr>
        <xdr:cNvPr id="441" name="円/楕円 440"/>
        <xdr:cNvSpPr/>
      </xdr:nvSpPr>
      <xdr:spPr>
        <a:xfrm>
          <a:off x="15621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98170</xdr:rowOff>
    </xdr:from>
    <xdr:ext cx="736600" cy="259045"/>
    <xdr:sp macro="" textlink="">
      <xdr:nvSpPr>
        <xdr:cNvPr id="442" name="テキスト ボックス 441"/>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114300</xdr:rowOff>
    </xdr:from>
    <xdr:to>
      <xdr:col>21</xdr:col>
      <xdr:colOff>403225</xdr:colOff>
      <xdr:row>73</xdr:row>
      <xdr:rowOff>44450</xdr:rowOff>
    </xdr:to>
    <xdr:sp macro="" textlink="">
      <xdr:nvSpPr>
        <xdr:cNvPr id="443" name="円/楕円 442"/>
        <xdr:cNvSpPr/>
      </xdr:nvSpPr>
      <xdr:spPr>
        <a:xfrm>
          <a:off x="14732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54627</xdr:rowOff>
    </xdr:from>
    <xdr:ext cx="762000" cy="259045"/>
    <xdr:sp macro="" textlink="">
      <xdr:nvSpPr>
        <xdr:cNvPr id="444" name="テキスト ボックス 443"/>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48985</xdr:rowOff>
    </xdr:from>
    <xdr:to>
      <xdr:col>20</xdr:col>
      <xdr:colOff>200025</xdr:colOff>
      <xdr:row>72</xdr:row>
      <xdr:rowOff>150585</xdr:rowOff>
    </xdr:to>
    <xdr:sp macro="" textlink="">
      <xdr:nvSpPr>
        <xdr:cNvPr id="445" name="円/楕円 444"/>
        <xdr:cNvSpPr/>
      </xdr:nvSpPr>
      <xdr:spPr>
        <a:xfrm>
          <a:off x="13843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70</xdr:row>
      <xdr:rowOff>160762</xdr:rowOff>
    </xdr:from>
    <xdr:ext cx="762000" cy="259045"/>
    <xdr:sp macro="" textlink="">
      <xdr:nvSpPr>
        <xdr:cNvPr id="446" name="テキスト ボックス 445"/>
        <xdr:cNvSpPr txBox="1"/>
      </xdr:nvSpPr>
      <xdr:spPr>
        <a:xfrm>
          <a:off x="13512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157843</xdr:rowOff>
    </xdr:from>
    <xdr:to>
      <xdr:col>18</xdr:col>
      <xdr:colOff>682625</xdr:colOff>
      <xdr:row>73</xdr:row>
      <xdr:rowOff>87993</xdr:rowOff>
    </xdr:to>
    <xdr:sp macro="" textlink="">
      <xdr:nvSpPr>
        <xdr:cNvPr id="447" name="円/楕円 446"/>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98170</xdr:rowOff>
    </xdr:from>
    <xdr:ext cx="762000" cy="259045"/>
    <xdr:sp macro="" textlink="">
      <xdr:nvSpPr>
        <xdr:cNvPr id="448" name="テキスト ボックス 447"/>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67640</xdr:rowOff>
    </xdr:from>
    <xdr:to>
      <xdr:col>4</xdr:col>
      <xdr:colOff>1117600</xdr:colOff>
      <xdr:row>13</xdr:row>
      <xdr:rowOff>114732</xdr:rowOff>
    </xdr:to>
    <xdr:cxnSp macro="">
      <xdr:nvCxnSpPr>
        <xdr:cNvPr id="48" name="直線コネクタ 47"/>
        <xdr:cNvCxnSpPr/>
      </xdr:nvCxnSpPr>
      <xdr:spPr bwMode="auto">
        <a:xfrm flipV="1">
          <a:off x="5003800" y="2344115"/>
          <a:ext cx="647700" cy="47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114732</xdr:rowOff>
    </xdr:from>
    <xdr:to>
      <xdr:col>4</xdr:col>
      <xdr:colOff>469900</xdr:colOff>
      <xdr:row>13</xdr:row>
      <xdr:rowOff>134026</xdr:rowOff>
    </xdr:to>
    <xdr:cxnSp macro="">
      <xdr:nvCxnSpPr>
        <xdr:cNvPr id="51" name="直線コネクタ 50"/>
        <xdr:cNvCxnSpPr/>
      </xdr:nvCxnSpPr>
      <xdr:spPr bwMode="auto">
        <a:xfrm flipV="1">
          <a:off x="4305300" y="2391207"/>
          <a:ext cx="698500" cy="1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134026</xdr:rowOff>
    </xdr:from>
    <xdr:to>
      <xdr:col>3</xdr:col>
      <xdr:colOff>904875</xdr:colOff>
      <xdr:row>15</xdr:row>
      <xdr:rowOff>8296</xdr:rowOff>
    </xdr:to>
    <xdr:cxnSp macro="">
      <xdr:nvCxnSpPr>
        <xdr:cNvPr id="54" name="直線コネクタ 53"/>
        <xdr:cNvCxnSpPr/>
      </xdr:nvCxnSpPr>
      <xdr:spPr bwMode="auto">
        <a:xfrm flipV="1">
          <a:off x="3606800" y="2410501"/>
          <a:ext cx="698500" cy="21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133111</xdr:rowOff>
    </xdr:from>
    <xdr:to>
      <xdr:col>3</xdr:col>
      <xdr:colOff>206375</xdr:colOff>
      <xdr:row>15</xdr:row>
      <xdr:rowOff>8296</xdr:rowOff>
    </xdr:to>
    <xdr:cxnSp macro="">
      <xdr:nvCxnSpPr>
        <xdr:cNvPr id="57" name="直線コネクタ 56"/>
        <xdr:cNvCxnSpPr/>
      </xdr:nvCxnSpPr>
      <xdr:spPr bwMode="auto">
        <a:xfrm>
          <a:off x="2908300" y="2409586"/>
          <a:ext cx="698500" cy="21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16840</xdr:rowOff>
    </xdr:from>
    <xdr:to>
      <xdr:col>5</xdr:col>
      <xdr:colOff>34925</xdr:colOff>
      <xdr:row>13</xdr:row>
      <xdr:rowOff>118440</xdr:rowOff>
    </xdr:to>
    <xdr:sp macro="" textlink="">
      <xdr:nvSpPr>
        <xdr:cNvPr id="67" name="円/楕円 66"/>
        <xdr:cNvSpPr/>
      </xdr:nvSpPr>
      <xdr:spPr bwMode="auto">
        <a:xfrm>
          <a:off x="5600700" y="229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33367</xdr:rowOff>
    </xdr:from>
    <xdr:ext cx="762000" cy="259045"/>
    <xdr:sp macro="" textlink="">
      <xdr:nvSpPr>
        <xdr:cNvPr id="68" name="人口1人当たり決算額の推移該当値テキスト130"/>
        <xdr:cNvSpPr txBox="1"/>
      </xdr:nvSpPr>
      <xdr:spPr>
        <a:xfrm>
          <a:off x="5740400" y="213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134,840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63932</xdr:rowOff>
    </xdr:from>
    <xdr:to>
      <xdr:col>4</xdr:col>
      <xdr:colOff>520700</xdr:colOff>
      <xdr:row>13</xdr:row>
      <xdr:rowOff>165532</xdr:rowOff>
    </xdr:to>
    <xdr:sp macro="" textlink="">
      <xdr:nvSpPr>
        <xdr:cNvPr id="69" name="円/楕円 68"/>
        <xdr:cNvSpPr/>
      </xdr:nvSpPr>
      <xdr:spPr bwMode="auto">
        <a:xfrm>
          <a:off x="4953000" y="234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4259</xdr:rowOff>
    </xdr:from>
    <xdr:ext cx="736600" cy="259045"/>
    <xdr:sp macro="" textlink="">
      <xdr:nvSpPr>
        <xdr:cNvPr id="70" name="テキスト ボックス 69"/>
        <xdr:cNvSpPr txBox="1"/>
      </xdr:nvSpPr>
      <xdr:spPr>
        <a:xfrm>
          <a:off x="4622800" y="21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133,810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83226</xdr:rowOff>
    </xdr:from>
    <xdr:to>
      <xdr:col>3</xdr:col>
      <xdr:colOff>955675</xdr:colOff>
      <xdr:row>14</xdr:row>
      <xdr:rowOff>13376</xdr:rowOff>
    </xdr:to>
    <xdr:sp macro="" textlink="">
      <xdr:nvSpPr>
        <xdr:cNvPr id="71" name="円/楕円 70"/>
        <xdr:cNvSpPr/>
      </xdr:nvSpPr>
      <xdr:spPr bwMode="auto">
        <a:xfrm>
          <a:off x="4254500" y="235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23553</xdr:rowOff>
    </xdr:from>
    <xdr:ext cx="762000" cy="259045"/>
    <xdr:sp macro="" textlink="">
      <xdr:nvSpPr>
        <xdr:cNvPr id="72" name="テキスト ボックス 71"/>
        <xdr:cNvSpPr txBox="1"/>
      </xdr:nvSpPr>
      <xdr:spPr>
        <a:xfrm>
          <a:off x="3924300" y="212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133,388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128946</xdr:rowOff>
    </xdr:from>
    <xdr:to>
      <xdr:col>3</xdr:col>
      <xdr:colOff>257175</xdr:colOff>
      <xdr:row>15</xdr:row>
      <xdr:rowOff>59096</xdr:rowOff>
    </xdr:to>
    <xdr:sp macro="" textlink="">
      <xdr:nvSpPr>
        <xdr:cNvPr id="73" name="円/楕円 72"/>
        <xdr:cNvSpPr/>
      </xdr:nvSpPr>
      <xdr:spPr bwMode="auto">
        <a:xfrm>
          <a:off x="3556000" y="257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69273</xdr:rowOff>
    </xdr:from>
    <xdr:ext cx="762000" cy="259045"/>
    <xdr:sp macro="" textlink="">
      <xdr:nvSpPr>
        <xdr:cNvPr id="74" name="テキスト ボックス 73"/>
        <xdr:cNvSpPr txBox="1"/>
      </xdr:nvSpPr>
      <xdr:spPr>
        <a:xfrm>
          <a:off x="3225800" y="234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128,638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82311</xdr:rowOff>
    </xdr:from>
    <xdr:to>
      <xdr:col>2</xdr:col>
      <xdr:colOff>692150</xdr:colOff>
      <xdr:row>14</xdr:row>
      <xdr:rowOff>12461</xdr:rowOff>
    </xdr:to>
    <xdr:sp macro="" textlink="">
      <xdr:nvSpPr>
        <xdr:cNvPr id="75" name="円/楕円 74"/>
        <xdr:cNvSpPr/>
      </xdr:nvSpPr>
      <xdr:spPr bwMode="auto">
        <a:xfrm>
          <a:off x="2857500" y="235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22638</xdr:rowOff>
    </xdr:from>
    <xdr:ext cx="762000" cy="259045"/>
    <xdr:sp macro="" textlink="">
      <xdr:nvSpPr>
        <xdr:cNvPr id="76" name="テキスト ボックス 75"/>
        <xdr:cNvSpPr txBox="1"/>
      </xdr:nvSpPr>
      <xdr:spPr>
        <a:xfrm>
          <a:off x="2527300" y="21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138293</xdr:rowOff>
    </xdr:from>
    <xdr:to>
      <xdr:col>4</xdr:col>
      <xdr:colOff>1117600</xdr:colOff>
      <xdr:row>35</xdr:row>
      <xdr:rowOff>192883</xdr:rowOff>
    </xdr:to>
    <xdr:cxnSp macro="">
      <xdr:nvCxnSpPr>
        <xdr:cNvPr id="109" name="直線コネクタ 108"/>
        <xdr:cNvCxnSpPr/>
      </xdr:nvCxnSpPr>
      <xdr:spPr bwMode="auto">
        <a:xfrm>
          <a:off x="5003800" y="6748643"/>
          <a:ext cx="647700" cy="54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71404</xdr:rowOff>
    </xdr:from>
    <xdr:to>
      <xdr:col>4</xdr:col>
      <xdr:colOff>469900</xdr:colOff>
      <xdr:row>35</xdr:row>
      <xdr:rowOff>138293</xdr:rowOff>
    </xdr:to>
    <xdr:cxnSp macro="">
      <xdr:nvCxnSpPr>
        <xdr:cNvPr id="112" name="直線コネクタ 111"/>
        <xdr:cNvCxnSpPr/>
      </xdr:nvCxnSpPr>
      <xdr:spPr bwMode="auto">
        <a:xfrm>
          <a:off x="4305300" y="6681754"/>
          <a:ext cx="698500" cy="6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337312</xdr:rowOff>
    </xdr:from>
    <xdr:to>
      <xdr:col>3</xdr:col>
      <xdr:colOff>904875</xdr:colOff>
      <xdr:row>35</xdr:row>
      <xdr:rowOff>71404</xdr:rowOff>
    </xdr:to>
    <xdr:cxnSp macro="">
      <xdr:nvCxnSpPr>
        <xdr:cNvPr id="115" name="直線コネクタ 114"/>
        <xdr:cNvCxnSpPr/>
      </xdr:nvCxnSpPr>
      <xdr:spPr bwMode="auto">
        <a:xfrm>
          <a:off x="3606800" y="6604762"/>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189278</xdr:rowOff>
    </xdr:from>
    <xdr:ext cx="762000" cy="259045"/>
    <xdr:sp macro="" textlink="">
      <xdr:nvSpPr>
        <xdr:cNvPr id="117" name="テキスト ボックス 116"/>
        <xdr:cNvSpPr txBox="1"/>
      </xdr:nvSpPr>
      <xdr:spPr>
        <a:xfrm>
          <a:off x="39243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194254</xdr:rowOff>
    </xdr:from>
    <xdr:to>
      <xdr:col>3</xdr:col>
      <xdr:colOff>206375</xdr:colOff>
      <xdr:row>34</xdr:row>
      <xdr:rowOff>337312</xdr:rowOff>
    </xdr:to>
    <xdr:cxnSp macro="">
      <xdr:nvCxnSpPr>
        <xdr:cNvPr id="118" name="直線コネクタ 117"/>
        <xdr:cNvCxnSpPr/>
      </xdr:nvCxnSpPr>
      <xdr:spPr bwMode="auto">
        <a:xfrm>
          <a:off x="2908300" y="6461704"/>
          <a:ext cx="698500" cy="14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165823</xdr:rowOff>
    </xdr:from>
    <xdr:ext cx="762000" cy="259045"/>
    <xdr:sp macro="" textlink="">
      <xdr:nvSpPr>
        <xdr:cNvPr id="120" name="テキスト ボックス 119"/>
        <xdr:cNvSpPr txBox="1"/>
      </xdr:nvSpPr>
      <xdr:spPr>
        <a:xfrm>
          <a:off x="32258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167515</xdr:rowOff>
    </xdr:from>
    <xdr:ext cx="762000" cy="259045"/>
    <xdr:sp macro="" textlink="">
      <xdr:nvSpPr>
        <xdr:cNvPr id="122" name="テキスト ボックス 121"/>
        <xdr:cNvSpPr txBox="1"/>
      </xdr:nvSpPr>
      <xdr:spPr>
        <a:xfrm>
          <a:off x="2527300" y="67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142083</xdr:rowOff>
    </xdr:from>
    <xdr:to>
      <xdr:col>5</xdr:col>
      <xdr:colOff>34925</xdr:colOff>
      <xdr:row>35</xdr:row>
      <xdr:rowOff>243683</xdr:rowOff>
    </xdr:to>
    <xdr:sp macro="" textlink="">
      <xdr:nvSpPr>
        <xdr:cNvPr id="128" name="円/楕円 127"/>
        <xdr:cNvSpPr/>
      </xdr:nvSpPr>
      <xdr:spPr bwMode="auto">
        <a:xfrm>
          <a:off x="5600700" y="67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330060</xdr:rowOff>
    </xdr:from>
    <xdr:ext cx="762000" cy="259045"/>
    <xdr:sp macro="" textlink="">
      <xdr:nvSpPr>
        <xdr:cNvPr id="129" name="人口1人当たり決算額の推移該当値テキスト445"/>
        <xdr:cNvSpPr txBox="1"/>
      </xdr:nvSpPr>
      <xdr:spPr>
        <a:xfrm>
          <a:off x="5740400" y="659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87493</xdr:rowOff>
    </xdr:from>
    <xdr:to>
      <xdr:col>4</xdr:col>
      <xdr:colOff>520700</xdr:colOff>
      <xdr:row>35</xdr:row>
      <xdr:rowOff>189093</xdr:rowOff>
    </xdr:to>
    <xdr:sp macro="" textlink="">
      <xdr:nvSpPr>
        <xdr:cNvPr id="130" name="円/楕円 129"/>
        <xdr:cNvSpPr/>
      </xdr:nvSpPr>
      <xdr:spPr bwMode="auto">
        <a:xfrm>
          <a:off x="4953000" y="669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199270</xdr:rowOff>
    </xdr:from>
    <xdr:ext cx="736600" cy="259045"/>
    <xdr:sp macro="" textlink="">
      <xdr:nvSpPr>
        <xdr:cNvPr id="131" name="テキスト ボックス 130"/>
        <xdr:cNvSpPr txBox="1"/>
      </xdr:nvSpPr>
      <xdr:spPr>
        <a:xfrm>
          <a:off x="4622800" y="646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20604</xdr:rowOff>
    </xdr:from>
    <xdr:to>
      <xdr:col>3</xdr:col>
      <xdr:colOff>955675</xdr:colOff>
      <xdr:row>35</xdr:row>
      <xdr:rowOff>122204</xdr:rowOff>
    </xdr:to>
    <xdr:sp macro="" textlink="">
      <xdr:nvSpPr>
        <xdr:cNvPr id="132" name="円/楕円 131"/>
        <xdr:cNvSpPr/>
      </xdr:nvSpPr>
      <xdr:spPr bwMode="auto">
        <a:xfrm>
          <a:off x="4254500" y="663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132382</xdr:rowOff>
    </xdr:from>
    <xdr:ext cx="762000" cy="259045"/>
    <xdr:sp macro="" textlink="">
      <xdr:nvSpPr>
        <xdr:cNvPr id="133" name="テキスト ボックス 132"/>
        <xdr:cNvSpPr txBox="1"/>
      </xdr:nvSpPr>
      <xdr:spPr>
        <a:xfrm>
          <a:off x="3924300" y="639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286512</xdr:rowOff>
    </xdr:from>
    <xdr:to>
      <xdr:col>3</xdr:col>
      <xdr:colOff>257175</xdr:colOff>
      <xdr:row>35</xdr:row>
      <xdr:rowOff>45212</xdr:rowOff>
    </xdr:to>
    <xdr:sp macro="" textlink="">
      <xdr:nvSpPr>
        <xdr:cNvPr id="134" name="円/楕円 133"/>
        <xdr:cNvSpPr/>
      </xdr:nvSpPr>
      <xdr:spPr bwMode="auto">
        <a:xfrm>
          <a:off x="3556000" y="655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55389</xdr:rowOff>
    </xdr:from>
    <xdr:ext cx="762000" cy="259045"/>
    <xdr:sp macro="" textlink="">
      <xdr:nvSpPr>
        <xdr:cNvPr id="135" name="テキスト ボックス 134"/>
        <xdr:cNvSpPr txBox="1"/>
      </xdr:nvSpPr>
      <xdr:spPr>
        <a:xfrm>
          <a:off x="3225800" y="63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143454</xdr:rowOff>
    </xdr:from>
    <xdr:to>
      <xdr:col>2</xdr:col>
      <xdr:colOff>692150</xdr:colOff>
      <xdr:row>34</xdr:row>
      <xdr:rowOff>245054</xdr:rowOff>
    </xdr:to>
    <xdr:sp macro="" textlink="">
      <xdr:nvSpPr>
        <xdr:cNvPr id="136" name="円/楕円 135"/>
        <xdr:cNvSpPr/>
      </xdr:nvSpPr>
      <xdr:spPr bwMode="auto">
        <a:xfrm>
          <a:off x="2857500" y="641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255231</xdr:rowOff>
    </xdr:from>
    <xdr:ext cx="762000" cy="259045"/>
    <xdr:sp macro="" textlink="">
      <xdr:nvSpPr>
        <xdr:cNvPr id="137" name="テキスト ボックス 136"/>
        <xdr:cNvSpPr txBox="1"/>
      </xdr:nvSpPr>
      <xdr:spPr>
        <a:xfrm>
          <a:off x="2527300" y="61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794,433
782,230
4,190.49
450,596,001
442,769,112
3,756,095
259,902,102
834,658,915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83655</xdr:rowOff>
    </xdr:from>
    <xdr:to>
      <xdr:col>6</xdr:col>
      <xdr:colOff>511175</xdr:colOff>
      <xdr:row>31</xdr:row>
      <xdr:rowOff>119393</xdr:rowOff>
    </xdr:to>
    <xdr:cxnSp macro="">
      <xdr:nvCxnSpPr>
        <xdr:cNvPr id="61" name="直線コネクタ 60"/>
        <xdr:cNvCxnSpPr/>
      </xdr:nvCxnSpPr>
      <xdr:spPr>
        <a:xfrm flipV="1">
          <a:off x="3797300" y="5398605"/>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119393</xdr:rowOff>
    </xdr:from>
    <xdr:to>
      <xdr:col>5</xdr:col>
      <xdr:colOff>358775</xdr:colOff>
      <xdr:row>32</xdr:row>
      <xdr:rowOff>3264</xdr:rowOff>
    </xdr:to>
    <xdr:cxnSp macro="">
      <xdr:nvCxnSpPr>
        <xdr:cNvPr id="64" name="直線コネクタ 63"/>
        <xdr:cNvCxnSpPr/>
      </xdr:nvCxnSpPr>
      <xdr:spPr>
        <a:xfrm flipV="1">
          <a:off x="2908300" y="543434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3264</xdr:rowOff>
    </xdr:from>
    <xdr:to>
      <xdr:col>4</xdr:col>
      <xdr:colOff>155575</xdr:colOff>
      <xdr:row>32</xdr:row>
      <xdr:rowOff>148577</xdr:rowOff>
    </xdr:to>
    <xdr:cxnSp macro="">
      <xdr:nvCxnSpPr>
        <xdr:cNvPr id="67" name="直線コネクタ 66"/>
        <xdr:cNvCxnSpPr/>
      </xdr:nvCxnSpPr>
      <xdr:spPr>
        <a:xfrm flipV="1">
          <a:off x="2019300" y="5489664"/>
          <a:ext cx="889000" cy="1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112611</xdr:rowOff>
    </xdr:from>
    <xdr:to>
      <xdr:col>2</xdr:col>
      <xdr:colOff>638175</xdr:colOff>
      <xdr:row>32</xdr:row>
      <xdr:rowOff>148577</xdr:rowOff>
    </xdr:to>
    <xdr:cxnSp macro="">
      <xdr:nvCxnSpPr>
        <xdr:cNvPr id="70" name="直線コネクタ 69"/>
        <xdr:cNvCxnSpPr/>
      </xdr:nvCxnSpPr>
      <xdr:spPr>
        <a:xfrm>
          <a:off x="1130300" y="5427561"/>
          <a:ext cx="889000" cy="2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32855</xdr:rowOff>
    </xdr:from>
    <xdr:to>
      <xdr:col>6</xdr:col>
      <xdr:colOff>561975</xdr:colOff>
      <xdr:row>31</xdr:row>
      <xdr:rowOff>134455</xdr:rowOff>
    </xdr:to>
    <xdr:sp macro="" textlink="">
      <xdr:nvSpPr>
        <xdr:cNvPr id="80" name="円/楕円 79"/>
        <xdr:cNvSpPr/>
      </xdr:nvSpPr>
      <xdr:spPr>
        <a:xfrm>
          <a:off x="4584700" y="5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55732</xdr:rowOff>
    </xdr:from>
    <xdr:ext cx="599010" cy="259045"/>
    <xdr:sp macro="" textlink="">
      <xdr:nvSpPr>
        <xdr:cNvPr id="81" name="人件費該当値テキスト"/>
        <xdr:cNvSpPr txBox="1"/>
      </xdr:nvSpPr>
      <xdr:spPr>
        <a:xfrm>
          <a:off x="4686300" y="519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144,971</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68593</xdr:rowOff>
    </xdr:from>
    <xdr:to>
      <xdr:col>5</xdr:col>
      <xdr:colOff>409575</xdr:colOff>
      <xdr:row>31</xdr:row>
      <xdr:rowOff>170193</xdr:rowOff>
    </xdr:to>
    <xdr:sp macro="" textlink="">
      <xdr:nvSpPr>
        <xdr:cNvPr id="82" name="円/楕円 81"/>
        <xdr:cNvSpPr/>
      </xdr:nvSpPr>
      <xdr:spPr>
        <a:xfrm>
          <a:off x="3746500" y="5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30</xdr:row>
      <xdr:rowOff>15270</xdr:rowOff>
    </xdr:from>
    <xdr:ext cx="599010" cy="259045"/>
    <xdr:sp macro="" textlink="">
      <xdr:nvSpPr>
        <xdr:cNvPr id="83" name="テキスト ボックス 82"/>
        <xdr:cNvSpPr txBox="1"/>
      </xdr:nvSpPr>
      <xdr:spPr>
        <a:xfrm>
          <a:off x="3485094" y="51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123914</xdr:rowOff>
    </xdr:from>
    <xdr:to>
      <xdr:col>4</xdr:col>
      <xdr:colOff>206375</xdr:colOff>
      <xdr:row>32</xdr:row>
      <xdr:rowOff>54064</xdr:rowOff>
    </xdr:to>
    <xdr:sp macro="" textlink="">
      <xdr:nvSpPr>
        <xdr:cNvPr id="84" name="円/楕円 83"/>
        <xdr:cNvSpPr/>
      </xdr:nvSpPr>
      <xdr:spPr>
        <a:xfrm>
          <a:off x="2857500" y="54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70591</xdr:rowOff>
    </xdr:from>
    <xdr:ext cx="599010" cy="259045"/>
    <xdr:sp macro="" textlink="">
      <xdr:nvSpPr>
        <xdr:cNvPr id="85" name="テキスト ボックス 84"/>
        <xdr:cNvSpPr txBox="1"/>
      </xdr:nvSpPr>
      <xdr:spPr>
        <a:xfrm>
          <a:off x="2608794" y="521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97777</xdr:rowOff>
    </xdr:from>
    <xdr:to>
      <xdr:col>3</xdr:col>
      <xdr:colOff>3175</xdr:colOff>
      <xdr:row>33</xdr:row>
      <xdr:rowOff>27927</xdr:rowOff>
    </xdr:to>
    <xdr:sp macro="" textlink="">
      <xdr:nvSpPr>
        <xdr:cNvPr id="86" name="円/楕円 85"/>
        <xdr:cNvSpPr/>
      </xdr:nvSpPr>
      <xdr:spPr>
        <a:xfrm>
          <a:off x="1968500" y="55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44454</xdr:rowOff>
    </xdr:from>
    <xdr:ext cx="599010" cy="259045"/>
    <xdr:sp macro="" textlink="">
      <xdr:nvSpPr>
        <xdr:cNvPr id="87" name="テキスト ボックス 86"/>
        <xdr:cNvSpPr txBox="1"/>
      </xdr:nvSpPr>
      <xdr:spPr>
        <a:xfrm>
          <a:off x="1719794" y="535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61811</xdr:rowOff>
    </xdr:from>
    <xdr:to>
      <xdr:col>1</xdr:col>
      <xdr:colOff>485775</xdr:colOff>
      <xdr:row>31</xdr:row>
      <xdr:rowOff>163411</xdr:rowOff>
    </xdr:to>
    <xdr:sp macro="" textlink="">
      <xdr:nvSpPr>
        <xdr:cNvPr id="88" name="円/楕円 87"/>
        <xdr:cNvSpPr/>
      </xdr:nvSpPr>
      <xdr:spPr>
        <a:xfrm>
          <a:off x="1079500" y="53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8488</xdr:rowOff>
    </xdr:from>
    <xdr:ext cx="599010" cy="259045"/>
    <xdr:sp macro="" textlink="">
      <xdr:nvSpPr>
        <xdr:cNvPr id="89" name="テキスト ボックス 88"/>
        <xdr:cNvSpPr txBox="1"/>
      </xdr:nvSpPr>
      <xdr:spPr>
        <a:xfrm>
          <a:off x="830794" y="515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164732</xdr:rowOff>
    </xdr:from>
    <xdr:to>
      <xdr:col>6</xdr:col>
      <xdr:colOff>511175</xdr:colOff>
      <xdr:row>53</xdr:row>
      <xdr:rowOff>40430</xdr:rowOff>
    </xdr:to>
    <xdr:cxnSp macro="">
      <xdr:nvCxnSpPr>
        <xdr:cNvPr id="113" name="直線コネクタ 112"/>
        <xdr:cNvCxnSpPr/>
      </xdr:nvCxnSpPr>
      <xdr:spPr>
        <a:xfrm flipV="1">
          <a:off x="3797300" y="9080132"/>
          <a:ext cx="838200" cy="4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40430</xdr:rowOff>
    </xdr:from>
    <xdr:to>
      <xdr:col>5</xdr:col>
      <xdr:colOff>358775</xdr:colOff>
      <xdr:row>53</xdr:row>
      <xdr:rowOff>111925</xdr:rowOff>
    </xdr:to>
    <xdr:cxnSp macro="">
      <xdr:nvCxnSpPr>
        <xdr:cNvPr id="116" name="直線コネクタ 115"/>
        <xdr:cNvCxnSpPr/>
      </xdr:nvCxnSpPr>
      <xdr:spPr>
        <a:xfrm flipV="1">
          <a:off x="2908300" y="9127280"/>
          <a:ext cx="889000" cy="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111925</xdr:rowOff>
    </xdr:from>
    <xdr:to>
      <xdr:col>4</xdr:col>
      <xdr:colOff>155575</xdr:colOff>
      <xdr:row>53</xdr:row>
      <xdr:rowOff>156788</xdr:rowOff>
    </xdr:to>
    <xdr:cxnSp macro="">
      <xdr:nvCxnSpPr>
        <xdr:cNvPr id="119" name="直線コネクタ 118"/>
        <xdr:cNvCxnSpPr/>
      </xdr:nvCxnSpPr>
      <xdr:spPr>
        <a:xfrm flipV="1">
          <a:off x="2019300" y="9198775"/>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156788</xdr:rowOff>
    </xdr:from>
    <xdr:to>
      <xdr:col>2</xdr:col>
      <xdr:colOff>638175</xdr:colOff>
      <xdr:row>54</xdr:row>
      <xdr:rowOff>1454</xdr:rowOff>
    </xdr:to>
    <xdr:cxnSp macro="">
      <xdr:nvCxnSpPr>
        <xdr:cNvPr id="122" name="直線コネクタ 121"/>
        <xdr:cNvCxnSpPr/>
      </xdr:nvCxnSpPr>
      <xdr:spPr>
        <a:xfrm flipV="1">
          <a:off x="1130300" y="9243638"/>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113932</xdr:rowOff>
    </xdr:from>
    <xdr:to>
      <xdr:col>6</xdr:col>
      <xdr:colOff>561975</xdr:colOff>
      <xdr:row>53</xdr:row>
      <xdr:rowOff>44082</xdr:rowOff>
    </xdr:to>
    <xdr:sp macro="" textlink="">
      <xdr:nvSpPr>
        <xdr:cNvPr id="132" name="円/楕円 131"/>
        <xdr:cNvSpPr/>
      </xdr:nvSpPr>
      <xdr:spPr>
        <a:xfrm>
          <a:off x="4584700" y="90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136809</xdr:rowOff>
    </xdr:from>
    <xdr:ext cx="534377" cy="259045"/>
    <xdr:sp macro="" textlink="">
      <xdr:nvSpPr>
        <xdr:cNvPr id="133" name="物件費該当値テキスト"/>
        <xdr:cNvSpPr txBox="1"/>
      </xdr:nvSpPr>
      <xdr:spPr>
        <a:xfrm>
          <a:off x="4686300" y="888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25,562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161080</xdr:rowOff>
    </xdr:from>
    <xdr:to>
      <xdr:col>5</xdr:col>
      <xdr:colOff>409575</xdr:colOff>
      <xdr:row>53</xdr:row>
      <xdr:rowOff>91230</xdr:rowOff>
    </xdr:to>
    <xdr:sp macro="" textlink="">
      <xdr:nvSpPr>
        <xdr:cNvPr id="134" name="円/楕円 133"/>
        <xdr:cNvSpPr/>
      </xdr:nvSpPr>
      <xdr:spPr>
        <a:xfrm>
          <a:off x="3746500" y="90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51</xdr:row>
      <xdr:rowOff>107757</xdr:rowOff>
    </xdr:from>
    <xdr:ext cx="534377" cy="259045"/>
    <xdr:sp macro="" textlink="">
      <xdr:nvSpPr>
        <xdr:cNvPr id="135" name="テキスト ボックス 134"/>
        <xdr:cNvSpPr txBox="1"/>
      </xdr:nvSpPr>
      <xdr:spPr>
        <a:xfrm>
          <a:off x="3517411" y="88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61125</xdr:rowOff>
    </xdr:from>
    <xdr:to>
      <xdr:col>4</xdr:col>
      <xdr:colOff>206375</xdr:colOff>
      <xdr:row>53</xdr:row>
      <xdr:rowOff>162725</xdr:rowOff>
    </xdr:to>
    <xdr:sp macro="" textlink="">
      <xdr:nvSpPr>
        <xdr:cNvPr id="136" name="円/楕円 135"/>
        <xdr:cNvSpPr/>
      </xdr:nvSpPr>
      <xdr:spPr>
        <a:xfrm>
          <a:off x="2857500" y="91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7802</xdr:rowOff>
    </xdr:from>
    <xdr:ext cx="534377" cy="259045"/>
    <xdr:sp macro="" textlink="">
      <xdr:nvSpPr>
        <xdr:cNvPr id="137" name="テキスト ボックス 136"/>
        <xdr:cNvSpPr txBox="1"/>
      </xdr:nvSpPr>
      <xdr:spPr>
        <a:xfrm>
          <a:off x="2641111" y="892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105988</xdr:rowOff>
    </xdr:from>
    <xdr:to>
      <xdr:col>3</xdr:col>
      <xdr:colOff>3175</xdr:colOff>
      <xdr:row>54</xdr:row>
      <xdr:rowOff>36138</xdr:rowOff>
    </xdr:to>
    <xdr:sp macro="" textlink="">
      <xdr:nvSpPr>
        <xdr:cNvPr id="138" name="円/楕円 137"/>
        <xdr:cNvSpPr/>
      </xdr:nvSpPr>
      <xdr:spPr>
        <a:xfrm>
          <a:off x="1968500" y="91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52665</xdr:rowOff>
    </xdr:from>
    <xdr:ext cx="534377" cy="259045"/>
    <xdr:sp macro="" textlink="">
      <xdr:nvSpPr>
        <xdr:cNvPr id="139" name="テキスト ボックス 138"/>
        <xdr:cNvSpPr txBox="1"/>
      </xdr:nvSpPr>
      <xdr:spPr>
        <a:xfrm>
          <a:off x="1752111" y="896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122104</xdr:rowOff>
    </xdr:from>
    <xdr:to>
      <xdr:col>1</xdr:col>
      <xdr:colOff>485775</xdr:colOff>
      <xdr:row>54</xdr:row>
      <xdr:rowOff>52254</xdr:rowOff>
    </xdr:to>
    <xdr:sp macro="" textlink="">
      <xdr:nvSpPr>
        <xdr:cNvPr id="140" name="円/楕円 139"/>
        <xdr:cNvSpPr/>
      </xdr:nvSpPr>
      <xdr:spPr>
        <a:xfrm>
          <a:off x="1079500" y="92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68781</xdr:rowOff>
    </xdr:from>
    <xdr:ext cx="534377" cy="259045"/>
    <xdr:sp macro="" textlink="">
      <xdr:nvSpPr>
        <xdr:cNvPr id="141" name="テキスト ボックス 140"/>
        <xdr:cNvSpPr txBox="1"/>
      </xdr:nvSpPr>
      <xdr:spPr>
        <a:xfrm>
          <a:off x="863111" y="89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120541</xdr:rowOff>
    </xdr:from>
    <xdr:to>
      <xdr:col>6</xdr:col>
      <xdr:colOff>511175</xdr:colOff>
      <xdr:row>76</xdr:row>
      <xdr:rowOff>131101</xdr:rowOff>
    </xdr:to>
    <xdr:cxnSp macro="">
      <xdr:nvCxnSpPr>
        <xdr:cNvPr id="170" name="直線コネクタ 169"/>
        <xdr:cNvCxnSpPr/>
      </xdr:nvCxnSpPr>
      <xdr:spPr>
        <a:xfrm>
          <a:off x="3797300" y="13150741"/>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119126</xdr:rowOff>
    </xdr:from>
    <xdr:to>
      <xdr:col>5</xdr:col>
      <xdr:colOff>358775</xdr:colOff>
      <xdr:row>76</xdr:row>
      <xdr:rowOff>120541</xdr:rowOff>
    </xdr:to>
    <xdr:cxnSp macro="">
      <xdr:nvCxnSpPr>
        <xdr:cNvPr id="173" name="直線コネクタ 172"/>
        <xdr:cNvCxnSpPr/>
      </xdr:nvCxnSpPr>
      <xdr:spPr>
        <a:xfrm>
          <a:off x="2908300" y="1314932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158150</xdr:rowOff>
    </xdr:from>
    <xdr:ext cx="469744" cy="259045"/>
    <xdr:sp macro="" textlink="">
      <xdr:nvSpPr>
        <xdr:cNvPr id="175" name="テキスト ボックス 174"/>
        <xdr:cNvSpPr txBox="1"/>
      </xdr:nvSpPr>
      <xdr:spPr>
        <a:xfrm>
          <a:off x="3549727"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162778</xdr:rowOff>
    </xdr:from>
    <xdr:to>
      <xdr:col>4</xdr:col>
      <xdr:colOff>155575</xdr:colOff>
      <xdr:row>76</xdr:row>
      <xdr:rowOff>119126</xdr:rowOff>
    </xdr:to>
    <xdr:cxnSp macro="">
      <xdr:nvCxnSpPr>
        <xdr:cNvPr id="176" name="直線コネクタ 175"/>
        <xdr:cNvCxnSpPr/>
      </xdr:nvCxnSpPr>
      <xdr:spPr>
        <a:xfrm>
          <a:off x="2019300" y="13021528"/>
          <a:ext cx="889000" cy="1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164645</xdr:rowOff>
    </xdr:from>
    <xdr:ext cx="469744" cy="259045"/>
    <xdr:sp macro="" textlink="">
      <xdr:nvSpPr>
        <xdr:cNvPr id="178" name="テキスト ボックス 177"/>
        <xdr:cNvSpPr txBox="1"/>
      </xdr:nvSpPr>
      <xdr:spPr>
        <a:xfrm>
          <a:off x="2673427"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162778</xdr:rowOff>
    </xdr:from>
    <xdr:to>
      <xdr:col>2</xdr:col>
      <xdr:colOff>638175</xdr:colOff>
      <xdr:row>76</xdr:row>
      <xdr:rowOff>159838</xdr:rowOff>
    </xdr:to>
    <xdr:cxnSp macro="">
      <xdr:nvCxnSpPr>
        <xdr:cNvPr id="179" name="直線コネクタ 178"/>
        <xdr:cNvCxnSpPr/>
      </xdr:nvCxnSpPr>
      <xdr:spPr>
        <a:xfrm flipV="1">
          <a:off x="1130300" y="13021528"/>
          <a:ext cx="889000" cy="1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122409</xdr:rowOff>
    </xdr:from>
    <xdr:ext cx="469744" cy="259045"/>
    <xdr:sp macro="" textlink="">
      <xdr:nvSpPr>
        <xdr:cNvPr id="181" name="テキスト ボックス 180"/>
        <xdr:cNvSpPr txBox="1"/>
      </xdr:nvSpPr>
      <xdr:spPr>
        <a:xfrm>
          <a:off x="1784427"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16636</xdr:rowOff>
    </xdr:from>
    <xdr:ext cx="469744" cy="259045"/>
    <xdr:sp macro="" textlink="">
      <xdr:nvSpPr>
        <xdr:cNvPr id="183" name="テキスト ボックス 182"/>
        <xdr:cNvSpPr txBox="1"/>
      </xdr:nvSpPr>
      <xdr:spPr>
        <a:xfrm>
          <a:off x="895427" y="128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80301</xdr:rowOff>
    </xdr:from>
    <xdr:to>
      <xdr:col>6</xdr:col>
      <xdr:colOff>561975</xdr:colOff>
      <xdr:row>77</xdr:row>
      <xdr:rowOff>10451</xdr:rowOff>
    </xdr:to>
    <xdr:sp macro="" textlink="">
      <xdr:nvSpPr>
        <xdr:cNvPr id="189" name="円/楕円 188"/>
        <xdr:cNvSpPr/>
      </xdr:nvSpPr>
      <xdr:spPr>
        <a:xfrm>
          <a:off x="4584700" y="131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58728</xdr:rowOff>
    </xdr:from>
    <xdr:ext cx="469744" cy="259045"/>
    <xdr:sp macro="" textlink="">
      <xdr:nvSpPr>
        <xdr:cNvPr id="190" name="維持補修費該当値テキスト"/>
        <xdr:cNvSpPr txBox="1"/>
      </xdr:nvSpPr>
      <xdr:spPr>
        <a:xfrm>
          <a:off x="4686300" y="1308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69741</xdr:rowOff>
    </xdr:from>
    <xdr:to>
      <xdr:col>5</xdr:col>
      <xdr:colOff>409575</xdr:colOff>
      <xdr:row>76</xdr:row>
      <xdr:rowOff>171341</xdr:rowOff>
    </xdr:to>
    <xdr:sp macro="" textlink="">
      <xdr:nvSpPr>
        <xdr:cNvPr id="191" name="円/楕円 190"/>
        <xdr:cNvSpPr/>
      </xdr:nvSpPr>
      <xdr:spPr>
        <a:xfrm>
          <a:off x="3746500" y="130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162468</xdr:rowOff>
    </xdr:from>
    <xdr:ext cx="469744" cy="259045"/>
    <xdr:sp macro="" textlink="">
      <xdr:nvSpPr>
        <xdr:cNvPr id="192" name="テキスト ボックス 191"/>
        <xdr:cNvSpPr txBox="1"/>
      </xdr:nvSpPr>
      <xdr:spPr>
        <a:xfrm>
          <a:off x="3549727" y="131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68326</xdr:rowOff>
    </xdr:from>
    <xdr:to>
      <xdr:col>4</xdr:col>
      <xdr:colOff>206375</xdr:colOff>
      <xdr:row>76</xdr:row>
      <xdr:rowOff>169926</xdr:rowOff>
    </xdr:to>
    <xdr:sp macro="" textlink="">
      <xdr:nvSpPr>
        <xdr:cNvPr id="193" name="円/楕円 192"/>
        <xdr:cNvSpPr/>
      </xdr:nvSpPr>
      <xdr:spPr>
        <a:xfrm>
          <a:off x="28575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15003</xdr:rowOff>
    </xdr:from>
    <xdr:ext cx="469744" cy="259045"/>
    <xdr:sp macro="" textlink="">
      <xdr:nvSpPr>
        <xdr:cNvPr id="194" name="テキスト ボックス 193"/>
        <xdr:cNvSpPr txBox="1"/>
      </xdr:nvSpPr>
      <xdr:spPr>
        <a:xfrm>
          <a:off x="2673427"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111978</xdr:rowOff>
    </xdr:from>
    <xdr:to>
      <xdr:col>3</xdr:col>
      <xdr:colOff>3175</xdr:colOff>
      <xdr:row>76</xdr:row>
      <xdr:rowOff>42128</xdr:rowOff>
    </xdr:to>
    <xdr:sp macro="" textlink="">
      <xdr:nvSpPr>
        <xdr:cNvPr id="195" name="円/楕円 194"/>
        <xdr:cNvSpPr/>
      </xdr:nvSpPr>
      <xdr:spPr>
        <a:xfrm>
          <a:off x="1968500" y="129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58655</xdr:rowOff>
    </xdr:from>
    <xdr:ext cx="469744" cy="259045"/>
    <xdr:sp macro="" textlink="">
      <xdr:nvSpPr>
        <xdr:cNvPr id="196" name="テキスト ボックス 195"/>
        <xdr:cNvSpPr txBox="1"/>
      </xdr:nvSpPr>
      <xdr:spPr>
        <a:xfrm>
          <a:off x="1784427" y="127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109038</xdr:rowOff>
    </xdr:from>
    <xdr:to>
      <xdr:col>1</xdr:col>
      <xdr:colOff>485775</xdr:colOff>
      <xdr:row>77</xdr:row>
      <xdr:rowOff>39188</xdr:rowOff>
    </xdr:to>
    <xdr:sp macro="" textlink="">
      <xdr:nvSpPr>
        <xdr:cNvPr id="197" name="円/楕円 196"/>
        <xdr:cNvSpPr/>
      </xdr:nvSpPr>
      <xdr:spPr>
        <a:xfrm>
          <a:off x="1079500" y="131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30315</xdr:rowOff>
    </xdr:from>
    <xdr:ext cx="469744" cy="259045"/>
    <xdr:sp macro="" textlink="">
      <xdr:nvSpPr>
        <xdr:cNvPr id="198" name="テキスト ボックス 197"/>
        <xdr:cNvSpPr txBox="1"/>
      </xdr:nvSpPr>
      <xdr:spPr>
        <a:xfrm>
          <a:off x="895427" y="132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81535</xdr:rowOff>
    </xdr:from>
    <xdr:to>
      <xdr:col>6</xdr:col>
      <xdr:colOff>511175</xdr:colOff>
      <xdr:row>94</xdr:row>
      <xdr:rowOff>161925</xdr:rowOff>
    </xdr:to>
    <xdr:cxnSp macro="">
      <xdr:nvCxnSpPr>
        <xdr:cNvPr id="226" name="直線コネクタ 225"/>
        <xdr:cNvCxnSpPr/>
      </xdr:nvCxnSpPr>
      <xdr:spPr>
        <a:xfrm flipV="1">
          <a:off x="3797300" y="16197835"/>
          <a:ext cx="8382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161925</xdr:rowOff>
    </xdr:from>
    <xdr:to>
      <xdr:col>5</xdr:col>
      <xdr:colOff>358775</xdr:colOff>
      <xdr:row>95</xdr:row>
      <xdr:rowOff>64263</xdr:rowOff>
    </xdr:to>
    <xdr:cxnSp macro="">
      <xdr:nvCxnSpPr>
        <xdr:cNvPr id="229" name="直線コネクタ 228"/>
        <xdr:cNvCxnSpPr/>
      </xdr:nvCxnSpPr>
      <xdr:spPr>
        <a:xfrm flipV="1">
          <a:off x="2908300" y="16278225"/>
          <a:ext cx="889000" cy="7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64263</xdr:rowOff>
    </xdr:from>
    <xdr:to>
      <xdr:col>4</xdr:col>
      <xdr:colOff>155575</xdr:colOff>
      <xdr:row>95</xdr:row>
      <xdr:rowOff>140970</xdr:rowOff>
    </xdr:to>
    <xdr:cxnSp macro="">
      <xdr:nvCxnSpPr>
        <xdr:cNvPr id="232" name="直線コネクタ 231"/>
        <xdr:cNvCxnSpPr/>
      </xdr:nvCxnSpPr>
      <xdr:spPr>
        <a:xfrm flipV="1">
          <a:off x="2019300" y="16352013"/>
          <a:ext cx="889000" cy="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140970</xdr:rowOff>
    </xdr:from>
    <xdr:to>
      <xdr:col>2</xdr:col>
      <xdr:colOff>638175</xdr:colOff>
      <xdr:row>96</xdr:row>
      <xdr:rowOff>32004</xdr:rowOff>
    </xdr:to>
    <xdr:cxnSp macro="">
      <xdr:nvCxnSpPr>
        <xdr:cNvPr id="235" name="直線コネクタ 234"/>
        <xdr:cNvCxnSpPr/>
      </xdr:nvCxnSpPr>
      <xdr:spPr>
        <a:xfrm flipV="1">
          <a:off x="1130300" y="1642872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54754</xdr:rowOff>
    </xdr:from>
    <xdr:ext cx="534377" cy="259045"/>
    <xdr:sp macro="" textlink="">
      <xdr:nvSpPr>
        <xdr:cNvPr id="237" name="テキスト ボックス 236"/>
        <xdr:cNvSpPr txBox="1"/>
      </xdr:nvSpPr>
      <xdr:spPr>
        <a:xfrm>
          <a:off x="1752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80915</xdr:rowOff>
    </xdr:from>
    <xdr:ext cx="534377" cy="259045"/>
    <xdr:sp macro="" textlink="">
      <xdr:nvSpPr>
        <xdr:cNvPr id="239" name="テキスト ボックス 238"/>
        <xdr:cNvSpPr txBox="1"/>
      </xdr:nvSpPr>
      <xdr:spPr>
        <a:xfrm>
          <a:off x="863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30735</xdr:rowOff>
    </xdr:from>
    <xdr:to>
      <xdr:col>6</xdr:col>
      <xdr:colOff>561975</xdr:colOff>
      <xdr:row>94</xdr:row>
      <xdr:rowOff>132335</xdr:rowOff>
    </xdr:to>
    <xdr:sp macro="" textlink="">
      <xdr:nvSpPr>
        <xdr:cNvPr id="245" name="円/楕円 244"/>
        <xdr:cNvSpPr/>
      </xdr:nvSpPr>
      <xdr:spPr>
        <a:xfrm>
          <a:off x="4584700" y="161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9162</xdr:rowOff>
    </xdr:from>
    <xdr:ext cx="534377" cy="259045"/>
    <xdr:sp macro="" textlink="">
      <xdr:nvSpPr>
        <xdr:cNvPr id="246" name="扶助費該当値テキスト"/>
        <xdr:cNvSpPr txBox="1"/>
      </xdr:nvSpPr>
      <xdr:spPr>
        <a:xfrm>
          <a:off x="4686300" y="161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111125</xdr:rowOff>
    </xdr:from>
    <xdr:to>
      <xdr:col>5</xdr:col>
      <xdr:colOff>409575</xdr:colOff>
      <xdr:row>95</xdr:row>
      <xdr:rowOff>41275</xdr:rowOff>
    </xdr:to>
    <xdr:sp macro="" textlink="">
      <xdr:nvSpPr>
        <xdr:cNvPr id="247" name="円/楕円 246"/>
        <xdr:cNvSpPr/>
      </xdr:nvSpPr>
      <xdr:spPr>
        <a:xfrm>
          <a:off x="3746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32402</xdr:rowOff>
    </xdr:from>
    <xdr:ext cx="534377" cy="259045"/>
    <xdr:sp macro="" textlink="">
      <xdr:nvSpPr>
        <xdr:cNvPr id="248" name="テキスト ボックス 247"/>
        <xdr:cNvSpPr txBox="1"/>
      </xdr:nvSpPr>
      <xdr:spPr>
        <a:xfrm>
          <a:off x="3517411" y="163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13463</xdr:rowOff>
    </xdr:from>
    <xdr:to>
      <xdr:col>4</xdr:col>
      <xdr:colOff>206375</xdr:colOff>
      <xdr:row>95</xdr:row>
      <xdr:rowOff>115063</xdr:rowOff>
    </xdr:to>
    <xdr:sp macro="" textlink="">
      <xdr:nvSpPr>
        <xdr:cNvPr id="249" name="円/楕円 248"/>
        <xdr:cNvSpPr/>
      </xdr:nvSpPr>
      <xdr:spPr>
        <a:xfrm>
          <a:off x="2857500" y="16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106190</xdr:rowOff>
    </xdr:from>
    <xdr:ext cx="534377" cy="259045"/>
    <xdr:sp macro="" textlink="">
      <xdr:nvSpPr>
        <xdr:cNvPr id="250" name="テキスト ボックス 249"/>
        <xdr:cNvSpPr txBox="1"/>
      </xdr:nvSpPr>
      <xdr:spPr>
        <a:xfrm>
          <a:off x="2641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90170</xdr:rowOff>
    </xdr:from>
    <xdr:to>
      <xdr:col>3</xdr:col>
      <xdr:colOff>3175</xdr:colOff>
      <xdr:row>96</xdr:row>
      <xdr:rowOff>20320</xdr:rowOff>
    </xdr:to>
    <xdr:sp macro="" textlink="">
      <xdr:nvSpPr>
        <xdr:cNvPr id="251" name="円/楕円 250"/>
        <xdr:cNvSpPr/>
      </xdr:nvSpPr>
      <xdr:spPr>
        <a:xfrm>
          <a:off x="1968500" y="163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36847</xdr:rowOff>
    </xdr:from>
    <xdr:ext cx="534377" cy="259045"/>
    <xdr:sp macro="" textlink="">
      <xdr:nvSpPr>
        <xdr:cNvPr id="252" name="テキスト ボックス 251"/>
        <xdr:cNvSpPr txBox="1"/>
      </xdr:nvSpPr>
      <xdr:spPr>
        <a:xfrm>
          <a:off x="1752111" y="1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152654</xdr:rowOff>
    </xdr:from>
    <xdr:to>
      <xdr:col>1</xdr:col>
      <xdr:colOff>485775</xdr:colOff>
      <xdr:row>96</xdr:row>
      <xdr:rowOff>82804</xdr:rowOff>
    </xdr:to>
    <xdr:sp macro="" textlink="">
      <xdr:nvSpPr>
        <xdr:cNvPr id="253" name="円/楕円 252"/>
        <xdr:cNvSpPr/>
      </xdr:nvSpPr>
      <xdr:spPr>
        <a:xfrm>
          <a:off x="1079500" y="164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73931</xdr:rowOff>
    </xdr:from>
    <xdr:ext cx="534377" cy="259045"/>
    <xdr:sp macro="" textlink="">
      <xdr:nvSpPr>
        <xdr:cNvPr id="254" name="テキスト ボックス 253"/>
        <xdr:cNvSpPr txBox="1"/>
      </xdr:nvSpPr>
      <xdr:spPr>
        <a:xfrm>
          <a:off x="863111" y="165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21285</xdr:rowOff>
    </xdr:from>
    <xdr:to>
      <xdr:col>15</xdr:col>
      <xdr:colOff>180975</xdr:colOff>
      <xdr:row>35</xdr:row>
      <xdr:rowOff>103536</xdr:rowOff>
    </xdr:to>
    <xdr:cxnSp macro="">
      <xdr:nvCxnSpPr>
        <xdr:cNvPr id="280" name="直線コネクタ 279"/>
        <xdr:cNvCxnSpPr/>
      </xdr:nvCxnSpPr>
      <xdr:spPr>
        <a:xfrm>
          <a:off x="9639300" y="6022035"/>
          <a:ext cx="838200" cy="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21285</xdr:rowOff>
    </xdr:from>
    <xdr:to>
      <xdr:col>14</xdr:col>
      <xdr:colOff>28575</xdr:colOff>
      <xdr:row>37</xdr:row>
      <xdr:rowOff>31755</xdr:rowOff>
    </xdr:to>
    <xdr:cxnSp macro="">
      <xdr:nvCxnSpPr>
        <xdr:cNvPr id="283" name="直線コネクタ 282"/>
        <xdr:cNvCxnSpPr/>
      </xdr:nvCxnSpPr>
      <xdr:spPr>
        <a:xfrm flipV="1">
          <a:off x="8750300" y="6022035"/>
          <a:ext cx="889000" cy="35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137300</xdr:rowOff>
    </xdr:from>
    <xdr:to>
      <xdr:col>12</xdr:col>
      <xdr:colOff>511175</xdr:colOff>
      <xdr:row>37</xdr:row>
      <xdr:rowOff>31755</xdr:rowOff>
    </xdr:to>
    <xdr:cxnSp macro="">
      <xdr:nvCxnSpPr>
        <xdr:cNvPr id="286" name="直線コネクタ 285"/>
        <xdr:cNvCxnSpPr/>
      </xdr:nvCxnSpPr>
      <xdr:spPr>
        <a:xfrm>
          <a:off x="7861300" y="6309500"/>
          <a:ext cx="889000" cy="6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35417</xdr:rowOff>
    </xdr:from>
    <xdr:ext cx="534377" cy="259045"/>
    <xdr:sp macro="" textlink="">
      <xdr:nvSpPr>
        <xdr:cNvPr id="288" name="テキスト ボックス 287"/>
        <xdr:cNvSpPr txBox="1"/>
      </xdr:nvSpPr>
      <xdr:spPr>
        <a:xfrm>
          <a:off x="8483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137300</xdr:rowOff>
    </xdr:from>
    <xdr:to>
      <xdr:col>11</xdr:col>
      <xdr:colOff>307975</xdr:colOff>
      <xdr:row>37</xdr:row>
      <xdr:rowOff>124201</xdr:rowOff>
    </xdr:to>
    <xdr:cxnSp macro="">
      <xdr:nvCxnSpPr>
        <xdr:cNvPr id="289" name="直線コネクタ 288"/>
        <xdr:cNvCxnSpPr/>
      </xdr:nvCxnSpPr>
      <xdr:spPr>
        <a:xfrm flipV="1">
          <a:off x="6972300" y="6309500"/>
          <a:ext cx="889000" cy="15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125803</xdr:rowOff>
    </xdr:from>
    <xdr:ext cx="534377" cy="259045"/>
    <xdr:sp macro="" textlink="">
      <xdr:nvSpPr>
        <xdr:cNvPr id="291" name="テキスト ボックス 290"/>
        <xdr:cNvSpPr txBox="1"/>
      </xdr:nvSpPr>
      <xdr:spPr>
        <a:xfrm>
          <a:off x="7594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52736</xdr:rowOff>
    </xdr:from>
    <xdr:to>
      <xdr:col>15</xdr:col>
      <xdr:colOff>231775</xdr:colOff>
      <xdr:row>35</xdr:row>
      <xdr:rowOff>154336</xdr:rowOff>
    </xdr:to>
    <xdr:sp macro="" textlink="">
      <xdr:nvSpPr>
        <xdr:cNvPr id="299" name="円/楕円 298"/>
        <xdr:cNvSpPr/>
      </xdr:nvSpPr>
      <xdr:spPr>
        <a:xfrm>
          <a:off x="10426700" y="60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139113</xdr:rowOff>
    </xdr:from>
    <xdr:ext cx="599010" cy="259045"/>
    <xdr:sp macro="" textlink="">
      <xdr:nvSpPr>
        <xdr:cNvPr id="300" name="補助費等該当値テキスト"/>
        <xdr:cNvSpPr txBox="1"/>
      </xdr:nvSpPr>
      <xdr:spPr>
        <a:xfrm>
          <a:off x="10528300" y="596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104,082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141935</xdr:rowOff>
    </xdr:from>
    <xdr:to>
      <xdr:col>14</xdr:col>
      <xdr:colOff>79375</xdr:colOff>
      <xdr:row>35</xdr:row>
      <xdr:rowOff>72085</xdr:rowOff>
    </xdr:to>
    <xdr:sp macro="" textlink="">
      <xdr:nvSpPr>
        <xdr:cNvPr id="301" name="円/楕円 300"/>
        <xdr:cNvSpPr/>
      </xdr:nvSpPr>
      <xdr:spPr>
        <a:xfrm>
          <a:off x="9588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63212</xdr:rowOff>
    </xdr:from>
    <xdr:ext cx="599010" cy="259045"/>
    <xdr:sp macro="" textlink="">
      <xdr:nvSpPr>
        <xdr:cNvPr id="302" name="テキスト ボックス 301"/>
        <xdr:cNvSpPr txBox="1"/>
      </xdr:nvSpPr>
      <xdr:spPr>
        <a:xfrm>
          <a:off x="9327094" y="606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152405</xdr:rowOff>
    </xdr:from>
    <xdr:to>
      <xdr:col>12</xdr:col>
      <xdr:colOff>561975</xdr:colOff>
      <xdr:row>37</xdr:row>
      <xdr:rowOff>82555</xdr:rowOff>
    </xdr:to>
    <xdr:sp macro="" textlink="">
      <xdr:nvSpPr>
        <xdr:cNvPr id="303" name="円/楕円 302"/>
        <xdr:cNvSpPr/>
      </xdr:nvSpPr>
      <xdr:spPr>
        <a:xfrm>
          <a:off x="8699500" y="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73682</xdr:rowOff>
    </xdr:from>
    <xdr:ext cx="534377" cy="259045"/>
    <xdr:sp macro="" textlink="">
      <xdr:nvSpPr>
        <xdr:cNvPr id="304" name="テキスト ボックス 303"/>
        <xdr:cNvSpPr txBox="1"/>
      </xdr:nvSpPr>
      <xdr:spPr>
        <a:xfrm>
          <a:off x="8483111" y="64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86500</xdr:rowOff>
    </xdr:from>
    <xdr:to>
      <xdr:col>11</xdr:col>
      <xdr:colOff>358775</xdr:colOff>
      <xdr:row>37</xdr:row>
      <xdr:rowOff>16650</xdr:rowOff>
    </xdr:to>
    <xdr:sp macro="" textlink="">
      <xdr:nvSpPr>
        <xdr:cNvPr id="305" name="円/楕円 304"/>
        <xdr:cNvSpPr/>
      </xdr:nvSpPr>
      <xdr:spPr>
        <a:xfrm>
          <a:off x="7810500" y="62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33177</xdr:rowOff>
    </xdr:from>
    <xdr:ext cx="534377" cy="259045"/>
    <xdr:sp macro="" textlink="">
      <xdr:nvSpPr>
        <xdr:cNvPr id="306" name="テキスト ボックス 305"/>
        <xdr:cNvSpPr txBox="1"/>
      </xdr:nvSpPr>
      <xdr:spPr>
        <a:xfrm>
          <a:off x="7594111" y="603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73401</xdr:rowOff>
    </xdr:from>
    <xdr:to>
      <xdr:col>10</xdr:col>
      <xdr:colOff>155575</xdr:colOff>
      <xdr:row>38</xdr:row>
      <xdr:rowOff>3551</xdr:rowOff>
    </xdr:to>
    <xdr:sp macro="" textlink="">
      <xdr:nvSpPr>
        <xdr:cNvPr id="307" name="円/楕円 306"/>
        <xdr:cNvSpPr/>
      </xdr:nvSpPr>
      <xdr:spPr>
        <a:xfrm>
          <a:off x="6921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20078</xdr:rowOff>
    </xdr:from>
    <xdr:ext cx="534377" cy="259045"/>
    <xdr:sp macro="" textlink="">
      <xdr:nvSpPr>
        <xdr:cNvPr id="308" name="テキスト ボックス 307"/>
        <xdr:cNvSpPr txBox="1"/>
      </xdr:nvSpPr>
      <xdr:spPr>
        <a:xfrm>
          <a:off x="6705111" y="619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148697</xdr:rowOff>
    </xdr:from>
    <xdr:to>
      <xdr:col>15</xdr:col>
      <xdr:colOff>180975</xdr:colOff>
      <xdr:row>52</xdr:row>
      <xdr:rowOff>160960</xdr:rowOff>
    </xdr:to>
    <xdr:cxnSp macro="">
      <xdr:nvCxnSpPr>
        <xdr:cNvPr id="338" name="直線コネクタ 337"/>
        <xdr:cNvCxnSpPr/>
      </xdr:nvCxnSpPr>
      <xdr:spPr>
        <a:xfrm flipV="1">
          <a:off x="9639300" y="8892647"/>
          <a:ext cx="838200" cy="1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39" name="普通建設事業費平均値テキスト"/>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160960</xdr:rowOff>
    </xdr:from>
    <xdr:to>
      <xdr:col>14</xdr:col>
      <xdr:colOff>28575</xdr:colOff>
      <xdr:row>52</xdr:row>
      <xdr:rowOff>162609</xdr:rowOff>
    </xdr:to>
    <xdr:cxnSp macro="">
      <xdr:nvCxnSpPr>
        <xdr:cNvPr id="341" name="直線コネクタ 340"/>
        <xdr:cNvCxnSpPr/>
      </xdr:nvCxnSpPr>
      <xdr:spPr>
        <a:xfrm flipV="1">
          <a:off x="8750300" y="9076360"/>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3" name="テキスト ボックス 342"/>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162609</xdr:rowOff>
    </xdr:from>
    <xdr:to>
      <xdr:col>12</xdr:col>
      <xdr:colOff>511175</xdr:colOff>
      <xdr:row>53</xdr:row>
      <xdr:rowOff>136679</xdr:rowOff>
    </xdr:to>
    <xdr:cxnSp macro="">
      <xdr:nvCxnSpPr>
        <xdr:cNvPr id="344" name="直線コネクタ 343"/>
        <xdr:cNvCxnSpPr/>
      </xdr:nvCxnSpPr>
      <xdr:spPr>
        <a:xfrm flipV="1">
          <a:off x="7861300" y="9078009"/>
          <a:ext cx="889000" cy="14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6" name="テキスト ボックス 345"/>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136679</xdr:rowOff>
    </xdr:from>
    <xdr:to>
      <xdr:col>11</xdr:col>
      <xdr:colOff>307975</xdr:colOff>
      <xdr:row>55</xdr:row>
      <xdr:rowOff>16011</xdr:rowOff>
    </xdr:to>
    <xdr:cxnSp macro="">
      <xdr:nvCxnSpPr>
        <xdr:cNvPr id="347" name="直線コネクタ 346"/>
        <xdr:cNvCxnSpPr/>
      </xdr:nvCxnSpPr>
      <xdr:spPr>
        <a:xfrm flipV="1">
          <a:off x="6972300" y="9223529"/>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49" name="テキスト ボックス 348"/>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5229</xdr:rowOff>
    </xdr:from>
    <xdr:ext cx="534377" cy="259045"/>
    <xdr:sp macro="" textlink="">
      <xdr:nvSpPr>
        <xdr:cNvPr id="351" name="テキスト ボックス 350"/>
        <xdr:cNvSpPr txBox="1"/>
      </xdr:nvSpPr>
      <xdr:spPr>
        <a:xfrm>
          <a:off x="6705111" y="99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97897</xdr:rowOff>
    </xdr:from>
    <xdr:to>
      <xdr:col>15</xdr:col>
      <xdr:colOff>231775</xdr:colOff>
      <xdr:row>52</xdr:row>
      <xdr:rowOff>28047</xdr:rowOff>
    </xdr:to>
    <xdr:sp macro="" textlink="">
      <xdr:nvSpPr>
        <xdr:cNvPr id="357" name="円/楕円 356"/>
        <xdr:cNvSpPr/>
      </xdr:nvSpPr>
      <xdr:spPr>
        <a:xfrm>
          <a:off x="10426700" y="88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120774</xdr:rowOff>
    </xdr:from>
    <xdr:ext cx="599010" cy="259045"/>
    <xdr:sp macro="" textlink="">
      <xdr:nvSpPr>
        <xdr:cNvPr id="358" name="普通建設事業費該当値テキスト"/>
        <xdr:cNvSpPr txBox="1"/>
      </xdr:nvSpPr>
      <xdr:spPr>
        <a:xfrm>
          <a:off x="10528300" y="869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140,949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110160</xdr:rowOff>
    </xdr:from>
    <xdr:to>
      <xdr:col>14</xdr:col>
      <xdr:colOff>79375</xdr:colOff>
      <xdr:row>53</xdr:row>
      <xdr:rowOff>40310</xdr:rowOff>
    </xdr:to>
    <xdr:sp macro="" textlink="">
      <xdr:nvSpPr>
        <xdr:cNvPr id="359" name="円/楕円 358"/>
        <xdr:cNvSpPr/>
      </xdr:nvSpPr>
      <xdr:spPr>
        <a:xfrm>
          <a:off x="9588500" y="90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51</xdr:row>
      <xdr:rowOff>56837</xdr:rowOff>
    </xdr:from>
    <xdr:ext cx="599010" cy="259045"/>
    <xdr:sp macro="" textlink="">
      <xdr:nvSpPr>
        <xdr:cNvPr id="360" name="テキスト ボックス 359"/>
        <xdr:cNvSpPr txBox="1"/>
      </xdr:nvSpPr>
      <xdr:spPr>
        <a:xfrm>
          <a:off x="9327094" y="880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129,698</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111809</xdr:rowOff>
    </xdr:from>
    <xdr:to>
      <xdr:col>12</xdr:col>
      <xdr:colOff>561975</xdr:colOff>
      <xdr:row>53</xdr:row>
      <xdr:rowOff>41959</xdr:rowOff>
    </xdr:to>
    <xdr:sp macro="" textlink="">
      <xdr:nvSpPr>
        <xdr:cNvPr id="361" name="円/楕円 360"/>
        <xdr:cNvSpPr/>
      </xdr:nvSpPr>
      <xdr:spPr>
        <a:xfrm>
          <a:off x="8699500" y="90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58486</xdr:rowOff>
    </xdr:from>
    <xdr:ext cx="599010" cy="259045"/>
    <xdr:sp macro="" textlink="">
      <xdr:nvSpPr>
        <xdr:cNvPr id="362" name="テキスト ボックス 361"/>
        <xdr:cNvSpPr txBox="1"/>
      </xdr:nvSpPr>
      <xdr:spPr>
        <a:xfrm>
          <a:off x="8450794" y="88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129,597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85879</xdr:rowOff>
    </xdr:from>
    <xdr:to>
      <xdr:col>11</xdr:col>
      <xdr:colOff>358775</xdr:colOff>
      <xdr:row>54</xdr:row>
      <xdr:rowOff>16029</xdr:rowOff>
    </xdr:to>
    <xdr:sp macro="" textlink="">
      <xdr:nvSpPr>
        <xdr:cNvPr id="363" name="円/楕円 362"/>
        <xdr:cNvSpPr/>
      </xdr:nvSpPr>
      <xdr:spPr>
        <a:xfrm>
          <a:off x="7810500" y="917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32556</xdr:rowOff>
    </xdr:from>
    <xdr:ext cx="599010" cy="259045"/>
    <xdr:sp macro="" textlink="">
      <xdr:nvSpPr>
        <xdr:cNvPr id="364" name="テキスト ボックス 363"/>
        <xdr:cNvSpPr txBox="1"/>
      </xdr:nvSpPr>
      <xdr:spPr>
        <a:xfrm>
          <a:off x="7561794" y="89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120,685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136661</xdr:rowOff>
    </xdr:from>
    <xdr:to>
      <xdr:col>10</xdr:col>
      <xdr:colOff>155575</xdr:colOff>
      <xdr:row>55</xdr:row>
      <xdr:rowOff>66811</xdr:rowOff>
    </xdr:to>
    <xdr:sp macro="" textlink="">
      <xdr:nvSpPr>
        <xdr:cNvPr id="365" name="円/楕円 364"/>
        <xdr:cNvSpPr/>
      </xdr:nvSpPr>
      <xdr:spPr>
        <a:xfrm>
          <a:off x="6921500" y="93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83338</xdr:rowOff>
    </xdr:from>
    <xdr:ext cx="599010" cy="259045"/>
    <xdr:sp macro="" textlink="">
      <xdr:nvSpPr>
        <xdr:cNvPr id="366" name="テキスト ボックス 365"/>
        <xdr:cNvSpPr txBox="1"/>
      </xdr:nvSpPr>
      <xdr:spPr>
        <a:xfrm>
          <a:off x="6672794" y="917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5" name="直線コネクタ 37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6" name="テキスト ボックス 37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77" name="直線コネクタ 37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78" name="テキスト ボックス 37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79" name="直線コネクタ 37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0" name="テキスト ボックス 37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1" name="直線コネクタ 38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2" name="テキスト ボックス 38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4" name="テキスト ボックス 38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21537</xdr:rowOff>
    </xdr:from>
    <xdr:to>
      <xdr:col>15</xdr:col>
      <xdr:colOff>180340</xdr:colOff>
      <xdr:row>75</xdr:row>
      <xdr:rowOff>137551</xdr:rowOff>
    </xdr:to>
    <xdr:cxnSp macro="">
      <xdr:nvCxnSpPr>
        <xdr:cNvPr id="386" name="直線コネクタ 385"/>
        <xdr:cNvCxnSpPr/>
      </xdr:nvCxnSpPr>
      <xdr:spPr>
        <a:xfrm flipV="1">
          <a:off x="10475595" y="12023037"/>
          <a:ext cx="1270" cy="97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141378</xdr:rowOff>
    </xdr:from>
    <xdr:ext cx="534377" cy="259045"/>
    <xdr:sp macro="" textlink="">
      <xdr:nvSpPr>
        <xdr:cNvPr id="387" name="普通建設事業費 （ うち新規整備　）最小値テキスト"/>
        <xdr:cNvSpPr txBox="1"/>
      </xdr:nvSpPr>
      <xdr:spPr>
        <a:xfrm>
          <a:off x="10528300" y="1300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75</xdr:row>
      <xdr:rowOff>137551</xdr:rowOff>
    </xdr:from>
    <xdr:to>
      <xdr:col>15</xdr:col>
      <xdr:colOff>269875</xdr:colOff>
      <xdr:row>75</xdr:row>
      <xdr:rowOff>137551</xdr:rowOff>
    </xdr:to>
    <xdr:cxnSp macro="">
      <xdr:nvCxnSpPr>
        <xdr:cNvPr id="388" name="直線コネクタ 387"/>
        <xdr:cNvCxnSpPr/>
      </xdr:nvCxnSpPr>
      <xdr:spPr>
        <a:xfrm>
          <a:off x="10388600" y="1299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139664</xdr:rowOff>
    </xdr:from>
    <xdr:ext cx="534377" cy="259045"/>
    <xdr:sp macro="" textlink="">
      <xdr:nvSpPr>
        <xdr:cNvPr id="389" name="普通建設事業費 （ うち新規整備　）最大値テキスト"/>
        <xdr:cNvSpPr txBox="1"/>
      </xdr:nvSpPr>
      <xdr:spPr>
        <a:xfrm>
          <a:off x="10528300" y="117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21537</xdr:rowOff>
    </xdr:from>
    <xdr:to>
      <xdr:col>15</xdr:col>
      <xdr:colOff>269875</xdr:colOff>
      <xdr:row>70</xdr:row>
      <xdr:rowOff>21537</xdr:rowOff>
    </xdr:to>
    <xdr:cxnSp macro="">
      <xdr:nvCxnSpPr>
        <xdr:cNvPr id="390" name="直線コネクタ 389"/>
        <xdr:cNvCxnSpPr/>
      </xdr:nvCxnSpPr>
      <xdr:spPr>
        <a:xfrm>
          <a:off x="10388600" y="12023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23571</xdr:rowOff>
    </xdr:from>
    <xdr:to>
      <xdr:col>15</xdr:col>
      <xdr:colOff>180975</xdr:colOff>
      <xdr:row>77</xdr:row>
      <xdr:rowOff>63782</xdr:rowOff>
    </xdr:to>
    <xdr:cxnSp macro="">
      <xdr:nvCxnSpPr>
        <xdr:cNvPr id="391" name="直線コネクタ 390"/>
        <xdr:cNvCxnSpPr/>
      </xdr:nvCxnSpPr>
      <xdr:spPr>
        <a:xfrm flipV="1">
          <a:off x="9639300" y="12196521"/>
          <a:ext cx="838200" cy="10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58023</xdr:rowOff>
    </xdr:from>
    <xdr:ext cx="534377" cy="259045"/>
    <xdr:sp macro="" textlink="">
      <xdr:nvSpPr>
        <xdr:cNvPr id="392" name="普通建設事業費 （ うち新規整備　）平均値テキスト"/>
        <xdr:cNvSpPr txBox="1"/>
      </xdr:nvSpPr>
      <xdr:spPr>
        <a:xfrm>
          <a:off x="10528300" y="1257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79596</xdr:rowOff>
    </xdr:from>
    <xdr:to>
      <xdr:col>15</xdr:col>
      <xdr:colOff>231775</xdr:colOff>
      <xdr:row>74</xdr:row>
      <xdr:rowOff>9746</xdr:rowOff>
    </xdr:to>
    <xdr:sp macro="" textlink="">
      <xdr:nvSpPr>
        <xdr:cNvPr id="393" name="フローチャート : 判断 392"/>
        <xdr:cNvSpPr/>
      </xdr:nvSpPr>
      <xdr:spPr>
        <a:xfrm>
          <a:off x="104267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126373</xdr:rowOff>
    </xdr:from>
    <xdr:to>
      <xdr:col>14</xdr:col>
      <xdr:colOff>28575</xdr:colOff>
      <xdr:row>77</xdr:row>
      <xdr:rowOff>63782</xdr:rowOff>
    </xdr:to>
    <xdr:cxnSp macro="">
      <xdr:nvCxnSpPr>
        <xdr:cNvPr id="394" name="直線コネクタ 393"/>
        <xdr:cNvCxnSpPr/>
      </xdr:nvCxnSpPr>
      <xdr:spPr>
        <a:xfrm>
          <a:off x="8750300" y="12127873"/>
          <a:ext cx="889000" cy="11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69629</xdr:rowOff>
    </xdr:from>
    <xdr:to>
      <xdr:col>14</xdr:col>
      <xdr:colOff>79375</xdr:colOff>
      <xdr:row>73</xdr:row>
      <xdr:rowOff>171229</xdr:rowOff>
    </xdr:to>
    <xdr:sp macro="" textlink="">
      <xdr:nvSpPr>
        <xdr:cNvPr id="395" name="フローチャート : 判断 394"/>
        <xdr:cNvSpPr/>
      </xdr:nvSpPr>
      <xdr:spPr>
        <a:xfrm>
          <a:off x="9588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16306</xdr:rowOff>
    </xdr:from>
    <xdr:ext cx="534377" cy="259045"/>
    <xdr:sp macro="" textlink="">
      <xdr:nvSpPr>
        <xdr:cNvPr id="396" name="テキスト ボックス 395"/>
        <xdr:cNvSpPr txBox="1"/>
      </xdr:nvSpPr>
      <xdr:spPr>
        <a:xfrm>
          <a:off x="93594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72</xdr:row>
      <xdr:rowOff>130939</xdr:rowOff>
    </xdr:from>
    <xdr:to>
      <xdr:col>12</xdr:col>
      <xdr:colOff>561975</xdr:colOff>
      <xdr:row>73</xdr:row>
      <xdr:rowOff>61089</xdr:rowOff>
    </xdr:to>
    <xdr:sp macro="" textlink="">
      <xdr:nvSpPr>
        <xdr:cNvPr id="397" name="フローチャート : 判断 396"/>
        <xdr:cNvSpPr/>
      </xdr:nvSpPr>
      <xdr:spPr>
        <a:xfrm>
          <a:off x="8699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52216</xdr:rowOff>
    </xdr:from>
    <xdr:ext cx="534377" cy="259045"/>
    <xdr:sp macro="" textlink="">
      <xdr:nvSpPr>
        <xdr:cNvPr id="398" name="テキスト ボックス 397"/>
        <xdr:cNvSpPr txBox="1"/>
      </xdr:nvSpPr>
      <xdr:spPr>
        <a:xfrm>
          <a:off x="8483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144221</xdr:rowOff>
    </xdr:from>
    <xdr:to>
      <xdr:col>15</xdr:col>
      <xdr:colOff>231775</xdr:colOff>
      <xdr:row>71</xdr:row>
      <xdr:rowOff>74371</xdr:rowOff>
    </xdr:to>
    <xdr:sp macro="" textlink="">
      <xdr:nvSpPr>
        <xdr:cNvPr id="404" name="円/楕円 403"/>
        <xdr:cNvSpPr/>
      </xdr:nvSpPr>
      <xdr:spPr>
        <a:xfrm>
          <a:off x="104267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167098</xdr:rowOff>
    </xdr:from>
    <xdr:ext cx="534377" cy="259045"/>
    <xdr:sp macro="" textlink="">
      <xdr:nvSpPr>
        <xdr:cNvPr id="405" name="普通建設事業費 （ うち新規整備　）該当値テキスト"/>
        <xdr:cNvSpPr txBox="1"/>
      </xdr:nvSpPr>
      <xdr:spPr>
        <a:xfrm>
          <a:off x="10528300" y="1199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12982</xdr:rowOff>
    </xdr:from>
    <xdr:to>
      <xdr:col>14</xdr:col>
      <xdr:colOff>79375</xdr:colOff>
      <xdr:row>77</xdr:row>
      <xdr:rowOff>114582</xdr:rowOff>
    </xdr:to>
    <xdr:sp macro="" textlink="">
      <xdr:nvSpPr>
        <xdr:cNvPr id="406" name="円/楕円 405"/>
        <xdr:cNvSpPr/>
      </xdr:nvSpPr>
      <xdr:spPr>
        <a:xfrm>
          <a:off x="9588500" y="1321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105709</xdr:rowOff>
    </xdr:from>
    <xdr:ext cx="534377" cy="259045"/>
    <xdr:sp macro="" textlink="">
      <xdr:nvSpPr>
        <xdr:cNvPr id="407" name="テキスト ボックス 406"/>
        <xdr:cNvSpPr txBox="1"/>
      </xdr:nvSpPr>
      <xdr:spPr>
        <a:xfrm>
          <a:off x="9359411" y="1330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75573</xdr:rowOff>
    </xdr:from>
    <xdr:to>
      <xdr:col>12</xdr:col>
      <xdr:colOff>561975</xdr:colOff>
      <xdr:row>71</xdr:row>
      <xdr:rowOff>5723</xdr:rowOff>
    </xdr:to>
    <xdr:sp macro="" textlink="">
      <xdr:nvSpPr>
        <xdr:cNvPr id="408" name="円/楕円 407"/>
        <xdr:cNvSpPr/>
      </xdr:nvSpPr>
      <xdr:spPr>
        <a:xfrm>
          <a:off x="8699500" y="120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22250</xdr:rowOff>
    </xdr:from>
    <xdr:ext cx="534377" cy="259045"/>
    <xdr:sp macro="" textlink="">
      <xdr:nvSpPr>
        <xdr:cNvPr id="409" name="テキスト ボックス 408"/>
        <xdr:cNvSpPr txBox="1"/>
      </xdr:nvSpPr>
      <xdr:spPr>
        <a:xfrm>
          <a:off x="8483111" y="1185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0" name="正方形/長方形 40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1" name="正方形/長方形 41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2" name="正方形/長方形 41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3" name="正方形/長方形 41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4" name="正方形/長方形 41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1" name="テキスト ボックス 42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3" name="テキスト ボックス 42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5" name="テキスト ボックス 42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7" name="テキスト ボックス 42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29" name="テキスト ボックス 42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4387</xdr:rowOff>
    </xdr:from>
    <xdr:to>
      <xdr:col>15</xdr:col>
      <xdr:colOff>180340</xdr:colOff>
      <xdr:row>97</xdr:row>
      <xdr:rowOff>115164</xdr:rowOff>
    </xdr:to>
    <xdr:cxnSp macro="">
      <xdr:nvCxnSpPr>
        <xdr:cNvPr id="431" name="直線コネクタ 430"/>
        <xdr:cNvCxnSpPr/>
      </xdr:nvCxnSpPr>
      <xdr:spPr>
        <a:xfrm flipV="1">
          <a:off x="10475595" y="16120687"/>
          <a:ext cx="1270" cy="62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118991</xdr:rowOff>
    </xdr:from>
    <xdr:ext cx="534377" cy="259045"/>
    <xdr:sp macro="" textlink="">
      <xdr:nvSpPr>
        <xdr:cNvPr id="432" name="普通建設事業費 （ うち更新整備　）最小値テキスト"/>
        <xdr:cNvSpPr txBox="1"/>
      </xdr:nvSpPr>
      <xdr:spPr>
        <a:xfrm>
          <a:off x="10528300"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97</xdr:row>
      <xdr:rowOff>115164</xdr:rowOff>
    </xdr:from>
    <xdr:to>
      <xdr:col>15</xdr:col>
      <xdr:colOff>269875</xdr:colOff>
      <xdr:row>97</xdr:row>
      <xdr:rowOff>115164</xdr:rowOff>
    </xdr:to>
    <xdr:cxnSp macro="">
      <xdr:nvCxnSpPr>
        <xdr:cNvPr id="433" name="直線コネクタ 432"/>
        <xdr:cNvCxnSpPr/>
      </xdr:nvCxnSpPr>
      <xdr:spPr>
        <a:xfrm>
          <a:off x="10388600" y="1674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122514</xdr:rowOff>
    </xdr:from>
    <xdr:ext cx="534377" cy="259045"/>
    <xdr:sp macro="" textlink="">
      <xdr:nvSpPr>
        <xdr:cNvPr id="434" name="普通建設事業費 （ うち更新整備　）最大値テキスト"/>
        <xdr:cNvSpPr txBox="1"/>
      </xdr:nvSpPr>
      <xdr:spPr>
        <a:xfrm>
          <a:off x="10528300" y="158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94</xdr:row>
      <xdr:rowOff>4387</xdr:rowOff>
    </xdr:from>
    <xdr:to>
      <xdr:col>15</xdr:col>
      <xdr:colOff>269875</xdr:colOff>
      <xdr:row>94</xdr:row>
      <xdr:rowOff>4387</xdr:rowOff>
    </xdr:to>
    <xdr:cxnSp macro="">
      <xdr:nvCxnSpPr>
        <xdr:cNvPr id="435" name="直線コネクタ 434"/>
        <xdr:cNvCxnSpPr/>
      </xdr:nvCxnSpPr>
      <xdr:spPr>
        <a:xfrm>
          <a:off x="10388600" y="1612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118230</xdr:rowOff>
    </xdr:from>
    <xdr:to>
      <xdr:col>15</xdr:col>
      <xdr:colOff>180975</xdr:colOff>
      <xdr:row>95</xdr:row>
      <xdr:rowOff>55004</xdr:rowOff>
    </xdr:to>
    <xdr:cxnSp macro="">
      <xdr:nvCxnSpPr>
        <xdr:cNvPr id="436" name="直線コネクタ 435"/>
        <xdr:cNvCxnSpPr/>
      </xdr:nvCxnSpPr>
      <xdr:spPr>
        <a:xfrm>
          <a:off x="9639300" y="15548730"/>
          <a:ext cx="838200" cy="7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65936</xdr:rowOff>
    </xdr:from>
    <xdr:ext cx="534377" cy="259045"/>
    <xdr:sp macro="" textlink="">
      <xdr:nvSpPr>
        <xdr:cNvPr id="437" name="普通建設事業費 （ うち更新整備　）平均値テキスト"/>
        <xdr:cNvSpPr txBox="1"/>
      </xdr:nvSpPr>
      <xdr:spPr>
        <a:xfrm>
          <a:off x="10528300" y="1635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87509</xdr:rowOff>
    </xdr:from>
    <xdr:to>
      <xdr:col>15</xdr:col>
      <xdr:colOff>231775</xdr:colOff>
      <xdr:row>96</xdr:row>
      <xdr:rowOff>17659</xdr:rowOff>
    </xdr:to>
    <xdr:sp macro="" textlink="">
      <xdr:nvSpPr>
        <xdr:cNvPr id="438" name="フローチャート : 判断 437"/>
        <xdr:cNvSpPr/>
      </xdr:nvSpPr>
      <xdr:spPr>
        <a:xfrm>
          <a:off x="10426700" y="1637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118230</xdr:rowOff>
    </xdr:from>
    <xdr:to>
      <xdr:col>14</xdr:col>
      <xdr:colOff>28575</xdr:colOff>
      <xdr:row>96</xdr:row>
      <xdr:rowOff>6293</xdr:rowOff>
    </xdr:to>
    <xdr:cxnSp macro="">
      <xdr:nvCxnSpPr>
        <xdr:cNvPr id="439" name="直線コネクタ 438"/>
        <xdr:cNvCxnSpPr/>
      </xdr:nvCxnSpPr>
      <xdr:spPr>
        <a:xfrm flipV="1">
          <a:off x="8750300" y="15548730"/>
          <a:ext cx="889000" cy="9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169044</xdr:rowOff>
    </xdr:from>
    <xdr:to>
      <xdr:col>14</xdr:col>
      <xdr:colOff>79375</xdr:colOff>
      <xdr:row>96</xdr:row>
      <xdr:rowOff>99194</xdr:rowOff>
    </xdr:to>
    <xdr:sp macro="" textlink="">
      <xdr:nvSpPr>
        <xdr:cNvPr id="440" name="フローチャート : 判断 439"/>
        <xdr:cNvSpPr/>
      </xdr:nvSpPr>
      <xdr:spPr>
        <a:xfrm>
          <a:off x="95885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90321</xdr:rowOff>
    </xdr:from>
    <xdr:ext cx="534377" cy="259045"/>
    <xdr:sp macro="" textlink="">
      <xdr:nvSpPr>
        <xdr:cNvPr id="441" name="テキスト ボックス 440"/>
        <xdr:cNvSpPr txBox="1"/>
      </xdr:nvSpPr>
      <xdr:spPr>
        <a:xfrm>
          <a:off x="9359411"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86291</xdr:rowOff>
    </xdr:from>
    <xdr:to>
      <xdr:col>12</xdr:col>
      <xdr:colOff>561975</xdr:colOff>
      <xdr:row>97</xdr:row>
      <xdr:rowOff>16441</xdr:rowOff>
    </xdr:to>
    <xdr:sp macro="" textlink="">
      <xdr:nvSpPr>
        <xdr:cNvPr id="442" name="フローチャート : 判断 441"/>
        <xdr:cNvSpPr/>
      </xdr:nvSpPr>
      <xdr:spPr>
        <a:xfrm>
          <a:off x="8699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7568</xdr:rowOff>
    </xdr:from>
    <xdr:ext cx="534377" cy="259045"/>
    <xdr:sp macro="" textlink="">
      <xdr:nvSpPr>
        <xdr:cNvPr id="443" name="テキスト ボックス 442"/>
        <xdr:cNvSpPr txBox="1"/>
      </xdr:nvSpPr>
      <xdr:spPr>
        <a:xfrm>
          <a:off x="84831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4204</xdr:rowOff>
    </xdr:from>
    <xdr:to>
      <xdr:col>15</xdr:col>
      <xdr:colOff>231775</xdr:colOff>
      <xdr:row>95</xdr:row>
      <xdr:rowOff>105804</xdr:rowOff>
    </xdr:to>
    <xdr:sp macro="" textlink="">
      <xdr:nvSpPr>
        <xdr:cNvPr id="449" name="円/楕円 448"/>
        <xdr:cNvSpPr/>
      </xdr:nvSpPr>
      <xdr:spPr>
        <a:xfrm>
          <a:off x="10426700" y="162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27081</xdr:rowOff>
    </xdr:from>
    <xdr:ext cx="534377" cy="259045"/>
    <xdr:sp macro="" textlink="">
      <xdr:nvSpPr>
        <xdr:cNvPr id="450" name="普通建設事業費 （ うち更新整備　）該当値テキスト"/>
        <xdr:cNvSpPr txBox="1"/>
      </xdr:nvSpPr>
      <xdr:spPr>
        <a:xfrm>
          <a:off x="10528300" y="1614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35,446</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67430</xdr:rowOff>
    </xdr:from>
    <xdr:to>
      <xdr:col>14</xdr:col>
      <xdr:colOff>79375</xdr:colOff>
      <xdr:row>90</xdr:row>
      <xdr:rowOff>169030</xdr:rowOff>
    </xdr:to>
    <xdr:sp macro="" textlink="">
      <xdr:nvSpPr>
        <xdr:cNvPr id="451" name="円/楕円 450"/>
        <xdr:cNvSpPr/>
      </xdr:nvSpPr>
      <xdr:spPr>
        <a:xfrm>
          <a:off x="9588500" y="15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89</xdr:row>
      <xdr:rowOff>14107</xdr:rowOff>
    </xdr:from>
    <xdr:ext cx="534377" cy="259045"/>
    <xdr:sp macro="" textlink="">
      <xdr:nvSpPr>
        <xdr:cNvPr id="452" name="テキスト ボックス 451"/>
        <xdr:cNvSpPr txBox="1"/>
      </xdr:nvSpPr>
      <xdr:spPr>
        <a:xfrm>
          <a:off x="9359411" y="152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77,127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126943</xdr:rowOff>
    </xdr:from>
    <xdr:to>
      <xdr:col>12</xdr:col>
      <xdr:colOff>561975</xdr:colOff>
      <xdr:row>96</xdr:row>
      <xdr:rowOff>57093</xdr:rowOff>
    </xdr:to>
    <xdr:sp macro="" textlink="">
      <xdr:nvSpPr>
        <xdr:cNvPr id="453" name="円/楕円 452"/>
        <xdr:cNvSpPr/>
      </xdr:nvSpPr>
      <xdr:spPr>
        <a:xfrm>
          <a:off x="8699500" y="16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73620</xdr:rowOff>
    </xdr:from>
    <xdr:ext cx="534377" cy="259045"/>
    <xdr:sp macro="" textlink="">
      <xdr:nvSpPr>
        <xdr:cNvPr id="454" name="テキスト ボックス 453"/>
        <xdr:cNvSpPr txBox="1"/>
      </xdr:nvSpPr>
      <xdr:spPr>
        <a:xfrm>
          <a:off x="8483111" y="161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6" name="正方形/長方形 45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7" name="正方形/長方形 45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8" name="正方形/長方形 45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9" name="正方形/長方形 45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0" name="正方形/長方形 45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1" name="テキスト ボックス 46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2" name="直線コネクタ 46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3" name="直線コネクタ 46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4" name="テキスト ボックス 46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5" name="直線コネクタ 46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6" name="テキスト ボックス 46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8" name="テキスト ボックス 46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9" name="直線コネクタ 46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0" name="テキスト ボックス 46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1" name="直線コネクタ 47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2" name="テキスト ボックス 47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4" name="テキスト ボックス 47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76" name="直線コネクタ 475"/>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77"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78" name="直線コネクタ 477"/>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79"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0" name="直線コネクタ 479"/>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2731</xdr:rowOff>
    </xdr:from>
    <xdr:to>
      <xdr:col>23</xdr:col>
      <xdr:colOff>517525</xdr:colOff>
      <xdr:row>39</xdr:row>
      <xdr:rowOff>26029</xdr:rowOff>
    </xdr:to>
    <xdr:cxnSp macro="">
      <xdr:nvCxnSpPr>
        <xdr:cNvPr id="481" name="直線コネクタ 480"/>
        <xdr:cNvCxnSpPr/>
      </xdr:nvCxnSpPr>
      <xdr:spPr>
        <a:xfrm>
          <a:off x="15481300" y="6689281"/>
          <a:ext cx="8382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2"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3" name="フローチャート : 判断 482"/>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121907</xdr:rowOff>
    </xdr:from>
    <xdr:to>
      <xdr:col>22</xdr:col>
      <xdr:colOff>365125</xdr:colOff>
      <xdr:row>39</xdr:row>
      <xdr:rowOff>2731</xdr:rowOff>
    </xdr:to>
    <xdr:cxnSp macro="">
      <xdr:nvCxnSpPr>
        <xdr:cNvPr id="484" name="直線コネクタ 483"/>
        <xdr:cNvCxnSpPr/>
      </xdr:nvCxnSpPr>
      <xdr:spPr>
        <a:xfrm>
          <a:off x="14592300" y="6637007"/>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85" name="フローチャート : 判断 484"/>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86" name="テキスト ボックス 485"/>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121412</xdr:rowOff>
    </xdr:from>
    <xdr:to>
      <xdr:col>21</xdr:col>
      <xdr:colOff>161925</xdr:colOff>
      <xdr:row>38</xdr:row>
      <xdr:rowOff>121907</xdr:rowOff>
    </xdr:to>
    <xdr:cxnSp macro="">
      <xdr:nvCxnSpPr>
        <xdr:cNvPr id="487" name="直線コネクタ 486"/>
        <xdr:cNvCxnSpPr/>
      </xdr:nvCxnSpPr>
      <xdr:spPr>
        <a:xfrm>
          <a:off x="13703300" y="663651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88" name="フローチャート : 判断 487"/>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138371</xdr:rowOff>
    </xdr:from>
    <xdr:ext cx="469744" cy="259045"/>
    <xdr:sp macro="" textlink="">
      <xdr:nvSpPr>
        <xdr:cNvPr id="489" name="テキスト ボックス 488"/>
        <xdr:cNvSpPr txBox="1"/>
      </xdr:nvSpPr>
      <xdr:spPr>
        <a:xfrm>
          <a:off x="14357427" y="63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121412</xdr:rowOff>
    </xdr:from>
    <xdr:to>
      <xdr:col>19</xdr:col>
      <xdr:colOff>644525</xdr:colOff>
      <xdr:row>38</xdr:row>
      <xdr:rowOff>156464</xdr:rowOff>
    </xdr:to>
    <xdr:cxnSp macro="">
      <xdr:nvCxnSpPr>
        <xdr:cNvPr id="490" name="直線コネクタ 489"/>
        <xdr:cNvCxnSpPr/>
      </xdr:nvCxnSpPr>
      <xdr:spPr>
        <a:xfrm flipV="1">
          <a:off x="12814300" y="663651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1" name="フローチャート : 判断 490"/>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2" name="テキスト ボックス 491"/>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3" name="フローチャート : 判断 492"/>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494" name="テキスト ボックス 493"/>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146679</xdr:rowOff>
    </xdr:from>
    <xdr:to>
      <xdr:col>23</xdr:col>
      <xdr:colOff>568325</xdr:colOff>
      <xdr:row>39</xdr:row>
      <xdr:rowOff>76829</xdr:rowOff>
    </xdr:to>
    <xdr:sp macro="" textlink="">
      <xdr:nvSpPr>
        <xdr:cNvPr id="500" name="円/楕円 499"/>
        <xdr:cNvSpPr/>
      </xdr:nvSpPr>
      <xdr:spPr>
        <a:xfrm>
          <a:off x="16268700" y="66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61606</xdr:rowOff>
    </xdr:from>
    <xdr:ext cx="378565" cy="259045"/>
    <xdr:sp macro="" textlink="">
      <xdr:nvSpPr>
        <xdr:cNvPr id="501" name="災害復旧事業費該当値テキスト"/>
        <xdr:cNvSpPr txBox="1"/>
      </xdr:nvSpPr>
      <xdr:spPr>
        <a:xfrm>
          <a:off x="16370300" y="657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123381</xdr:rowOff>
    </xdr:from>
    <xdr:to>
      <xdr:col>22</xdr:col>
      <xdr:colOff>415925</xdr:colOff>
      <xdr:row>39</xdr:row>
      <xdr:rowOff>53531</xdr:rowOff>
    </xdr:to>
    <xdr:sp macro="" textlink="">
      <xdr:nvSpPr>
        <xdr:cNvPr id="502" name="円/楕円 501"/>
        <xdr:cNvSpPr/>
      </xdr:nvSpPr>
      <xdr:spPr>
        <a:xfrm>
          <a:off x="154305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44658</xdr:rowOff>
    </xdr:from>
    <xdr:ext cx="469744" cy="259045"/>
    <xdr:sp macro="" textlink="">
      <xdr:nvSpPr>
        <xdr:cNvPr id="503" name="テキスト ボックス 502"/>
        <xdr:cNvSpPr txBox="1"/>
      </xdr:nvSpPr>
      <xdr:spPr>
        <a:xfrm>
          <a:off x="15233727" y="67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71107</xdr:rowOff>
    </xdr:from>
    <xdr:to>
      <xdr:col>21</xdr:col>
      <xdr:colOff>212725</xdr:colOff>
      <xdr:row>39</xdr:row>
      <xdr:rowOff>1257</xdr:rowOff>
    </xdr:to>
    <xdr:sp macro="" textlink="">
      <xdr:nvSpPr>
        <xdr:cNvPr id="504" name="円/楕円 503"/>
        <xdr:cNvSpPr/>
      </xdr:nvSpPr>
      <xdr:spPr>
        <a:xfrm>
          <a:off x="14541500" y="65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163834</xdr:rowOff>
    </xdr:from>
    <xdr:ext cx="469744" cy="259045"/>
    <xdr:sp macro="" textlink="">
      <xdr:nvSpPr>
        <xdr:cNvPr id="505" name="テキスト ボックス 504"/>
        <xdr:cNvSpPr txBox="1"/>
      </xdr:nvSpPr>
      <xdr:spPr>
        <a:xfrm>
          <a:off x="14357427" y="66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70612</xdr:rowOff>
    </xdr:from>
    <xdr:to>
      <xdr:col>20</xdr:col>
      <xdr:colOff>9525</xdr:colOff>
      <xdr:row>39</xdr:row>
      <xdr:rowOff>762</xdr:rowOff>
    </xdr:to>
    <xdr:sp macro="" textlink="">
      <xdr:nvSpPr>
        <xdr:cNvPr id="506" name="円/楕円 505"/>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163339</xdr:rowOff>
    </xdr:from>
    <xdr:ext cx="469744" cy="259045"/>
    <xdr:sp macro="" textlink="">
      <xdr:nvSpPr>
        <xdr:cNvPr id="507" name="テキスト ボックス 506"/>
        <xdr:cNvSpPr txBox="1"/>
      </xdr:nvSpPr>
      <xdr:spPr>
        <a:xfrm>
          <a:off x="13468427"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105664</xdr:rowOff>
    </xdr:from>
    <xdr:to>
      <xdr:col>18</xdr:col>
      <xdr:colOff>492125</xdr:colOff>
      <xdr:row>39</xdr:row>
      <xdr:rowOff>35814</xdr:rowOff>
    </xdr:to>
    <xdr:sp macro="" textlink="">
      <xdr:nvSpPr>
        <xdr:cNvPr id="508" name="円/楕円 507"/>
        <xdr:cNvSpPr/>
      </xdr:nvSpPr>
      <xdr:spPr>
        <a:xfrm>
          <a:off x="12763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26941</xdr:rowOff>
    </xdr:from>
    <xdr:ext cx="469744" cy="259045"/>
    <xdr:sp macro="" textlink="">
      <xdr:nvSpPr>
        <xdr:cNvPr id="509" name="テキスト ボックス 508"/>
        <xdr:cNvSpPr txBox="1"/>
      </xdr:nvSpPr>
      <xdr:spPr>
        <a:xfrm>
          <a:off x="12579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1" name="正方形/長方形 51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2" name="正方形/長方形 51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3" name="正方形/長方形 51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4" name="正方形/長方形 51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3" name="テキスト ボックス 532"/>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0" name="テキスト ボックス 549"/>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8" name="正方形/長方形 55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9" name="正方形/長方形 55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0" name="正方形/長方形 55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1" name="正方形/長方形 56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2" name="正方形/長方形 56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3" name="テキスト ボックス 56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4" name="直線コネクタ 56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5" name="テキスト ボックス 56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6" name="直線コネクタ 56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67" name="テキスト ボックス 56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68" name="直線コネクタ 56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9" name="テキスト ボックス 56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0" name="直線コネクタ 56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1" name="テキスト ボックス 57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2" name="直線コネクタ 57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73" name="テキスト ボックス 57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4" name="直線コネクタ 57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75" name="テキスト ボックス 57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67234</xdr:rowOff>
    </xdr:from>
    <xdr:to>
      <xdr:col>23</xdr:col>
      <xdr:colOff>516889</xdr:colOff>
      <xdr:row>78</xdr:row>
      <xdr:rowOff>74873</xdr:rowOff>
    </xdr:to>
    <xdr:cxnSp macro="">
      <xdr:nvCxnSpPr>
        <xdr:cNvPr id="579" name="直線コネクタ 578"/>
        <xdr:cNvCxnSpPr/>
      </xdr:nvCxnSpPr>
      <xdr:spPr>
        <a:xfrm flipV="1">
          <a:off x="16317595" y="12411634"/>
          <a:ext cx="1269" cy="103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78700</xdr:rowOff>
    </xdr:from>
    <xdr:ext cx="534377" cy="259045"/>
    <xdr:sp macro="" textlink="">
      <xdr:nvSpPr>
        <xdr:cNvPr id="580" name="公債費最小値テキスト"/>
        <xdr:cNvSpPr txBox="1"/>
      </xdr:nvSpPr>
      <xdr:spPr>
        <a:xfrm>
          <a:off x="16370300" y="13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78</xdr:row>
      <xdr:rowOff>74873</xdr:rowOff>
    </xdr:from>
    <xdr:to>
      <xdr:col>23</xdr:col>
      <xdr:colOff>606425</xdr:colOff>
      <xdr:row>78</xdr:row>
      <xdr:rowOff>74873</xdr:rowOff>
    </xdr:to>
    <xdr:cxnSp macro="">
      <xdr:nvCxnSpPr>
        <xdr:cNvPr id="581" name="直線コネクタ 580"/>
        <xdr:cNvCxnSpPr/>
      </xdr:nvCxnSpPr>
      <xdr:spPr>
        <a:xfrm>
          <a:off x="16230600" y="1344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13911</xdr:rowOff>
    </xdr:from>
    <xdr:ext cx="599010" cy="259045"/>
    <xdr:sp macro="" textlink="">
      <xdr:nvSpPr>
        <xdr:cNvPr id="582" name="公債費最大値テキスト"/>
        <xdr:cNvSpPr txBox="1"/>
      </xdr:nvSpPr>
      <xdr:spPr>
        <a:xfrm>
          <a:off x="16370300" y="1218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72</xdr:row>
      <xdr:rowOff>67234</xdr:rowOff>
    </xdr:from>
    <xdr:to>
      <xdr:col>23</xdr:col>
      <xdr:colOff>606425</xdr:colOff>
      <xdr:row>72</xdr:row>
      <xdr:rowOff>67234</xdr:rowOff>
    </xdr:to>
    <xdr:cxnSp macro="">
      <xdr:nvCxnSpPr>
        <xdr:cNvPr id="583" name="直線コネクタ 582"/>
        <xdr:cNvCxnSpPr/>
      </xdr:nvCxnSpPr>
      <xdr:spPr>
        <a:xfrm>
          <a:off x="16230600" y="1241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167589</xdr:rowOff>
    </xdr:from>
    <xdr:to>
      <xdr:col>23</xdr:col>
      <xdr:colOff>517525</xdr:colOff>
      <xdr:row>72</xdr:row>
      <xdr:rowOff>135890</xdr:rowOff>
    </xdr:to>
    <xdr:cxnSp macro="">
      <xdr:nvCxnSpPr>
        <xdr:cNvPr id="584" name="直線コネクタ 583"/>
        <xdr:cNvCxnSpPr/>
      </xdr:nvCxnSpPr>
      <xdr:spPr>
        <a:xfrm>
          <a:off x="15481300" y="12340539"/>
          <a:ext cx="8382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55421</xdr:rowOff>
    </xdr:from>
    <xdr:ext cx="534377" cy="259045"/>
    <xdr:sp macro="" textlink="">
      <xdr:nvSpPr>
        <xdr:cNvPr id="585" name="公債費平均値テキスト"/>
        <xdr:cNvSpPr txBox="1"/>
      </xdr:nvSpPr>
      <xdr:spPr>
        <a:xfrm>
          <a:off x="16370300" y="12742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76994</xdr:rowOff>
    </xdr:from>
    <xdr:to>
      <xdr:col>23</xdr:col>
      <xdr:colOff>568325</xdr:colOff>
      <xdr:row>75</xdr:row>
      <xdr:rowOff>7144</xdr:rowOff>
    </xdr:to>
    <xdr:sp macro="" textlink="">
      <xdr:nvSpPr>
        <xdr:cNvPr id="586" name="フローチャート : 判断 585"/>
        <xdr:cNvSpPr/>
      </xdr:nvSpPr>
      <xdr:spPr>
        <a:xfrm>
          <a:off x="16268700" y="1276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167589</xdr:rowOff>
    </xdr:from>
    <xdr:to>
      <xdr:col>22</xdr:col>
      <xdr:colOff>365125</xdr:colOff>
      <xdr:row>72</xdr:row>
      <xdr:rowOff>24371</xdr:rowOff>
    </xdr:to>
    <xdr:cxnSp macro="">
      <xdr:nvCxnSpPr>
        <xdr:cNvPr id="587" name="直線コネクタ 586"/>
        <xdr:cNvCxnSpPr/>
      </xdr:nvCxnSpPr>
      <xdr:spPr>
        <a:xfrm flipV="1">
          <a:off x="14592300" y="1234053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82480</xdr:rowOff>
    </xdr:from>
    <xdr:to>
      <xdr:col>22</xdr:col>
      <xdr:colOff>415925</xdr:colOff>
      <xdr:row>74</xdr:row>
      <xdr:rowOff>12630</xdr:rowOff>
    </xdr:to>
    <xdr:sp macro="" textlink="">
      <xdr:nvSpPr>
        <xdr:cNvPr id="588" name="フローチャート : 判断 587"/>
        <xdr:cNvSpPr/>
      </xdr:nvSpPr>
      <xdr:spPr>
        <a:xfrm>
          <a:off x="15430500" y="125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3757</xdr:rowOff>
    </xdr:from>
    <xdr:ext cx="534377" cy="259045"/>
    <xdr:sp macro="" textlink="">
      <xdr:nvSpPr>
        <xdr:cNvPr id="589" name="テキスト ボックス 588"/>
        <xdr:cNvSpPr txBox="1"/>
      </xdr:nvSpPr>
      <xdr:spPr>
        <a:xfrm>
          <a:off x="15201411" y="126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49917</xdr:rowOff>
    </xdr:from>
    <xdr:to>
      <xdr:col>21</xdr:col>
      <xdr:colOff>161925</xdr:colOff>
      <xdr:row>72</xdr:row>
      <xdr:rowOff>24371</xdr:rowOff>
    </xdr:to>
    <xdr:cxnSp macro="">
      <xdr:nvCxnSpPr>
        <xdr:cNvPr id="590" name="直線コネクタ 589"/>
        <xdr:cNvCxnSpPr/>
      </xdr:nvCxnSpPr>
      <xdr:spPr>
        <a:xfrm>
          <a:off x="13703300" y="12222867"/>
          <a:ext cx="889000" cy="14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62249</xdr:rowOff>
    </xdr:from>
    <xdr:to>
      <xdr:col>21</xdr:col>
      <xdr:colOff>212725</xdr:colOff>
      <xdr:row>74</xdr:row>
      <xdr:rowOff>163849</xdr:rowOff>
    </xdr:to>
    <xdr:sp macro="" textlink="">
      <xdr:nvSpPr>
        <xdr:cNvPr id="591" name="フローチャート : 判断 590"/>
        <xdr:cNvSpPr/>
      </xdr:nvSpPr>
      <xdr:spPr>
        <a:xfrm>
          <a:off x="14541500" y="1274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154976</xdr:rowOff>
    </xdr:from>
    <xdr:ext cx="534377" cy="259045"/>
    <xdr:sp macro="" textlink="">
      <xdr:nvSpPr>
        <xdr:cNvPr id="592" name="テキスト ボックス 591"/>
        <xdr:cNvSpPr txBox="1"/>
      </xdr:nvSpPr>
      <xdr:spPr>
        <a:xfrm>
          <a:off x="14325111" y="128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49917</xdr:rowOff>
    </xdr:from>
    <xdr:to>
      <xdr:col>19</xdr:col>
      <xdr:colOff>644525</xdr:colOff>
      <xdr:row>71</xdr:row>
      <xdr:rowOff>102419</xdr:rowOff>
    </xdr:to>
    <xdr:cxnSp macro="">
      <xdr:nvCxnSpPr>
        <xdr:cNvPr id="593" name="直線コネクタ 592"/>
        <xdr:cNvCxnSpPr/>
      </xdr:nvCxnSpPr>
      <xdr:spPr>
        <a:xfrm flipV="1">
          <a:off x="12814300" y="12222867"/>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76060</xdr:rowOff>
    </xdr:from>
    <xdr:to>
      <xdr:col>20</xdr:col>
      <xdr:colOff>9525</xdr:colOff>
      <xdr:row>75</xdr:row>
      <xdr:rowOff>6210</xdr:rowOff>
    </xdr:to>
    <xdr:sp macro="" textlink="">
      <xdr:nvSpPr>
        <xdr:cNvPr id="594" name="フローチャート : 判断 593"/>
        <xdr:cNvSpPr/>
      </xdr:nvSpPr>
      <xdr:spPr>
        <a:xfrm>
          <a:off x="13652500" y="127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168787</xdr:rowOff>
    </xdr:from>
    <xdr:ext cx="534377" cy="259045"/>
    <xdr:sp macro="" textlink="">
      <xdr:nvSpPr>
        <xdr:cNvPr id="595" name="テキスト ボックス 594"/>
        <xdr:cNvSpPr txBox="1"/>
      </xdr:nvSpPr>
      <xdr:spPr>
        <a:xfrm>
          <a:off x="13436111" y="128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152203</xdr:rowOff>
    </xdr:from>
    <xdr:to>
      <xdr:col>18</xdr:col>
      <xdr:colOff>492125</xdr:colOff>
      <xdr:row>74</xdr:row>
      <xdr:rowOff>82353</xdr:rowOff>
    </xdr:to>
    <xdr:sp macro="" textlink="">
      <xdr:nvSpPr>
        <xdr:cNvPr id="596" name="フローチャート : 判断 595"/>
        <xdr:cNvSpPr/>
      </xdr:nvSpPr>
      <xdr:spPr>
        <a:xfrm>
          <a:off x="12763500" y="126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73480</xdr:rowOff>
    </xdr:from>
    <xdr:ext cx="534377" cy="259045"/>
    <xdr:sp macro="" textlink="">
      <xdr:nvSpPr>
        <xdr:cNvPr id="597" name="テキスト ボックス 596"/>
        <xdr:cNvSpPr txBox="1"/>
      </xdr:nvSpPr>
      <xdr:spPr>
        <a:xfrm>
          <a:off x="12547111" y="127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85090</xdr:rowOff>
    </xdr:from>
    <xdr:to>
      <xdr:col>23</xdr:col>
      <xdr:colOff>568325</xdr:colOff>
      <xdr:row>73</xdr:row>
      <xdr:rowOff>15240</xdr:rowOff>
    </xdr:to>
    <xdr:sp macro="" textlink="">
      <xdr:nvSpPr>
        <xdr:cNvPr id="603" name="円/楕円 602"/>
        <xdr:cNvSpPr/>
      </xdr:nvSpPr>
      <xdr:spPr>
        <a:xfrm>
          <a:off x="16268700" y="124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17</xdr:rowOff>
    </xdr:from>
    <xdr:ext cx="534377" cy="259045"/>
    <xdr:sp macro="" textlink="">
      <xdr:nvSpPr>
        <xdr:cNvPr id="604" name="公債費該当値テキスト"/>
        <xdr:cNvSpPr txBox="1"/>
      </xdr:nvSpPr>
      <xdr:spPr>
        <a:xfrm>
          <a:off x="16370300" y="1234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98,200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116789</xdr:rowOff>
    </xdr:from>
    <xdr:to>
      <xdr:col>22</xdr:col>
      <xdr:colOff>415925</xdr:colOff>
      <xdr:row>72</xdr:row>
      <xdr:rowOff>46939</xdr:rowOff>
    </xdr:to>
    <xdr:sp macro="" textlink="">
      <xdr:nvSpPr>
        <xdr:cNvPr id="605" name="円/楕円 604"/>
        <xdr:cNvSpPr/>
      </xdr:nvSpPr>
      <xdr:spPr>
        <a:xfrm>
          <a:off x="15430500" y="122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70</xdr:row>
      <xdr:rowOff>63466</xdr:rowOff>
    </xdr:from>
    <xdr:ext cx="599010" cy="259045"/>
    <xdr:sp macro="" textlink="">
      <xdr:nvSpPr>
        <xdr:cNvPr id="606" name="テキスト ボックス 605"/>
        <xdr:cNvSpPr txBox="1"/>
      </xdr:nvSpPr>
      <xdr:spPr>
        <a:xfrm>
          <a:off x="15169094" y="1206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105,536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145021</xdr:rowOff>
    </xdr:from>
    <xdr:to>
      <xdr:col>21</xdr:col>
      <xdr:colOff>212725</xdr:colOff>
      <xdr:row>72</xdr:row>
      <xdr:rowOff>75171</xdr:rowOff>
    </xdr:to>
    <xdr:sp macro="" textlink="">
      <xdr:nvSpPr>
        <xdr:cNvPr id="607" name="円/楕円 606"/>
        <xdr:cNvSpPr/>
      </xdr:nvSpPr>
      <xdr:spPr>
        <a:xfrm>
          <a:off x="14541500" y="123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91698</xdr:rowOff>
    </xdr:from>
    <xdr:ext cx="599010" cy="259045"/>
    <xdr:sp macro="" textlink="">
      <xdr:nvSpPr>
        <xdr:cNvPr id="608" name="テキスト ボックス 607"/>
        <xdr:cNvSpPr txBox="1"/>
      </xdr:nvSpPr>
      <xdr:spPr>
        <a:xfrm>
          <a:off x="14292794" y="1209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104,054</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170567</xdr:rowOff>
    </xdr:from>
    <xdr:to>
      <xdr:col>20</xdr:col>
      <xdr:colOff>9525</xdr:colOff>
      <xdr:row>71</xdr:row>
      <xdr:rowOff>100717</xdr:rowOff>
    </xdr:to>
    <xdr:sp macro="" textlink="">
      <xdr:nvSpPr>
        <xdr:cNvPr id="609" name="円/楕円 608"/>
        <xdr:cNvSpPr/>
      </xdr:nvSpPr>
      <xdr:spPr>
        <a:xfrm>
          <a:off x="13652500" y="121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117244</xdr:rowOff>
    </xdr:from>
    <xdr:ext cx="599010" cy="259045"/>
    <xdr:sp macro="" textlink="">
      <xdr:nvSpPr>
        <xdr:cNvPr id="610" name="テキスト ボックス 609"/>
        <xdr:cNvSpPr txBox="1"/>
      </xdr:nvSpPr>
      <xdr:spPr>
        <a:xfrm>
          <a:off x="13403794" y="1194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111,713</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51619</xdr:rowOff>
    </xdr:from>
    <xdr:to>
      <xdr:col>18</xdr:col>
      <xdr:colOff>492125</xdr:colOff>
      <xdr:row>71</xdr:row>
      <xdr:rowOff>153219</xdr:rowOff>
    </xdr:to>
    <xdr:sp macro="" textlink="">
      <xdr:nvSpPr>
        <xdr:cNvPr id="611" name="円/楕円 610"/>
        <xdr:cNvSpPr/>
      </xdr:nvSpPr>
      <xdr:spPr>
        <a:xfrm>
          <a:off x="12763500" y="122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169746</xdr:rowOff>
    </xdr:from>
    <xdr:ext cx="599010" cy="259045"/>
    <xdr:sp macro="" textlink="">
      <xdr:nvSpPr>
        <xdr:cNvPr id="612" name="テキスト ボックス 611"/>
        <xdr:cNvSpPr txBox="1"/>
      </xdr:nvSpPr>
      <xdr:spPr>
        <a:xfrm>
          <a:off x="12514794" y="1199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4" name="正方形/長方形 61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5" name="正方形/長方形 61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6" name="正方形/長方形 61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7" name="正方形/長方形 61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1" name="直線コネクタ 62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2" name="テキスト ボックス 62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3" name="直線コネクタ 62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4" name="テキスト ボックス 62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5" name="直線コネクタ 62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6" name="テキスト ボックス 62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7" name="直線コネクタ 62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8" name="テキスト ボックス 62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9" name="直線コネクタ 62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0" name="テキスト ボックス 62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1" name="直線コネクタ 63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2" name="テキスト ボックス 63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4" name="テキスト ボックス 63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36" name="直線コネクタ 635"/>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37"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38" name="直線コネクタ 637"/>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39"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0" name="直線コネクタ 639"/>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115762</xdr:rowOff>
    </xdr:from>
    <xdr:to>
      <xdr:col>23</xdr:col>
      <xdr:colOff>517525</xdr:colOff>
      <xdr:row>98</xdr:row>
      <xdr:rowOff>26217</xdr:rowOff>
    </xdr:to>
    <xdr:cxnSp macro="">
      <xdr:nvCxnSpPr>
        <xdr:cNvPr id="641" name="直線コネクタ 640"/>
        <xdr:cNvCxnSpPr/>
      </xdr:nvCxnSpPr>
      <xdr:spPr>
        <a:xfrm>
          <a:off x="15481300" y="16746412"/>
          <a:ext cx="838200" cy="8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2"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3" name="フローチャート : 判断 642"/>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166740</xdr:rowOff>
    </xdr:from>
    <xdr:to>
      <xdr:col>22</xdr:col>
      <xdr:colOff>365125</xdr:colOff>
      <xdr:row>97</xdr:row>
      <xdr:rowOff>115762</xdr:rowOff>
    </xdr:to>
    <xdr:cxnSp macro="">
      <xdr:nvCxnSpPr>
        <xdr:cNvPr id="644" name="直線コネクタ 643"/>
        <xdr:cNvCxnSpPr/>
      </xdr:nvCxnSpPr>
      <xdr:spPr>
        <a:xfrm>
          <a:off x="14592300" y="16625940"/>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5" name="フローチャート : 判断 644"/>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46" name="テキスト ボックス 645"/>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108578</xdr:rowOff>
    </xdr:from>
    <xdr:to>
      <xdr:col>21</xdr:col>
      <xdr:colOff>161925</xdr:colOff>
      <xdr:row>96</xdr:row>
      <xdr:rowOff>166740</xdr:rowOff>
    </xdr:to>
    <xdr:cxnSp macro="">
      <xdr:nvCxnSpPr>
        <xdr:cNvPr id="647" name="直線コネクタ 646"/>
        <xdr:cNvCxnSpPr/>
      </xdr:nvCxnSpPr>
      <xdr:spPr>
        <a:xfrm>
          <a:off x="13703300" y="16396328"/>
          <a:ext cx="889000" cy="2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48" name="フローチャート : 判断 647"/>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86</xdr:rowOff>
    </xdr:from>
    <xdr:ext cx="469744" cy="259045"/>
    <xdr:sp macro="" textlink="">
      <xdr:nvSpPr>
        <xdr:cNvPr id="649" name="テキスト ボックス 648"/>
        <xdr:cNvSpPr txBox="1"/>
      </xdr:nvSpPr>
      <xdr:spPr>
        <a:xfrm>
          <a:off x="14357427"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108578</xdr:rowOff>
    </xdr:from>
    <xdr:to>
      <xdr:col>19</xdr:col>
      <xdr:colOff>644525</xdr:colOff>
      <xdr:row>96</xdr:row>
      <xdr:rowOff>102112</xdr:rowOff>
    </xdr:to>
    <xdr:cxnSp macro="">
      <xdr:nvCxnSpPr>
        <xdr:cNvPr id="650" name="直線コネクタ 649"/>
        <xdr:cNvCxnSpPr/>
      </xdr:nvCxnSpPr>
      <xdr:spPr>
        <a:xfrm flipV="1">
          <a:off x="12814300" y="16396328"/>
          <a:ext cx="889000" cy="16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1" name="フローチャート : 判断 650"/>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95111</xdr:rowOff>
    </xdr:from>
    <xdr:ext cx="534377" cy="259045"/>
    <xdr:sp macro="" textlink="">
      <xdr:nvSpPr>
        <xdr:cNvPr id="652" name="テキスト ボックス 651"/>
        <xdr:cNvSpPr txBox="1"/>
      </xdr:nvSpPr>
      <xdr:spPr>
        <a:xfrm>
          <a:off x="13436111" y="16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3" name="フローチャート : 判断 652"/>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4" name="テキスト ボックス 653"/>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146867</xdr:rowOff>
    </xdr:from>
    <xdr:to>
      <xdr:col>23</xdr:col>
      <xdr:colOff>568325</xdr:colOff>
      <xdr:row>98</xdr:row>
      <xdr:rowOff>77017</xdr:rowOff>
    </xdr:to>
    <xdr:sp macro="" textlink="">
      <xdr:nvSpPr>
        <xdr:cNvPr id="660" name="円/楕円 659"/>
        <xdr:cNvSpPr/>
      </xdr:nvSpPr>
      <xdr:spPr>
        <a:xfrm>
          <a:off x="16268700" y="167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61794</xdr:rowOff>
    </xdr:from>
    <xdr:ext cx="469744" cy="259045"/>
    <xdr:sp macro="" textlink="">
      <xdr:nvSpPr>
        <xdr:cNvPr id="661" name="積立金該当値テキスト"/>
        <xdr:cNvSpPr txBox="1"/>
      </xdr:nvSpPr>
      <xdr:spPr>
        <a:xfrm>
          <a:off x="16370300" y="166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64962</xdr:rowOff>
    </xdr:from>
    <xdr:to>
      <xdr:col>22</xdr:col>
      <xdr:colOff>415925</xdr:colOff>
      <xdr:row>97</xdr:row>
      <xdr:rowOff>166562</xdr:rowOff>
    </xdr:to>
    <xdr:sp macro="" textlink="">
      <xdr:nvSpPr>
        <xdr:cNvPr id="662" name="円/楕円 661"/>
        <xdr:cNvSpPr/>
      </xdr:nvSpPr>
      <xdr:spPr>
        <a:xfrm>
          <a:off x="15430500" y="16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157689</xdr:rowOff>
    </xdr:from>
    <xdr:ext cx="469744" cy="259045"/>
    <xdr:sp macro="" textlink="">
      <xdr:nvSpPr>
        <xdr:cNvPr id="663" name="テキスト ボックス 662"/>
        <xdr:cNvSpPr txBox="1"/>
      </xdr:nvSpPr>
      <xdr:spPr>
        <a:xfrm>
          <a:off x="15233727" y="16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115940</xdr:rowOff>
    </xdr:from>
    <xdr:to>
      <xdr:col>21</xdr:col>
      <xdr:colOff>212725</xdr:colOff>
      <xdr:row>97</xdr:row>
      <xdr:rowOff>46090</xdr:rowOff>
    </xdr:to>
    <xdr:sp macro="" textlink="">
      <xdr:nvSpPr>
        <xdr:cNvPr id="664" name="円/楕円 663"/>
        <xdr:cNvSpPr/>
      </xdr:nvSpPr>
      <xdr:spPr>
        <a:xfrm>
          <a:off x="14541500" y="165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62617</xdr:rowOff>
    </xdr:from>
    <xdr:ext cx="534377" cy="259045"/>
    <xdr:sp macro="" textlink="">
      <xdr:nvSpPr>
        <xdr:cNvPr id="665" name="テキスト ボックス 664"/>
        <xdr:cNvSpPr txBox="1"/>
      </xdr:nvSpPr>
      <xdr:spPr>
        <a:xfrm>
          <a:off x="14325111" y="163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57778</xdr:rowOff>
    </xdr:from>
    <xdr:to>
      <xdr:col>20</xdr:col>
      <xdr:colOff>9525</xdr:colOff>
      <xdr:row>95</xdr:row>
      <xdr:rowOff>159378</xdr:rowOff>
    </xdr:to>
    <xdr:sp macro="" textlink="">
      <xdr:nvSpPr>
        <xdr:cNvPr id="666" name="円/楕円 665"/>
        <xdr:cNvSpPr/>
      </xdr:nvSpPr>
      <xdr:spPr>
        <a:xfrm>
          <a:off x="13652500" y="16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150505</xdr:rowOff>
    </xdr:from>
    <xdr:ext cx="534377" cy="259045"/>
    <xdr:sp macro="" textlink="">
      <xdr:nvSpPr>
        <xdr:cNvPr id="667" name="テキスト ボックス 666"/>
        <xdr:cNvSpPr txBox="1"/>
      </xdr:nvSpPr>
      <xdr:spPr>
        <a:xfrm>
          <a:off x="13436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51312</xdr:rowOff>
    </xdr:from>
    <xdr:to>
      <xdr:col>18</xdr:col>
      <xdr:colOff>492125</xdr:colOff>
      <xdr:row>96</xdr:row>
      <xdr:rowOff>152912</xdr:rowOff>
    </xdr:to>
    <xdr:sp macro="" textlink="">
      <xdr:nvSpPr>
        <xdr:cNvPr id="668" name="円/楕円 667"/>
        <xdr:cNvSpPr/>
      </xdr:nvSpPr>
      <xdr:spPr>
        <a:xfrm>
          <a:off x="12763500" y="165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169439</xdr:rowOff>
    </xdr:from>
    <xdr:ext cx="534377" cy="259045"/>
    <xdr:sp macro="" textlink="">
      <xdr:nvSpPr>
        <xdr:cNvPr id="669" name="テキスト ボックス 668"/>
        <xdr:cNvSpPr txBox="1"/>
      </xdr:nvSpPr>
      <xdr:spPr>
        <a:xfrm>
          <a:off x="12547111" y="162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1" name="正方形/長方形 67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2" name="正方形/長方形 67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3" name="正方形/長方形 67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4" name="正方形/長方形 67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7" name="テキスト ボックス 68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9" name="テキスト ボックス 68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72263</xdr:rowOff>
    </xdr:from>
    <xdr:to>
      <xdr:col>32</xdr:col>
      <xdr:colOff>186689</xdr:colOff>
      <xdr:row>39</xdr:row>
      <xdr:rowOff>44450</xdr:rowOff>
    </xdr:to>
    <xdr:cxnSp macro="">
      <xdr:nvCxnSpPr>
        <xdr:cNvPr id="691" name="直線コネクタ 690"/>
        <xdr:cNvCxnSpPr/>
      </xdr:nvCxnSpPr>
      <xdr:spPr>
        <a:xfrm flipV="1">
          <a:off x="22159595" y="6073013"/>
          <a:ext cx="1269" cy="65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18940</xdr:rowOff>
    </xdr:from>
    <xdr:ext cx="469744" cy="259045"/>
    <xdr:sp macro="" textlink="">
      <xdr:nvSpPr>
        <xdr:cNvPr id="694" name="投資及び出資金最大値テキスト"/>
        <xdr:cNvSpPr txBox="1"/>
      </xdr:nvSpPr>
      <xdr:spPr>
        <a:xfrm>
          <a:off x="22212300" y="58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35</xdr:row>
      <xdr:rowOff>72263</xdr:rowOff>
    </xdr:from>
    <xdr:to>
      <xdr:col>32</xdr:col>
      <xdr:colOff>276225</xdr:colOff>
      <xdr:row>35</xdr:row>
      <xdr:rowOff>72263</xdr:rowOff>
    </xdr:to>
    <xdr:cxnSp macro="">
      <xdr:nvCxnSpPr>
        <xdr:cNvPr id="695" name="直線コネクタ 694"/>
        <xdr:cNvCxnSpPr/>
      </xdr:nvCxnSpPr>
      <xdr:spPr>
        <a:xfrm>
          <a:off x="22072600" y="607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148082</xdr:rowOff>
    </xdr:from>
    <xdr:to>
      <xdr:col>32</xdr:col>
      <xdr:colOff>187325</xdr:colOff>
      <xdr:row>35</xdr:row>
      <xdr:rowOff>72263</xdr:rowOff>
    </xdr:to>
    <xdr:cxnSp macro="">
      <xdr:nvCxnSpPr>
        <xdr:cNvPr id="696" name="直線コネクタ 695"/>
        <xdr:cNvCxnSpPr/>
      </xdr:nvCxnSpPr>
      <xdr:spPr>
        <a:xfrm>
          <a:off x="21323300" y="5805932"/>
          <a:ext cx="8382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88282</xdr:rowOff>
    </xdr:from>
    <xdr:ext cx="378565" cy="259045"/>
    <xdr:sp macro="" textlink="">
      <xdr:nvSpPr>
        <xdr:cNvPr id="697" name="投資及び出資金平均値テキスト"/>
        <xdr:cNvSpPr txBox="1"/>
      </xdr:nvSpPr>
      <xdr:spPr>
        <a:xfrm>
          <a:off x="22212300" y="6603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109855</xdr:rowOff>
    </xdr:from>
    <xdr:to>
      <xdr:col>32</xdr:col>
      <xdr:colOff>238125</xdr:colOff>
      <xdr:row>39</xdr:row>
      <xdr:rowOff>40005</xdr:rowOff>
    </xdr:to>
    <xdr:sp macro="" textlink="">
      <xdr:nvSpPr>
        <xdr:cNvPr id="698" name="フローチャート : 判断 697"/>
        <xdr:cNvSpPr/>
      </xdr:nvSpPr>
      <xdr:spPr>
        <a:xfrm>
          <a:off x="22110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134366</xdr:rowOff>
    </xdr:from>
    <xdr:to>
      <xdr:col>31</xdr:col>
      <xdr:colOff>34925</xdr:colOff>
      <xdr:row>33</xdr:row>
      <xdr:rowOff>148082</xdr:rowOff>
    </xdr:to>
    <xdr:cxnSp macro="">
      <xdr:nvCxnSpPr>
        <xdr:cNvPr id="699" name="直線コネクタ 698"/>
        <xdr:cNvCxnSpPr/>
      </xdr:nvCxnSpPr>
      <xdr:spPr>
        <a:xfrm>
          <a:off x="20434300" y="5792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104140</xdr:rowOff>
    </xdr:from>
    <xdr:to>
      <xdr:col>31</xdr:col>
      <xdr:colOff>85725</xdr:colOff>
      <xdr:row>39</xdr:row>
      <xdr:rowOff>34290</xdr:rowOff>
    </xdr:to>
    <xdr:sp macro="" textlink="">
      <xdr:nvSpPr>
        <xdr:cNvPr id="700" name="フローチャート : 判断 699"/>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39</xdr:row>
      <xdr:rowOff>25417</xdr:rowOff>
    </xdr:from>
    <xdr:ext cx="378565" cy="259045"/>
    <xdr:sp macro="" textlink="">
      <xdr:nvSpPr>
        <xdr:cNvPr id="701" name="テキスト ボックス 700"/>
        <xdr:cNvSpPr txBox="1"/>
      </xdr:nvSpPr>
      <xdr:spPr>
        <a:xfrm>
          <a:off x="211213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104648</xdr:rowOff>
    </xdr:from>
    <xdr:to>
      <xdr:col>29</xdr:col>
      <xdr:colOff>517525</xdr:colOff>
      <xdr:row>33</xdr:row>
      <xdr:rowOff>134366</xdr:rowOff>
    </xdr:to>
    <xdr:cxnSp macro="">
      <xdr:nvCxnSpPr>
        <xdr:cNvPr id="702" name="直線コネクタ 701"/>
        <xdr:cNvCxnSpPr/>
      </xdr:nvCxnSpPr>
      <xdr:spPr>
        <a:xfrm>
          <a:off x="19545300" y="5419598"/>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92329</xdr:rowOff>
    </xdr:from>
    <xdr:to>
      <xdr:col>29</xdr:col>
      <xdr:colOff>568325</xdr:colOff>
      <xdr:row>39</xdr:row>
      <xdr:rowOff>22479</xdr:rowOff>
    </xdr:to>
    <xdr:sp macro="" textlink="">
      <xdr:nvSpPr>
        <xdr:cNvPr id="703" name="フローチャート : 判断 702"/>
        <xdr:cNvSpPr/>
      </xdr:nvSpPr>
      <xdr:spPr>
        <a:xfrm>
          <a:off x="20383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13606</xdr:rowOff>
    </xdr:from>
    <xdr:ext cx="378565" cy="259045"/>
    <xdr:sp macro="" textlink="">
      <xdr:nvSpPr>
        <xdr:cNvPr id="704" name="テキスト ボックス 703"/>
        <xdr:cNvSpPr txBox="1"/>
      </xdr:nvSpPr>
      <xdr:spPr>
        <a:xfrm>
          <a:off x="20245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104648</xdr:rowOff>
    </xdr:from>
    <xdr:to>
      <xdr:col>28</xdr:col>
      <xdr:colOff>314325</xdr:colOff>
      <xdr:row>33</xdr:row>
      <xdr:rowOff>86741</xdr:rowOff>
    </xdr:to>
    <xdr:cxnSp macro="">
      <xdr:nvCxnSpPr>
        <xdr:cNvPr id="705" name="直線コネクタ 704"/>
        <xdr:cNvCxnSpPr/>
      </xdr:nvCxnSpPr>
      <xdr:spPr>
        <a:xfrm flipV="1">
          <a:off x="18656300" y="5419598"/>
          <a:ext cx="889000" cy="3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165100</xdr:rowOff>
    </xdr:from>
    <xdr:to>
      <xdr:col>28</xdr:col>
      <xdr:colOff>365125</xdr:colOff>
      <xdr:row>38</xdr:row>
      <xdr:rowOff>95250</xdr:rowOff>
    </xdr:to>
    <xdr:sp macro="" textlink="">
      <xdr:nvSpPr>
        <xdr:cNvPr id="706" name="フローチャート : 判断 705"/>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86377</xdr:rowOff>
    </xdr:from>
    <xdr:ext cx="378565" cy="259045"/>
    <xdr:sp macro="" textlink="">
      <xdr:nvSpPr>
        <xdr:cNvPr id="707" name="テキスト ボックス 706"/>
        <xdr:cNvSpPr txBox="1"/>
      </xdr:nvSpPr>
      <xdr:spPr>
        <a:xfrm>
          <a:off x="19356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135382</xdr:rowOff>
    </xdr:from>
    <xdr:to>
      <xdr:col>27</xdr:col>
      <xdr:colOff>161925</xdr:colOff>
      <xdr:row>35</xdr:row>
      <xdr:rowOff>65532</xdr:rowOff>
    </xdr:to>
    <xdr:sp macro="" textlink="">
      <xdr:nvSpPr>
        <xdr:cNvPr id="708" name="フローチャート : 判断 707"/>
        <xdr:cNvSpPr/>
      </xdr:nvSpPr>
      <xdr:spPr>
        <a:xfrm>
          <a:off x="18605500" y="59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56659</xdr:rowOff>
    </xdr:from>
    <xdr:ext cx="469744" cy="259045"/>
    <xdr:sp macro="" textlink="">
      <xdr:nvSpPr>
        <xdr:cNvPr id="709" name="テキスト ボックス 708"/>
        <xdr:cNvSpPr txBox="1"/>
      </xdr:nvSpPr>
      <xdr:spPr>
        <a:xfrm>
          <a:off x="18421427"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21463</xdr:rowOff>
    </xdr:from>
    <xdr:to>
      <xdr:col>32</xdr:col>
      <xdr:colOff>238125</xdr:colOff>
      <xdr:row>35</xdr:row>
      <xdr:rowOff>123063</xdr:rowOff>
    </xdr:to>
    <xdr:sp macro="" textlink="">
      <xdr:nvSpPr>
        <xdr:cNvPr id="715" name="円/楕円 714"/>
        <xdr:cNvSpPr/>
      </xdr:nvSpPr>
      <xdr:spPr>
        <a:xfrm>
          <a:off x="221107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145940</xdr:rowOff>
    </xdr:from>
    <xdr:ext cx="469744" cy="259045"/>
    <xdr:sp macro="" textlink="">
      <xdr:nvSpPr>
        <xdr:cNvPr id="716" name="投資及び出資金該当値テキスト"/>
        <xdr:cNvSpPr txBox="1"/>
      </xdr:nvSpPr>
      <xdr:spPr>
        <a:xfrm>
          <a:off x="22212300" y="59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97282</xdr:rowOff>
    </xdr:from>
    <xdr:to>
      <xdr:col>31</xdr:col>
      <xdr:colOff>85725</xdr:colOff>
      <xdr:row>34</xdr:row>
      <xdr:rowOff>27432</xdr:rowOff>
    </xdr:to>
    <xdr:sp macro="" textlink="">
      <xdr:nvSpPr>
        <xdr:cNvPr id="717" name="円/楕円 716"/>
        <xdr:cNvSpPr/>
      </xdr:nvSpPr>
      <xdr:spPr>
        <a:xfrm>
          <a:off x="21272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43959</xdr:rowOff>
    </xdr:from>
    <xdr:ext cx="469744" cy="259045"/>
    <xdr:sp macro="" textlink="">
      <xdr:nvSpPr>
        <xdr:cNvPr id="718" name="テキスト ボックス 717"/>
        <xdr:cNvSpPr txBox="1"/>
      </xdr:nvSpPr>
      <xdr:spPr>
        <a:xfrm>
          <a:off x="21075727"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83566</xdr:rowOff>
    </xdr:from>
    <xdr:to>
      <xdr:col>29</xdr:col>
      <xdr:colOff>568325</xdr:colOff>
      <xdr:row>34</xdr:row>
      <xdr:rowOff>13716</xdr:rowOff>
    </xdr:to>
    <xdr:sp macro="" textlink="">
      <xdr:nvSpPr>
        <xdr:cNvPr id="719" name="円/楕円 718"/>
        <xdr:cNvSpPr/>
      </xdr:nvSpPr>
      <xdr:spPr>
        <a:xfrm>
          <a:off x="20383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30243</xdr:rowOff>
    </xdr:from>
    <xdr:ext cx="469744" cy="259045"/>
    <xdr:sp macro="" textlink="">
      <xdr:nvSpPr>
        <xdr:cNvPr id="720" name="テキスト ボックス 719"/>
        <xdr:cNvSpPr txBox="1"/>
      </xdr:nvSpPr>
      <xdr:spPr>
        <a:xfrm>
          <a:off x="20199427"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53848</xdr:rowOff>
    </xdr:from>
    <xdr:to>
      <xdr:col>28</xdr:col>
      <xdr:colOff>365125</xdr:colOff>
      <xdr:row>31</xdr:row>
      <xdr:rowOff>155448</xdr:rowOff>
    </xdr:to>
    <xdr:sp macro="" textlink="">
      <xdr:nvSpPr>
        <xdr:cNvPr id="721" name="円/楕円 720"/>
        <xdr:cNvSpPr/>
      </xdr:nvSpPr>
      <xdr:spPr>
        <a:xfrm>
          <a:off x="19494500" y="5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525</xdr:rowOff>
    </xdr:from>
    <xdr:ext cx="469744" cy="259045"/>
    <xdr:sp macro="" textlink="">
      <xdr:nvSpPr>
        <xdr:cNvPr id="722" name="テキスト ボックス 721"/>
        <xdr:cNvSpPr txBox="1"/>
      </xdr:nvSpPr>
      <xdr:spPr>
        <a:xfrm>
          <a:off x="19310427" y="51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35941</xdr:rowOff>
    </xdr:from>
    <xdr:to>
      <xdr:col>27</xdr:col>
      <xdr:colOff>161925</xdr:colOff>
      <xdr:row>33</xdr:row>
      <xdr:rowOff>137541</xdr:rowOff>
    </xdr:to>
    <xdr:sp macro="" textlink="">
      <xdr:nvSpPr>
        <xdr:cNvPr id="723" name="円/楕円 722"/>
        <xdr:cNvSpPr/>
      </xdr:nvSpPr>
      <xdr:spPr>
        <a:xfrm>
          <a:off x="18605500" y="56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154068</xdr:rowOff>
    </xdr:from>
    <xdr:ext cx="469744" cy="259045"/>
    <xdr:sp macro="" textlink="">
      <xdr:nvSpPr>
        <xdr:cNvPr id="724" name="テキスト ボックス 723"/>
        <xdr:cNvSpPr txBox="1"/>
      </xdr:nvSpPr>
      <xdr:spPr>
        <a:xfrm>
          <a:off x="18421427" y="54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6" name="正方形/長方形 72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7" name="正方形/長方形 72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8" name="正方形/長方形 72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9" name="正方形/長方形 72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6" name="テキスト ボックス 73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8" name="テキスト ボックス 73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0" name="テキスト ボックス 73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2" name="テキスト ボックス 74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4" name="テキスト ボックス 74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46" name="直線コネクタ 745"/>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47"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48" name="直線コネクタ 747"/>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49"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0" name="直線コネクタ 749"/>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167386</xdr:rowOff>
    </xdr:from>
    <xdr:to>
      <xdr:col>32</xdr:col>
      <xdr:colOff>187325</xdr:colOff>
      <xdr:row>58</xdr:row>
      <xdr:rowOff>41021</xdr:rowOff>
    </xdr:to>
    <xdr:cxnSp macro="">
      <xdr:nvCxnSpPr>
        <xdr:cNvPr id="751" name="直線コネクタ 750"/>
        <xdr:cNvCxnSpPr/>
      </xdr:nvCxnSpPr>
      <xdr:spPr>
        <a:xfrm>
          <a:off x="21323300" y="9940036"/>
          <a:ext cx="8382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16501</xdr:rowOff>
    </xdr:from>
    <xdr:ext cx="534377" cy="259045"/>
    <xdr:sp macro="" textlink="">
      <xdr:nvSpPr>
        <xdr:cNvPr id="752" name="貸付金平均値テキスト"/>
        <xdr:cNvSpPr txBox="1"/>
      </xdr:nvSpPr>
      <xdr:spPr>
        <a:xfrm>
          <a:off x="22212300" y="944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3" name="フローチャート : 判断 752"/>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110516</xdr:rowOff>
    </xdr:from>
    <xdr:to>
      <xdr:col>31</xdr:col>
      <xdr:colOff>34925</xdr:colOff>
      <xdr:row>57</xdr:row>
      <xdr:rowOff>167386</xdr:rowOff>
    </xdr:to>
    <xdr:cxnSp macro="">
      <xdr:nvCxnSpPr>
        <xdr:cNvPr id="754" name="直線コネクタ 753"/>
        <xdr:cNvCxnSpPr/>
      </xdr:nvCxnSpPr>
      <xdr:spPr>
        <a:xfrm>
          <a:off x="20434300" y="9883166"/>
          <a:ext cx="889000" cy="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5" name="フローチャート : 判断 754"/>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3306</xdr:rowOff>
    </xdr:from>
    <xdr:ext cx="534377" cy="259045"/>
    <xdr:sp macro="" textlink="">
      <xdr:nvSpPr>
        <xdr:cNvPr id="756" name="テキスト ボックス 755"/>
        <xdr:cNvSpPr txBox="1"/>
      </xdr:nvSpPr>
      <xdr:spPr>
        <a:xfrm>
          <a:off x="21043411" y="94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21857</xdr:rowOff>
    </xdr:from>
    <xdr:to>
      <xdr:col>29</xdr:col>
      <xdr:colOff>517525</xdr:colOff>
      <xdr:row>57</xdr:row>
      <xdr:rowOff>110516</xdr:rowOff>
    </xdr:to>
    <xdr:cxnSp macro="">
      <xdr:nvCxnSpPr>
        <xdr:cNvPr id="757" name="直線コネクタ 756"/>
        <xdr:cNvCxnSpPr/>
      </xdr:nvCxnSpPr>
      <xdr:spPr>
        <a:xfrm>
          <a:off x="19545300" y="9794507"/>
          <a:ext cx="889000" cy="8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58" name="フローチャート : 判断 757"/>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140784</xdr:rowOff>
    </xdr:from>
    <xdr:ext cx="534377" cy="259045"/>
    <xdr:sp macro="" textlink="">
      <xdr:nvSpPr>
        <xdr:cNvPr id="759" name="テキスト ボックス 758"/>
        <xdr:cNvSpPr txBox="1"/>
      </xdr:nvSpPr>
      <xdr:spPr>
        <a:xfrm>
          <a:off x="20167111" y="93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14656</xdr:rowOff>
    </xdr:from>
    <xdr:to>
      <xdr:col>28</xdr:col>
      <xdr:colOff>314325</xdr:colOff>
      <xdr:row>57</xdr:row>
      <xdr:rowOff>21857</xdr:rowOff>
    </xdr:to>
    <xdr:cxnSp macro="">
      <xdr:nvCxnSpPr>
        <xdr:cNvPr id="760" name="直線コネクタ 759"/>
        <xdr:cNvCxnSpPr/>
      </xdr:nvCxnSpPr>
      <xdr:spPr>
        <a:xfrm>
          <a:off x="18656300" y="9615856"/>
          <a:ext cx="889000" cy="1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1" name="フローチャート : 判断 760"/>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108145</xdr:rowOff>
    </xdr:from>
    <xdr:ext cx="534377" cy="259045"/>
    <xdr:sp macro="" textlink="">
      <xdr:nvSpPr>
        <xdr:cNvPr id="762" name="テキスト ボックス 761"/>
        <xdr:cNvSpPr txBox="1"/>
      </xdr:nvSpPr>
      <xdr:spPr>
        <a:xfrm>
          <a:off x="19278111" y="93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3" name="フローチャート : 判断 762"/>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91965</xdr:rowOff>
    </xdr:from>
    <xdr:ext cx="534377" cy="259045"/>
    <xdr:sp macro="" textlink="">
      <xdr:nvSpPr>
        <xdr:cNvPr id="764" name="テキスト ボックス 763"/>
        <xdr:cNvSpPr txBox="1"/>
      </xdr:nvSpPr>
      <xdr:spPr>
        <a:xfrm>
          <a:off x="18389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161671</xdr:rowOff>
    </xdr:from>
    <xdr:to>
      <xdr:col>32</xdr:col>
      <xdr:colOff>238125</xdr:colOff>
      <xdr:row>58</xdr:row>
      <xdr:rowOff>91821</xdr:rowOff>
    </xdr:to>
    <xdr:sp macro="" textlink="">
      <xdr:nvSpPr>
        <xdr:cNvPr id="770" name="円/楕円 769"/>
        <xdr:cNvSpPr/>
      </xdr:nvSpPr>
      <xdr:spPr>
        <a:xfrm>
          <a:off x="22110700" y="99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140098</xdr:rowOff>
    </xdr:from>
    <xdr:ext cx="534377" cy="259045"/>
    <xdr:sp macro="" textlink="">
      <xdr:nvSpPr>
        <xdr:cNvPr id="771" name="貸付金該当値テキスト"/>
        <xdr:cNvSpPr txBox="1"/>
      </xdr:nvSpPr>
      <xdr:spPr>
        <a:xfrm>
          <a:off x="22212300" y="99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116586</xdr:rowOff>
    </xdr:from>
    <xdr:to>
      <xdr:col>31</xdr:col>
      <xdr:colOff>85725</xdr:colOff>
      <xdr:row>58</xdr:row>
      <xdr:rowOff>46736</xdr:rowOff>
    </xdr:to>
    <xdr:sp macro="" textlink="">
      <xdr:nvSpPr>
        <xdr:cNvPr id="772" name="円/楕円 771"/>
        <xdr:cNvSpPr/>
      </xdr:nvSpPr>
      <xdr:spPr>
        <a:xfrm>
          <a:off x="21272500" y="98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58</xdr:row>
      <xdr:rowOff>37863</xdr:rowOff>
    </xdr:from>
    <xdr:ext cx="534377" cy="259045"/>
    <xdr:sp macro="" textlink="">
      <xdr:nvSpPr>
        <xdr:cNvPr id="773" name="テキスト ボックス 772"/>
        <xdr:cNvSpPr txBox="1"/>
      </xdr:nvSpPr>
      <xdr:spPr>
        <a:xfrm>
          <a:off x="21043411" y="99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59716</xdr:rowOff>
    </xdr:from>
    <xdr:to>
      <xdr:col>29</xdr:col>
      <xdr:colOff>568325</xdr:colOff>
      <xdr:row>57</xdr:row>
      <xdr:rowOff>161316</xdr:rowOff>
    </xdr:to>
    <xdr:sp macro="" textlink="">
      <xdr:nvSpPr>
        <xdr:cNvPr id="774" name="円/楕円 773"/>
        <xdr:cNvSpPr/>
      </xdr:nvSpPr>
      <xdr:spPr>
        <a:xfrm>
          <a:off x="20383500" y="98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152443</xdr:rowOff>
    </xdr:from>
    <xdr:ext cx="534377" cy="259045"/>
    <xdr:sp macro="" textlink="">
      <xdr:nvSpPr>
        <xdr:cNvPr id="775" name="テキスト ボックス 774"/>
        <xdr:cNvSpPr txBox="1"/>
      </xdr:nvSpPr>
      <xdr:spPr>
        <a:xfrm>
          <a:off x="20167111" y="99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142507</xdr:rowOff>
    </xdr:from>
    <xdr:to>
      <xdr:col>28</xdr:col>
      <xdr:colOff>365125</xdr:colOff>
      <xdr:row>57</xdr:row>
      <xdr:rowOff>72657</xdr:rowOff>
    </xdr:to>
    <xdr:sp macro="" textlink="">
      <xdr:nvSpPr>
        <xdr:cNvPr id="776" name="円/楕円 775"/>
        <xdr:cNvSpPr/>
      </xdr:nvSpPr>
      <xdr:spPr>
        <a:xfrm>
          <a:off x="19494500" y="97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63784</xdr:rowOff>
    </xdr:from>
    <xdr:ext cx="534377" cy="259045"/>
    <xdr:sp macro="" textlink="">
      <xdr:nvSpPr>
        <xdr:cNvPr id="777" name="テキスト ボックス 776"/>
        <xdr:cNvSpPr txBox="1"/>
      </xdr:nvSpPr>
      <xdr:spPr>
        <a:xfrm>
          <a:off x="19278111"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135306</xdr:rowOff>
    </xdr:from>
    <xdr:to>
      <xdr:col>27</xdr:col>
      <xdr:colOff>161925</xdr:colOff>
      <xdr:row>56</xdr:row>
      <xdr:rowOff>65456</xdr:rowOff>
    </xdr:to>
    <xdr:sp macro="" textlink="">
      <xdr:nvSpPr>
        <xdr:cNvPr id="778" name="円/楕円 777"/>
        <xdr:cNvSpPr/>
      </xdr:nvSpPr>
      <xdr:spPr>
        <a:xfrm>
          <a:off x="18605500" y="9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81983</xdr:rowOff>
    </xdr:from>
    <xdr:ext cx="534377" cy="259045"/>
    <xdr:sp macro="" textlink="">
      <xdr:nvSpPr>
        <xdr:cNvPr id="779" name="テキスト ボックス 778"/>
        <xdr:cNvSpPr txBox="1"/>
      </xdr:nvSpPr>
      <xdr:spPr>
        <a:xfrm>
          <a:off x="18389111" y="93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1" name="正方形/長方形 78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2" name="正方形/長方形 78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3" name="正方形/長方形 78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4" name="正方形/長方形 78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5" name="正方形/長方形 78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6" name="テキスト ボックス 78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7" name="直線コネクタ 78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9" name="テキスト ボックス 78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91" name="テキスト ボックス 790"/>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3" name="テキスト ボックス 792"/>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95" name="テキスト ボックス 794"/>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97" name="テキスト ボックス 796"/>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9" name="テキスト ボックス 79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76</xdr:row>
      <xdr:rowOff>35116</xdr:rowOff>
    </xdr:from>
    <xdr:to>
      <xdr:col>32</xdr:col>
      <xdr:colOff>186689</xdr:colOff>
      <xdr:row>79</xdr:row>
      <xdr:rowOff>31114</xdr:rowOff>
    </xdr:to>
    <xdr:cxnSp macro="">
      <xdr:nvCxnSpPr>
        <xdr:cNvPr id="801" name="直線コネクタ 800"/>
        <xdr:cNvCxnSpPr/>
      </xdr:nvCxnSpPr>
      <xdr:spPr>
        <a:xfrm flipV="1">
          <a:off x="22159595" y="13065316"/>
          <a:ext cx="1269" cy="510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34941</xdr:rowOff>
    </xdr:from>
    <xdr:ext cx="313932" cy="259045"/>
    <xdr:sp macro="" textlink="">
      <xdr:nvSpPr>
        <xdr:cNvPr id="802" name="繰出金最小値テキスト"/>
        <xdr:cNvSpPr txBox="1"/>
      </xdr:nvSpPr>
      <xdr:spPr>
        <a:xfrm>
          <a:off x="22212300" y="13579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79</xdr:row>
      <xdr:rowOff>31114</xdr:rowOff>
    </xdr:from>
    <xdr:to>
      <xdr:col>32</xdr:col>
      <xdr:colOff>276225</xdr:colOff>
      <xdr:row>79</xdr:row>
      <xdr:rowOff>31114</xdr:rowOff>
    </xdr:to>
    <xdr:cxnSp macro="">
      <xdr:nvCxnSpPr>
        <xdr:cNvPr id="803" name="直線コネクタ 802"/>
        <xdr:cNvCxnSpPr/>
      </xdr:nvCxnSpPr>
      <xdr:spPr>
        <a:xfrm>
          <a:off x="22072600" y="1357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153243</xdr:rowOff>
    </xdr:from>
    <xdr:ext cx="469744" cy="259045"/>
    <xdr:sp macro="" textlink="">
      <xdr:nvSpPr>
        <xdr:cNvPr id="804" name="繰出金最大値テキスト"/>
        <xdr:cNvSpPr txBox="1"/>
      </xdr:nvSpPr>
      <xdr:spPr>
        <a:xfrm>
          <a:off x="22212300" y="128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76</xdr:row>
      <xdr:rowOff>35116</xdr:rowOff>
    </xdr:from>
    <xdr:to>
      <xdr:col>32</xdr:col>
      <xdr:colOff>276225</xdr:colOff>
      <xdr:row>76</xdr:row>
      <xdr:rowOff>35116</xdr:rowOff>
    </xdr:to>
    <xdr:cxnSp macro="">
      <xdr:nvCxnSpPr>
        <xdr:cNvPr id="805" name="直線コネクタ 804"/>
        <xdr:cNvCxnSpPr/>
      </xdr:nvCxnSpPr>
      <xdr:spPr>
        <a:xfrm>
          <a:off x="22072600" y="1306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35116</xdr:rowOff>
    </xdr:from>
    <xdr:to>
      <xdr:col>32</xdr:col>
      <xdr:colOff>187325</xdr:colOff>
      <xdr:row>76</xdr:row>
      <xdr:rowOff>58165</xdr:rowOff>
    </xdr:to>
    <xdr:cxnSp macro="">
      <xdr:nvCxnSpPr>
        <xdr:cNvPr id="806" name="直線コネクタ 805"/>
        <xdr:cNvCxnSpPr/>
      </xdr:nvCxnSpPr>
      <xdr:spPr>
        <a:xfrm flipV="1">
          <a:off x="21323300" y="13065316"/>
          <a:ext cx="8382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101807</xdr:rowOff>
    </xdr:from>
    <xdr:ext cx="469744" cy="259045"/>
    <xdr:sp macro="" textlink="">
      <xdr:nvSpPr>
        <xdr:cNvPr id="807" name="繰出金平均値テキスト"/>
        <xdr:cNvSpPr txBox="1"/>
      </xdr:nvSpPr>
      <xdr:spPr>
        <a:xfrm>
          <a:off x="22212300" y="1330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123380</xdr:rowOff>
    </xdr:from>
    <xdr:to>
      <xdr:col>32</xdr:col>
      <xdr:colOff>238125</xdr:colOff>
      <xdr:row>78</xdr:row>
      <xdr:rowOff>53530</xdr:rowOff>
    </xdr:to>
    <xdr:sp macro="" textlink="">
      <xdr:nvSpPr>
        <xdr:cNvPr id="808" name="フローチャート : 判断 807"/>
        <xdr:cNvSpPr/>
      </xdr:nvSpPr>
      <xdr:spPr>
        <a:xfrm>
          <a:off x="22110700" y="133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58165</xdr:rowOff>
    </xdr:from>
    <xdr:to>
      <xdr:col>31</xdr:col>
      <xdr:colOff>34925</xdr:colOff>
      <xdr:row>76</xdr:row>
      <xdr:rowOff>76836</xdr:rowOff>
    </xdr:to>
    <xdr:cxnSp macro="">
      <xdr:nvCxnSpPr>
        <xdr:cNvPr id="809" name="直線コネクタ 808"/>
        <xdr:cNvCxnSpPr/>
      </xdr:nvCxnSpPr>
      <xdr:spPr>
        <a:xfrm flipV="1">
          <a:off x="20434300" y="13088365"/>
          <a:ext cx="8890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90996</xdr:rowOff>
    </xdr:from>
    <xdr:to>
      <xdr:col>31</xdr:col>
      <xdr:colOff>85725</xdr:colOff>
      <xdr:row>78</xdr:row>
      <xdr:rowOff>21146</xdr:rowOff>
    </xdr:to>
    <xdr:sp macro="" textlink="">
      <xdr:nvSpPr>
        <xdr:cNvPr id="810" name="フローチャート : 判断 809"/>
        <xdr:cNvSpPr/>
      </xdr:nvSpPr>
      <xdr:spPr>
        <a:xfrm>
          <a:off x="21272500" y="132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12273</xdr:rowOff>
    </xdr:from>
    <xdr:ext cx="469744" cy="259045"/>
    <xdr:sp macro="" textlink="">
      <xdr:nvSpPr>
        <xdr:cNvPr id="811" name="テキスト ボックス 810"/>
        <xdr:cNvSpPr txBox="1"/>
      </xdr:nvSpPr>
      <xdr:spPr>
        <a:xfrm>
          <a:off x="21075727"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80264</xdr:rowOff>
    </xdr:from>
    <xdr:to>
      <xdr:col>29</xdr:col>
      <xdr:colOff>517525</xdr:colOff>
      <xdr:row>76</xdr:row>
      <xdr:rowOff>76836</xdr:rowOff>
    </xdr:to>
    <xdr:cxnSp macro="">
      <xdr:nvCxnSpPr>
        <xdr:cNvPr id="812" name="直線コネクタ 811"/>
        <xdr:cNvCxnSpPr/>
      </xdr:nvCxnSpPr>
      <xdr:spPr>
        <a:xfrm>
          <a:off x="19545300" y="12081764"/>
          <a:ext cx="889000" cy="10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4318</xdr:rowOff>
    </xdr:from>
    <xdr:to>
      <xdr:col>29</xdr:col>
      <xdr:colOff>568325</xdr:colOff>
      <xdr:row>78</xdr:row>
      <xdr:rowOff>105918</xdr:rowOff>
    </xdr:to>
    <xdr:sp macro="" textlink="">
      <xdr:nvSpPr>
        <xdr:cNvPr id="813" name="フローチャート : 判断 812"/>
        <xdr:cNvSpPr/>
      </xdr:nvSpPr>
      <xdr:spPr>
        <a:xfrm>
          <a:off x="20383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97045</xdr:rowOff>
    </xdr:from>
    <xdr:ext cx="378565" cy="259045"/>
    <xdr:sp macro="" textlink="">
      <xdr:nvSpPr>
        <xdr:cNvPr id="814" name="テキスト ボックス 813"/>
        <xdr:cNvSpPr txBox="1"/>
      </xdr:nvSpPr>
      <xdr:spPr>
        <a:xfrm>
          <a:off x="20245017" y="1347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80264</xdr:rowOff>
    </xdr:from>
    <xdr:to>
      <xdr:col>28</xdr:col>
      <xdr:colOff>314325</xdr:colOff>
      <xdr:row>75</xdr:row>
      <xdr:rowOff>107886</xdr:rowOff>
    </xdr:to>
    <xdr:cxnSp macro="">
      <xdr:nvCxnSpPr>
        <xdr:cNvPr id="815" name="直線コネクタ 814"/>
        <xdr:cNvCxnSpPr/>
      </xdr:nvCxnSpPr>
      <xdr:spPr>
        <a:xfrm flipV="1">
          <a:off x="18656300" y="12081764"/>
          <a:ext cx="889000" cy="8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133668</xdr:rowOff>
    </xdr:from>
    <xdr:to>
      <xdr:col>28</xdr:col>
      <xdr:colOff>365125</xdr:colOff>
      <xdr:row>78</xdr:row>
      <xdr:rowOff>63818</xdr:rowOff>
    </xdr:to>
    <xdr:sp macro="" textlink="">
      <xdr:nvSpPr>
        <xdr:cNvPr id="816" name="フローチャート : 判断 815"/>
        <xdr:cNvSpPr/>
      </xdr:nvSpPr>
      <xdr:spPr>
        <a:xfrm>
          <a:off x="19494500" y="133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78</xdr:row>
      <xdr:rowOff>54945</xdr:rowOff>
    </xdr:from>
    <xdr:ext cx="469744" cy="259045"/>
    <xdr:sp macro="" textlink="">
      <xdr:nvSpPr>
        <xdr:cNvPr id="817" name="テキスト ボックス 816"/>
        <xdr:cNvSpPr txBox="1"/>
      </xdr:nvSpPr>
      <xdr:spPr>
        <a:xfrm>
          <a:off x="19310427" y="134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16700</xdr:rowOff>
    </xdr:from>
    <xdr:to>
      <xdr:col>27</xdr:col>
      <xdr:colOff>161925</xdr:colOff>
      <xdr:row>78</xdr:row>
      <xdr:rowOff>118300</xdr:rowOff>
    </xdr:to>
    <xdr:sp macro="" textlink="">
      <xdr:nvSpPr>
        <xdr:cNvPr id="818" name="フローチャート : 判断 817"/>
        <xdr:cNvSpPr/>
      </xdr:nvSpPr>
      <xdr:spPr>
        <a:xfrm>
          <a:off x="18605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109427</xdr:rowOff>
    </xdr:from>
    <xdr:ext cx="378565" cy="259045"/>
    <xdr:sp macro="" textlink="">
      <xdr:nvSpPr>
        <xdr:cNvPr id="819" name="テキスト ボックス 818"/>
        <xdr:cNvSpPr txBox="1"/>
      </xdr:nvSpPr>
      <xdr:spPr>
        <a:xfrm>
          <a:off x="18467017" y="1348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155766</xdr:rowOff>
    </xdr:from>
    <xdr:to>
      <xdr:col>32</xdr:col>
      <xdr:colOff>238125</xdr:colOff>
      <xdr:row>76</xdr:row>
      <xdr:rowOff>85916</xdr:rowOff>
    </xdr:to>
    <xdr:sp macro="" textlink="">
      <xdr:nvSpPr>
        <xdr:cNvPr id="825" name="円/楕円 824"/>
        <xdr:cNvSpPr/>
      </xdr:nvSpPr>
      <xdr:spPr>
        <a:xfrm>
          <a:off x="221107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108793</xdr:rowOff>
    </xdr:from>
    <xdr:ext cx="469744" cy="259045"/>
    <xdr:sp macro="" textlink="">
      <xdr:nvSpPr>
        <xdr:cNvPr id="826" name="繰出金該当値テキスト"/>
        <xdr:cNvSpPr txBox="1"/>
      </xdr:nvSpPr>
      <xdr:spPr>
        <a:xfrm>
          <a:off x="22212300" y="129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7365</xdr:rowOff>
    </xdr:from>
    <xdr:to>
      <xdr:col>31</xdr:col>
      <xdr:colOff>85725</xdr:colOff>
      <xdr:row>76</xdr:row>
      <xdr:rowOff>108965</xdr:rowOff>
    </xdr:to>
    <xdr:sp macro="" textlink="">
      <xdr:nvSpPr>
        <xdr:cNvPr id="827" name="円/楕円 826"/>
        <xdr:cNvSpPr/>
      </xdr:nvSpPr>
      <xdr:spPr>
        <a:xfrm>
          <a:off x="21272500" y="130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125493</xdr:rowOff>
    </xdr:from>
    <xdr:ext cx="469744" cy="259045"/>
    <xdr:sp macro="" textlink="">
      <xdr:nvSpPr>
        <xdr:cNvPr id="828" name="テキスト ボックス 827"/>
        <xdr:cNvSpPr txBox="1"/>
      </xdr:nvSpPr>
      <xdr:spPr>
        <a:xfrm>
          <a:off x="21075727" y="1281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26036</xdr:rowOff>
    </xdr:from>
    <xdr:to>
      <xdr:col>29</xdr:col>
      <xdr:colOff>568325</xdr:colOff>
      <xdr:row>76</xdr:row>
      <xdr:rowOff>127636</xdr:rowOff>
    </xdr:to>
    <xdr:sp macro="" textlink="">
      <xdr:nvSpPr>
        <xdr:cNvPr id="829" name="円/楕円 828"/>
        <xdr:cNvSpPr/>
      </xdr:nvSpPr>
      <xdr:spPr>
        <a:xfrm>
          <a:off x="20383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144162</xdr:rowOff>
    </xdr:from>
    <xdr:ext cx="469744" cy="259045"/>
    <xdr:sp macro="" textlink="">
      <xdr:nvSpPr>
        <xdr:cNvPr id="830" name="テキスト ボックス 829"/>
        <xdr:cNvSpPr txBox="1"/>
      </xdr:nvSpPr>
      <xdr:spPr>
        <a:xfrm>
          <a:off x="20199427" y="128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29464</xdr:rowOff>
    </xdr:from>
    <xdr:to>
      <xdr:col>28</xdr:col>
      <xdr:colOff>365125</xdr:colOff>
      <xdr:row>70</xdr:row>
      <xdr:rowOff>131064</xdr:rowOff>
    </xdr:to>
    <xdr:sp macro="" textlink="">
      <xdr:nvSpPr>
        <xdr:cNvPr id="831" name="円/楕円 830"/>
        <xdr:cNvSpPr/>
      </xdr:nvSpPr>
      <xdr:spPr>
        <a:xfrm>
          <a:off x="19494500" y="120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68</xdr:row>
      <xdr:rowOff>147591</xdr:rowOff>
    </xdr:from>
    <xdr:ext cx="469744" cy="259045"/>
    <xdr:sp macro="" textlink="">
      <xdr:nvSpPr>
        <xdr:cNvPr id="832" name="テキスト ボックス 831"/>
        <xdr:cNvSpPr txBox="1"/>
      </xdr:nvSpPr>
      <xdr:spPr>
        <a:xfrm>
          <a:off x="19310427" y="118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57086</xdr:rowOff>
    </xdr:from>
    <xdr:to>
      <xdr:col>27</xdr:col>
      <xdr:colOff>161925</xdr:colOff>
      <xdr:row>75</xdr:row>
      <xdr:rowOff>158686</xdr:rowOff>
    </xdr:to>
    <xdr:sp macro="" textlink="">
      <xdr:nvSpPr>
        <xdr:cNvPr id="833" name="円/楕円 832"/>
        <xdr:cNvSpPr/>
      </xdr:nvSpPr>
      <xdr:spPr>
        <a:xfrm>
          <a:off x="18605500" y="129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3763</xdr:rowOff>
    </xdr:from>
    <xdr:ext cx="469744" cy="259045"/>
    <xdr:sp macro="" textlink="">
      <xdr:nvSpPr>
        <xdr:cNvPr id="834" name="テキスト ボックス 833"/>
        <xdr:cNvSpPr txBox="1"/>
      </xdr:nvSpPr>
      <xdr:spPr>
        <a:xfrm>
          <a:off x="18421427" y="126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6" name="正方形/長方形 83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7" name="正方形/長方形 83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8" name="正方形/長方形 83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9" name="正方形/長方形 83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0" name="正方形/長方形 83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1" name="テキスト ボックス 84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2" name="直線コネクタ 84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3" name="直線コネクタ 84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4" name="テキスト ボックス 84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5" name="直線コネクタ 84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6" name="テキスト ボックス 84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8" name="直線コネクタ 84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0" name="直線コネクタ 84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3" name="直線コネクタ 85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5" name="フローチャート : 判断 85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6" name="直線コネクタ 85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7" name="フローチャート : 判断 85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8" name="テキスト ボックス 857"/>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9" name="直線コネクタ 85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0" name="フローチャート : 判断 85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1" name="テキスト ボックス 86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2" name="直線コネクタ 86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3" name="フローチャート : 判断 86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4" name="テキスト ボックス 86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5" name="フローチャート : 判断 86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6" name="テキスト ボックス 86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7" name="テキスト ボックス 86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8" name="テキスト ボックス 86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9" name="テキスト ボックス 86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0" name="テキスト ボックス 86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1" name="テキスト ボックス 87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円/楕円 87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4" name="円/楕円 87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5" name="テキスト ボックス 874"/>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6" name="円/楕円 87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7" name="テキスト ボックス 87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8" name="円/楕円 87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9" name="テキスト ボックス 87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0" name="円/楕円 87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1" name="テキスト ボックス 88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2" name="正方形/長方形 88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3" name="正方形/長方形 88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4" name="テキスト ボックス 88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本県は人口が少ないことから住民一人当たりのコストは他団体より高くなる傾向にある。</a:t>
          </a:r>
          <a:endParaRPr lang="ja-JP" altLang="ja-JP" sz="1400">
            <a:effectLst/>
          </a:endParaRPr>
        </a:p>
        <a:p>
          <a:r>
            <a:rPr kumimoji="1" lang="ja-JP" altLang="ja-JP" sz="1400" baseline="0">
              <a:solidFill>
                <a:schemeClr val="dk1"/>
              </a:solidFill>
              <a:effectLst/>
              <a:latin typeface="+mn-lt"/>
              <a:ea typeface="+mn-ea"/>
              <a:cs typeface="+mn-cs"/>
            </a:rPr>
            <a:t>　人件費は、住民一人当たり</a:t>
          </a:r>
          <a:r>
            <a:rPr kumimoji="1" lang="en-US" altLang="ja-JP" sz="1400" baseline="0">
              <a:solidFill>
                <a:schemeClr val="dk1"/>
              </a:solidFill>
              <a:effectLst/>
              <a:latin typeface="+mn-lt"/>
              <a:ea typeface="+mn-ea"/>
              <a:cs typeface="+mn-cs"/>
            </a:rPr>
            <a:t>144,971</a:t>
          </a:r>
          <a:r>
            <a:rPr kumimoji="1" lang="ja-JP" altLang="ja-JP" sz="1400" baseline="0">
              <a:solidFill>
                <a:schemeClr val="dk1"/>
              </a:solidFill>
              <a:effectLst/>
              <a:latin typeface="+mn-lt"/>
              <a:ea typeface="+mn-ea"/>
              <a:cs typeface="+mn-cs"/>
            </a:rPr>
            <a:t>円となっている。</a:t>
          </a:r>
          <a:r>
            <a:rPr kumimoji="1" lang="ja-JP" altLang="ja-JP" sz="1400">
              <a:solidFill>
                <a:schemeClr val="dk1"/>
              </a:solidFill>
              <a:effectLst/>
              <a:latin typeface="+mn-lt"/>
              <a:ea typeface="+mn-ea"/>
              <a:cs typeface="+mn-cs"/>
            </a:rPr>
            <a:t>行財政改革の実施により、平成２３年度から２７年度までに職員数の３％削減を実施しており、一般行政部門の職員数は全国最小水準となっている。</a:t>
          </a:r>
          <a:endParaRPr lang="ja-JP" altLang="ja-JP" sz="1400">
            <a:effectLst/>
          </a:endParaRPr>
        </a:p>
        <a:p>
          <a:r>
            <a:rPr kumimoji="1" lang="ja-JP" altLang="ja-JP" sz="1400" baseline="0">
              <a:solidFill>
                <a:schemeClr val="dk1"/>
              </a:solidFill>
              <a:effectLst/>
              <a:latin typeface="+mn-lt"/>
              <a:ea typeface="+mn-ea"/>
              <a:cs typeface="+mn-cs"/>
            </a:rPr>
            <a:t>　普通建設事業は、住民一人当たり</a:t>
          </a:r>
          <a:r>
            <a:rPr kumimoji="1" lang="en-US" altLang="ja-JP" sz="1400" baseline="0">
              <a:solidFill>
                <a:schemeClr val="dk1"/>
              </a:solidFill>
              <a:effectLst/>
              <a:latin typeface="+mn-lt"/>
              <a:ea typeface="+mn-ea"/>
              <a:cs typeface="+mn-cs"/>
            </a:rPr>
            <a:t>140,949</a:t>
          </a:r>
          <a:r>
            <a:rPr kumimoji="1" lang="ja-JP" altLang="ja-JP" sz="1400" baseline="0">
              <a:solidFill>
                <a:schemeClr val="dk1"/>
              </a:solidFill>
              <a:effectLst/>
              <a:latin typeface="+mn-lt"/>
              <a:ea typeface="+mn-ea"/>
              <a:cs typeface="+mn-cs"/>
            </a:rPr>
            <a:t>円となっており、近年増加傾向にある。これは</a:t>
          </a:r>
          <a:r>
            <a:rPr kumimoji="1" lang="ja-JP" altLang="en-US" sz="1400" baseline="0">
              <a:solidFill>
                <a:schemeClr val="dk1"/>
              </a:solidFill>
              <a:effectLst/>
              <a:latin typeface="+mn-lt"/>
              <a:ea typeface="+mn-ea"/>
              <a:cs typeface="+mn-cs"/>
            </a:rPr>
            <a:t>国の補正予算に伴う公共事業の増や</a:t>
          </a:r>
          <a:r>
            <a:rPr kumimoji="1" lang="ja-JP" altLang="ja-JP" sz="1400" baseline="0">
              <a:solidFill>
                <a:schemeClr val="dk1"/>
              </a:solidFill>
              <a:effectLst/>
              <a:latin typeface="+mn-lt"/>
              <a:ea typeface="+mn-ea"/>
              <a:cs typeface="+mn-cs"/>
            </a:rPr>
            <a:t>北陸新幹線建設事業の増が主な要因である。</a:t>
          </a:r>
          <a:endParaRPr lang="ja-JP" altLang="ja-JP" sz="1400">
            <a:effectLst/>
          </a:endParaRPr>
        </a:p>
        <a:p>
          <a:r>
            <a:rPr kumimoji="1" lang="ja-JP" altLang="ja-JP" sz="1400" baseline="0">
              <a:solidFill>
                <a:schemeClr val="dk1"/>
              </a:solidFill>
              <a:effectLst/>
              <a:latin typeface="+mn-lt"/>
              <a:ea typeface="+mn-ea"/>
              <a:cs typeface="+mn-cs"/>
            </a:rPr>
            <a:t>　公債費は、住民一人当たり</a:t>
          </a:r>
          <a:r>
            <a:rPr kumimoji="1" lang="en-US" altLang="ja-JP" sz="1400" baseline="0">
              <a:solidFill>
                <a:schemeClr val="dk1"/>
              </a:solidFill>
              <a:effectLst/>
              <a:latin typeface="+mn-lt"/>
              <a:ea typeface="+mn-ea"/>
              <a:cs typeface="+mn-cs"/>
            </a:rPr>
            <a:t>98,200</a:t>
          </a:r>
          <a:r>
            <a:rPr kumimoji="1" lang="ja-JP" altLang="ja-JP" sz="1400" baseline="0">
              <a:solidFill>
                <a:schemeClr val="dk1"/>
              </a:solidFill>
              <a:effectLst/>
              <a:latin typeface="+mn-lt"/>
              <a:ea typeface="+mn-ea"/>
              <a:cs typeface="+mn-cs"/>
            </a:rPr>
            <a:t>円となっている。</a:t>
          </a:r>
          <a:r>
            <a:rPr kumimoji="1" lang="ja-JP" altLang="en-US" sz="1400" baseline="0">
              <a:solidFill>
                <a:schemeClr val="dk1"/>
              </a:solidFill>
              <a:effectLst/>
              <a:latin typeface="+mn-lt"/>
              <a:ea typeface="+mn-ea"/>
              <a:cs typeface="+mn-cs"/>
            </a:rPr>
            <a:t>２３年度から２７年度まで実施した</a:t>
          </a:r>
          <a:r>
            <a:rPr kumimoji="1" lang="ja-JP" altLang="ja-JP" sz="1400" baseline="0">
              <a:solidFill>
                <a:schemeClr val="dk1"/>
              </a:solidFill>
              <a:effectLst/>
              <a:latin typeface="+mn-lt"/>
              <a:ea typeface="+mn-ea"/>
              <a:cs typeface="+mn-cs"/>
            </a:rPr>
            <a:t>繰上償還の影響もあり、近年減少傾向にある。</a:t>
          </a:r>
          <a:endParaRPr lang="ja-JP" altLang="ja-JP" sz="1400">
            <a:effectLst/>
          </a:endParaRPr>
        </a:p>
        <a:p>
          <a:r>
            <a:rPr kumimoji="1" lang="ja-JP" altLang="ja-JP" sz="1400" baseline="0">
              <a:solidFill>
                <a:schemeClr val="dk1"/>
              </a:solidFill>
              <a:effectLst/>
              <a:latin typeface="+mn-lt"/>
              <a:ea typeface="+mn-ea"/>
              <a:cs typeface="+mn-cs"/>
            </a:rPr>
            <a:t>　今後、北陸新幹線整備や国体開催など大型のプロジェクト</a:t>
          </a:r>
          <a:r>
            <a:rPr kumimoji="1" lang="ja-JP" altLang="en-US" sz="1400" baseline="0">
              <a:solidFill>
                <a:schemeClr val="dk1"/>
              </a:solidFill>
              <a:effectLst/>
              <a:latin typeface="+mn-lt"/>
              <a:ea typeface="+mn-ea"/>
              <a:cs typeface="+mn-cs"/>
            </a:rPr>
            <a:t>が</a:t>
          </a:r>
          <a:r>
            <a:rPr kumimoji="1" lang="ja-JP" altLang="ja-JP" sz="1400" baseline="0">
              <a:solidFill>
                <a:schemeClr val="dk1"/>
              </a:solidFill>
              <a:effectLst/>
              <a:latin typeface="+mn-lt"/>
              <a:ea typeface="+mn-ea"/>
              <a:cs typeface="+mn-cs"/>
            </a:rPr>
            <a:t>本格化</a:t>
          </a:r>
          <a:r>
            <a:rPr kumimoji="1" lang="ja-JP" altLang="en-US" sz="1400" baseline="0">
              <a:solidFill>
                <a:schemeClr val="dk1"/>
              </a:solidFill>
              <a:effectLst/>
              <a:latin typeface="+mn-lt"/>
              <a:ea typeface="+mn-ea"/>
              <a:cs typeface="+mn-cs"/>
            </a:rPr>
            <a:t>し</a:t>
          </a:r>
          <a:r>
            <a:rPr kumimoji="1" lang="ja-JP" altLang="ja-JP" sz="1400" baseline="0">
              <a:solidFill>
                <a:schemeClr val="dk1"/>
              </a:solidFill>
              <a:effectLst/>
              <a:latin typeface="+mn-lt"/>
              <a:ea typeface="+mn-ea"/>
              <a:cs typeface="+mn-cs"/>
            </a:rPr>
            <a:t>ているが、平成２８年３月に策定した第四次行財政改革実行プランに基づき、歳出の合理化や抑制を図り、健全な財政の維持に努めていく。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794,433
782,230
4,190.49
450,596,001
442,769,112
3,756,095
259,902,102
834,658,915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16256</xdr:rowOff>
    </xdr:from>
    <xdr:to>
      <xdr:col>6</xdr:col>
      <xdr:colOff>511175</xdr:colOff>
      <xdr:row>33</xdr:row>
      <xdr:rowOff>130556</xdr:rowOff>
    </xdr:to>
    <xdr:cxnSp macro="">
      <xdr:nvCxnSpPr>
        <xdr:cNvPr id="59" name="直線コネクタ 58"/>
        <xdr:cNvCxnSpPr/>
      </xdr:nvCxnSpPr>
      <xdr:spPr>
        <a:xfrm flipV="1">
          <a:off x="3797300" y="567410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130556</xdr:rowOff>
    </xdr:from>
    <xdr:to>
      <xdr:col>5</xdr:col>
      <xdr:colOff>358775</xdr:colOff>
      <xdr:row>33</xdr:row>
      <xdr:rowOff>167132</xdr:rowOff>
    </xdr:to>
    <xdr:cxnSp macro="">
      <xdr:nvCxnSpPr>
        <xdr:cNvPr id="62" name="直線コネクタ 61"/>
        <xdr:cNvCxnSpPr/>
      </xdr:nvCxnSpPr>
      <xdr:spPr>
        <a:xfrm flipV="1">
          <a:off x="2908300" y="57884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167132</xdr:rowOff>
    </xdr:from>
    <xdr:to>
      <xdr:col>4</xdr:col>
      <xdr:colOff>155575</xdr:colOff>
      <xdr:row>34</xdr:row>
      <xdr:rowOff>91694</xdr:rowOff>
    </xdr:to>
    <xdr:cxnSp macro="">
      <xdr:nvCxnSpPr>
        <xdr:cNvPr id="65" name="直線コネクタ 64"/>
        <xdr:cNvCxnSpPr/>
      </xdr:nvCxnSpPr>
      <xdr:spPr>
        <a:xfrm flipV="1">
          <a:off x="2019300" y="58249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125984</xdr:rowOff>
    </xdr:from>
    <xdr:to>
      <xdr:col>2</xdr:col>
      <xdr:colOff>638175</xdr:colOff>
      <xdr:row>34</xdr:row>
      <xdr:rowOff>91694</xdr:rowOff>
    </xdr:to>
    <xdr:cxnSp macro="">
      <xdr:nvCxnSpPr>
        <xdr:cNvPr id="68" name="直線コネクタ 67"/>
        <xdr:cNvCxnSpPr/>
      </xdr:nvCxnSpPr>
      <xdr:spPr>
        <a:xfrm>
          <a:off x="1130300" y="578383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88900</xdr:rowOff>
    </xdr:from>
    <xdr:to>
      <xdr:col>1</xdr:col>
      <xdr:colOff>485775</xdr:colOff>
      <xdr:row>39</xdr:row>
      <xdr:rowOff>19050</xdr:rowOff>
    </xdr:to>
    <xdr:sp macro="" textlink="">
      <xdr:nvSpPr>
        <xdr:cNvPr id="71" name="フローチャート : 判断 70"/>
        <xdr:cNvSpPr/>
      </xdr:nvSpPr>
      <xdr:spPr>
        <a:xfrm>
          <a:off x="107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10177</xdr:rowOff>
    </xdr:from>
    <xdr:ext cx="378565" cy="259045"/>
    <xdr:sp macro="" textlink="">
      <xdr:nvSpPr>
        <xdr:cNvPr id="72" name="テキスト ボックス 71"/>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136906</xdr:rowOff>
    </xdr:from>
    <xdr:to>
      <xdr:col>6</xdr:col>
      <xdr:colOff>561975</xdr:colOff>
      <xdr:row>33</xdr:row>
      <xdr:rowOff>67056</xdr:rowOff>
    </xdr:to>
    <xdr:sp macro="" textlink="">
      <xdr:nvSpPr>
        <xdr:cNvPr id="78" name="円/楕円 77"/>
        <xdr:cNvSpPr/>
      </xdr:nvSpPr>
      <xdr:spPr>
        <a:xfrm>
          <a:off x="4584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51833</xdr:rowOff>
    </xdr:from>
    <xdr:ext cx="469744" cy="259045"/>
    <xdr:sp macro="" textlink="">
      <xdr:nvSpPr>
        <xdr:cNvPr id="79" name="議会費該当値テキスト"/>
        <xdr:cNvSpPr txBox="1"/>
      </xdr:nvSpPr>
      <xdr:spPr>
        <a:xfrm>
          <a:off x="4686300" y="553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79756</xdr:rowOff>
    </xdr:from>
    <xdr:to>
      <xdr:col>5</xdr:col>
      <xdr:colOff>409575</xdr:colOff>
      <xdr:row>34</xdr:row>
      <xdr:rowOff>9906</xdr:rowOff>
    </xdr:to>
    <xdr:sp macro="" textlink="">
      <xdr:nvSpPr>
        <xdr:cNvPr id="80" name="円/楕円 79"/>
        <xdr:cNvSpPr/>
      </xdr:nvSpPr>
      <xdr:spPr>
        <a:xfrm>
          <a:off x="3746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32</xdr:row>
      <xdr:rowOff>26433</xdr:rowOff>
    </xdr:from>
    <xdr:ext cx="469744" cy="259045"/>
    <xdr:sp macro="" textlink="">
      <xdr:nvSpPr>
        <xdr:cNvPr id="81" name="テキスト ボックス 80"/>
        <xdr:cNvSpPr txBox="1"/>
      </xdr:nvSpPr>
      <xdr:spPr>
        <a:xfrm>
          <a:off x="3549727"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116332</xdr:rowOff>
    </xdr:from>
    <xdr:to>
      <xdr:col>4</xdr:col>
      <xdr:colOff>206375</xdr:colOff>
      <xdr:row>34</xdr:row>
      <xdr:rowOff>46482</xdr:rowOff>
    </xdr:to>
    <xdr:sp macro="" textlink="">
      <xdr:nvSpPr>
        <xdr:cNvPr id="82" name="円/楕円 81"/>
        <xdr:cNvSpPr/>
      </xdr:nvSpPr>
      <xdr:spPr>
        <a:xfrm>
          <a:off x="2857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63009</xdr:rowOff>
    </xdr:from>
    <xdr:ext cx="469744" cy="259045"/>
    <xdr:sp macro="" textlink="">
      <xdr:nvSpPr>
        <xdr:cNvPr id="83" name="テキスト ボックス 82"/>
        <xdr:cNvSpPr txBox="1"/>
      </xdr:nvSpPr>
      <xdr:spPr>
        <a:xfrm>
          <a:off x="2673427"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40894</xdr:rowOff>
    </xdr:from>
    <xdr:to>
      <xdr:col>3</xdr:col>
      <xdr:colOff>3175</xdr:colOff>
      <xdr:row>34</xdr:row>
      <xdr:rowOff>142494</xdr:rowOff>
    </xdr:to>
    <xdr:sp macro="" textlink="">
      <xdr:nvSpPr>
        <xdr:cNvPr id="84" name="円/楕円 83"/>
        <xdr:cNvSpPr/>
      </xdr:nvSpPr>
      <xdr:spPr>
        <a:xfrm>
          <a:off x="1968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159021</xdr:rowOff>
    </xdr:from>
    <xdr:ext cx="469744" cy="259045"/>
    <xdr:sp macro="" textlink="">
      <xdr:nvSpPr>
        <xdr:cNvPr id="85" name="テキスト ボックス 84"/>
        <xdr:cNvSpPr txBox="1"/>
      </xdr:nvSpPr>
      <xdr:spPr>
        <a:xfrm>
          <a:off x="1784427"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75184</xdr:rowOff>
    </xdr:from>
    <xdr:to>
      <xdr:col>1</xdr:col>
      <xdr:colOff>485775</xdr:colOff>
      <xdr:row>34</xdr:row>
      <xdr:rowOff>5334</xdr:rowOff>
    </xdr:to>
    <xdr:sp macro="" textlink="">
      <xdr:nvSpPr>
        <xdr:cNvPr id="86" name="円/楕円 85"/>
        <xdr:cNvSpPr/>
      </xdr:nvSpPr>
      <xdr:spPr>
        <a:xfrm>
          <a:off x="1079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21861</xdr:rowOff>
    </xdr:from>
    <xdr:ext cx="469744" cy="259045"/>
    <xdr:sp macro="" textlink="">
      <xdr:nvSpPr>
        <xdr:cNvPr id="87" name="テキスト ボックス 86"/>
        <xdr:cNvSpPr txBox="1"/>
      </xdr:nvSpPr>
      <xdr:spPr>
        <a:xfrm>
          <a:off x="895427" y="55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25438</xdr:rowOff>
    </xdr:from>
    <xdr:to>
      <xdr:col>6</xdr:col>
      <xdr:colOff>511175</xdr:colOff>
      <xdr:row>53</xdr:row>
      <xdr:rowOff>107049</xdr:rowOff>
    </xdr:to>
    <xdr:cxnSp macro="">
      <xdr:nvCxnSpPr>
        <xdr:cNvPr id="115" name="直線コネクタ 114"/>
        <xdr:cNvCxnSpPr/>
      </xdr:nvCxnSpPr>
      <xdr:spPr>
        <a:xfrm>
          <a:off x="3797300" y="8940838"/>
          <a:ext cx="838200" cy="2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121734</xdr:rowOff>
    </xdr:from>
    <xdr:ext cx="534377" cy="259045"/>
    <xdr:sp macro="" textlink="">
      <xdr:nvSpPr>
        <xdr:cNvPr id="116" name="総務費平均値テキスト"/>
        <xdr:cNvSpPr txBox="1"/>
      </xdr:nvSpPr>
      <xdr:spPr>
        <a:xfrm>
          <a:off x="4686300" y="9380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25438</xdr:rowOff>
    </xdr:from>
    <xdr:to>
      <xdr:col>5</xdr:col>
      <xdr:colOff>358775</xdr:colOff>
      <xdr:row>53</xdr:row>
      <xdr:rowOff>7417</xdr:rowOff>
    </xdr:to>
    <xdr:cxnSp macro="">
      <xdr:nvCxnSpPr>
        <xdr:cNvPr id="118" name="直線コネクタ 117"/>
        <xdr:cNvCxnSpPr/>
      </xdr:nvCxnSpPr>
      <xdr:spPr>
        <a:xfrm flipV="1">
          <a:off x="2908300" y="8940838"/>
          <a:ext cx="8890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38752</xdr:rowOff>
    </xdr:from>
    <xdr:ext cx="534377" cy="259045"/>
    <xdr:sp macro="" textlink="">
      <xdr:nvSpPr>
        <xdr:cNvPr id="120" name="テキスト ボックス 119"/>
        <xdr:cNvSpPr txBox="1"/>
      </xdr:nvSpPr>
      <xdr:spPr>
        <a:xfrm>
          <a:off x="35174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39497</xdr:rowOff>
    </xdr:from>
    <xdr:to>
      <xdr:col>4</xdr:col>
      <xdr:colOff>155575</xdr:colOff>
      <xdr:row>53</xdr:row>
      <xdr:rowOff>7417</xdr:rowOff>
    </xdr:to>
    <xdr:cxnSp macro="">
      <xdr:nvCxnSpPr>
        <xdr:cNvPr id="121" name="直線コネクタ 120"/>
        <xdr:cNvCxnSpPr/>
      </xdr:nvCxnSpPr>
      <xdr:spPr>
        <a:xfrm>
          <a:off x="2019300" y="8954897"/>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129087</xdr:rowOff>
    </xdr:from>
    <xdr:ext cx="534377" cy="259045"/>
    <xdr:sp macro="" textlink="">
      <xdr:nvSpPr>
        <xdr:cNvPr id="123" name="テキスト ボックス 122"/>
        <xdr:cNvSpPr txBox="1"/>
      </xdr:nvSpPr>
      <xdr:spPr>
        <a:xfrm>
          <a:off x="2641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39497</xdr:rowOff>
    </xdr:from>
    <xdr:to>
      <xdr:col>2</xdr:col>
      <xdr:colOff>638175</xdr:colOff>
      <xdr:row>54</xdr:row>
      <xdr:rowOff>66243</xdr:rowOff>
    </xdr:to>
    <xdr:cxnSp macro="">
      <xdr:nvCxnSpPr>
        <xdr:cNvPr id="124" name="直線コネクタ 123"/>
        <xdr:cNvCxnSpPr/>
      </xdr:nvCxnSpPr>
      <xdr:spPr>
        <a:xfrm flipV="1">
          <a:off x="1130300" y="8954897"/>
          <a:ext cx="889000" cy="3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5" name="フローチャート : 判断 124"/>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6" name="テキスト ボックス 125"/>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7" name="フローチャート : 判断 126"/>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28" name="テキスト ボックス 127"/>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56249</xdr:rowOff>
    </xdr:from>
    <xdr:to>
      <xdr:col>6</xdr:col>
      <xdr:colOff>561975</xdr:colOff>
      <xdr:row>53</xdr:row>
      <xdr:rowOff>157849</xdr:rowOff>
    </xdr:to>
    <xdr:sp macro="" textlink="">
      <xdr:nvSpPr>
        <xdr:cNvPr id="134" name="円/楕円 133"/>
        <xdr:cNvSpPr/>
      </xdr:nvSpPr>
      <xdr:spPr>
        <a:xfrm>
          <a:off x="4584700" y="91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79126</xdr:rowOff>
    </xdr:from>
    <xdr:ext cx="534377" cy="259045"/>
    <xdr:sp macro="" textlink="">
      <xdr:nvSpPr>
        <xdr:cNvPr id="135" name="総務費該当値テキスト"/>
        <xdr:cNvSpPr txBox="1"/>
      </xdr:nvSpPr>
      <xdr:spPr>
        <a:xfrm>
          <a:off x="4686300" y="899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45,357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146088</xdr:rowOff>
    </xdr:from>
    <xdr:to>
      <xdr:col>5</xdr:col>
      <xdr:colOff>409575</xdr:colOff>
      <xdr:row>52</xdr:row>
      <xdr:rowOff>76238</xdr:rowOff>
    </xdr:to>
    <xdr:sp macro="" textlink="">
      <xdr:nvSpPr>
        <xdr:cNvPr id="136" name="円/楕円 135"/>
        <xdr:cNvSpPr/>
      </xdr:nvSpPr>
      <xdr:spPr>
        <a:xfrm>
          <a:off x="3746500" y="88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92765</xdr:rowOff>
    </xdr:from>
    <xdr:ext cx="534377" cy="259045"/>
    <xdr:sp macro="" textlink="">
      <xdr:nvSpPr>
        <xdr:cNvPr id="137" name="テキスト ボックス 136"/>
        <xdr:cNvSpPr txBox="1"/>
      </xdr:nvSpPr>
      <xdr:spPr>
        <a:xfrm>
          <a:off x="3517411" y="866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128067</xdr:rowOff>
    </xdr:from>
    <xdr:to>
      <xdr:col>4</xdr:col>
      <xdr:colOff>206375</xdr:colOff>
      <xdr:row>53</xdr:row>
      <xdr:rowOff>58217</xdr:rowOff>
    </xdr:to>
    <xdr:sp macro="" textlink="">
      <xdr:nvSpPr>
        <xdr:cNvPr id="138" name="円/楕円 137"/>
        <xdr:cNvSpPr/>
      </xdr:nvSpPr>
      <xdr:spPr>
        <a:xfrm>
          <a:off x="2857500" y="90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74744</xdr:rowOff>
    </xdr:from>
    <xdr:ext cx="534377" cy="259045"/>
    <xdr:sp macro="" textlink="">
      <xdr:nvSpPr>
        <xdr:cNvPr id="139" name="テキスト ボックス 138"/>
        <xdr:cNvSpPr txBox="1"/>
      </xdr:nvSpPr>
      <xdr:spPr>
        <a:xfrm>
          <a:off x="2641111" y="88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47,972</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160147</xdr:rowOff>
    </xdr:from>
    <xdr:to>
      <xdr:col>3</xdr:col>
      <xdr:colOff>3175</xdr:colOff>
      <xdr:row>52</xdr:row>
      <xdr:rowOff>90297</xdr:rowOff>
    </xdr:to>
    <xdr:sp macro="" textlink="">
      <xdr:nvSpPr>
        <xdr:cNvPr id="140" name="円/楕円 139"/>
        <xdr:cNvSpPr/>
      </xdr:nvSpPr>
      <xdr:spPr>
        <a:xfrm>
          <a:off x="1968500" y="89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106824</xdr:rowOff>
    </xdr:from>
    <xdr:ext cx="534377" cy="259045"/>
    <xdr:sp macro="" textlink="">
      <xdr:nvSpPr>
        <xdr:cNvPr id="141" name="テキスト ボックス 140"/>
        <xdr:cNvSpPr txBox="1"/>
      </xdr:nvSpPr>
      <xdr:spPr>
        <a:xfrm>
          <a:off x="1752111" y="86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15443</xdr:rowOff>
    </xdr:from>
    <xdr:to>
      <xdr:col>1</xdr:col>
      <xdr:colOff>485775</xdr:colOff>
      <xdr:row>54</xdr:row>
      <xdr:rowOff>117043</xdr:rowOff>
    </xdr:to>
    <xdr:sp macro="" textlink="">
      <xdr:nvSpPr>
        <xdr:cNvPr id="142" name="円/楕円 141"/>
        <xdr:cNvSpPr/>
      </xdr:nvSpPr>
      <xdr:spPr>
        <a:xfrm>
          <a:off x="1079500" y="92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133570</xdr:rowOff>
    </xdr:from>
    <xdr:ext cx="534377" cy="259045"/>
    <xdr:sp macro="" textlink="">
      <xdr:nvSpPr>
        <xdr:cNvPr id="143" name="テキスト ボックス 142"/>
        <xdr:cNvSpPr txBox="1"/>
      </xdr:nvSpPr>
      <xdr:spPr>
        <a:xfrm>
          <a:off x="863111" y="90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112771</xdr:rowOff>
    </xdr:from>
    <xdr:to>
      <xdr:col>6</xdr:col>
      <xdr:colOff>511175</xdr:colOff>
      <xdr:row>78</xdr:row>
      <xdr:rowOff>20828</xdr:rowOff>
    </xdr:to>
    <xdr:cxnSp macro="">
      <xdr:nvCxnSpPr>
        <xdr:cNvPr id="169" name="直線コネクタ 168"/>
        <xdr:cNvCxnSpPr/>
      </xdr:nvCxnSpPr>
      <xdr:spPr>
        <a:xfrm flipV="1">
          <a:off x="3797300" y="13314421"/>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20828</xdr:rowOff>
    </xdr:from>
    <xdr:to>
      <xdr:col>5</xdr:col>
      <xdr:colOff>358775</xdr:colOff>
      <xdr:row>78</xdr:row>
      <xdr:rowOff>56055</xdr:rowOff>
    </xdr:to>
    <xdr:cxnSp macro="">
      <xdr:nvCxnSpPr>
        <xdr:cNvPr id="172" name="直線コネクタ 171"/>
        <xdr:cNvCxnSpPr/>
      </xdr:nvCxnSpPr>
      <xdr:spPr>
        <a:xfrm flipV="1">
          <a:off x="2908300" y="13393928"/>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4" name="テキスト ボックス 173"/>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56055</xdr:rowOff>
    </xdr:from>
    <xdr:to>
      <xdr:col>4</xdr:col>
      <xdr:colOff>155575</xdr:colOff>
      <xdr:row>78</xdr:row>
      <xdr:rowOff>146878</xdr:rowOff>
    </xdr:to>
    <xdr:cxnSp macro="">
      <xdr:nvCxnSpPr>
        <xdr:cNvPr id="175" name="直線コネクタ 174"/>
        <xdr:cNvCxnSpPr/>
      </xdr:nvCxnSpPr>
      <xdr:spPr>
        <a:xfrm flipV="1">
          <a:off x="2019300" y="13429155"/>
          <a:ext cx="889000" cy="9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53134</xdr:rowOff>
    </xdr:from>
    <xdr:ext cx="534377" cy="259045"/>
    <xdr:sp macro="" textlink="">
      <xdr:nvSpPr>
        <xdr:cNvPr id="177" name="テキスト ボックス 176"/>
        <xdr:cNvSpPr txBox="1"/>
      </xdr:nvSpPr>
      <xdr:spPr>
        <a:xfrm>
          <a:off x="2641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72949</xdr:rowOff>
    </xdr:from>
    <xdr:to>
      <xdr:col>2</xdr:col>
      <xdr:colOff>638175</xdr:colOff>
      <xdr:row>78</xdr:row>
      <xdr:rowOff>146878</xdr:rowOff>
    </xdr:to>
    <xdr:cxnSp macro="">
      <xdr:nvCxnSpPr>
        <xdr:cNvPr id="178" name="直線コネクタ 177"/>
        <xdr:cNvCxnSpPr/>
      </xdr:nvCxnSpPr>
      <xdr:spPr>
        <a:xfrm>
          <a:off x="1130300" y="13446049"/>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22524</xdr:rowOff>
    </xdr:from>
    <xdr:ext cx="534377" cy="259045"/>
    <xdr:sp macro="" textlink="">
      <xdr:nvSpPr>
        <xdr:cNvPr id="180" name="テキスト ボックス 179"/>
        <xdr:cNvSpPr txBox="1"/>
      </xdr:nvSpPr>
      <xdr:spPr>
        <a:xfrm>
          <a:off x="1752111" y="132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1" name="フローチャート : 判断 180"/>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2" name="テキスト ボックス 181"/>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61971</xdr:rowOff>
    </xdr:from>
    <xdr:to>
      <xdr:col>6</xdr:col>
      <xdr:colOff>561975</xdr:colOff>
      <xdr:row>77</xdr:row>
      <xdr:rowOff>163571</xdr:rowOff>
    </xdr:to>
    <xdr:sp macro="" textlink="">
      <xdr:nvSpPr>
        <xdr:cNvPr id="188" name="円/楕円 187"/>
        <xdr:cNvSpPr/>
      </xdr:nvSpPr>
      <xdr:spPr>
        <a:xfrm>
          <a:off x="45847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148348</xdr:rowOff>
    </xdr:from>
    <xdr:ext cx="534377" cy="259045"/>
    <xdr:sp macro="" textlink="">
      <xdr:nvSpPr>
        <xdr:cNvPr id="189" name="民生費該当値テキスト"/>
        <xdr:cNvSpPr txBox="1"/>
      </xdr:nvSpPr>
      <xdr:spPr>
        <a:xfrm>
          <a:off x="4686300" y="131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141478</xdr:rowOff>
    </xdr:from>
    <xdr:to>
      <xdr:col>5</xdr:col>
      <xdr:colOff>409575</xdr:colOff>
      <xdr:row>78</xdr:row>
      <xdr:rowOff>71628</xdr:rowOff>
    </xdr:to>
    <xdr:sp macro="" textlink="">
      <xdr:nvSpPr>
        <xdr:cNvPr id="190" name="円/楕円 189"/>
        <xdr:cNvSpPr/>
      </xdr:nvSpPr>
      <xdr:spPr>
        <a:xfrm>
          <a:off x="3746500" y="133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62755</xdr:rowOff>
    </xdr:from>
    <xdr:ext cx="534377" cy="259045"/>
    <xdr:sp macro="" textlink="">
      <xdr:nvSpPr>
        <xdr:cNvPr id="191" name="テキスト ボックス 190"/>
        <xdr:cNvSpPr txBox="1"/>
      </xdr:nvSpPr>
      <xdr:spPr>
        <a:xfrm>
          <a:off x="3517411" y="134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5255</xdr:rowOff>
    </xdr:from>
    <xdr:to>
      <xdr:col>4</xdr:col>
      <xdr:colOff>206375</xdr:colOff>
      <xdr:row>78</xdr:row>
      <xdr:rowOff>106855</xdr:rowOff>
    </xdr:to>
    <xdr:sp macro="" textlink="">
      <xdr:nvSpPr>
        <xdr:cNvPr id="192" name="円/楕円 191"/>
        <xdr:cNvSpPr/>
      </xdr:nvSpPr>
      <xdr:spPr>
        <a:xfrm>
          <a:off x="2857500" y="133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97982</xdr:rowOff>
    </xdr:from>
    <xdr:ext cx="534377" cy="259045"/>
    <xdr:sp macro="" textlink="">
      <xdr:nvSpPr>
        <xdr:cNvPr id="193" name="テキスト ボックス 192"/>
        <xdr:cNvSpPr txBox="1"/>
      </xdr:nvSpPr>
      <xdr:spPr>
        <a:xfrm>
          <a:off x="2641111" y="1347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96078</xdr:rowOff>
    </xdr:from>
    <xdr:to>
      <xdr:col>3</xdr:col>
      <xdr:colOff>3175</xdr:colOff>
      <xdr:row>79</xdr:row>
      <xdr:rowOff>26228</xdr:rowOff>
    </xdr:to>
    <xdr:sp macro="" textlink="">
      <xdr:nvSpPr>
        <xdr:cNvPr id="194" name="円/楕円 193"/>
        <xdr:cNvSpPr/>
      </xdr:nvSpPr>
      <xdr:spPr>
        <a:xfrm>
          <a:off x="1968500" y="134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17355</xdr:rowOff>
    </xdr:from>
    <xdr:ext cx="534377" cy="259045"/>
    <xdr:sp macro="" textlink="">
      <xdr:nvSpPr>
        <xdr:cNvPr id="195" name="テキスト ボックス 194"/>
        <xdr:cNvSpPr txBox="1"/>
      </xdr:nvSpPr>
      <xdr:spPr>
        <a:xfrm>
          <a:off x="1752111" y="135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22149</xdr:rowOff>
    </xdr:from>
    <xdr:to>
      <xdr:col>1</xdr:col>
      <xdr:colOff>485775</xdr:colOff>
      <xdr:row>78</xdr:row>
      <xdr:rowOff>123749</xdr:rowOff>
    </xdr:to>
    <xdr:sp macro="" textlink="">
      <xdr:nvSpPr>
        <xdr:cNvPr id="196" name="円/楕円 195"/>
        <xdr:cNvSpPr/>
      </xdr:nvSpPr>
      <xdr:spPr>
        <a:xfrm>
          <a:off x="1079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140276</xdr:rowOff>
    </xdr:from>
    <xdr:ext cx="534377" cy="259045"/>
    <xdr:sp macro="" textlink="">
      <xdr:nvSpPr>
        <xdr:cNvPr id="197" name="テキスト ボックス 196"/>
        <xdr:cNvSpPr txBox="1"/>
      </xdr:nvSpPr>
      <xdr:spPr>
        <a:xfrm>
          <a:off x="863111" y="131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114249</xdr:rowOff>
    </xdr:from>
    <xdr:to>
      <xdr:col>6</xdr:col>
      <xdr:colOff>511175</xdr:colOff>
      <xdr:row>98</xdr:row>
      <xdr:rowOff>15570</xdr:rowOff>
    </xdr:to>
    <xdr:cxnSp macro="">
      <xdr:nvCxnSpPr>
        <xdr:cNvPr id="225" name="直線コネクタ 224"/>
        <xdr:cNvCxnSpPr/>
      </xdr:nvCxnSpPr>
      <xdr:spPr>
        <a:xfrm>
          <a:off x="3797300" y="16744899"/>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114249</xdr:rowOff>
    </xdr:from>
    <xdr:to>
      <xdr:col>5</xdr:col>
      <xdr:colOff>358775</xdr:colOff>
      <xdr:row>97</xdr:row>
      <xdr:rowOff>127012</xdr:rowOff>
    </xdr:to>
    <xdr:cxnSp macro="">
      <xdr:nvCxnSpPr>
        <xdr:cNvPr id="228" name="直線コネクタ 227"/>
        <xdr:cNvCxnSpPr/>
      </xdr:nvCxnSpPr>
      <xdr:spPr>
        <a:xfrm flipV="1">
          <a:off x="2908300" y="16744899"/>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72534</xdr:rowOff>
    </xdr:from>
    <xdr:ext cx="534377" cy="259045"/>
    <xdr:sp macro="" textlink="">
      <xdr:nvSpPr>
        <xdr:cNvPr id="230" name="テキスト ボックス 229"/>
        <xdr:cNvSpPr txBox="1"/>
      </xdr:nvSpPr>
      <xdr:spPr>
        <a:xfrm>
          <a:off x="35174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28181</xdr:rowOff>
    </xdr:from>
    <xdr:to>
      <xdr:col>4</xdr:col>
      <xdr:colOff>155575</xdr:colOff>
      <xdr:row>97</xdr:row>
      <xdr:rowOff>127012</xdr:rowOff>
    </xdr:to>
    <xdr:cxnSp macro="">
      <xdr:nvCxnSpPr>
        <xdr:cNvPr id="231" name="直線コネクタ 230"/>
        <xdr:cNvCxnSpPr/>
      </xdr:nvCxnSpPr>
      <xdr:spPr>
        <a:xfrm>
          <a:off x="2019300" y="16658831"/>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159554</xdr:rowOff>
    </xdr:from>
    <xdr:ext cx="534377" cy="259045"/>
    <xdr:sp macro="" textlink="">
      <xdr:nvSpPr>
        <xdr:cNvPr id="233" name="テキスト ボックス 232"/>
        <xdr:cNvSpPr txBox="1"/>
      </xdr:nvSpPr>
      <xdr:spPr>
        <a:xfrm>
          <a:off x="2641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28181</xdr:rowOff>
    </xdr:from>
    <xdr:to>
      <xdr:col>2</xdr:col>
      <xdr:colOff>638175</xdr:colOff>
      <xdr:row>97</xdr:row>
      <xdr:rowOff>134328</xdr:rowOff>
    </xdr:to>
    <xdr:cxnSp macro="">
      <xdr:nvCxnSpPr>
        <xdr:cNvPr id="234" name="直線コネクタ 233"/>
        <xdr:cNvCxnSpPr/>
      </xdr:nvCxnSpPr>
      <xdr:spPr>
        <a:xfrm flipV="1">
          <a:off x="1130300" y="16658831"/>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6" name="テキスト ボックス 235"/>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7" name="フローチャート : 判断 236"/>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3002</xdr:rowOff>
    </xdr:from>
    <xdr:ext cx="534377" cy="259045"/>
    <xdr:sp macro="" textlink="">
      <xdr:nvSpPr>
        <xdr:cNvPr id="238" name="テキスト ボックス 237"/>
        <xdr:cNvSpPr txBox="1"/>
      </xdr:nvSpPr>
      <xdr:spPr>
        <a:xfrm>
          <a:off x="863111" y="164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136220</xdr:rowOff>
    </xdr:from>
    <xdr:to>
      <xdr:col>6</xdr:col>
      <xdr:colOff>561975</xdr:colOff>
      <xdr:row>98</xdr:row>
      <xdr:rowOff>66370</xdr:rowOff>
    </xdr:to>
    <xdr:sp macro="" textlink="">
      <xdr:nvSpPr>
        <xdr:cNvPr id="244" name="円/楕円 243"/>
        <xdr:cNvSpPr/>
      </xdr:nvSpPr>
      <xdr:spPr>
        <a:xfrm>
          <a:off x="4584700" y="167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114647</xdr:rowOff>
    </xdr:from>
    <xdr:ext cx="534377" cy="259045"/>
    <xdr:sp macro="" textlink="">
      <xdr:nvSpPr>
        <xdr:cNvPr id="245" name="衛生費該当値テキスト"/>
        <xdr:cNvSpPr txBox="1"/>
      </xdr:nvSpPr>
      <xdr:spPr>
        <a:xfrm>
          <a:off x="4686300"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63449</xdr:rowOff>
    </xdr:from>
    <xdr:to>
      <xdr:col>5</xdr:col>
      <xdr:colOff>409575</xdr:colOff>
      <xdr:row>97</xdr:row>
      <xdr:rowOff>165049</xdr:rowOff>
    </xdr:to>
    <xdr:sp macro="" textlink="">
      <xdr:nvSpPr>
        <xdr:cNvPr id="246" name="円/楕円 245"/>
        <xdr:cNvSpPr/>
      </xdr:nvSpPr>
      <xdr:spPr>
        <a:xfrm>
          <a:off x="37465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156176</xdr:rowOff>
    </xdr:from>
    <xdr:ext cx="534377" cy="259045"/>
    <xdr:sp macro="" textlink="">
      <xdr:nvSpPr>
        <xdr:cNvPr id="247" name="テキスト ボックス 246"/>
        <xdr:cNvSpPr txBox="1"/>
      </xdr:nvSpPr>
      <xdr:spPr>
        <a:xfrm>
          <a:off x="35174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76212</xdr:rowOff>
    </xdr:from>
    <xdr:to>
      <xdr:col>4</xdr:col>
      <xdr:colOff>206375</xdr:colOff>
      <xdr:row>98</xdr:row>
      <xdr:rowOff>6362</xdr:rowOff>
    </xdr:to>
    <xdr:sp macro="" textlink="">
      <xdr:nvSpPr>
        <xdr:cNvPr id="248" name="円/楕円 247"/>
        <xdr:cNvSpPr/>
      </xdr:nvSpPr>
      <xdr:spPr>
        <a:xfrm>
          <a:off x="2857500" y="167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168939</xdr:rowOff>
    </xdr:from>
    <xdr:ext cx="534377" cy="259045"/>
    <xdr:sp macro="" textlink="">
      <xdr:nvSpPr>
        <xdr:cNvPr id="249" name="テキスト ボックス 248"/>
        <xdr:cNvSpPr txBox="1"/>
      </xdr:nvSpPr>
      <xdr:spPr>
        <a:xfrm>
          <a:off x="2641111" y="167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148831</xdr:rowOff>
    </xdr:from>
    <xdr:to>
      <xdr:col>3</xdr:col>
      <xdr:colOff>3175</xdr:colOff>
      <xdr:row>97</xdr:row>
      <xdr:rowOff>78981</xdr:rowOff>
    </xdr:to>
    <xdr:sp macro="" textlink="">
      <xdr:nvSpPr>
        <xdr:cNvPr id="250" name="円/楕円 249"/>
        <xdr:cNvSpPr/>
      </xdr:nvSpPr>
      <xdr:spPr>
        <a:xfrm>
          <a:off x="1968500" y="166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95508</xdr:rowOff>
    </xdr:from>
    <xdr:ext cx="534377" cy="259045"/>
    <xdr:sp macro="" textlink="">
      <xdr:nvSpPr>
        <xdr:cNvPr id="251" name="テキスト ボックス 250"/>
        <xdr:cNvSpPr txBox="1"/>
      </xdr:nvSpPr>
      <xdr:spPr>
        <a:xfrm>
          <a:off x="1752111" y="163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83528</xdr:rowOff>
    </xdr:from>
    <xdr:to>
      <xdr:col>1</xdr:col>
      <xdr:colOff>485775</xdr:colOff>
      <xdr:row>98</xdr:row>
      <xdr:rowOff>13678</xdr:rowOff>
    </xdr:to>
    <xdr:sp macro="" textlink="">
      <xdr:nvSpPr>
        <xdr:cNvPr id="252" name="円/楕円 251"/>
        <xdr:cNvSpPr/>
      </xdr:nvSpPr>
      <xdr:spPr>
        <a:xfrm>
          <a:off x="1079500" y="167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4805</xdr:rowOff>
    </xdr:from>
    <xdr:ext cx="534377" cy="259045"/>
    <xdr:sp macro="" textlink="">
      <xdr:nvSpPr>
        <xdr:cNvPr id="253" name="テキスト ボックス 252"/>
        <xdr:cNvSpPr txBox="1"/>
      </xdr:nvSpPr>
      <xdr:spPr>
        <a:xfrm>
          <a:off x="863111" y="168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110962</xdr:rowOff>
    </xdr:from>
    <xdr:to>
      <xdr:col>15</xdr:col>
      <xdr:colOff>180975</xdr:colOff>
      <xdr:row>38</xdr:row>
      <xdr:rowOff>31441</xdr:rowOff>
    </xdr:to>
    <xdr:cxnSp macro="">
      <xdr:nvCxnSpPr>
        <xdr:cNvPr id="282" name="直線コネクタ 281"/>
        <xdr:cNvCxnSpPr/>
      </xdr:nvCxnSpPr>
      <xdr:spPr>
        <a:xfrm>
          <a:off x="9639300" y="6283162"/>
          <a:ext cx="838200" cy="2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110962</xdr:rowOff>
    </xdr:from>
    <xdr:to>
      <xdr:col>14</xdr:col>
      <xdr:colOff>28575</xdr:colOff>
      <xdr:row>37</xdr:row>
      <xdr:rowOff>5969</xdr:rowOff>
    </xdr:to>
    <xdr:cxnSp macro="">
      <xdr:nvCxnSpPr>
        <xdr:cNvPr id="285" name="直線コネクタ 284"/>
        <xdr:cNvCxnSpPr/>
      </xdr:nvCxnSpPr>
      <xdr:spPr>
        <a:xfrm flipV="1">
          <a:off x="8750300" y="6283162"/>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120578</xdr:rowOff>
    </xdr:from>
    <xdr:to>
      <xdr:col>14</xdr:col>
      <xdr:colOff>79375</xdr:colOff>
      <xdr:row>36</xdr:row>
      <xdr:rowOff>50728</xdr:rowOff>
    </xdr:to>
    <xdr:sp macro="" textlink="">
      <xdr:nvSpPr>
        <xdr:cNvPr id="286" name="フローチャート : 判断 285"/>
        <xdr:cNvSpPr/>
      </xdr:nvSpPr>
      <xdr:spPr>
        <a:xfrm>
          <a:off x="9588500" y="612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67255</xdr:rowOff>
    </xdr:from>
    <xdr:ext cx="469744" cy="259045"/>
    <xdr:sp macro="" textlink="">
      <xdr:nvSpPr>
        <xdr:cNvPr id="287" name="テキスト ボックス 286"/>
        <xdr:cNvSpPr txBox="1"/>
      </xdr:nvSpPr>
      <xdr:spPr>
        <a:xfrm>
          <a:off x="9391727" y="589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123535</xdr:rowOff>
    </xdr:from>
    <xdr:to>
      <xdr:col>12</xdr:col>
      <xdr:colOff>511175</xdr:colOff>
      <xdr:row>37</xdr:row>
      <xdr:rowOff>5969</xdr:rowOff>
    </xdr:to>
    <xdr:cxnSp macro="">
      <xdr:nvCxnSpPr>
        <xdr:cNvPr id="288" name="直線コネクタ 287"/>
        <xdr:cNvCxnSpPr/>
      </xdr:nvCxnSpPr>
      <xdr:spPr>
        <a:xfrm>
          <a:off x="7861300" y="6124285"/>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76653</xdr:rowOff>
    </xdr:from>
    <xdr:to>
      <xdr:col>12</xdr:col>
      <xdr:colOff>561975</xdr:colOff>
      <xdr:row>37</xdr:row>
      <xdr:rowOff>6803</xdr:rowOff>
    </xdr:to>
    <xdr:sp macro="" textlink="">
      <xdr:nvSpPr>
        <xdr:cNvPr id="289" name="フローチャート : 判断 288"/>
        <xdr:cNvSpPr/>
      </xdr:nvSpPr>
      <xdr:spPr>
        <a:xfrm>
          <a:off x="8699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23330</xdr:rowOff>
    </xdr:from>
    <xdr:ext cx="469744" cy="259045"/>
    <xdr:sp macro="" textlink="">
      <xdr:nvSpPr>
        <xdr:cNvPr id="290" name="テキスト ボックス 289"/>
        <xdr:cNvSpPr txBox="1"/>
      </xdr:nvSpPr>
      <xdr:spPr>
        <a:xfrm>
          <a:off x="8515427" y="602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75202</xdr:rowOff>
    </xdr:from>
    <xdr:to>
      <xdr:col>11</xdr:col>
      <xdr:colOff>307975</xdr:colOff>
      <xdr:row>35</xdr:row>
      <xdr:rowOff>123535</xdr:rowOff>
    </xdr:to>
    <xdr:cxnSp macro="">
      <xdr:nvCxnSpPr>
        <xdr:cNvPr id="291" name="直線コネクタ 290"/>
        <xdr:cNvCxnSpPr/>
      </xdr:nvCxnSpPr>
      <xdr:spPr>
        <a:xfrm>
          <a:off x="6972300" y="5733052"/>
          <a:ext cx="889000" cy="39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46119</xdr:rowOff>
    </xdr:from>
    <xdr:to>
      <xdr:col>11</xdr:col>
      <xdr:colOff>358775</xdr:colOff>
      <xdr:row>34</xdr:row>
      <xdr:rowOff>147719</xdr:rowOff>
    </xdr:to>
    <xdr:sp macro="" textlink="">
      <xdr:nvSpPr>
        <xdr:cNvPr id="292" name="フローチャート : 判断 291"/>
        <xdr:cNvSpPr/>
      </xdr:nvSpPr>
      <xdr:spPr>
        <a:xfrm>
          <a:off x="7810500" y="58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164246</xdr:rowOff>
    </xdr:from>
    <xdr:ext cx="469744" cy="259045"/>
    <xdr:sp macro="" textlink="">
      <xdr:nvSpPr>
        <xdr:cNvPr id="293" name="テキスト ボックス 292"/>
        <xdr:cNvSpPr txBox="1"/>
      </xdr:nvSpPr>
      <xdr:spPr>
        <a:xfrm>
          <a:off x="7626427" y="565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151602</xdr:rowOff>
    </xdr:from>
    <xdr:to>
      <xdr:col>10</xdr:col>
      <xdr:colOff>155575</xdr:colOff>
      <xdr:row>34</xdr:row>
      <xdr:rowOff>81752</xdr:rowOff>
    </xdr:to>
    <xdr:sp macro="" textlink="">
      <xdr:nvSpPr>
        <xdr:cNvPr id="294" name="フローチャート : 判断 293"/>
        <xdr:cNvSpPr/>
      </xdr:nvSpPr>
      <xdr:spPr>
        <a:xfrm>
          <a:off x="6921500" y="580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72879</xdr:rowOff>
    </xdr:from>
    <xdr:ext cx="469744" cy="259045"/>
    <xdr:sp macro="" textlink="">
      <xdr:nvSpPr>
        <xdr:cNvPr id="295" name="テキスト ボックス 294"/>
        <xdr:cNvSpPr txBox="1"/>
      </xdr:nvSpPr>
      <xdr:spPr>
        <a:xfrm>
          <a:off x="6737427" y="590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152091</xdr:rowOff>
    </xdr:from>
    <xdr:to>
      <xdr:col>15</xdr:col>
      <xdr:colOff>231775</xdr:colOff>
      <xdr:row>38</xdr:row>
      <xdr:rowOff>82241</xdr:rowOff>
    </xdr:to>
    <xdr:sp macro="" textlink="">
      <xdr:nvSpPr>
        <xdr:cNvPr id="301" name="円/楕円 300"/>
        <xdr:cNvSpPr/>
      </xdr:nvSpPr>
      <xdr:spPr>
        <a:xfrm>
          <a:off x="10426700" y="64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67018</xdr:rowOff>
    </xdr:from>
    <xdr:ext cx="469744" cy="259045"/>
    <xdr:sp macro="" textlink="">
      <xdr:nvSpPr>
        <xdr:cNvPr id="302" name="労働費該当値テキスト"/>
        <xdr:cNvSpPr txBox="1"/>
      </xdr:nvSpPr>
      <xdr:spPr>
        <a:xfrm>
          <a:off x="10528300" y="641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60162</xdr:rowOff>
    </xdr:from>
    <xdr:to>
      <xdr:col>14</xdr:col>
      <xdr:colOff>79375</xdr:colOff>
      <xdr:row>36</xdr:row>
      <xdr:rowOff>161762</xdr:rowOff>
    </xdr:to>
    <xdr:sp macro="" textlink="">
      <xdr:nvSpPr>
        <xdr:cNvPr id="303" name="円/楕円 302"/>
        <xdr:cNvSpPr/>
      </xdr:nvSpPr>
      <xdr:spPr>
        <a:xfrm>
          <a:off x="9588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152889</xdr:rowOff>
    </xdr:from>
    <xdr:ext cx="469744" cy="259045"/>
    <xdr:sp macro="" textlink="">
      <xdr:nvSpPr>
        <xdr:cNvPr id="304" name="テキスト ボックス 303"/>
        <xdr:cNvSpPr txBox="1"/>
      </xdr:nvSpPr>
      <xdr:spPr>
        <a:xfrm>
          <a:off x="9391727" y="632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126619</xdr:rowOff>
    </xdr:from>
    <xdr:to>
      <xdr:col>12</xdr:col>
      <xdr:colOff>561975</xdr:colOff>
      <xdr:row>37</xdr:row>
      <xdr:rowOff>56769</xdr:rowOff>
    </xdr:to>
    <xdr:sp macro="" textlink="">
      <xdr:nvSpPr>
        <xdr:cNvPr id="305" name="円/楕円 304"/>
        <xdr:cNvSpPr/>
      </xdr:nvSpPr>
      <xdr:spPr>
        <a:xfrm>
          <a:off x="8699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47896</xdr:rowOff>
    </xdr:from>
    <xdr:ext cx="469744" cy="259045"/>
    <xdr:sp macro="" textlink="">
      <xdr:nvSpPr>
        <xdr:cNvPr id="306" name="テキスト ボックス 305"/>
        <xdr:cNvSpPr txBox="1"/>
      </xdr:nvSpPr>
      <xdr:spPr>
        <a:xfrm>
          <a:off x="851542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72735</xdr:rowOff>
    </xdr:from>
    <xdr:to>
      <xdr:col>11</xdr:col>
      <xdr:colOff>358775</xdr:colOff>
      <xdr:row>36</xdr:row>
      <xdr:rowOff>2885</xdr:rowOff>
    </xdr:to>
    <xdr:sp macro="" textlink="">
      <xdr:nvSpPr>
        <xdr:cNvPr id="307" name="円/楕円 306"/>
        <xdr:cNvSpPr/>
      </xdr:nvSpPr>
      <xdr:spPr>
        <a:xfrm>
          <a:off x="7810500" y="60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165462</xdr:rowOff>
    </xdr:from>
    <xdr:ext cx="469744" cy="259045"/>
    <xdr:sp macro="" textlink="">
      <xdr:nvSpPr>
        <xdr:cNvPr id="308" name="テキスト ボックス 307"/>
        <xdr:cNvSpPr txBox="1"/>
      </xdr:nvSpPr>
      <xdr:spPr>
        <a:xfrm>
          <a:off x="7626427" y="616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24402</xdr:rowOff>
    </xdr:from>
    <xdr:to>
      <xdr:col>10</xdr:col>
      <xdr:colOff>155575</xdr:colOff>
      <xdr:row>33</xdr:row>
      <xdr:rowOff>126002</xdr:rowOff>
    </xdr:to>
    <xdr:sp macro="" textlink="">
      <xdr:nvSpPr>
        <xdr:cNvPr id="309" name="円/楕円 308"/>
        <xdr:cNvSpPr/>
      </xdr:nvSpPr>
      <xdr:spPr>
        <a:xfrm>
          <a:off x="6921500" y="56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142529</xdr:rowOff>
    </xdr:from>
    <xdr:ext cx="469744" cy="259045"/>
    <xdr:sp macro="" textlink="">
      <xdr:nvSpPr>
        <xdr:cNvPr id="310" name="テキスト ボックス 309"/>
        <xdr:cNvSpPr txBox="1"/>
      </xdr:nvSpPr>
      <xdr:spPr>
        <a:xfrm>
          <a:off x="6737427" y="545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115239</xdr:rowOff>
    </xdr:from>
    <xdr:to>
      <xdr:col>15</xdr:col>
      <xdr:colOff>180975</xdr:colOff>
      <xdr:row>53</xdr:row>
      <xdr:rowOff>149758</xdr:rowOff>
    </xdr:to>
    <xdr:cxnSp macro="">
      <xdr:nvCxnSpPr>
        <xdr:cNvPr id="338" name="直線コネクタ 337"/>
        <xdr:cNvCxnSpPr/>
      </xdr:nvCxnSpPr>
      <xdr:spPr>
        <a:xfrm>
          <a:off x="9639300" y="9202089"/>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39"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115239</xdr:rowOff>
    </xdr:from>
    <xdr:to>
      <xdr:col>14</xdr:col>
      <xdr:colOff>28575</xdr:colOff>
      <xdr:row>53</xdr:row>
      <xdr:rowOff>163550</xdr:rowOff>
    </xdr:to>
    <xdr:cxnSp macro="">
      <xdr:nvCxnSpPr>
        <xdr:cNvPr id="341" name="直線コネクタ 340"/>
        <xdr:cNvCxnSpPr/>
      </xdr:nvCxnSpPr>
      <xdr:spPr>
        <a:xfrm flipV="1">
          <a:off x="8750300" y="9202089"/>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2" name="フローチャート : 判断 341"/>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43" name="テキスト ボックス 342"/>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96266</xdr:rowOff>
    </xdr:from>
    <xdr:to>
      <xdr:col>12</xdr:col>
      <xdr:colOff>511175</xdr:colOff>
      <xdr:row>53</xdr:row>
      <xdr:rowOff>163550</xdr:rowOff>
    </xdr:to>
    <xdr:cxnSp macro="">
      <xdr:nvCxnSpPr>
        <xdr:cNvPr id="344" name="直線コネクタ 343"/>
        <xdr:cNvCxnSpPr/>
      </xdr:nvCxnSpPr>
      <xdr:spPr>
        <a:xfrm>
          <a:off x="7861300" y="9011666"/>
          <a:ext cx="889000" cy="2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5" name="フローチャート : 判断 344"/>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6" name="テキスト ボックス 345"/>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96266</xdr:rowOff>
    </xdr:from>
    <xdr:to>
      <xdr:col>11</xdr:col>
      <xdr:colOff>307975</xdr:colOff>
      <xdr:row>54</xdr:row>
      <xdr:rowOff>25705</xdr:rowOff>
    </xdr:to>
    <xdr:cxnSp macro="">
      <xdr:nvCxnSpPr>
        <xdr:cNvPr id="347" name="直線コネクタ 346"/>
        <xdr:cNvCxnSpPr/>
      </xdr:nvCxnSpPr>
      <xdr:spPr>
        <a:xfrm flipV="1">
          <a:off x="6972300" y="9011666"/>
          <a:ext cx="889000" cy="2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48" name="フローチャート : 判断 347"/>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49" name="テキスト ボックス 348"/>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0" name="フローチャート : 判断 349"/>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23703</xdr:rowOff>
    </xdr:from>
    <xdr:ext cx="534377" cy="259045"/>
    <xdr:sp macro="" textlink="">
      <xdr:nvSpPr>
        <xdr:cNvPr id="351" name="テキスト ボックス 350"/>
        <xdr:cNvSpPr txBox="1"/>
      </xdr:nvSpPr>
      <xdr:spPr>
        <a:xfrm>
          <a:off x="6705111" y="962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98958</xdr:rowOff>
    </xdr:from>
    <xdr:to>
      <xdr:col>15</xdr:col>
      <xdr:colOff>231775</xdr:colOff>
      <xdr:row>54</xdr:row>
      <xdr:rowOff>29108</xdr:rowOff>
    </xdr:to>
    <xdr:sp macro="" textlink="">
      <xdr:nvSpPr>
        <xdr:cNvPr id="357" name="円/楕円 356"/>
        <xdr:cNvSpPr/>
      </xdr:nvSpPr>
      <xdr:spPr>
        <a:xfrm>
          <a:off x="10426700" y="91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121835</xdr:rowOff>
    </xdr:from>
    <xdr:ext cx="534377" cy="259045"/>
    <xdr:sp macro="" textlink="">
      <xdr:nvSpPr>
        <xdr:cNvPr id="358" name="農林水産業費該当値テキスト"/>
        <xdr:cNvSpPr txBox="1"/>
      </xdr:nvSpPr>
      <xdr:spPr>
        <a:xfrm>
          <a:off x="10528300"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64439</xdr:rowOff>
    </xdr:from>
    <xdr:to>
      <xdr:col>14</xdr:col>
      <xdr:colOff>79375</xdr:colOff>
      <xdr:row>53</xdr:row>
      <xdr:rowOff>166039</xdr:rowOff>
    </xdr:to>
    <xdr:sp macro="" textlink="">
      <xdr:nvSpPr>
        <xdr:cNvPr id="359" name="円/楕円 358"/>
        <xdr:cNvSpPr/>
      </xdr:nvSpPr>
      <xdr:spPr>
        <a:xfrm>
          <a:off x="9588500" y="91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11116</xdr:rowOff>
    </xdr:from>
    <xdr:ext cx="534377" cy="259045"/>
    <xdr:sp macro="" textlink="">
      <xdr:nvSpPr>
        <xdr:cNvPr id="360" name="テキスト ボックス 359"/>
        <xdr:cNvSpPr txBox="1"/>
      </xdr:nvSpPr>
      <xdr:spPr>
        <a:xfrm>
          <a:off x="9359411" y="89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112750</xdr:rowOff>
    </xdr:from>
    <xdr:to>
      <xdr:col>12</xdr:col>
      <xdr:colOff>561975</xdr:colOff>
      <xdr:row>54</xdr:row>
      <xdr:rowOff>42900</xdr:rowOff>
    </xdr:to>
    <xdr:sp macro="" textlink="">
      <xdr:nvSpPr>
        <xdr:cNvPr id="361" name="円/楕円 360"/>
        <xdr:cNvSpPr/>
      </xdr:nvSpPr>
      <xdr:spPr>
        <a:xfrm>
          <a:off x="8699500" y="91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59427</xdr:rowOff>
    </xdr:from>
    <xdr:ext cx="534377" cy="259045"/>
    <xdr:sp macro="" textlink="">
      <xdr:nvSpPr>
        <xdr:cNvPr id="362" name="テキスト ボックス 361"/>
        <xdr:cNvSpPr txBox="1"/>
      </xdr:nvSpPr>
      <xdr:spPr>
        <a:xfrm>
          <a:off x="8483111" y="89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43,874</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45466</xdr:rowOff>
    </xdr:from>
    <xdr:to>
      <xdr:col>11</xdr:col>
      <xdr:colOff>358775</xdr:colOff>
      <xdr:row>52</xdr:row>
      <xdr:rowOff>147066</xdr:rowOff>
    </xdr:to>
    <xdr:sp macro="" textlink="">
      <xdr:nvSpPr>
        <xdr:cNvPr id="363" name="円/楕円 362"/>
        <xdr:cNvSpPr/>
      </xdr:nvSpPr>
      <xdr:spPr>
        <a:xfrm>
          <a:off x="7810500" y="8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163593</xdr:rowOff>
    </xdr:from>
    <xdr:ext cx="534377" cy="259045"/>
    <xdr:sp macro="" textlink="">
      <xdr:nvSpPr>
        <xdr:cNvPr id="364" name="テキスト ボックス 363"/>
        <xdr:cNvSpPr txBox="1"/>
      </xdr:nvSpPr>
      <xdr:spPr>
        <a:xfrm>
          <a:off x="7594111" y="873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50,140</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146355</xdr:rowOff>
    </xdr:from>
    <xdr:to>
      <xdr:col>10</xdr:col>
      <xdr:colOff>155575</xdr:colOff>
      <xdr:row>54</xdr:row>
      <xdr:rowOff>76505</xdr:rowOff>
    </xdr:to>
    <xdr:sp macro="" textlink="">
      <xdr:nvSpPr>
        <xdr:cNvPr id="365" name="円/楕円 364"/>
        <xdr:cNvSpPr/>
      </xdr:nvSpPr>
      <xdr:spPr>
        <a:xfrm>
          <a:off x="6921500" y="92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93032</xdr:rowOff>
    </xdr:from>
    <xdr:ext cx="534377" cy="259045"/>
    <xdr:sp macro="" textlink="">
      <xdr:nvSpPr>
        <xdr:cNvPr id="366" name="テキスト ボックス 365"/>
        <xdr:cNvSpPr txBox="1"/>
      </xdr:nvSpPr>
      <xdr:spPr>
        <a:xfrm>
          <a:off x="6705111" y="90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0" name="直線コネクタ 389"/>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1"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2" name="直線コネクタ 391"/>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3"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4" name="直線コネクタ 393"/>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59544</xdr:rowOff>
    </xdr:from>
    <xdr:to>
      <xdr:col>15</xdr:col>
      <xdr:colOff>180975</xdr:colOff>
      <xdr:row>77</xdr:row>
      <xdr:rowOff>96185</xdr:rowOff>
    </xdr:to>
    <xdr:cxnSp macro="">
      <xdr:nvCxnSpPr>
        <xdr:cNvPr id="395" name="直線コネクタ 394"/>
        <xdr:cNvCxnSpPr/>
      </xdr:nvCxnSpPr>
      <xdr:spPr>
        <a:xfrm>
          <a:off x="9639300" y="13261194"/>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29726</xdr:rowOff>
    </xdr:from>
    <xdr:ext cx="534377" cy="259045"/>
    <xdr:sp macro="" textlink="">
      <xdr:nvSpPr>
        <xdr:cNvPr id="396" name="商工費平均値テキスト"/>
        <xdr:cNvSpPr txBox="1"/>
      </xdr:nvSpPr>
      <xdr:spPr>
        <a:xfrm>
          <a:off x="10528300" y="12717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7" name="フローチャート : 判断 396"/>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10427</xdr:rowOff>
    </xdr:from>
    <xdr:to>
      <xdr:col>14</xdr:col>
      <xdr:colOff>28575</xdr:colOff>
      <xdr:row>77</xdr:row>
      <xdr:rowOff>59544</xdr:rowOff>
    </xdr:to>
    <xdr:cxnSp macro="">
      <xdr:nvCxnSpPr>
        <xdr:cNvPr id="398" name="直線コネクタ 397"/>
        <xdr:cNvCxnSpPr/>
      </xdr:nvCxnSpPr>
      <xdr:spPr>
        <a:xfrm>
          <a:off x="8750300" y="13212077"/>
          <a:ext cx="889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9" name="フローチャート : 判断 398"/>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42435</xdr:rowOff>
    </xdr:from>
    <xdr:ext cx="534377" cy="259045"/>
    <xdr:sp macro="" textlink="">
      <xdr:nvSpPr>
        <xdr:cNvPr id="400" name="テキスト ボックス 399"/>
        <xdr:cNvSpPr txBox="1"/>
      </xdr:nvSpPr>
      <xdr:spPr>
        <a:xfrm>
          <a:off x="93594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152698</xdr:rowOff>
    </xdr:from>
    <xdr:to>
      <xdr:col>12</xdr:col>
      <xdr:colOff>511175</xdr:colOff>
      <xdr:row>77</xdr:row>
      <xdr:rowOff>10427</xdr:rowOff>
    </xdr:to>
    <xdr:cxnSp macro="">
      <xdr:nvCxnSpPr>
        <xdr:cNvPr id="401" name="直線コネクタ 400"/>
        <xdr:cNvCxnSpPr/>
      </xdr:nvCxnSpPr>
      <xdr:spPr>
        <a:xfrm>
          <a:off x="7861300" y="13011448"/>
          <a:ext cx="889000" cy="2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2" name="フローチャート : 判断 401"/>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93053</xdr:rowOff>
    </xdr:from>
    <xdr:ext cx="534377" cy="259045"/>
    <xdr:sp macro="" textlink="">
      <xdr:nvSpPr>
        <xdr:cNvPr id="403" name="テキスト ボックス 402"/>
        <xdr:cNvSpPr txBox="1"/>
      </xdr:nvSpPr>
      <xdr:spPr>
        <a:xfrm>
          <a:off x="8483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29597</xdr:rowOff>
    </xdr:from>
    <xdr:to>
      <xdr:col>11</xdr:col>
      <xdr:colOff>307975</xdr:colOff>
      <xdr:row>75</xdr:row>
      <xdr:rowOff>152698</xdr:rowOff>
    </xdr:to>
    <xdr:cxnSp macro="">
      <xdr:nvCxnSpPr>
        <xdr:cNvPr id="404" name="直線コネクタ 403"/>
        <xdr:cNvCxnSpPr/>
      </xdr:nvCxnSpPr>
      <xdr:spPr>
        <a:xfrm>
          <a:off x="6972300" y="12888347"/>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5" name="フローチャート : 判断 404"/>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6" name="テキスト ボックス 405"/>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7" name="フローチャート : 判断 406"/>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08" name="テキスト ボックス 407"/>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45385</xdr:rowOff>
    </xdr:from>
    <xdr:to>
      <xdr:col>15</xdr:col>
      <xdr:colOff>231775</xdr:colOff>
      <xdr:row>77</xdr:row>
      <xdr:rowOff>146985</xdr:rowOff>
    </xdr:to>
    <xdr:sp macro="" textlink="">
      <xdr:nvSpPr>
        <xdr:cNvPr id="414" name="円/楕円 413"/>
        <xdr:cNvSpPr/>
      </xdr:nvSpPr>
      <xdr:spPr>
        <a:xfrm>
          <a:off x="10426700" y="132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23812</xdr:rowOff>
    </xdr:from>
    <xdr:ext cx="534377" cy="259045"/>
    <xdr:sp macro="" textlink="">
      <xdr:nvSpPr>
        <xdr:cNvPr id="415" name="商工費該当値テキスト"/>
        <xdr:cNvSpPr txBox="1"/>
      </xdr:nvSpPr>
      <xdr:spPr>
        <a:xfrm>
          <a:off x="10528300" y="132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8744</xdr:rowOff>
    </xdr:from>
    <xdr:to>
      <xdr:col>14</xdr:col>
      <xdr:colOff>79375</xdr:colOff>
      <xdr:row>77</xdr:row>
      <xdr:rowOff>110344</xdr:rowOff>
    </xdr:to>
    <xdr:sp macro="" textlink="">
      <xdr:nvSpPr>
        <xdr:cNvPr id="416" name="円/楕円 415"/>
        <xdr:cNvSpPr/>
      </xdr:nvSpPr>
      <xdr:spPr>
        <a:xfrm>
          <a:off x="9588500" y="132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101471</xdr:rowOff>
    </xdr:from>
    <xdr:ext cx="534377" cy="259045"/>
    <xdr:sp macro="" textlink="">
      <xdr:nvSpPr>
        <xdr:cNvPr id="417" name="テキスト ボックス 416"/>
        <xdr:cNvSpPr txBox="1"/>
      </xdr:nvSpPr>
      <xdr:spPr>
        <a:xfrm>
          <a:off x="9359411" y="133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131077</xdr:rowOff>
    </xdr:from>
    <xdr:to>
      <xdr:col>12</xdr:col>
      <xdr:colOff>561975</xdr:colOff>
      <xdr:row>77</xdr:row>
      <xdr:rowOff>61227</xdr:rowOff>
    </xdr:to>
    <xdr:sp macro="" textlink="">
      <xdr:nvSpPr>
        <xdr:cNvPr id="418" name="円/楕円 417"/>
        <xdr:cNvSpPr/>
      </xdr:nvSpPr>
      <xdr:spPr>
        <a:xfrm>
          <a:off x="8699500" y="131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52354</xdr:rowOff>
    </xdr:from>
    <xdr:ext cx="534377" cy="259045"/>
    <xdr:sp macro="" textlink="">
      <xdr:nvSpPr>
        <xdr:cNvPr id="419" name="テキスト ボックス 418"/>
        <xdr:cNvSpPr txBox="1"/>
      </xdr:nvSpPr>
      <xdr:spPr>
        <a:xfrm>
          <a:off x="8483111" y="132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101898</xdr:rowOff>
    </xdr:from>
    <xdr:to>
      <xdr:col>11</xdr:col>
      <xdr:colOff>358775</xdr:colOff>
      <xdr:row>76</xdr:row>
      <xdr:rowOff>32048</xdr:rowOff>
    </xdr:to>
    <xdr:sp macro="" textlink="">
      <xdr:nvSpPr>
        <xdr:cNvPr id="420" name="円/楕円 419"/>
        <xdr:cNvSpPr/>
      </xdr:nvSpPr>
      <xdr:spPr>
        <a:xfrm>
          <a:off x="7810500" y="12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48575</xdr:rowOff>
    </xdr:from>
    <xdr:ext cx="534377" cy="259045"/>
    <xdr:sp macro="" textlink="">
      <xdr:nvSpPr>
        <xdr:cNvPr id="421" name="テキスト ボックス 420"/>
        <xdr:cNvSpPr txBox="1"/>
      </xdr:nvSpPr>
      <xdr:spPr>
        <a:xfrm>
          <a:off x="7594111" y="127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150247</xdr:rowOff>
    </xdr:from>
    <xdr:to>
      <xdr:col>10</xdr:col>
      <xdr:colOff>155575</xdr:colOff>
      <xdr:row>75</xdr:row>
      <xdr:rowOff>80397</xdr:rowOff>
    </xdr:to>
    <xdr:sp macro="" textlink="">
      <xdr:nvSpPr>
        <xdr:cNvPr id="422" name="円/楕円 421"/>
        <xdr:cNvSpPr/>
      </xdr:nvSpPr>
      <xdr:spPr>
        <a:xfrm>
          <a:off x="6921500" y="12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96924</xdr:rowOff>
    </xdr:from>
    <xdr:ext cx="534377" cy="259045"/>
    <xdr:sp macro="" textlink="">
      <xdr:nvSpPr>
        <xdr:cNvPr id="423" name="テキスト ボックス 422"/>
        <xdr:cNvSpPr txBox="1"/>
      </xdr:nvSpPr>
      <xdr:spPr>
        <a:xfrm>
          <a:off x="6705111" y="126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2" name="テキスト ボックス 43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0" name="テキスト ボックス 43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8" name="直線コネクタ 447"/>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9"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0" name="直線コネクタ 449"/>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1"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2" name="直線コネクタ 451"/>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163654</xdr:rowOff>
    </xdr:from>
    <xdr:to>
      <xdr:col>15</xdr:col>
      <xdr:colOff>180975</xdr:colOff>
      <xdr:row>96</xdr:row>
      <xdr:rowOff>59151</xdr:rowOff>
    </xdr:to>
    <xdr:cxnSp macro="">
      <xdr:nvCxnSpPr>
        <xdr:cNvPr id="453" name="直線コネクタ 452"/>
        <xdr:cNvCxnSpPr/>
      </xdr:nvCxnSpPr>
      <xdr:spPr>
        <a:xfrm flipV="1">
          <a:off x="9639300" y="16279954"/>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80439</xdr:rowOff>
    </xdr:from>
    <xdr:ext cx="534377" cy="259045"/>
    <xdr:sp macro="" textlink="">
      <xdr:nvSpPr>
        <xdr:cNvPr id="454" name="土木費平均値テキスト"/>
        <xdr:cNvSpPr txBox="1"/>
      </xdr:nvSpPr>
      <xdr:spPr>
        <a:xfrm>
          <a:off x="10528300" y="165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5" name="フローチャート : 判断 454"/>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102994</xdr:rowOff>
    </xdr:from>
    <xdr:to>
      <xdr:col>14</xdr:col>
      <xdr:colOff>28575</xdr:colOff>
      <xdr:row>96</xdr:row>
      <xdr:rowOff>59151</xdr:rowOff>
    </xdr:to>
    <xdr:cxnSp macro="">
      <xdr:nvCxnSpPr>
        <xdr:cNvPr id="456" name="直線コネクタ 455"/>
        <xdr:cNvCxnSpPr/>
      </xdr:nvCxnSpPr>
      <xdr:spPr>
        <a:xfrm>
          <a:off x="8750300" y="16390744"/>
          <a:ext cx="889000" cy="1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7" name="フローチャート : 判断 456"/>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67767</xdr:rowOff>
    </xdr:from>
    <xdr:ext cx="534377" cy="259045"/>
    <xdr:sp macro="" textlink="">
      <xdr:nvSpPr>
        <xdr:cNvPr id="458" name="テキスト ボックス 457"/>
        <xdr:cNvSpPr txBox="1"/>
      </xdr:nvSpPr>
      <xdr:spPr>
        <a:xfrm>
          <a:off x="93594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89309</xdr:rowOff>
    </xdr:from>
    <xdr:to>
      <xdr:col>12</xdr:col>
      <xdr:colOff>511175</xdr:colOff>
      <xdr:row>95</xdr:row>
      <xdr:rowOff>102994</xdr:rowOff>
    </xdr:to>
    <xdr:cxnSp macro="">
      <xdr:nvCxnSpPr>
        <xdr:cNvPr id="459" name="直線コネクタ 458"/>
        <xdr:cNvCxnSpPr/>
      </xdr:nvCxnSpPr>
      <xdr:spPr>
        <a:xfrm>
          <a:off x="7861300" y="16377059"/>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0" name="フローチャート : 判断 459"/>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61" name="テキスト ボックス 460"/>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89309</xdr:rowOff>
    </xdr:from>
    <xdr:to>
      <xdr:col>11</xdr:col>
      <xdr:colOff>307975</xdr:colOff>
      <xdr:row>96</xdr:row>
      <xdr:rowOff>125462</xdr:rowOff>
    </xdr:to>
    <xdr:cxnSp macro="">
      <xdr:nvCxnSpPr>
        <xdr:cNvPr id="462" name="直線コネクタ 461"/>
        <xdr:cNvCxnSpPr/>
      </xdr:nvCxnSpPr>
      <xdr:spPr>
        <a:xfrm flipV="1">
          <a:off x="6972300" y="16377059"/>
          <a:ext cx="889000" cy="2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3" name="フローチャート : 判断 462"/>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110907</xdr:rowOff>
    </xdr:from>
    <xdr:ext cx="534377" cy="259045"/>
    <xdr:sp macro="" textlink="">
      <xdr:nvSpPr>
        <xdr:cNvPr id="464" name="テキスト ボックス 463"/>
        <xdr:cNvSpPr txBox="1"/>
      </xdr:nvSpPr>
      <xdr:spPr>
        <a:xfrm>
          <a:off x="7594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5" name="フローチャート : 判断 464"/>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42459</xdr:rowOff>
    </xdr:from>
    <xdr:ext cx="534377" cy="259045"/>
    <xdr:sp macro="" textlink="">
      <xdr:nvSpPr>
        <xdr:cNvPr id="466" name="テキスト ボックス 465"/>
        <xdr:cNvSpPr txBox="1"/>
      </xdr:nvSpPr>
      <xdr:spPr>
        <a:xfrm>
          <a:off x="670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112854</xdr:rowOff>
    </xdr:from>
    <xdr:to>
      <xdr:col>15</xdr:col>
      <xdr:colOff>231775</xdr:colOff>
      <xdr:row>95</xdr:row>
      <xdr:rowOff>43004</xdr:rowOff>
    </xdr:to>
    <xdr:sp macro="" textlink="">
      <xdr:nvSpPr>
        <xdr:cNvPr id="472" name="円/楕円 471"/>
        <xdr:cNvSpPr/>
      </xdr:nvSpPr>
      <xdr:spPr>
        <a:xfrm>
          <a:off x="10426700" y="162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135731</xdr:rowOff>
    </xdr:from>
    <xdr:ext cx="534377" cy="259045"/>
    <xdr:sp macro="" textlink="">
      <xdr:nvSpPr>
        <xdr:cNvPr id="473" name="土木費該当値テキスト"/>
        <xdr:cNvSpPr txBox="1"/>
      </xdr:nvSpPr>
      <xdr:spPr>
        <a:xfrm>
          <a:off x="10528300" y="160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8351</xdr:rowOff>
    </xdr:from>
    <xdr:to>
      <xdr:col>14</xdr:col>
      <xdr:colOff>79375</xdr:colOff>
      <xdr:row>96</xdr:row>
      <xdr:rowOff>109951</xdr:rowOff>
    </xdr:to>
    <xdr:sp macro="" textlink="">
      <xdr:nvSpPr>
        <xdr:cNvPr id="474" name="円/楕円 473"/>
        <xdr:cNvSpPr/>
      </xdr:nvSpPr>
      <xdr:spPr>
        <a:xfrm>
          <a:off x="9588500" y="164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126478</xdr:rowOff>
    </xdr:from>
    <xdr:ext cx="534377" cy="259045"/>
    <xdr:sp macro="" textlink="">
      <xdr:nvSpPr>
        <xdr:cNvPr id="475" name="テキスト ボックス 474"/>
        <xdr:cNvSpPr txBox="1"/>
      </xdr:nvSpPr>
      <xdr:spPr>
        <a:xfrm>
          <a:off x="9359411" y="162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52194</xdr:rowOff>
    </xdr:from>
    <xdr:to>
      <xdr:col>12</xdr:col>
      <xdr:colOff>561975</xdr:colOff>
      <xdr:row>95</xdr:row>
      <xdr:rowOff>153794</xdr:rowOff>
    </xdr:to>
    <xdr:sp macro="" textlink="">
      <xdr:nvSpPr>
        <xdr:cNvPr id="476" name="円/楕円 475"/>
        <xdr:cNvSpPr/>
      </xdr:nvSpPr>
      <xdr:spPr>
        <a:xfrm>
          <a:off x="8699500" y="163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170321</xdr:rowOff>
    </xdr:from>
    <xdr:ext cx="534377" cy="259045"/>
    <xdr:sp macro="" textlink="">
      <xdr:nvSpPr>
        <xdr:cNvPr id="477" name="テキスト ボックス 476"/>
        <xdr:cNvSpPr txBox="1"/>
      </xdr:nvSpPr>
      <xdr:spPr>
        <a:xfrm>
          <a:off x="8483111" y="1611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38509</xdr:rowOff>
    </xdr:from>
    <xdr:to>
      <xdr:col>11</xdr:col>
      <xdr:colOff>358775</xdr:colOff>
      <xdr:row>95</xdr:row>
      <xdr:rowOff>140109</xdr:rowOff>
    </xdr:to>
    <xdr:sp macro="" textlink="">
      <xdr:nvSpPr>
        <xdr:cNvPr id="478" name="円/楕円 477"/>
        <xdr:cNvSpPr/>
      </xdr:nvSpPr>
      <xdr:spPr>
        <a:xfrm>
          <a:off x="7810500" y="163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156636</xdr:rowOff>
    </xdr:from>
    <xdr:ext cx="534377" cy="259045"/>
    <xdr:sp macro="" textlink="">
      <xdr:nvSpPr>
        <xdr:cNvPr id="479" name="テキスト ボックス 478"/>
        <xdr:cNvSpPr txBox="1"/>
      </xdr:nvSpPr>
      <xdr:spPr>
        <a:xfrm>
          <a:off x="7594111" y="161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74662</xdr:rowOff>
    </xdr:from>
    <xdr:to>
      <xdr:col>10</xdr:col>
      <xdr:colOff>155575</xdr:colOff>
      <xdr:row>97</xdr:row>
      <xdr:rowOff>4812</xdr:rowOff>
    </xdr:to>
    <xdr:sp macro="" textlink="">
      <xdr:nvSpPr>
        <xdr:cNvPr id="480" name="円/楕円 479"/>
        <xdr:cNvSpPr/>
      </xdr:nvSpPr>
      <xdr:spPr>
        <a:xfrm>
          <a:off x="6921500" y="165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21339</xdr:rowOff>
    </xdr:from>
    <xdr:ext cx="534377" cy="259045"/>
    <xdr:sp macro="" textlink="">
      <xdr:nvSpPr>
        <xdr:cNvPr id="481" name="テキスト ボックス 480"/>
        <xdr:cNvSpPr txBox="1"/>
      </xdr:nvSpPr>
      <xdr:spPr>
        <a:xfrm>
          <a:off x="6705111" y="1630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6" name="直線コネクタ 505"/>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7"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08" name="直線コネクタ 507"/>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09"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0" name="直線コネクタ 509"/>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19359</xdr:rowOff>
    </xdr:from>
    <xdr:to>
      <xdr:col>23</xdr:col>
      <xdr:colOff>517525</xdr:colOff>
      <xdr:row>32</xdr:row>
      <xdr:rowOff>46301</xdr:rowOff>
    </xdr:to>
    <xdr:cxnSp macro="">
      <xdr:nvCxnSpPr>
        <xdr:cNvPr id="511" name="直線コネクタ 510"/>
        <xdr:cNvCxnSpPr/>
      </xdr:nvCxnSpPr>
      <xdr:spPr>
        <a:xfrm flipV="1">
          <a:off x="15481300" y="5505759"/>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2" name="警察費平均値テキスト"/>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3" name="フローチャート : 判断 512"/>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46301</xdr:rowOff>
    </xdr:from>
    <xdr:to>
      <xdr:col>22</xdr:col>
      <xdr:colOff>365125</xdr:colOff>
      <xdr:row>32</xdr:row>
      <xdr:rowOff>127617</xdr:rowOff>
    </xdr:to>
    <xdr:cxnSp macro="">
      <xdr:nvCxnSpPr>
        <xdr:cNvPr id="514" name="直線コネクタ 513"/>
        <xdr:cNvCxnSpPr/>
      </xdr:nvCxnSpPr>
      <xdr:spPr>
        <a:xfrm flipV="1">
          <a:off x="14592300" y="5532701"/>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5" name="フローチャート : 判断 514"/>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6" name="テキスト ボックス 515"/>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127617</xdr:rowOff>
    </xdr:from>
    <xdr:to>
      <xdr:col>21</xdr:col>
      <xdr:colOff>161925</xdr:colOff>
      <xdr:row>33</xdr:row>
      <xdr:rowOff>16093</xdr:rowOff>
    </xdr:to>
    <xdr:cxnSp macro="">
      <xdr:nvCxnSpPr>
        <xdr:cNvPr id="517" name="直線コネクタ 516"/>
        <xdr:cNvCxnSpPr/>
      </xdr:nvCxnSpPr>
      <xdr:spPr>
        <a:xfrm flipV="1">
          <a:off x="13703300" y="5614017"/>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18" name="フローチャート : 判断 517"/>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141622</xdr:rowOff>
    </xdr:from>
    <xdr:ext cx="534377" cy="259045"/>
    <xdr:sp macro="" textlink="">
      <xdr:nvSpPr>
        <xdr:cNvPr id="519" name="テキスト ボックス 518"/>
        <xdr:cNvSpPr txBox="1"/>
      </xdr:nvSpPr>
      <xdr:spPr>
        <a:xfrm>
          <a:off x="14325111"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143945</xdr:rowOff>
    </xdr:from>
    <xdr:to>
      <xdr:col>19</xdr:col>
      <xdr:colOff>644525</xdr:colOff>
      <xdr:row>33</xdr:row>
      <xdr:rowOff>16093</xdr:rowOff>
    </xdr:to>
    <xdr:cxnSp macro="">
      <xdr:nvCxnSpPr>
        <xdr:cNvPr id="520" name="直線コネクタ 519"/>
        <xdr:cNvCxnSpPr/>
      </xdr:nvCxnSpPr>
      <xdr:spPr>
        <a:xfrm>
          <a:off x="12814300" y="5458895"/>
          <a:ext cx="8890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1" name="フローチャート : 判断 520"/>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14586</xdr:rowOff>
    </xdr:from>
    <xdr:ext cx="534377" cy="259045"/>
    <xdr:sp macro="" textlink="">
      <xdr:nvSpPr>
        <xdr:cNvPr id="522" name="テキスト ボックス 521"/>
        <xdr:cNvSpPr txBox="1"/>
      </xdr:nvSpPr>
      <xdr:spPr>
        <a:xfrm>
          <a:off x="13436111" y="65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3" name="フローチャート : 判断 522"/>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51652</xdr:rowOff>
    </xdr:from>
    <xdr:ext cx="534377" cy="259045"/>
    <xdr:sp macro="" textlink="">
      <xdr:nvSpPr>
        <xdr:cNvPr id="524" name="テキスト ボックス 523"/>
        <xdr:cNvSpPr txBox="1"/>
      </xdr:nvSpPr>
      <xdr:spPr>
        <a:xfrm>
          <a:off x="12547111" y="639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140009</xdr:rowOff>
    </xdr:from>
    <xdr:to>
      <xdr:col>23</xdr:col>
      <xdr:colOff>568325</xdr:colOff>
      <xdr:row>32</xdr:row>
      <xdr:rowOff>70159</xdr:rowOff>
    </xdr:to>
    <xdr:sp macro="" textlink="">
      <xdr:nvSpPr>
        <xdr:cNvPr id="530" name="円/楕円 529"/>
        <xdr:cNvSpPr/>
      </xdr:nvSpPr>
      <xdr:spPr>
        <a:xfrm>
          <a:off x="16268700" y="5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162886</xdr:rowOff>
    </xdr:from>
    <xdr:ext cx="534377" cy="259045"/>
    <xdr:sp macro="" textlink="">
      <xdr:nvSpPr>
        <xdr:cNvPr id="531" name="警察費該当値テキスト"/>
        <xdr:cNvSpPr txBox="1"/>
      </xdr:nvSpPr>
      <xdr:spPr>
        <a:xfrm>
          <a:off x="16370300" y="53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27,837</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166951</xdr:rowOff>
    </xdr:from>
    <xdr:to>
      <xdr:col>22</xdr:col>
      <xdr:colOff>415925</xdr:colOff>
      <xdr:row>32</xdr:row>
      <xdr:rowOff>97101</xdr:rowOff>
    </xdr:to>
    <xdr:sp macro="" textlink="">
      <xdr:nvSpPr>
        <xdr:cNvPr id="532" name="円/楕円 531"/>
        <xdr:cNvSpPr/>
      </xdr:nvSpPr>
      <xdr:spPr>
        <a:xfrm>
          <a:off x="15430500" y="54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113628</xdr:rowOff>
    </xdr:from>
    <xdr:ext cx="534377" cy="259045"/>
    <xdr:sp macro="" textlink="">
      <xdr:nvSpPr>
        <xdr:cNvPr id="533" name="テキスト ボックス 532"/>
        <xdr:cNvSpPr txBox="1"/>
      </xdr:nvSpPr>
      <xdr:spPr>
        <a:xfrm>
          <a:off x="15201411" y="5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76817</xdr:rowOff>
    </xdr:from>
    <xdr:to>
      <xdr:col>21</xdr:col>
      <xdr:colOff>212725</xdr:colOff>
      <xdr:row>33</xdr:row>
      <xdr:rowOff>6967</xdr:rowOff>
    </xdr:to>
    <xdr:sp macro="" textlink="">
      <xdr:nvSpPr>
        <xdr:cNvPr id="534" name="円/楕円 533"/>
        <xdr:cNvSpPr/>
      </xdr:nvSpPr>
      <xdr:spPr>
        <a:xfrm>
          <a:off x="14541500" y="55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23494</xdr:rowOff>
    </xdr:from>
    <xdr:ext cx="534377" cy="259045"/>
    <xdr:sp macro="" textlink="">
      <xdr:nvSpPr>
        <xdr:cNvPr id="535" name="テキスト ボックス 534"/>
        <xdr:cNvSpPr txBox="1"/>
      </xdr:nvSpPr>
      <xdr:spPr>
        <a:xfrm>
          <a:off x="14325111" y="53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136743</xdr:rowOff>
    </xdr:from>
    <xdr:to>
      <xdr:col>20</xdr:col>
      <xdr:colOff>9525</xdr:colOff>
      <xdr:row>33</xdr:row>
      <xdr:rowOff>66893</xdr:rowOff>
    </xdr:to>
    <xdr:sp macro="" textlink="">
      <xdr:nvSpPr>
        <xdr:cNvPr id="536" name="円/楕円 535"/>
        <xdr:cNvSpPr/>
      </xdr:nvSpPr>
      <xdr:spPr>
        <a:xfrm>
          <a:off x="13652500" y="5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83420</xdr:rowOff>
    </xdr:from>
    <xdr:ext cx="534377" cy="259045"/>
    <xdr:sp macro="" textlink="">
      <xdr:nvSpPr>
        <xdr:cNvPr id="537" name="テキスト ボックス 536"/>
        <xdr:cNvSpPr txBox="1"/>
      </xdr:nvSpPr>
      <xdr:spPr>
        <a:xfrm>
          <a:off x="13436111" y="539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93145</xdr:rowOff>
    </xdr:from>
    <xdr:to>
      <xdr:col>18</xdr:col>
      <xdr:colOff>492125</xdr:colOff>
      <xdr:row>32</xdr:row>
      <xdr:rowOff>23295</xdr:rowOff>
    </xdr:to>
    <xdr:sp macro="" textlink="">
      <xdr:nvSpPr>
        <xdr:cNvPr id="538" name="円/楕円 537"/>
        <xdr:cNvSpPr/>
      </xdr:nvSpPr>
      <xdr:spPr>
        <a:xfrm>
          <a:off x="12763500" y="54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39822</xdr:rowOff>
    </xdr:from>
    <xdr:ext cx="534377" cy="259045"/>
    <xdr:sp macro="" textlink="">
      <xdr:nvSpPr>
        <xdr:cNvPr id="539" name="テキスト ボックス 538"/>
        <xdr:cNvSpPr txBox="1"/>
      </xdr:nvSpPr>
      <xdr:spPr>
        <a:xfrm>
          <a:off x="12547111" y="51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1" name="正方形/長方形 54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2" name="正方形/長方形 54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3" name="正方形/長方形 54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4" name="正方形/長方形 54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2" name="直線コネクタ 561"/>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3"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4" name="直線コネクタ 563"/>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5"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6" name="直線コネクタ 565"/>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118707</xdr:rowOff>
    </xdr:from>
    <xdr:to>
      <xdr:col>23</xdr:col>
      <xdr:colOff>517525</xdr:colOff>
      <xdr:row>52</xdr:row>
      <xdr:rowOff>2463</xdr:rowOff>
    </xdr:to>
    <xdr:cxnSp macro="">
      <xdr:nvCxnSpPr>
        <xdr:cNvPr id="567" name="直線コネクタ 566"/>
        <xdr:cNvCxnSpPr/>
      </xdr:nvCxnSpPr>
      <xdr:spPr>
        <a:xfrm flipV="1">
          <a:off x="15481300" y="8862657"/>
          <a:ext cx="8382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8" name="教育費平均値テキスト"/>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9" name="フローチャート : 判断 568"/>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2463</xdr:rowOff>
    </xdr:from>
    <xdr:to>
      <xdr:col>22</xdr:col>
      <xdr:colOff>365125</xdr:colOff>
      <xdr:row>53</xdr:row>
      <xdr:rowOff>27381</xdr:rowOff>
    </xdr:to>
    <xdr:cxnSp macro="">
      <xdr:nvCxnSpPr>
        <xdr:cNvPr id="570" name="直線コネクタ 569"/>
        <xdr:cNvCxnSpPr/>
      </xdr:nvCxnSpPr>
      <xdr:spPr>
        <a:xfrm flipV="1">
          <a:off x="14592300" y="8917863"/>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1" name="フローチャート : 判断 570"/>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2" name="テキスト ボックス 571"/>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27381</xdr:rowOff>
    </xdr:from>
    <xdr:to>
      <xdr:col>21</xdr:col>
      <xdr:colOff>161925</xdr:colOff>
      <xdr:row>55</xdr:row>
      <xdr:rowOff>92608</xdr:rowOff>
    </xdr:to>
    <xdr:cxnSp macro="">
      <xdr:nvCxnSpPr>
        <xdr:cNvPr id="573" name="直線コネクタ 572"/>
        <xdr:cNvCxnSpPr/>
      </xdr:nvCxnSpPr>
      <xdr:spPr>
        <a:xfrm flipV="1">
          <a:off x="13703300" y="9114231"/>
          <a:ext cx="889000" cy="4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4" name="フローチャート : 判断 573"/>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5" name="テキスト ボックス 574"/>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87122</xdr:rowOff>
    </xdr:from>
    <xdr:to>
      <xdr:col>19</xdr:col>
      <xdr:colOff>644525</xdr:colOff>
      <xdr:row>55</xdr:row>
      <xdr:rowOff>92608</xdr:rowOff>
    </xdr:to>
    <xdr:cxnSp macro="">
      <xdr:nvCxnSpPr>
        <xdr:cNvPr id="576" name="直線コネクタ 575"/>
        <xdr:cNvCxnSpPr/>
      </xdr:nvCxnSpPr>
      <xdr:spPr>
        <a:xfrm>
          <a:off x="12814300" y="9345422"/>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7" name="フローチャート : 判断 576"/>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78" name="テキスト ボックス 577"/>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79" name="フローチャート : 判断 578"/>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0" name="テキスト ボックス 579"/>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67907</xdr:rowOff>
    </xdr:from>
    <xdr:to>
      <xdr:col>23</xdr:col>
      <xdr:colOff>568325</xdr:colOff>
      <xdr:row>51</xdr:row>
      <xdr:rowOff>169507</xdr:rowOff>
    </xdr:to>
    <xdr:sp macro="" textlink="">
      <xdr:nvSpPr>
        <xdr:cNvPr id="586" name="円/楕円 585"/>
        <xdr:cNvSpPr/>
      </xdr:nvSpPr>
      <xdr:spPr>
        <a:xfrm>
          <a:off x="16268700" y="88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20934</xdr:rowOff>
    </xdr:from>
    <xdr:ext cx="599010" cy="259045"/>
    <xdr:sp macro="" textlink="">
      <xdr:nvSpPr>
        <xdr:cNvPr id="587" name="教育費該当値テキスト"/>
        <xdr:cNvSpPr txBox="1"/>
      </xdr:nvSpPr>
      <xdr:spPr>
        <a:xfrm>
          <a:off x="16370300" y="876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124,051</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123113</xdr:rowOff>
    </xdr:from>
    <xdr:to>
      <xdr:col>22</xdr:col>
      <xdr:colOff>415925</xdr:colOff>
      <xdr:row>52</xdr:row>
      <xdr:rowOff>53263</xdr:rowOff>
    </xdr:to>
    <xdr:sp macro="" textlink="">
      <xdr:nvSpPr>
        <xdr:cNvPr id="588" name="円/楕円 587"/>
        <xdr:cNvSpPr/>
      </xdr:nvSpPr>
      <xdr:spPr>
        <a:xfrm>
          <a:off x="15430500" y="88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69790</xdr:rowOff>
    </xdr:from>
    <xdr:ext cx="599010" cy="259045"/>
    <xdr:sp macro="" textlink="">
      <xdr:nvSpPr>
        <xdr:cNvPr id="589" name="テキスト ボックス 588"/>
        <xdr:cNvSpPr txBox="1"/>
      </xdr:nvSpPr>
      <xdr:spPr>
        <a:xfrm>
          <a:off x="15169094" y="864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122,602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148031</xdr:rowOff>
    </xdr:from>
    <xdr:to>
      <xdr:col>21</xdr:col>
      <xdr:colOff>212725</xdr:colOff>
      <xdr:row>53</xdr:row>
      <xdr:rowOff>78181</xdr:rowOff>
    </xdr:to>
    <xdr:sp macro="" textlink="">
      <xdr:nvSpPr>
        <xdr:cNvPr id="590" name="円/楕円 589"/>
        <xdr:cNvSpPr/>
      </xdr:nvSpPr>
      <xdr:spPr>
        <a:xfrm>
          <a:off x="14541500" y="90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94708</xdr:rowOff>
    </xdr:from>
    <xdr:ext cx="599010" cy="259045"/>
    <xdr:sp macro="" textlink="">
      <xdr:nvSpPr>
        <xdr:cNvPr id="591" name="テキスト ボックス 590"/>
        <xdr:cNvSpPr txBox="1"/>
      </xdr:nvSpPr>
      <xdr:spPr>
        <a:xfrm>
          <a:off x="14292794" y="883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41808</xdr:rowOff>
    </xdr:from>
    <xdr:to>
      <xdr:col>20</xdr:col>
      <xdr:colOff>9525</xdr:colOff>
      <xdr:row>55</xdr:row>
      <xdr:rowOff>143408</xdr:rowOff>
    </xdr:to>
    <xdr:sp macro="" textlink="">
      <xdr:nvSpPr>
        <xdr:cNvPr id="592" name="円/楕円 591"/>
        <xdr:cNvSpPr/>
      </xdr:nvSpPr>
      <xdr:spPr>
        <a:xfrm>
          <a:off x="13652500" y="94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159935</xdr:rowOff>
    </xdr:from>
    <xdr:ext cx="599010" cy="259045"/>
    <xdr:sp macro="" textlink="">
      <xdr:nvSpPr>
        <xdr:cNvPr id="593" name="テキスト ボックス 592"/>
        <xdr:cNvSpPr txBox="1"/>
      </xdr:nvSpPr>
      <xdr:spPr>
        <a:xfrm>
          <a:off x="13403794" y="924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36322</xdr:rowOff>
    </xdr:from>
    <xdr:to>
      <xdr:col>18</xdr:col>
      <xdr:colOff>492125</xdr:colOff>
      <xdr:row>54</xdr:row>
      <xdr:rowOff>137922</xdr:rowOff>
    </xdr:to>
    <xdr:sp macro="" textlink="">
      <xdr:nvSpPr>
        <xdr:cNvPr id="594" name="円/楕円 593"/>
        <xdr:cNvSpPr/>
      </xdr:nvSpPr>
      <xdr:spPr>
        <a:xfrm>
          <a:off x="12763500" y="92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154449</xdr:rowOff>
    </xdr:from>
    <xdr:ext cx="599010" cy="259045"/>
    <xdr:sp macro="" textlink="">
      <xdr:nvSpPr>
        <xdr:cNvPr id="595" name="テキスト ボックス 594"/>
        <xdr:cNvSpPr txBox="1"/>
      </xdr:nvSpPr>
      <xdr:spPr>
        <a:xfrm>
          <a:off x="12514794" y="906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7" name="正方形/長方形 59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8" name="正方形/長方形 59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9" name="正方形/長方形 59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0" name="正方形/長方形 59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7" name="直線コネクタ 616"/>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18"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19" name="直線コネクタ 618"/>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0"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1" name="直線コネクタ 620"/>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2730</xdr:rowOff>
    </xdr:from>
    <xdr:to>
      <xdr:col>23</xdr:col>
      <xdr:colOff>517525</xdr:colOff>
      <xdr:row>79</xdr:row>
      <xdr:rowOff>26029</xdr:rowOff>
    </xdr:to>
    <xdr:cxnSp macro="">
      <xdr:nvCxnSpPr>
        <xdr:cNvPr id="622" name="直線コネクタ 621"/>
        <xdr:cNvCxnSpPr/>
      </xdr:nvCxnSpPr>
      <xdr:spPr>
        <a:xfrm>
          <a:off x="15481300" y="13547280"/>
          <a:ext cx="8382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3"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4" name="フローチャート : 判断 623"/>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121907</xdr:rowOff>
    </xdr:from>
    <xdr:to>
      <xdr:col>22</xdr:col>
      <xdr:colOff>365125</xdr:colOff>
      <xdr:row>79</xdr:row>
      <xdr:rowOff>2730</xdr:rowOff>
    </xdr:to>
    <xdr:cxnSp macro="">
      <xdr:nvCxnSpPr>
        <xdr:cNvPr id="625" name="直線コネクタ 624"/>
        <xdr:cNvCxnSpPr/>
      </xdr:nvCxnSpPr>
      <xdr:spPr>
        <a:xfrm>
          <a:off x="14592300" y="13495007"/>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6" name="フローチャート : 判断 625"/>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7" name="テキスト ボックス 626"/>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121413</xdr:rowOff>
    </xdr:from>
    <xdr:to>
      <xdr:col>21</xdr:col>
      <xdr:colOff>161925</xdr:colOff>
      <xdr:row>78</xdr:row>
      <xdr:rowOff>121907</xdr:rowOff>
    </xdr:to>
    <xdr:cxnSp macro="">
      <xdr:nvCxnSpPr>
        <xdr:cNvPr id="628" name="直線コネクタ 627"/>
        <xdr:cNvCxnSpPr/>
      </xdr:nvCxnSpPr>
      <xdr:spPr>
        <a:xfrm>
          <a:off x="13703300" y="13494513"/>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29" name="フローチャート : 判断 628"/>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138276</xdr:rowOff>
    </xdr:from>
    <xdr:ext cx="469744" cy="259045"/>
    <xdr:sp macro="" textlink="">
      <xdr:nvSpPr>
        <xdr:cNvPr id="630" name="テキスト ボックス 629"/>
        <xdr:cNvSpPr txBox="1"/>
      </xdr:nvSpPr>
      <xdr:spPr>
        <a:xfrm>
          <a:off x="14357427" y="1316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121413</xdr:rowOff>
    </xdr:from>
    <xdr:to>
      <xdr:col>19</xdr:col>
      <xdr:colOff>644525</xdr:colOff>
      <xdr:row>78</xdr:row>
      <xdr:rowOff>156463</xdr:rowOff>
    </xdr:to>
    <xdr:cxnSp macro="">
      <xdr:nvCxnSpPr>
        <xdr:cNvPr id="631" name="直線コネクタ 630"/>
        <xdr:cNvCxnSpPr/>
      </xdr:nvCxnSpPr>
      <xdr:spPr>
        <a:xfrm flipV="1">
          <a:off x="12814300" y="13494513"/>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2" name="フローチャート : 判断 631"/>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3" name="テキスト ボックス 632"/>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4" name="フローチャート : 判断 633"/>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5" name="テキスト ボックス 634"/>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146679</xdr:rowOff>
    </xdr:from>
    <xdr:to>
      <xdr:col>23</xdr:col>
      <xdr:colOff>568325</xdr:colOff>
      <xdr:row>79</xdr:row>
      <xdr:rowOff>76829</xdr:rowOff>
    </xdr:to>
    <xdr:sp macro="" textlink="">
      <xdr:nvSpPr>
        <xdr:cNvPr id="641" name="円/楕円 640"/>
        <xdr:cNvSpPr/>
      </xdr:nvSpPr>
      <xdr:spPr>
        <a:xfrm>
          <a:off x="16268700" y="13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61606</xdr:rowOff>
    </xdr:from>
    <xdr:ext cx="378565" cy="259045"/>
    <xdr:sp macro="" textlink="">
      <xdr:nvSpPr>
        <xdr:cNvPr id="642" name="災害復旧費該当値テキスト"/>
        <xdr:cNvSpPr txBox="1"/>
      </xdr:nvSpPr>
      <xdr:spPr>
        <a:xfrm>
          <a:off x="16370300" y="1343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123380</xdr:rowOff>
    </xdr:from>
    <xdr:to>
      <xdr:col>22</xdr:col>
      <xdr:colOff>415925</xdr:colOff>
      <xdr:row>79</xdr:row>
      <xdr:rowOff>53530</xdr:rowOff>
    </xdr:to>
    <xdr:sp macro="" textlink="">
      <xdr:nvSpPr>
        <xdr:cNvPr id="643" name="円/楕円 642"/>
        <xdr:cNvSpPr/>
      </xdr:nvSpPr>
      <xdr:spPr>
        <a:xfrm>
          <a:off x="15430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44657</xdr:rowOff>
    </xdr:from>
    <xdr:ext cx="469744" cy="259045"/>
    <xdr:sp macro="" textlink="">
      <xdr:nvSpPr>
        <xdr:cNvPr id="644" name="テキスト ボックス 643"/>
        <xdr:cNvSpPr txBox="1"/>
      </xdr:nvSpPr>
      <xdr:spPr>
        <a:xfrm>
          <a:off x="15233727" y="1358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71107</xdr:rowOff>
    </xdr:from>
    <xdr:to>
      <xdr:col>21</xdr:col>
      <xdr:colOff>212725</xdr:colOff>
      <xdr:row>79</xdr:row>
      <xdr:rowOff>1257</xdr:rowOff>
    </xdr:to>
    <xdr:sp macro="" textlink="">
      <xdr:nvSpPr>
        <xdr:cNvPr id="645" name="円/楕円 644"/>
        <xdr:cNvSpPr/>
      </xdr:nvSpPr>
      <xdr:spPr>
        <a:xfrm>
          <a:off x="14541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163834</xdr:rowOff>
    </xdr:from>
    <xdr:ext cx="469744" cy="259045"/>
    <xdr:sp macro="" textlink="">
      <xdr:nvSpPr>
        <xdr:cNvPr id="646" name="テキスト ボックス 645"/>
        <xdr:cNvSpPr txBox="1"/>
      </xdr:nvSpPr>
      <xdr:spPr>
        <a:xfrm>
          <a:off x="14357427"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70613</xdr:rowOff>
    </xdr:from>
    <xdr:to>
      <xdr:col>20</xdr:col>
      <xdr:colOff>9525</xdr:colOff>
      <xdr:row>79</xdr:row>
      <xdr:rowOff>763</xdr:rowOff>
    </xdr:to>
    <xdr:sp macro="" textlink="">
      <xdr:nvSpPr>
        <xdr:cNvPr id="647" name="円/楕円 646"/>
        <xdr:cNvSpPr/>
      </xdr:nvSpPr>
      <xdr:spPr>
        <a:xfrm>
          <a:off x="13652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163340</xdr:rowOff>
    </xdr:from>
    <xdr:ext cx="469744" cy="259045"/>
    <xdr:sp macro="" textlink="">
      <xdr:nvSpPr>
        <xdr:cNvPr id="648" name="テキスト ボックス 647"/>
        <xdr:cNvSpPr txBox="1"/>
      </xdr:nvSpPr>
      <xdr:spPr>
        <a:xfrm>
          <a:off x="13468427"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105663</xdr:rowOff>
    </xdr:from>
    <xdr:to>
      <xdr:col>18</xdr:col>
      <xdr:colOff>492125</xdr:colOff>
      <xdr:row>79</xdr:row>
      <xdr:rowOff>35813</xdr:rowOff>
    </xdr:to>
    <xdr:sp macro="" textlink="">
      <xdr:nvSpPr>
        <xdr:cNvPr id="649" name="円/楕円 648"/>
        <xdr:cNvSpPr/>
      </xdr:nvSpPr>
      <xdr:spPr>
        <a:xfrm>
          <a:off x="12763500" y="134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26940</xdr:rowOff>
    </xdr:from>
    <xdr:ext cx="469744" cy="259045"/>
    <xdr:sp macro="" textlink="">
      <xdr:nvSpPr>
        <xdr:cNvPr id="650" name="テキスト ボックス 649"/>
        <xdr:cNvSpPr txBox="1"/>
      </xdr:nvSpPr>
      <xdr:spPr>
        <a:xfrm>
          <a:off x="12579427" y="13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61" name="テキスト ボックス 66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63119</xdr:rowOff>
    </xdr:from>
    <xdr:to>
      <xdr:col>23</xdr:col>
      <xdr:colOff>516889</xdr:colOff>
      <xdr:row>98</xdr:row>
      <xdr:rowOff>74682</xdr:rowOff>
    </xdr:to>
    <xdr:cxnSp macro="">
      <xdr:nvCxnSpPr>
        <xdr:cNvPr id="673" name="直線コネクタ 672"/>
        <xdr:cNvCxnSpPr/>
      </xdr:nvCxnSpPr>
      <xdr:spPr>
        <a:xfrm flipV="1">
          <a:off x="16317595" y="15836519"/>
          <a:ext cx="1269" cy="10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78509</xdr:rowOff>
    </xdr:from>
    <xdr:ext cx="534377" cy="259045"/>
    <xdr:sp macro="" textlink="">
      <xdr:nvSpPr>
        <xdr:cNvPr id="674" name="公債費最小値テキスト"/>
        <xdr:cNvSpPr txBox="1"/>
      </xdr:nvSpPr>
      <xdr:spPr>
        <a:xfrm>
          <a:off x="16370300"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98</xdr:row>
      <xdr:rowOff>74682</xdr:rowOff>
    </xdr:from>
    <xdr:to>
      <xdr:col>23</xdr:col>
      <xdr:colOff>606425</xdr:colOff>
      <xdr:row>98</xdr:row>
      <xdr:rowOff>74682</xdr:rowOff>
    </xdr:to>
    <xdr:cxnSp macro="">
      <xdr:nvCxnSpPr>
        <xdr:cNvPr id="675" name="直線コネクタ 674"/>
        <xdr:cNvCxnSpPr/>
      </xdr:nvCxnSpPr>
      <xdr:spPr>
        <a:xfrm>
          <a:off x="16230600" y="1687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9796</xdr:rowOff>
    </xdr:from>
    <xdr:ext cx="599010" cy="259045"/>
    <xdr:sp macro="" textlink="">
      <xdr:nvSpPr>
        <xdr:cNvPr id="676" name="公債費最大値テキスト"/>
        <xdr:cNvSpPr txBox="1"/>
      </xdr:nvSpPr>
      <xdr:spPr>
        <a:xfrm>
          <a:off x="16370300" y="1561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92</xdr:row>
      <xdr:rowOff>63119</xdr:rowOff>
    </xdr:from>
    <xdr:to>
      <xdr:col>23</xdr:col>
      <xdr:colOff>606425</xdr:colOff>
      <xdr:row>92</xdr:row>
      <xdr:rowOff>63119</xdr:rowOff>
    </xdr:to>
    <xdr:cxnSp macro="">
      <xdr:nvCxnSpPr>
        <xdr:cNvPr id="677" name="直線コネクタ 676"/>
        <xdr:cNvCxnSpPr/>
      </xdr:nvCxnSpPr>
      <xdr:spPr>
        <a:xfrm>
          <a:off x="16230600" y="1583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159265</xdr:rowOff>
    </xdr:from>
    <xdr:to>
      <xdr:col>23</xdr:col>
      <xdr:colOff>517525</xdr:colOff>
      <xdr:row>92</xdr:row>
      <xdr:rowOff>131566</xdr:rowOff>
    </xdr:to>
    <xdr:cxnSp macro="">
      <xdr:nvCxnSpPr>
        <xdr:cNvPr id="678" name="直線コネクタ 677"/>
        <xdr:cNvCxnSpPr/>
      </xdr:nvCxnSpPr>
      <xdr:spPr>
        <a:xfrm>
          <a:off x="15481300" y="15761215"/>
          <a:ext cx="838200" cy="1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53782</xdr:rowOff>
    </xdr:from>
    <xdr:ext cx="534377" cy="259045"/>
    <xdr:sp macro="" textlink="">
      <xdr:nvSpPr>
        <xdr:cNvPr id="679" name="公債費平均値テキスト"/>
        <xdr:cNvSpPr txBox="1"/>
      </xdr:nvSpPr>
      <xdr:spPr>
        <a:xfrm>
          <a:off x="16370300" y="1617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75355</xdr:rowOff>
    </xdr:from>
    <xdr:to>
      <xdr:col>23</xdr:col>
      <xdr:colOff>568325</xdr:colOff>
      <xdr:row>95</xdr:row>
      <xdr:rowOff>5505</xdr:rowOff>
    </xdr:to>
    <xdr:sp macro="" textlink="">
      <xdr:nvSpPr>
        <xdr:cNvPr id="680" name="フローチャート : 判断 679"/>
        <xdr:cNvSpPr/>
      </xdr:nvSpPr>
      <xdr:spPr>
        <a:xfrm>
          <a:off x="16268700" y="161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159265</xdr:rowOff>
    </xdr:from>
    <xdr:to>
      <xdr:col>22</xdr:col>
      <xdr:colOff>365125</xdr:colOff>
      <xdr:row>92</xdr:row>
      <xdr:rowOff>14675</xdr:rowOff>
    </xdr:to>
    <xdr:cxnSp macro="">
      <xdr:nvCxnSpPr>
        <xdr:cNvPr id="681" name="直線コネクタ 680"/>
        <xdr:cNvCxnSpPr/>
      </xdr:nvCxnSpPr>
      <xdr:spPr>
        <a:xfrm flipV="1">
          <a:off x="14592300" y="15761215"/>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80784</xdr:rowOff>
    </xdr:from>
    <xdr:to>
      <xdr:col>22</xdr:col>
      <xdr:colOff>415925</xdr:colOff>
      <xdr:row>94</xdr:row>
      <xdr:rowOff>10934</xdr:rowOff>
    </xdr:to>
    <xdr:sp macro="" textlink="">
      <xdr:nvSpPr>
        <xdr:cNvPr id="682" name="フローチャート : 判断 681"/>
        <xdr:cNvSpPr/>
      </xdr:nvSpPr>
      <xdr:spPr>
        <a:xfrm>
          <a:off x="15430500" y="160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2061</xdr:rowOff>
    </xdr:from>
    <xdr:ext cx="534377" cy="259045"/>
    <xdr:sp macro="" textlink="">
      <xdr:nvSpPr>
        <xdr:cNvPr id="683" name="テキスト ボックス 682"/>
        <xdr:cNvSpPr txBox="1"/>
      </xdr:nvSpPr>
      <xdr:spPr>
        <a:xfrm>
          <a:off x="15201411" y="161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38012</xdr:rowOff>
    </xdr:from>
    <xdr:to>
      <xdr:col>21</xdr:col>
      <xdr:colOff>161925</xdr:colOff>
      <xdr:row>92</xdr:row>
      <xdr:rowOff>14675</xdr:rowOff>
    </xdr:to>
    <xdr:cxnSp macro="">
      <xdr:nvCxnSpPr>
        <xdr:cNvPr id="684" name="直線コネクタ 683"/>
        <xdr:cNvCxnSpPr/>
      </xdr:nvCxnSpPr>
      <xdr:spPr>
        <a:xfrm>
          <a:off x="13703300" y="15639962"/>
          <a:ext cx="889000" cy="1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59849</xdr:rowOff>
    </xdr:from>
    <xdr:to>
      <xdr:col>21</xdr:col>
      <xdr:colOff>212725</xdr:colOff>
      <xdr:row>94</xdr:row>
      <xdr:rowOff>161449</xdr:rowOff>
    </xdr:to>
    <xdr:sp macro="" textlink="">
      <xdr:nvSpPr>
        <xdr:cNvPr id="685" name="フローチャート : 判断 684"/>
        <xdr:cNvSpPr/>
      </xdr:nvSpPr>
      <xdr:spPr>
        <a:xfrm>
          <a:off x="14541500" y="1617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152576</xdr:rowOff>
    </xdr:from>
    <xdr:ext cx="534377" cy="259045"/>
    <xdr:sp macro="" textlink="">
      <xdr:nvSpPr>
        <xdr:cNvPr id="686" name="テキスト ボックス 685"/>
        <xdr:cNvSpPr txBox="1"/>
      </xdr:nvSpPr>
      <xdr:spPr>
        <a:xfrm>
          <a:off x="14325111" y="1626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38012</xdr:rowOff>
    </xdr:from>
    <xdr:to>
      <xdr:col>19</xdr:col>
      <xdr:colOff>644525</xdr:colOff>
      <xdr:row>91</xdr:row>
      <xdr:rowOff>88246</xdr:rowOff>
    </xdr:to>
    <xdr:cxnSp macro="">
      <xdr:nvCxnSpPr>
        <xdr:cNvPr id="687" name="直線コネクタ 686"/>
        <xdr:cNvCxnSpPr/>
      </xdr:nvCxnSpPr>
      <xdr:spPr>
        <a:xfrm flipV="1">
          <a:off x="12814300" y="15639962"/>
          <a:ext cx="889000" cy="5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73337</xdr:rowOff>
    </xdr:from>
    <xdr:to>
      <xdr:col>20</xdr:col>
      <xdr:colOff>9525</xdr:colOff>
      <xdr:row>95</xdr:row>
      <xdr:rowOff>3487</xdr:rowOff>
    </xdr:to>
    <xdr:sp macro="" textlink="">
      <xdr:nvSpPr>
        <xdr:cNvPr id="688" name="フローチャート : 判断 687"/>
        <xdr:cNvSpPr/>
      </xdr:nvSpPr>
      <xdr:spPr>
        <a:xfrm>
          <a:off x="13652500" y="161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166064</xdr:rowOff>
    </xdr:from>
    <xdr:ext cx="534377" cy="259045"/>
    <xdr:sp macro="" textlink="">
      <xdr:nvSpPr>
        <xdr:cNvPr id="689" name="テキスト ボックス 688"/>
        <xdr:cNvSpPr txBox="1"/>
      </xdr:nvSpPr>
      <xdr:spPr>
        <a:xfrm>
          <a:off x="13436111" y="162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149440</xdr:rowOff>
    </xdr:from>
    <xdr:to>
      <xdr:col>18</xdr:col>
      <xdr:colOff>492125</xdr:colOff>
      <xdr:row>94</xdr:row>
      <xdr:rowOff>79590</xdr:rowOff>
    </xdr:to>
    <xdr:sp macro="" textlink="">
      <xdr:nvSpPr>
        <xdr:cNvPr id="690" name="フローチャート : 判断 689"/>
        <xdr:cNvSpPr/>
      </xdr:nvSpPr>
      <xdr:spPr>
        <a:xfrm>
          <a:off x="12763500" y="160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70717</xdr:rowOff>
    </xdr:from>
    <xdr:ext cx="534377" cy="259045"/>
    <xdr:sp macro="" textlink="">
      <xdr:nvSpPr>
        <xdr:cNvPr id="691" name="テキスト ボックス 690"/>
        <xdr:cNvSpPr txBox="1"/>
      </xdr:nvSpPr>
      <xdr:spPr>
        <a:xfrm>
          <a:off x="12547111" y="161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80766</xdr:rowOff>
    </xdr:from>
    <xdr:to>
      <xdr:col>23</xdr:col>
      <xdr:colOff>568325</xdr:colOff>
      <xdr:row>93</xdr:row>
      <xdr:rowOff>10916</xdr:rowOff>
    </xdr:to>
    <xdr:sp macro="" textlink="">
      <xdr:nvSpPr>
        <xdr:cNvPr id="697" name="円/楕円 696"/>
        <xdr:cNvSpPr/>
      </xdr:nvSpPr>
      <xdr:spPr>
        <a:xfrm>
          <a:off x="16268700" y="158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167143</xdr:rowOff>
    </xdr:from>
    <xdr:ext cx="534377" cy="259045"/>
    <xdr:sp macro="" textlink="">
      <xdr:nvSpPr>
        <xdr:cNvPr id="698" name="公債費該当値テキスト"/>
        <xdr:cNvSpPr txBox="1"/>
      </xdr:nvSpPr>
      <xdr:spPr>
        <a:xfrm>
          <a:off x="16370300" y="157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98,427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108465</xdr:rowOff>
    </xdr:from>
    <xdr:to>
      <xdr:col>22</xdr:col>
      <xdr:colOff>415925</xdr:colOff>
      <xdr:row>92</xdr:row>
      <xdr:rowOff>38615</xdr:rowOff>
    </xdr:to>
    <xdr:sp macro="" textlink="">
      <xdr:nvSpPr>
        <xdr:cNvPr id="699" name="円/楕円 698"/>
        <xdr:cNvSpPr/>
      </xdr:nvSpPr>
      <xdr:spPr>
        <a:xfrm>
          <a:off x="15430500" y="157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90</xdr:row>
      <xdr:rowOff>55142</xdr:rowOff>
    </xdr:from>
    <xdr:ext cx="599010" cy="259045"/>
    <xdr:sp macro="" textlink="">
      <xdr:nvSpPr>
        <xdr:cNvPr id="700" name="テキスト ボックス 699"/>
        <xdr:cNvSpPr txBox="1"/>
      </xdr:nvSpPr>
      <xdr:spPr>
        <a:xfrm>
          <a:off x="15169094" y="1548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105,973</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135325</xdr:rowOff>
    </xdr:from>
    <xdr:to>
      <xdr:col>21</xdr:col>
      <xdr:colOff>212725</xdr:colOff>
      <xdr:row>92</xdr:row>
      <xdr:rowOff>65475</xdr:rowOff>
    </xdr:to>
    <xdr:sp macro="" textlink="">
      <xdr:nvSpPr>
        <xdr:cNvPr id="701" name="円/楕円 700"/>
        <xdr:cNvSpPr/>
      </xdr:nvSpPr>
      <xdr:spPr>
        <a:xfrm>
          <a:off x="14541500" y="157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82002</xdr:rowOff>
    </xdr:from>
    <xdr:ext cx="599010" cy="259045"/>
    <xdr:sp macro="" textlink="">
      <xdr:nvSpPr>
        <xdr:cNvPr id="702" name="テキスト ボックス 701"/>
        <xdr:cNvSpPr txBox="1"/>
      </xdr:nvSpPr>
      <xdr:spPr>
        <a:xfrm>
          <a:off x="14292794" y="15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104,563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158662</xdr:rowOff>
    </xdr:from>
    <xdr:to>
      <xdr:col>20</xdr:col>
      <xdr:colOff>9525</xdr:colOff>
      <xdr:row>91</xdr:row>
      <xdr:rowOff>88812</xdr:rowOff>
    </xdr:to>
    <xdr:sp macro="" textlink="">
      <xdr:nvSpPr>
        <xdr:cNvPr id="703" name="円/楕円 702"/>
        <xdr:cNvSpPr/>
      </xdr:nvSpPr>
      <xdr:spPr>
        <a:xfrm>
          <a:off x="13652500" y="155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105339</xdr:rowOff>
    </xdr:from>
    <xdr:ext cx="599010" cy="259045"/>
    <xdr:sp macro="" textlink="">
      <xdr:nvSpPr>
        <xdr:cNvPr id="704" name="テキスト ボックス 703"/>
        <xdr:cNvSpPr txBox="1"/>
      </xdr:nvSpPr>
      <xdr:spPr>
        <a:xfrm>
          <a:off x="13403794" y="1536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112,338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37446</xdr:rowOff>
    </xdr:from>
    <xdr:to>
      <xdr:col>18</xdr:col>
      <xdr:colOff>492125</xdr:colOff>
      <xdr:row>91</xdr:row>
      <xdr:rowOff>139046</xdr:rowOff>
    </xdr:to>
    <xdr:sp macro="" textlink="">
      <xdr:nvSpPr>
        <xdr:cNvPr id="705" name="円/楕円 704"/>
        <xdr:cNvSpPr/>
      </xdr:nvSpPr>
      <xdr:spPr>
        <a:xfrm>
          <a:off x="12763500" y="156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155573</xdr:rowOff>
    </xdr:from>
    <xdr:ext cx="599010" cy="259045"/>
    <xdr:sp macro="" textlink="">
      <xdr:nvSpPr>
        <xdr:cNvPr id="706" name="テキスト ボックス 705"/>
        <xdr:cNvSpPr txBox="1"/>
      </xdr:nvSpPr>
      <xdr:spPr>
        <a:xfrm>
          <a:off x="12514794" y="154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4" name="テキスト ボックス 72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0" name="直線コネクタ 72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4" name="直線コネクタ 73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6"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7" name="フローチャート : 判断 73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9" name="フローチャート : 判断 738"/>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0" name="テキスト ボックス 739"/>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2" name="フローチャート : 判断 741"/>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3" name="テキスト ボックス 742"/>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5" name="フローチャート : 判断 744"/>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6" name="テキスト ボックス 745"/>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7" name="フローチャート : 判断 746"/>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8" name="テキスト ボックス 747"/>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7" name="テキスト ボックス 756"/>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本県は人口が少ないことから住民一人あたりのコストは他団体より高くなる傾向にある。</a:t>
          </a:r>
          <a:endParaRPr lang="ja-JP" altLang="ja-JP" sz="1400">
            <a:effectLst/>
          </a:endParaRPr>
        </a:p>
        <a:p>
          <a:r>
            <a:rPr kumimoji="1" lang="ja-JP" altLang="ja-JP" sz="1400" baseline="0">
              <a:solidFill>
                <a:schemeClr val="dk1"/>
              </a:solidFill>
              <a:effectLst/>
              <a:latin typeface="+mn-lt"/>
              <a:ea typeface="+mn-ea"/>
              <a:cs typeface="+mn-cs"/>
            </a:rPr>
            <a:t>　総務費は、住民一人当たり</a:t>
          </a:r>
          <a:r>
            <a:rPr kumimoji="1" lang="en-US" altLang="ja-JP" sz="1400" baseline="0">
              <a:solidFill>
                <a:schemeClr val="dk1"/>
              </a:solidFill>
              <a:effectLst/>
              <a:latin typeface="+mn-lt"/>
              <a:ea typeface="+mn-ea"/>
              <a:cs typeface="+mn-cs"/>
            </a:rPr>
            <a:t>45,357</a:t>
          </a:r>
          <a:r>
            <a:rPr kumimoji="1" lang="ja-JP" altLang="ja-JP" sz="1400" baseline="0">
              <a:solidFill>
                <a:schemeClr val="dk1"/>
              </a:solidFill>
              <a:effectLst/>
              <a:latin typeface="+mn-lt"/>
              <a:ea typeface="+mn-ea"/>
              <a:cs typeface="+mn-cs"/>
            </a:rPr>
            <a:t>円となっており、他団体と比較しても高い水準にあるが、これは北陸新幹線建設関連の事業が総務費に含まれているためである。</a:t>
          </a:r>
          <a:endParaRPr lang="ja-JP" altLang="ja-JP" sz="1400">
            <a:effectLst/>
          </a:endParaRPr>
        </a:p>
        <a:p>
          <a:r>
            <a:rPr kumimoji="1" lang="ja-JP" altLang="ja-JP" sz="1400" baseline="0">
              <a:solidFill>
                <a:schemeClr val="dk1"/>
              </a:solidFill>
              <a:effectLst/>
              <a:latin typeface="+mn-lt"/>
              <a:ea typeface="+mn-ea"/>
              <a:cs typeface="+mn-cs"/>
            </a:rPr>
            <a:t>　教育費は、住民一人当たり</a:t>
          </a:r>
          <a:r>
            <a:rPr kumimoji="1" lang="en-US" altLang="ja-JP" sz="1400" baseline="0">
              <a:solidFill>
                <a:schemeClr val="dk1"/>
              </a:solidFill>
              <a:effectLst/>
              <a:latin typeface="+mn-lt"/>
              <a:ea typeface="+mn-ea"/>
              <a:cs typeface="+mn-cs"/>
            </a:rPr>
            <a:t>124,051</a:t>
          </a:r>
          <a:r>
            <a:rPr kumimoji="1" lang="ja-JP" altLang="ja-JP" sz="1400" baseline="0">
              <a:solidFill>
                <a:schemeClr val="dk1"/>
              </a:solidFill>
              <a:effectLst/>
              <a:latin typeface="+mn-lt"/>
              <a:ea typeface="+mn-ea"/>
              <a:cs typeface="+mn-cs"/>
            </a:rPr>
            <a:t>円となっている。国体の開催に向けた施設整備などにより近年増加傾向にある。</a:t>
          </a:r>
          <a:endParaRPr lang="ja-JP" altLang="ja-JP" sz="1400">
            <a:effectLst/>
          </a:endParaRPr>
        </a:p>
        <a:p>
          <a:pPr fontAlgn="base"/>
          <a:r>
            <a:rPr kumimoji="1" lang="ja-JP" altLang="ja-JP" sz="1400" baseline="0">
              <a:solidFill>
                <a:schemeClr val="dk1"/>
              </a:solidFill>
              <a:effectLst/>
              <a:latin typeface="+mn-lt"/>
              <a:ea typeface="+mn-ea"/>
              <a:cs typeface="+mn-cs"/>
            </a:rPr>
            <a:t>　公債費は、住民一人当たり</a:t>
          </a:r>
          <a:r>
            <a:rPr kumimoji="1" lang="en-US" altLang="ja-JP" sz="1400" baseline="0">
              <a:solidFill>
                <a:schemeClr val="dk1"/>
              </a:solidFill>
              <a:effectLst/>
              <a:latin typeface="+mn-lt"/>
              <a:ea typeface="+mn-ea"/>
              <a:cs typeface="+mn-cs"/>
            </a:rPr>
            <a:t>98,427</a:t>
          </a:r>
          <a:r>
            <a:rPr kumimoji="1" lang="ja-JP" altLang="ja-JP" sz="1400" baseline="0">
              <a:solidFill>
                <a:schemeClr val="dk1"/>
              </a:solidFill>
              <a:effectLst/>
              <a:latin typeface="+mn-lt"/>
              <a:ea typeface="+mn-ea"/>
              <a:cs typeface="+mn-cs"/>
            </a:rPr>
            <a:t>円となっている。２３年度から</a:t>
          </a:r>
          <a:r>
            <a:rPr kumimoji="1" lang="ja-JP" altLang="en-US" sz="1400" baseline="0">
              <a:solidFill>
                <a:schemeClr val="dk1"/>
              </a:solidFill>
              <a:effectLst/>
              <a:latin typeface="+mn-lt"/>
              <a:ea typeface="+mn-ea"/>
              <a:cs typeface="+mn-cs"/>
            </a:rPr>
            <a:t>２７年度まで</a:t>
          </a:r>
          <a:r>
            <a:rPr kumimoji="1" lang="ja-JP" altLang="ja-JP" sz="1400" baseline="0">
              <a:solidFill>
                <a:schemeClr val="dk1"/>
              </a:solidFill>
              <a:effectLst/>
              <a:latin typeface="+mn-lt"/>
              <a:ea typeface="+mn-ea"/>
              <a:cs typeface="+mn-cs"/>
            </a:rPr>
            <a:t>実施し</a:t>
          </a:r>
          <a:r>
            <a:rPr kumimoji="1" lang="ja-JP" altLang="en-US" sz="1400" baseline="0">
              <a:solidFill>
                <a:schemeClr val="dk1"/>
              </a:solidFill>
              <a:effectLst/>
              <a:latin typeface="+mn-lt"/>
              <a:ea typeface="+mn-ea"/>
              <a:cs typeface="+mn-cs"/>
            </a:rPr>
            <a:t>た</a:t>
          </a:r>
          <a:r>
            <a:rPr kumimoji="1" lang="ja-JP" altLang="ja-JP" sz="1400" baseline="0">
              <a:solidFill>
                <a:schemeClr val="dk1"/>
              </a:solidFill>
              <a:effectLst/>
              <a:latin typeface="+mn-lt"/>
              <a:ea typeface="+mn-ea"/>
              <a:cs typeface="+mn-cs"/>
            </a:rPr>
            <a:t>繰上償還の影響もあり、近年減少傾向にある。</a:t>
          </a:r>
          <a:endParaRPr lang="ja-JP" altLang="ja-JP" sz="1400">
            <a:effectLst/>
          </a:endParaRPr>
        </a:p>
        <a:p>
          <a:pPr fontAlgn="base"/>
          <a:r>
            <a:rPr kumimoji="1" lang="ja-JP" altLang="ja-JP" sz="1400" baseline="0">
              <a:solidFill>
                <a:schemeClr val="dk1"/>
              </a:solidFill>
              <a:effectLst/>
              <a:latin typeface="+mn-lt"/>
              <a:ea typeface="+mn-ea"/>
              <a:cs typeface="+mn-cs"/>
            </a:rPr>
            <a:t>　北陸新幹線整備や国体開催など大型プロジェクト</a:t>
          </a:r>
          <a:r>
            <a:rPr kumimoji="1" lang="ja-JP" altLang="en-US" sz="1400" baseline="0">
              <a:solidFill>
                <a:schemeClr val="dk1"/>
              </a:solidFill>
              <a:effectLst/>
              <a:latin typeface="+mn-lt"/>
              <a:ea typeface="+mn-ea"/>
              <a:cs typeface="+mn-cs"/>
            </a:rPr>
            <a:t>が</a:t>
          </a:r>
          <a:r>
            <a:rPr kumimoji="1" lang="ja-JP" altLang="ja-JP" sz="1400" baseline="0">
              <a:solidFill>
                <a:schemeClr val="dk1"/>
              </a:solidFill>
              <a:effectLst/>
              <a:latin typeface="+mn-lt"/>
              <a:ea typeface="+mn-ea"/>
              <a:cs typeface="+mn-cs"/>
            </a:rPr>
            <a:t>本格化</a:t>
          </a:r>
          <a:r>
            <a:rPr kumimoji="1" lang="ja-JP" altLang="en-US" sz="1400" baseline="0">
              <a:solidFill>
                <a:schemeClr val="dk1"/>
              </a:solidFill>
              <a:effectLst/>
              <a:latin typeface="+mn-lt"/>
              <a:ea typeface="+mn-ea"/>
              <a:cs typeface="+mn-cs"/>
            </a:rPr>
            <a:t>し</a:t>
          </a:r>
          <a:r>
            <a:rPr kumimoji="1" lang="ja-JP" altLang="ja-JP" sz="1400" baseline="0">
              <a:solidFill>
                <a:schemeClr val="dk1"/>
              </a:solidFill>
              <a:effectLst/>
              <a:latin typeface="+mn-lt"/>
              <a:ea typeface="+mn-ea"/>
              <a:cs typeface="+mn-cs"/>
            </a:rPr>
            <a:t>ているが、平成２８年３月に策定した第四次行財政改革実行プランに基づき、歳出の合理化や抑制を図り、健全な財政の維持に努めていく。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財政調整が可能な他の基金を合わせた残高は</a:t>
          </a:r>
          <a:r>
            <a:rPr kumimoji="1" lang="ja-JP" altLang="en-US" sz="1100">
              <a:solidFill>
                <a:schemeClr val="dk1"/>
              </a:solidFill>
              <a:effectLst/>
              <a:latin typeface="+mn-lt"/>
              <a:ea typeface="+mn-ea"/>
              <a:cs typeface="+mn-cs"/>
            </a:rPr>
            <a:t>１８０</a:t>
          </a:r>
          <a:r>
            <a:rPr kumimoji="1" lang="ja-JP" altLang="ja-JP" sz="1100">
              <a:solidFill>
                <a:schemeClr val="dk1"/>
              </a:solidFill>
              <a:effectLst/>
              <a:latin typeface="+mn-lt"/>
              <a:ea typeface="+mn-ea"/>
              <a:cs typeface="+mn-cs"/>
            </a:rPr>
            <a:t>億円となり第</a:t>
          </a:r>
          <a:r>
            <a:rPr kumimoji="1" lang="ja-JP" altLang="en-US" sz="1100">
              <a:solidFill>
                <a:schemeClr val="dk1"/>
              </a:solidFill>
              <a:effectLst/>
              <a:latin typeface="+mn-lt"/>
              <a:ea typeface="+mn-ea"/>
              <a:cs typeface="+mn-cs"/>
            </a:rPr>
            <a:t>四</a:t>
          </a:r>
          <a:r>
            <a:rPr kumimoji="1" lang="ja-JP" altLang="ja-JP" sz="1100">
              <a:solidFill>
                <a:schemeClr val="dk1"/>
              </a:solidFill>
              <a:effectLst/>
              <a:latin typeface="+mn-lt"/>
              <a:ea typeface="+mn-ea"/>
              <a:cs typeface="+mn-cs"/>
            </a:rPr>
            <a:t>次行財政改革実行プランの目標１</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億円を大幅に上回っている。</a:t>
          </a:r>
          <a:endParaRPr lang="ja-JP" altLang="ja-JP" sz="1400">
            <a:effectLst/>
          </a:endParaRPr>
        </a:p>
        <a:p>
          <a:r>
            <a:rPr kumimoji="1" lang="ja-JP" altLang="ja-JP" sz="1100">
              <a:solidFill>
                <a:schemeClr val="dk1"/>
              </a:solidFill>
              <a:effectLst/>
              <a:latin typeface="+mn-lt"/>
              <a:ea typeface="+mn-ea"/>
              <a:cs typeface="+mn-cs"/>
            </a:rPr>
            <a:t>　実質収支は黒字であり、近年同水準で推移している。</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平成２８年度は北陸新幹線建設事業等の大型プロジェクトが本格化したことから大きく減少している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大型プロジェクトが</a:t>
          </a:r>
          <a:r>
            <a:rPr kumimoji="1" lang="ja-JP" altLang="ja-JP" sz="1100">
              <a:solidFill>
                <a:schemeClr val="dk1"/>
              </a:solidFill>
              <a:effectLst/>
              <a:latin typeface="+mn-lt"/>
              <a:ea typeface="+mn-ea"/>
              <a:cs typeface="+mn-cs"/>
            </a:rPr>
            <a:t>基金や県債の残高をコントロールしながら財政の健全化に努めていく。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本県において、実質収支が赤字となっている会計はない。</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特に、病院事業会計の実質収支については、収入増加・確保対策として、平均在院日数の短縮を図るとともに、</a:t>
          </a:r>
          <a:r>
            <a:rPr lang="ja-JP" altLang="en-US" sz="1100">
              <a:solidFill>
                <a:schemeClr val="dk1"/>
              </a:solidFill>
              <a:effectLst/>
              <a:latin typeface="+mn-lt"/>
              <a:ea typeface="+mn-ea"/>
              <a:cs typeface="+mn-cs"/>
            </a:rPr>
            <a:t>新入院患者を確保に努めたことにより、収益構造が改善し、黒字幅が拡大傾向となっている。</a:t>
          </a:r>
          <a:br>
            <a:rPr lang="ja-JP" altLang="en-US" sz="1100">
              <a:solidFill>
                <a:schemeClr val="dk1"/>
              </a:solidFill>
              <a:effectLst/>
              <a:latin typeface="+mn-lt"/>
              <a:ea typeface="+mn-ea"/>
              <a:cs typeface="+mn-cs"/>
            </a:rPr>
          </a:b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県債残高は２３年度以降減少しており、実質公債費比率も２３年度をピークに改善傾向で推移している。</a:t>
          </a:r>
          <a:endParaRPr lang="ja-JP" altLang="ja-JP" sz="1400">
            <a:effectLst/>
          </a:endParaRPr>
        </a:p>
        <a:p>
          <a:r>
            <a:rPr kumimoji="1" lang="ja-JP" altLang="ja-JP" sz="1100">
              <a:solidFill>
                <a:schemeClr val="dk1"/>
              </a:solidFill>
              <a:effectLst/>
              <a:latin typeface="+mn-lt"/>
              <a:ea typeface="+mn-ea"/>
              <a:cs typeface="+mn-cs"/>
            </a:rPr>
            <a:t>　また、平成２１年度以降市場公募債を発行しているため、満期一括地方債にかかる年度割相当額は増加している。</a:t>
          </a:r>
          <a:endParaRPr kumimoji="1" lang="en-US" altLang="ja-JP" sz="1100">
            <a:solidFill>
              <a:schemeClr val="dk1"/>
            </a:solidFill>
            <a:effectLst/>
            <a:latin typeface="+mn-lt"/>
            <a:ea typeface="+mn-ea"/>
            <a:cs typeface="+mn-cs"/>
          </a:endParaRPr>
        </a:p>
        <a:p>
          <a:endParaRPr kumimoji="0" lang="en-US" altLang="ja-JP" sz="1100">
            <a:solidFill>
              <a:schemeClr val="dk1"/>
            </a:solidFill>
            <a:effectLst/>
            <a:latin typeface="+mn-ea"/>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将来負担比率は昨年度に比べて</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している。具体的には、</a:t>
          </a:r>
          <a:r>
            <a:rPr kumimoji="1" lang="ja-JP" altLang="en-US" sz="1100">
              <a:solidFill>
                <a:schemeClr val="dk1"/>
              </a:solidFill>
              <a:effectLst/>
              <a:latin typeface="+mn-lt"/>
              <a:ea typeface="+mn-ea"/>
              <a:cs typeface="+mn-cs"/>
            </a:rPr>
            <a:t>公共事業の抑制による</a:t>
          </a:r>
          <a:r>
            <a:rPr kumimoji="1" lang="ja-JP" altLang="ja-JP" sz="1100">
              <a:solidFill>
                <a:schemeClr val="dk1"/>
              </a:solidFill>
              <a:effectLst/>
              <a:latin typeface="+mn-lt"/>
              <a:ea typeface="+mn-ea"/>
              <a:cs typeface="+mn-cs"/>
            </a:rPr>
            <a:t>地方債残高の減、公営企業債の償還の進捗による公営企業債等繰入見込額の減が主たる要因である。</a:t>
          </a:r>
          <a:endParaRPr lang="ja-JP" altLang="ja-JP" sz="1400">
            <a:effectLst/>
          </a:endParaRPr>
        </a:p>
        <a:p>
          <a:r>
            <a:rPr kumimoji="1" lang="ja-JP" altLang="ja-JP" sz="1100">
              <a:solidFill>
                <a:schemeClr val="dk1"/>
              </a:solidFill>
              <a:effectLst/>
              <a:latin typeface="+mn-lt"/>
              <a:ea typeface="+mn-ea"/>
              <a:cs typeface="+mn-cs"/>
            </a:rPr>
            <a:t>　充当可能財源について、基金については減債基金の増などにより昨年度より増加している。</a:t>
          </a:r>
          <a:r>
            <a:rPr kumimoji="1" lang="ja-JP" altLang="en-US" sz="1100">
              <a:solidFill>
                <a:schemeClr val="dk1"/>
              </a:solidFill>
              <a:effectLst/>
              <a:latin typeface="+mn-lt"/>
              <a:ea typeface="+mn-ea"/>
              <a:cs typeface="+mn-cs"/>
            </a:rPr>
            <a:t>一方で、起債残高の減に伴い、財源対策債等交付税算入見込額が減少したことが、将来負担比率の増加要因となっている。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投資的経費の重点化等により起債を抑制することで、</a:t>
          </a:r>
          <a:r>
            <a:rPr kumimoji="1" lang="ja-JP" altLang="en-US" sz="1100">
              <a:solidFill>
                <a:schemeClr val="dk1"/>
              </a:solidFill>
              <a:effectLst/>
              <a:latin typeface="+mn-lt"/>
              <a:ea typeface="+mn-ea"/>
              <a:cs typeface="+mn-cs"/>
            </a:rPr>
            <a:t>将来負担比率の改善に努めていく</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5375890"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5401290" y="170180"/>
          <a:ext cx="346900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5426690"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2860020"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2885420"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2910820"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794,433
782,230
4,190.49
450,596,001
442,769,112
3,756,095
259,902,102
834,658,915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164.9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257925" y="1015365"/>
          <a:ext cx="3150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0019030" y="357505"/>
          <a:ext cx="1384935" cy="59817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4599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48348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685165" y="2508885"/>
          <a:ext cx="853313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2986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295465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212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18565" y="3502025"/>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795639" y="3769297"/>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3652017" y="375262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4961890" y="3577590"/>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4961890" y="371665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6600825" y="3577590"/>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6600825" y="3716655"/>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18565" y="409003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279390" y="409003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279390" y="4153535"/>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368290" y="4374515"/>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18565" y="409003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0247630" y="3502025"/>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1037166" y="3769297"/>
          <a:ext cx="120349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2681082" y="3752626"/>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0247630" y="4090035"/>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4308455" y="4090035"/>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4308455" y="4153535"/>
          <a:ext cx="413956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4397355" y="4374515"/>
          <a:ext cx="40506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0247630" y="4090035"/>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18565" y="702564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18565" y="1070419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20065" y="7395210"/>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18565" y="7522210"/>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8629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3468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794,433
782,230
4,190.49
450,596,001
442,769,112
3,756,095
259,902,102
834,658,915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794,433
782,230
4,190.49
450,596,001
442,769,112
3,756,095
259,902,102
834,658,915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28015" y="291973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850265" y="3223260"/>
          <a:ext cx="825246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28015" y="322961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28015" y="34798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28015" y="372618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450596001</v>
      </c>
      <c r="BO4" s="428"/>
      <c r="BP4" s="428"/>
      <c r="BQ4" s="428"/>
      <c r="BR4" s="428"/>
      <c r="BS4" s="428"/>
      <c r="BT4" s="428"/>
      <c r="BU4" s="429"/>
      <c r="BV4" s="427">
        <v>458480168</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1.4</v>
      </c>
      <c r="CU4" s="434"/>
      <c r="CV4" s="434"/>
      <c r="CW4" s="434"/>
      <c r="CX4" s="434"/>
      <c r="CY4" s="434"/>
      <c r="CZ4" s="434"/>
      <c r="DA4" s="435"/>
      <c r="DB4" s="433">
        <v>1.6</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442769112</v>
      </c>
      <c r="BO5" s="440"/>
      <c r="BP5" s="440"/>
      <c r="BQ5" s="440"/>
      <c r="BR5" s="440"/>
      <c r="BS5" s="440"/>
      <c r="BT5" s="440"/>
      <c r="BU5" s="441"/>
      <c r="BV5" s="439">
        <v>449627031</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95.7</v>
      </c>
      <c r="CU5" s="446"/>
      <c r="CV5" s="446"/>
      <c r="CW5" s="446"/>
      <c r="CX5" s="446"/>
      <c r="CY5" s="446"/>
      <c r="CZ5" s="446"/>
      <c r="DA5" s="447"/>
      <c r="DB5" s="445">
        <v>93</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13000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7826889</v>
      </c>
      <c r="BO6" s="440"/>
      <c r="BP6" s="440"/>
      <c r="BQ6" s="440"/>
      <c r="BR6" s="440"/>
      <c r="BS6" s="440"/>
      <c r="BT6" s="440"/>
      <c r="BU6" s="441"/>
      <c r="BV6" s="439">
        <v>8853137</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103.7</v>
      </c>
      <c r="CU6" s="462"/>
      <c r="CV6" s="462"/>
      <c r="CW6" s="462"/>
      <c r="CX6" s="462"/>
      <c r="CY6" s="462"/>
      <c r="CZ6" s="462"/>
      <c r="DA6" s="463"/>
      <c r="DB6" s="461">
        <v>102.8</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10200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4070794</v>
      </c>
      <c r="BO7" s="440"/>
      <c r="BP7" s="440"/>
      <c r="BQ7" s="440"/>
      <c r="BR7" s="440"/>
      <c r="BS7" s="440"/>
      <c r="BT7" s="440"/>
      <c r="BU7" s="441"/>
      <c r="BV7" s="439">
        <v>4751230</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259902102</v>
      </c>
      <c r="CU7" s="440"/>
      <c r="CV7" s="440"/>
      <c r="CW7" s="440"/>
      <c r="CX7" s="440"/>
      <c r="CY7" s="440"/>
      <c r="CZ7" s="440"/>
      <c r="DA7" s="441"/>
      <c r="DB7" s="439">
        <v>260729185</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8900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3756095</v>
      </c>
      <c r="BO8" s="440"/>
      <c r="BP8" s="440"/>
      <c r="BQ8" s="440"/>
      <c r="BR8" s="440"/>
      <c r="BS8" s="440"/>
      <c r="BT8" s="440"/>
      <c r="BU8" s="441"/>
      <c r="BV8" s="439">
        <v>4101907</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0.39352999999999999</v>
      </c>
      <c r="CU8" s="459"/>
      <c r="CV8" s="459"/>
      <c r="CW8" s="459"/>
      <c r="CX8" s="459"/>
      <c r="CY8" s="459"/>
      <c r="CZ8" s="459"/>
      <c r="DA8" s="460"/>
      <c r="DB8" s="458">
        <v>0.37819999999999998</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786740</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9100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-345812</v>
      </c>
      <c r="BO9" s="440"/>
      <c r="BP9" s="440"/>
      <c r="BQ9" s="440"/>
      <c r="BR9" s="440"/>
      <c r="BS9" s="440"/>
      <c r="BT9" s="440"/>
      <c r="BU9" s="441"/>
      <c r="BV9" s="439">
        <v>192586</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24</v>
      </c>
      <c r="CU9" s="446"/>
      <c r="CV9" s="446"/>
      <c r="CW9" s="446"/>
      <c r="CX9" s="446"/>
      <c r="CY9" s="446"/>
      <c r="CZ9" s="446"/>
      <c r="DA9" s="447"/>
      <c r="DB9" s="445">
        <v>24.8</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806314</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8600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3679</v>
      </c>
      <c r="BO10" s="440"/>
      <c r="BP10" s="440"/>
      <c r="BQ10" s="440"/>
      <c r="BR10" s="440"/>
      <c r="BS10" s="440"/>
      <c r="BT10" s="440"/>
      <c r="BU10" s="441"/>
      <c r="BV10" s="439">
        <v>20385</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35</v>
      </c>
      <c r="AJ11" s="455"/>
      <c r="AK11" s="455"/>
      <c r="AL11" s="455"/>
      <c r="AM11" s="455"/>
      <c r="AN11" s="455"/>
      <c r="AO11" s="455"/>
      <c r="AP11" s="456"/>
      <c r="AQ11" s="454">
        <v>7800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v>5543149</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794433</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2533732</v>
      </c>
      <c r="BO12" s="440"/>
      <c r="BP12" s="440"/>
      <c r="BQ12" s="440"/>
      <c r="BR12" s="440"/>
      <c r="BS12" s="440"/>
      <c r="BT12" s="440"/>
      <c r="BU12" s="441"/>
      <c r="BV12" s="439" t="s">
        <v>111</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111</v>
      </c>
      <c r="CU12" s="512"/>
      <c r="CV12" s="512"/>
      <c r="CW12" s="512"/>
      <c r="CX12" s="512"/>
      <c r="CY12" s="512"/>
      <c r="CZ12" s="512"/>
      <c r="DA12" s="513"/>
      <c r="DB12" s="511" t="s">
        <v>111</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782230</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-2875865</v>
      </c>
      <c r="BO13" s="440"/>
      <c r="BP13" s="440"/>
      <c r="BQ13" s="440"/>
      <c r="BR13" s="440"/>
      <c r="BS13" s="440"/>
      <c r="BT13" s="440"/>
      <c r="BU13" s="441"/>
      <c r="BV13" s="439">
        <v>5756120</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13.8</v>
      </c>
      <c r="CU13" s="446"/>
      <c r="CV13" s="446"/>
      <c r="CW13" s="446"/>
      <c r="CX13" s="446"/>
      <c r="CY13" s="446"/>
      <c r="CZ13" s="446"/>
      <c r="DA13" s="447"/>
      <c r="DB13" s="445">
        <v>14.5</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799220</v>
      </c>
      <c r="S14" s="555"/>
      <c r="T14" s="555"/>
      <c r="U14" s="555"/>
      <c r="V14" s="556"/>
      <c r="W14" s="481"/>
      <c r="X14" s="482"/>
      <c r="Y14" s="483"/>
      <c r="Z14" s="508" t="s">
        <v>117</v>
      </c>
      <c r="AA14" s="509"/>
      <c r="AB14" s="509"/>
      <c r="AC14" s="509"/>
      <c r="AD14" s="509"/>
      <c r="AE14" s="509"/>
      <c r="AF14" s="509"/>
      <c r="AG14" s="509"/>
      <c r="AH14" s="510"/>
      <c r="AI14" s="454">
        <v>3925</v>
      </c>
      <c r="AJ14" s="455"/>
      <c r="AK14" s="455"/>
      <c r="AL14" s="455"/>
      <c r="AM14" s="456"/>
      <c r="AN14" s="454">
        <v>12960350</v>
      </c>
      <c r="AO14" s="455"/>
      <c r="AP14" s="455"/>
      <c r="AQ14" s="455"/>
      <c r="AR14" s="455"/>
      <c r="AS14" s="456"/>
      <c r="AT14" s="454">
        <v>3302</v>
      </c>
      <c r="AU14" s="455"/>
      <c r="AV14" s="455"/>
      <c r="AW14" s="455"/>
      <c r="AX14" s="455"/>
      <c r="AY14" s="457"/>
      <c r="AZ14" s="448" t="s">
        <v>118</v>
      </c>
      <c r="BA14" s="449"/>
      <c r="BB14" s="449"/>
      <c r="BC14" s="449"/>
      <c r="BD14" s="449"/>
      <c r="BE14" s="449"/>
      <c r="BF14" s="449"/>
      <c r="BG14" s="449"/>
      <c r="BH14" s="449"/>
      <c r="BI14" s="449"/>
      <c r="BJ14" s="449"/>
      <c r="BK14" s="449"/>
      <c r="BL14" s="449"/>
      <c r="BM14" s="450"/>
      <c r="BN14" s="427">
        <v>90038553</v>
      </c>
      <c r="BO14" s="428"/>
      <c r="BP14" s="428"/>
      <c r="BQ14" s="428"/>
      <c r="BR14" s="428"/>
      <c r="BS14" s="428"/>
      <c r="BT14" s="428"/>
      <c r="BU14" s="429"/>
      <c r="BV14" s="427">
        <v>85402977</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164.9</v>
      </c>
      <c r="CU14" s="549"/>
      <c r="CV14" s="549"/>
      <c r="CW14" s="549"/>
      <c r="CX14" s="549"/>
      <c r="CY14" s="549"/>
      <c r="CZ14" s="549"/>
      <c r="DA14" s="550"/>
      <c r="DB14" s="548">
        <v>163.4</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787254</v>
      </c>
      <c r="S15" s="555"/>
      <c r="T15" s="555"/>
      <c r="U15" s="555"/>
      <c r="V15" s="556"/>
      <c r="W15" s="481"/>
      <c r="X15" s="482"/>
      <c r="Y15" s="483"/>
      <c r="Z15" s="508" t="s">
        <v>120</v>
      </c>
      <c r="AA15" s="509"/>
      <c r="AB15" s="509"/>
      <c r="AC15" s="509"/>
      <c r="AD15" s="509"/>
      <c r="AE15" s="509"/>
      <c r="AF15" s="509"/>
      <c r="AG15" s="509"/>
      <c r="AH15" s="510"/>
      <c r="AI15" s="454" t="s">
        <v>111</v>
      </c>
      <c r="AJ15" s="455"/>
      <c r="AK15" s="455"/>
      <c r="AL15" s="455"/>
      <c r="AM15" s="456"/>
      <c r="AN15" s="454" t="s">
        <v>111</v>
      </c>
      <c r="AO15" s="455"/>
      <c r="AP15" s="455"/>
      <c r="AQ15" s="455"/>
      <c r="AR15" s="455"/>
      <c r="AS15" s="456"/>
      <c r="AT15" s="454" t="s">
        <v>111</v>
      </c>
      <c r="AU15" s="455"/>
      <c r="AV15" s="455"/>
      <c r="AW15" s="455"/>
      <c r="AX15" s="455"/>
      <c r="AY15" s="457"/>
      <c r="AZ15" s="436" t="s">
        <v>121</v>
      </c>
      <c r="BA15" s="437"/>
      <c r="BB15" s="437"/>
      <c r="BC15" s="437"/>
      <c r="BD15" s="437"/>
      <c r="BE15" s="437"/>
      <c r="BF15" s="437"/>
      <c r="BG15" s="437"/>
      <c r="BH15" s="437"/>
      <c r="BI15" s="437"/>
      <c r="BJ15" s="437"/>
      <c r="BK15" s="437"/>
      <c r="BL15" s="437"/>
      <c r="BM15" s="438"/>
      <c r="BN15" s="439">
        <v>217014791</v>
      </c>
      <c r="BO15" s="440"/>
      <c r="BP15" s="440"/>
      <c r="BQ15" s="440"/>
      <c r="BR15" s="440"/>
      <c r="BS15" s="440"/>
      <c r="BT15" s="440"/>
      <c r="BU15" s="441"/>
      <c r="BV15" s="439">
        <v>214069651</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43</v>
      </c>
      <c r="AJ16" s="455"/>
      <c r="AK16" s="455"/>
      <c r="AL16" s="455"/>
      <c r="AM16" s="456"/>
      <c r="AN16" s="454">
        <v>128355</v>
      </c>
      <c r="AO16" s="455"/>
      <c r="AP16" s="455"/>
      <c r="AQ16" s="455"/>
      <c r="AR16" s="455"/>
      <c r="AS16" s="456"/>
      <c r="AT16" s="454">
        <v>2985</v>
      </c>
      <c r="AU16" s="455"/>
      <c r="AV16" s="455"/>
      <c r="AW16" s="455"/>
      <c r="AX16" s="455"/>
      <c r="AY16" s="457"/>
      <c r="AZ16" s="436" t="s">
        <v>126</v>
      </c>
      <c r="BA16" s="437"/>
      <c r="BB16" s="437"/>
      <c r="BC16" s="437"/>
      <c r="BD16" s="437"/>
      <c r="BE16" s="437"/>
      <c r="BF16" s="437"/>
      <c r="BG16" s="437"/>
      <c r="BH16" s="437"/>
      <c r="BI16" s="437"/>
      <c r="BJ16" s="437"/>
      <c r="BK16" s="437"/>
      <c r="BL16" s="437"/>
      <c r="BM16" s="438"/>
      <c r="BN16" s="439">
        <v>113321172</v>
      </c>
      <c r="BO16" s="440"/>
      <c r="BP16" s="440"/>
      <c r="BQ16" s="440"/>
      <c r="BR16" s="440"/>
      <c r="BS16" s="440"/>
      <c r="BT16" s="440"/>
      <c r="BU16" s="441"/>
      <c r="BV16" s="439">
        <v>106969567</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1757</v>
      </c>
      <c r="AJ17" s="455"/>
      <c r="AK17" s="455"/>
      <c r="AL17" s="455"/>
      <c r="AM17" s="456"/>
      <c r="AN17" s="454">
        <v>5546849</v>
      </c>
      <c r="AO17" s="455"/>
      <c r="AP17" s="455"/>
      <c r="AQ17" s="455"/>
      <c r="AR17" s="455"/>
      <c r="AS17" s="456"/>
      <c r="AT17" s="454">
        <v>3157</v>
      </c>
      <c r="AU17" s="455"/>
      <c r="AV17" s="455"/>
      <c r="AW17" s="455"/>
      <c r="AX17" s="455"/>
      <c r="AY17" s="457"/>
      <c r="AZ17" s="436" t="s">
        <v>130</v>
      </c>
      <c r="BA17" s="437"/>
      <c r="BB17" s="437"/>
      <c r="BC17" s="437"/>
      <c r="BD17" s="437"/>
      <c r="BE17" s="437"/>
      <c r="BF17" s="437"/>
      <c r="BG17" s="437"/>
      <c r="BH17" s="437"/>
      <c r="BI17" s="437"/>
      <c r="BJ17" s="437"/>
      <c r="BK17" s="437"/>
      <c r="BL17" s="437"/>
      <c r="BM17" s="438"/>
      <c r="BN17" s="439">
        <v>245977736</v>
      </c>
      <c r="BO17" s="440"/>
      <c r="BP17" s="440"/>
      <c r="BQ17" s="440"/>
      <c r="BR17" s="440"/>
      <c r="BS17" s="440"/>
      <c r="BT17" s="440"/>
      <c r="BU17" s="441"/>
      <c r="BV17" s="439">
        <v>247413010</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4190</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6806</v>
      </c>
      <c r="AJ18" s="455"/>
      <c r="AK18" s="455"/>
      <c r="AL18" s="455"/>
      <c r="AM18" s="456"/>
      <c r="AN18" s="454">
        <v>25807890</v>
      </c>
      <c r="AO18" s="455"/>
      <c r="AP18" s="455"/>
      <c r="AQ18" s="455"/>
      <c r="AR18" s="455"/>
      <c r="AS18" s="456"/>
      <c r="AT18" s="454">
        <v>3792</v>
      </c>
      <c r="AU18" s="455"/>
      <c r="AV18" s="455"/>
      <c r="AW18" s="455"/>
      <c r="AX18" s="455"/>
      <c r="AY18" s="457"/>
      <c r="AZ18" s="539" t="s">
        <v>133</v>
      </c>
      <c r="BA18" s="540"/>
      <c r="BB18" s="540"/>
      <c r="BC18" s="540"/>
      <c r="BD18" s="540"/>
      <c r="BE18" s="540"/>
      <c r="BF18" s="540"/>
      <c r="BG18" s="540"/>
      <c r="BH18" s="540"/>
      <c r="BI18" s="540"/>
      <c r="BJ18" s="540"/>
      <c r="BK18" s="540"/>
      <c r="BL18" s="540"/>
      <c r="BM18" s="541"/>
      <c r="BN18" s="573">
        <v>319590260</v>
      </c>
      <c r="BO18" s="574"/>
      <c r="BP18" s="574"/>
      <c r="BQ18" s="574"/>
      <c r="BR18" s="574"/>
      <c r="BS18" s="574"/>
      <c r="BT18" s="574"/>
      <c r="BU18" s="575"/>
      <c r="BV18" s="573">
        <v>335555644</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190</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136</v>
      </c>
      <c r="BA19" s="449"/>
      <c r="BB19" s="449"/>
      <c r="BC19" s="449"/>
      <c r="BD19" s="449"/>
      <c r="BE19" s="449"/>
      <c r="BF19" s="449"/>
      <c r="BG19" s="449"/>
      <c r="BH19" s="449"/>
      <c r="BI19" s="449"/>
      <c r="BJ19" s="449"/>
      <c r="BK19" s="449"/>
      <c r="BL19" s="449"/>
      <c r="BM19" s="450"/>
      <c r="BN19" s="427">
        <v>834658915</v>
      </c>
      <c r="BO19" s="428"/>
      <c r="BP19" s="428"/>
      <c r="BQ19" s="428"/>
      <c r="BR19" s="428"/>
      <c r="BS19" s="428"/>
      <c r="BT19" s="428"/>
      <c r="BU19" s="429"/>
      <c r="BV19" s="427">
        <v>847407713</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279687</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12488</v>
      </c>
      <c r="AJ20" s="455"/>
      <c r="AK20" s="455"/>
      <c r="AL20" s="455"/>
      <c r="AM20" s="456"/>
      <c r="AN20" s="454">
        <v>44315089</v>
      </c>
      <c r="AO20" s="455"/>
      <c r="AP20" s="455"/>
      <c r="AQ20" s="455"/>
      <c r="AR20" s="455"/>
      <c r="AS20" s="456"/>
      <c r="AT20" s="454">
        <v>3549</v>
      </c>
      <c r="AU20" s="455"/>
      <c r="AV20" s="455"/>
      <c r="AW20" s="455"/>
      <c r="AX20" s="455"/>
      <c r="AY20" s="457"/>
      <c r="AZ20" s="539" t="s">
        <v>139</v>
      </c>
      <c r="BA20" s="540"/>
      <c r="BB20" s="540"/>
      <c r="BC20" s="540"/>
      <c r="BD20" s="540"/>
      <c r="BE20" s="540"/>
      <c r="BF20" s="540"/>
      <c r="BG20" s="540"/>
      <c r="BH20" s="540"/>
      <c r="BI20" s="540"/>
      <c r="BJ20" s="540"/>
      <c r="BK20" s="540"/>
      <c r="BL20" s="540"/>
      <c r="BM20" s="541"/>
      <c r="BN20" s="573">
        <v>233112624</v>
      </c>
      <c r="BO20" s="574"/>
      <c r="BP20" s="574"/>
      <c r="BQ20" s="574"/>
      <c r="BR20" s="574"/>
      <c r="BS20" s="574"/>
      <c r="BT20" s="574"/>
      <c r="BU20" s="575"/>
      <c r="BV20" s="573">
        <v>262491318</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99.9</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23522818</v>
      </c>
      <c r="BO21" s="428"/>
      <c r="BP21" s="428"/>
      <c r="BQ21" s="428"/>
      <c r="BR21" s="428"/>
      <c r="BS21" s="428"/>
      <c r="BT21" s="428"/>
      <c r="BU21" s="429"/>
      <c r="BV21" s="427">
        <v>24934495</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2194948</v>
      </c>
      <c r="BO22" s="440"/>
      <c r="BP22" s="440"/>
      <c r="BQ22" s="440"/>
      <c r="BR22" s="440"/>
      <c r="BS22" s="440"/>
      <c r="BT22" s="440"/>
      <c r="BU22" s="441"/>
      <c r="BV22" s="439">
        <v>2455425</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v>22398399</v>
      </c>
      <c r="BO23" s="440"/>
      <c r="BP23" s="440"/>
      <c r="BQ23" s="440"/>
      <c r="BR23" s="440"/>
      <c r="BS23" s="440"/>
      <c r="BT23" s="440"/>
      <c r="BU23" s="441"/>
      <c r="BV23" s="439">
        <v>22746590</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v>6601559</v>
      </c>
      <c r="BO24" s="574"/>
      <c r="BP24" s="574"/>
      <c r="BQ24" s="574"/>
      <c r="BR24" s="574"/>
      <c r="BS24" s="574"/>
      <c r="BT24" s="574"/>
      <c r="BU24" s="575"/>
      <c r="BV24" s="573">
        <v>6666867</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563</v>
      </c>
      <c r="BE25" s="449"/>
      <c r="BF25" s="449"/>
      <c r="BG25" s="449"/>
      <c r="BH25" s="449"/>
      <c r="BI25" s="449"/>
      <c r="BJ25" s="449"/>
      <c r="BK25" s="449"/>
      <c r="BL25" s="449"/>
      <c r="BM25" s="450"/>
      <c r="BN25" s="427">
        <v>12688147</v>
      </c>
      <c r="BO25" s="428"/>
      <c r="BP25" s="428"/>
      <c r="BQ25" s="428"/>
      <c r="BR25" s="428"/>
      <c r="BS25" s="428"/>
      <c r="BT25" s="428"/>
      <c r="BU25" s="429"/>
      <c r="BV25" s="427">
        <v>15218200</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v>2949872</v>
      </c>
      <c r="BO26" s="440"/>
      <c r="BP26" s="440"/>
      <c r="BQ26" s="440"/>
      <c r="BR26" s="440"/>
      <c r="BS26" s="440"/>
      <c r="BT26" s="440"/>
      <c r="BU26" s="441"/>
      <c r="BV26" s="439">
        <v>2946138</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34207216</v>
      </c>
      <c r="BO27" s="574"/>
      <c r="BP27" s="574"/>
      <c r="BQ27" s="574"/>
      <c r="BR27" s="574"/>
      <c r="BS27" s="574"/>
      <c r="BT27" s="574"/>
      <c r="BU27" s="575"/>
      <c r="BV27" s="573">
        <v>35867533</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駐車場整備事業特別会計</v>
      </c>
      <c r="X31" s="594"/>
      <c r="Y31" s="594"/>
      <c r="Z31" s="594"/>
      <c r="AA31" s="594"/>
      <c r="AB31" s="594"/>
      <c r="AC31" s="594"/>
      <c r="AD31" s="594"/>
      <c r="AE31" s="594"/>
      <c r="AF31" s="594"/>
      <c r="AG31" s="594"/>
      <c r="AH31" s="594"/>
      <c r="AI31" s="594"/>
      <c r="AJ31" s="594"/>
      <c r="AK31" s="594"/>
      <c r="AL31" s="156"/>
      <c r="AM31" s="593">
        <f>IF(AO31="","",MAX(C31:D40,U31:V40)+1)</f>
        <v>12</v>
      </c>
      <c r="AN31" s="593"/>
      <c r="AO31" s="594" t="str">
        <f>IF('各会計、関係団体の財政状況及び健全化判断比率'!B29="","",'各会計、関係団体の財政状況及び健全化判断比率'!B29)</f>
        <v>病院事業会計</v>
      </c>
      <c r="AP31" s="594"/>
      <c r="AQ31" s="594"/>
      <c r="AR31" s="594"/>
      <c r="AS31" s="594"/>
      <c r="AT31" s="594"/>
      <c r="AU31" s="594"/>
      <c r="AV31" s="594"/>
      <c r="AW31" s="594"/>
      <c r="AX31" s="594"/>
      <c r="AY31" s="594"/>
      <c r="AZ31" s="594"/>
      <c r="BA31" s="594"/>
      <c r="BB31" s="594"/>
      <c r="BC31" s="594"/>
      <c r="BD31" s="156"/>
      <c r="BE31" s="593">
        <f>IF(BG31="","",MAX(C31:D40,U31:V40,AM31:AN40)+1)</f>
        <v>17</v>
      </c>
      <c r="BF31" s="593"/>
      <c r="BG31" s="594" t="str">
        <f>IF('各会計、関係団体の財政状況及び健全化判断比率'!B34="","",'各会計、関係団体の財政状況及び健全化判断比率'!B34)</f>
        <v>下水道事業特別会計</v>
      </c>
      <c r="BH31" s="594"/>
      <c r="BI31" s="594"/>
      <c r="BJ31" s="594"/>
      <c r="BK31" s="594"/>
      <c r="BL31" s="594"/>
      <c r="BM31" s="594"/>
      <c r="BN31" s="594"/>
      <c r="BO31" s="594"/>
      <c r="BP31" s="594"/>
      <c r="BQ31" s="594"/>
      <c r="BR31" s="594"/>
      <c r="BS31" s="594"/>
      <c r="BT31" s="594"/>
      <c r="BU31" s="594"/>
      <c r="BV31" s="156"/>
      <c r="BW31" s="593" t="str">
        <f>IF(BY31="","",MAX(C31:D40,U31:V40,AM31:AN40,BE31:BF40)+1)</f>
        <v/>
      </c>
      <c r="BX31" s="593"/>
      <c r="BY31" s="594" t="str">
        <f>IF('各会計、関係団体の財政状況及び健全化判断比率'!B68="","",'各会計、関係団体の財政状況及び健全化判断比率'!B68)</f>
        <v/>
      </c>
      <c r="BZ31" s="594"/>
      <c r="CA31" s="594"/>
      <c r="CB31" s="594"/>
      <c r="CC31" s="594"/>
      <c r="CD31" s="594"/>
      <c r="CE31" s="594"/>
      <c r="CF31" s="594"/>
      <c r="CG31" s="594"/>
      <c r="CH31" s="594"/>
      <c r="CI31" s="594"/>
      <c r="CJ31" s="594"/>
      <c r="CK31" s="594"/>
      <c r="CL31" s="594"/>
      <c r="CM31" s="594"/>
      <c r="CN31" s="156"/>
      <c r="CO31" s="593">
        <f>IF(CQ31="","",MAX(C31:D40,U31:V40,AM31:AN40,BE31:BF40,BW31:BX40)+1)</f>
        <v>19</v>
      </c>
      <c r="CP31" s="593"/>
      <c r="CQ31" s="594" t="str">
        <f>IF('各会計、関係団体の財政状況及び健全化判断比率'!BS7="","",'各会計、関係団体の財政状況及び健全化判断比率'!BS7)</f>
        <v>若狭湾エネルギー研究センター</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公債管理特別会計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13</v>
      </c>
      <c r="AN32" s="593"/>
      <c r="AO32" s="594" t="str">
        <f>IF('各会計、関係団体の財政状況及び健全化判断比率'!B30="","",'各会計、関係団体の財政状況及び健全化判断比率'!B30)</f>
        <v>工業用水道事業会計</v>
      </c>
      <c r="AP32" s="594"/>
      <c r="AQ32" s="594"/>
      <c r="AR32" s="594"/>
      <c r="AS32" s="594"/>
      <c r="AT32" s="594"/>
      <c r="AU32" s="594"/>
      <c r="AV32" s="594"/>
      <c r="AW32" s="594"/>
      <c r="AX32" s="594"/>
      <c r="AY32" s="594"/>
      <c r="AZ32" s="594"/>
      <c r="BA32" s="594"/>
      <c r="BB32" s="594"/>
      <c r="BC32" s="594"/>
      <c r="BD32" s="156"/>
      <c r="BE32" s="593">
        <f t="shared" ref="BE32:BE40" si="2">IF(BG32="","",BE31+1)</f>
        <v>18</v>
      </c>
      <c r="BF32" s="593"/>
      <c r="BG32" s="594" t="str">
        <f>IF('各会計、関係団体の財政状況及び健全化判断比率'!B35="","",'各会計、関係団体の財政状況及び健全化判断比率'!B35)</f>
        <v>港湾整備事業特別会計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20</v>
      </c>
      <c r="CP32" s="593"/>
      <c r="CQ32" s="594" t="str">
        <f>IF('各会計、関係団体の財政状況及び健全化判断比率'!BS8="","",'各会計、関係団体の財政状況及び健全化判断比率'!BS8)</f>
        <v>日下部・グリフィス学術・文化交流基金</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用品等集中管理事業特別会計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14</v>
      </c>
      <c r="AN33" s="593"/>
      <c r="AO33" s="594" t="str">
        <f>IF('各会計、関係団体の財政状況及び健全化判断比率'!B31="","",'各会計、関係団体の財政状況及び健全化判断比率'!B31)</f>
        <v>水道用水供給事業会計</v>
      </c>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21</v>
      </c>
      <c r="CP33" s="593"/>
      <c r="CQ33" s="594" t="str">
        <f>IF('各会計、関係団体の財政状況及び健全化判断比率'!BS9="","",'各会計、関係団体の財政状況及び健全化判断比率'!BS9)</f>
        <v>福井県アジア人材基金</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災害救助基金特別会計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15</v>
      </c>
      <c r="AN34" s="593"/>
      <c r="AO34" s="594" t="str">
        <f>IF('各会計、関係団体の財政状況及び健全化判断比率'!B32="","",'各会計、関係団体の財政状況及び健全化判断比率'!B32)</f>
        <v>臨海下水道事業会計</v>
      </c>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22</v>
      </c>
      <c r="CP34" s="593"/>
      <c r="CQ34" s="594" t="str">
        <f>IF('各会計、関係団体の財政状況及び健全化判断比率'!BS10="","",'各会計、関係団体の財政状況及び健全化判断比率'!BS10)</f>
        <v>福井県国際交流協会</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母子寡婦福祉資金貸付金特別会計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f t="shared" si="1"/>
        <v>16</v>
      </c>
      <c r="AN35" s="593"/>
      <c r="AO35" s="594" t="str">
        <f>IF('各会計、関係団体の財政状況及び健全化判断比率'!B33="","",'各会計、関係団体の財政状況及び健全化判断比率'!B33)</f>
        <v>臨海工業用地等造成事業会計</v>
      </c>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23</v>
      </c>
      <c r="CP35" s="593"/>
      <c r="CQ35" s="594" t="str">
        <f>IF('各会計、関係団体の財政状況及び健全化判断比率'!BS11="","",'各会計、関係団体の財政状況及び健全化判断比率'!BS11)</f>
        <v>ふくい女性財団</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中小企業支援資金貸付金特別会計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24</v>
      </c>
      <c r="CP36" s="593"/>
      <c r="CQ36" s="594" t="str">
        <f>IF('各会計、関係団体の財政状況及び健全化判断比率'!BS12="","",'各会計、関係団体の財政状況及び健全化判断比率'!BS12)</f>
        <v>青少年育成福井県民会議</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沿岸漁業改善資金貸付金特別会計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25</v>
      </c>
      <c r="CP37" s="593"/>
      <c r="CQ37" s="594" t="str">
        <f>IF('各会計、関係団体の財政状況及び健全化判断比率'!BS13="","",'各会計、関係団体の財政状況及び健全化判断比率'!BS13)</f>
        <v>福井原子力センター</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林業改善資金貸付金特別会計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26</v>
      </c>
      <c r="CP38" s="593"/>
      <c r="CQ38" s="594" t="str">
        <f>IF('各会計、関係団体の財政状況及び健全化判断比率'!BS14="","",'各会計、関係団体の財政状況及び健全化判断比率'!BS14)</f>
        <v>福井県消防協会</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県有林事業特別会計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27</v>
      </c>
      <c r="CP39" s="593"/>
      <c r="CQ39" s="594" t="str">
        <f>IF('各会計、関係団体の財政状況及び健全化判断比率'!BS15="","",'各会計、関係団体の財政状況及び健全化判断比率'!BS15)</f>
        <v>福井県アイバンク</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用地先行取得事業特別会計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28</v>
      </c>
      <c r="CP40" s="593"/>
      <c r="CQ40" s="594" t="str">
        <f>IF('各会計、関係団体の財政状況及び健全化判断比率'!BS16="","",'各会計、関係団体の財政状況及び健全化判断比率'!BS16)</f>
        <v>福井県臓器移植推進財団</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rj76+ckT2p+XWlglWPniwqQvZK2+Fx79ILpiyS2iOlEQ94BZgUxw96ls1yKjgRDEBBxuIWUuUX0UyYaAZ7xWYQ==" saltValue="Mq+8pw4eTlY0kiuqmWRcC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118724213</v>
      </c>
      <c r="S5" s="608"/>
      <c r="T5" s="608"/>
      <c r="U5" s="608"/>
      <c r="V5" s="608"/>
      <c r="W5" s="608"/>
      <c r="X5" s="608"/>
      <c r="Y5" s="609"/>
      <c r="Z5" s="610">
        <v>26.3</v>
      </c>
      <c r="AA5" s="610"/>
      <c r="AB5" s="610"/>
      <c r="AC5" s="610"/>
      <c r="AD5" s="611">
        <v>95593521</v>
      </c>
      <c r="AE5" s="611"/>
      <c r="AF5" s="611"/>
      <c r="AG5" s="611"/>
      <c r="AH5" s="611"/>
      <c r="AI5" s="611"/>
      <c r="AJ5" s="611"/>
      <c r="AK5" s="611"/>
      <c r="AL5" s="612">
        <v>40.299999999999997</v>
      </c>
      <c r="AM5" s="613"/>
      <c r="AN5" s="613"/>
      <c r="AO5" s="614"/>
      <c r="AP5" s="604" t="s">
        <v>180</v>
      </c>
      <c r="AQ5" s="605"/>
      <c r="AR5" s="605"/>
      <c r="AS5" s="605"/>
      <c r="AT5" s="605"/>
      <c r="AU5" s="605"/>
      <c r="AV5" s="605"/>
      <c r="AW5" s="605"/>
      <c r="AX5" s="605"/>
      <c r="AY5" s="605"/>
      <c r="AZ5" s="605"/>
      <c r="BA5" s="605"/>
      <c r="BB5" s="605"/>
      <c r="BC5" s="606"/>
      <c r="BD5" s="618">
        <v>118711611</v>
      </c>
      <c r="BE5" s="619"/>
      <c r="BF5" s="619"/>
      <c r="BG5" s="619"/>
      <c r="BH5" s="619"/>
      <c r="BI5" s="619"/>
      <c r="BJ5" s="619"/>
      <c r="BK5" s="620"/>
      <c r="BL5" s="621">
        <v>100</v>
      </c>
      <c r="BM5" s="621"/>
      <c r="BN5" s="621"/>
      <c r="BO5" s="621"/>
      <c r="BP5" s="622">
        <v>510768</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13228705</v>
      </c>
      <c r="S6" s="619"/>
      <c r="T6" s="619"/>
      <c r="U6" s="619"/>
      <c r="V6" s="619"/>
      <c r="W6" s="619"/>
      <c r="X6" s="619"/>
      <c r="Y6" s="620"/>
      <c r="Z6" s="621">
        <v>2.9</v>
      </c>
      <c r="AA6" s="621"/>
      <c r="AB6" s="621"/>
      <c r="AC6" s="621"/>
      <c r="AD6" s="622">
        <v>13228705</v>
      </c>
      <c r="AE6" s="622"/>
      <c r="AF6" s="622"/>
      <c r="AG6" s="622"/>
      <c r="AH6" s="622"/>
      <c r="AI6" s="622"/>
      <c r="AJ6" s="622"/>
      <c r="AK6" s="622"/>
      <c r="AL6" s="623">
        <v>5.6</v>
      </c>
      <c r="AM6" s="624"/>
      <c r="AN6" s="624"/>
      <c r="AO6" s="625"/>
      <c r="AP6" s="615" t="s">
        <v>185</v>
      </c>
      <c r="AQ6" s="616"/>
      <c r="AR6" s="616"/>
      <c r="AS6" s="616"/>
      <c r="AT6" s="616"/>
      <c r="AU6" s="616"/>
      <c r="AV6" s="616"/>
      <c r="AW6" s="616"/>
      <c r="AX6" s="616"/>
      <c r="AY6" s="616"/>
      <c r="AZ6" s="616"/>
      <c r="BA6" s="616"/>
      <c r="BB6" s="616"/>
      <c r="BC6" s="617"/>
      <c r="BD6" s="618">
        <v>112091001</v>
      </c>
      <c r="BE6" s="619"/>
      <c r="BF6" s="619"/>
      <c r="BG6" s="619"/>
      <c r="BH6" s="619"/>
      <c r="BI6" s="619"/>
      <c r="BJ6" s="619"/>
      <c r="BK6" s="620"/>
      <c r="BL6" s="621">
        <v>94.4</v>
      </c>
      <c r="BM6" s="621"/>
      <c r="BN6" s="621"/>
      <c r="BO6" s="621"/>
      <c r="BP6" s="622">
        <v>510768</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976579</v>
      </c>
      <c r="CN6" s="619"/>
      <c r="CO6" s="619"/>
      <c r="CP6" s="619"/>
      <c r="CQ6" s="619"/>
      <c r="CR6" s="619"/>
      <c r="CS6" s="619"/>
      <c r="CT6" s="620"/>
      <c r="CU6" s="621">
        <v>0.2</v>
      </c>
      <c r="CV6" s="621"/>
      <c r="CW6" s="621"/>
      <c r="CX6" s="621"/>
      <c r="CY6" s="627">
        <v>23069</v>
      </c>
      <c r="CZ6" s="619"/>
      <c r="DA6" s="619"/>
      <c r="DB6" s="619"/>
      <c r="DC6" s="619"/>
      <c r="DD6" s="619"/>
      <c r="DE6" s="619"/>
      <c r="DF6" s="619"/>
      <c r="DG6" s="619"/>
      <c r="DH6" s="619"/>
      <c r="DI6" s="619"/>
      <c r="DJ6" s="619"/>
      <c r="DK6" s="620"/>
      <c r="DL6" s="627">
        <v>972821</v>
      </c>
      <c r="DM6" s="619"/>
      <c r="DN6" s="619"/>
      <c r="DO6" s="619"/>
      <c r="DP6" s="619"/>
      <c r="DQ6" s="619"/>
      <c r="DR6" s="619"/>
      <c r="DS6" s="619"/>
      <c r="DT6" s="619"/>
      <c r="DU6" s="619"/>
      <c r="DV6" s="619"/>
      <c r="DW6" s="619"/>
      <c r="DX6" s="628"/>
    </row>
    <row r="7" spans="2:138" ht="11.25" customHeight="1">
      <c r="B7" s="615" t="s">
        <v>187</v>
      </c>
      <c r="C7" s="616"/>
      <c r="D7" s="616"/>
      <c r="E7" s="616"/>
      <c r="F7" s="616"/>
      <c r="G7" s="616"/>
      <c r="H7" s="616"/>
      <c r="I7" s="616"/>
      <c r="J7" s="616"/>
      <c r="K7" s="616"/>
      <c r="L7" s="616"/>
      <c r="M7" s="616"/>
      <c r="N7" s="616"/>
      <c r="O7" s="616"/>
      <c r="P7" s="616"/>
      <c r="Q7" s="617"/>
      <c r="R7" s="618">
        <v>1728981</v>
      </c>
      <c r="S7" s="619"/>
      <c r="T7" s="619"/>
      <c r="U7" s="619"/>
      <c r="V7" s="619"/>
      <c r="W7" s="619"/>
      <c r="X7" s="619"/>
      <c r="Y7" s="620"/>
      <c r="Z7" s="621">
        <v>0.4</v>
      </c>
      <c r="AA7" s="621"/>
      <c r="AB7" s="621"/>
      <c r="AC7" s="621"/>
      <c r="AD7" s="622">
        <v>1728981</v>
      </c>
      <c r="AE7" s="622"/>
      <c r="AF7" s="622"/>
      <c r="AG7" s="622"/>
      <c r="AH7" s="622"/>
      <c r="AI7" s="622"/>
      <c r="AJ7" s="622"/>
      <c r="AK7" s="622"/>
      <c r="AL7" s="623">
        <v>0.7</v>
      </c>
      <c r="AM7" s="624"/>
      <c r="AN7" s="624"/>
      <c r="AO7" s="625"/>
      <c r="AP7" s="615" t="s">
        <v>188</v>
      </c>
      <c r="AQ7" s="616"/>
      <c r="AR7" s="616"/>
      <c r="AS7" s="616"/>
      <c r="AT7" s="616"/>
      <c r="AU7" s="616"/>
      <c r="AV7" s="616"/>
      <c r="AW7" s="616"/>
      <c r="AX7" s="616"/>
      <c r="AY7" s="616"/>
      <c r="AZ7" s="616"/>
      <c r="BA7" s="616"/>
      <c r="BB7" s="616"/>
      <c r="BC7" s="617"/>
      <c r="BD7" s="618">
        <v>31433081</v>
      </c>
      <c r="BE7" s="619"/>
      <c r="BF7" s="619"/>
      <c r="BG7" s="619"/>
      <c r="BH7" s="619"/>
      <c r="BI7" s="619"/>
      <c r="BJ7" s="619"/>
      <c r="BK7" s="620"/>
      <c r="BL7" s="621">
        <v>26.5</v>
      </c>
      <c r="BM7" s="621"/>
      <c r="BN7" s="621"/>
      <c r="BO7" s="621"/>
      <c r="BP7" s="622">
        <v>510768</v>
      </c>
      <c r="BQ7" s="622"/>
      <c r="BR7" s="622"/>
      <c r="BS7" s="622"/>
      <c r="BT7" s="622"/>
      <c r="BU7" s="622"/>
      <c r="BV7" s="622"/>
      <c r="BW7" s="626"/>
      <c r="BY7" s="615" t="s">
        <v>189</v>
      </c>
      <c r="BZ7" s="616"/>
      <c r="CA7" s="616"/>
      <c r="CB7" s="616"/>
      <c r="CC7" s="616"/>
      <c r="CD7" s="616"/>
      <c r="CE7" s="616"/>
      <c r="CF7" s="616"/>
      <c r="CG7" s="616"/>
      <c r="CH7" s="616"/>
      <c r="CI7" s="616"/>
      <c r="CJ7" s="616"/>
      <c r="CK7" s="616"/>
      <c r="CL7" s="617"/>
      <c r="CM7" s="618">
        <v>36033069</v>
      </c>
      <c r="CN7" s="619"/>
      <c r="CO7" s="619"/>
      <c r="CP7" s="619"/>
      <c r="CQ7" s="619"/>
      <c r="CR7" s="619"/>
      <c r="CS7" s="619"/>
      <c r="CT7" s="620"/>
      <c r="CU7" s="621">
        <v>8.1</v>
      </c>
      <c r="CV7" s="621"/>
      <c r="CW7" s="621"/>
      <c r="CX7" s="621"/>
      <c r="CY7" s="627">
        <v>14609410</v>
      </c>
      <c r="CZ7" s="619"/>
      <c r="DA7" s="619"/>
      <c r="DB7" s="619"/>
      <c r="DC7" s="619"/>
      <c r="DD7" s="619"/>
      <c r="DE7" s="619"/>
      <c r="DF7" s="619"/>
      <c r="DG7" s="619"/>
      <c r="DH7" s="619"/>
      <c r="DI7" s="619"/>
      <c r="DJ7" s="619"/>
      <c r="DK7" s="620"/>
      <c r="DL7" s="627">
        <v>26917960</v>
      </c>
      <c r="DM7" s="619"/>
      <c r="DN7" s="619"/>
      <c r="DO7" s="619"/>
      <c r="DP7" s="619"/>
      <c r="DQ7" s="619"/>
      <c r="DR7" s="619"/>
      <c r="DS7" s="619"/>
      <c r="DT7" s="619"/>
      <c r="DU7" s="619"/>
      <c r="DV7" s="619"/>
      <c r="DW7" s="619"/>
      <c r="DX7" s="628"/>
    </row>
    <row r="8" spans="2:138" ht="11.25" customHeight="1">
      <c r="B8" s="615" t="s">
        <v>190</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191</v>
      </c>
      <c r="AQ8" s="616"/>
      <c r="AR8" s="616"/>
      <c r="AS8" s="616"/>
      <c r="AT8" s="616"/>
      <c r="AU8" s="616"/>
      <c r="AV8" s="616"/>
      <c r="AW8" s="616"/>
      <c r="AX8" s="616"/>
      <c r="AY8" s="616"/>
      <c r="AZ8" s="616"/>
      <c r="BA8" s="616"/>
      <c r="BB8" s="616"/>
      <c r="BC8" s="617"/>
      <c r="BD8" s="618">
        <v>614454</v>
      </c>
      <c r="BE8" s="619"/>
      <c r="BF8" s="619"/>
      <c r="BG8" s="619"/>
      <c r="BH8" s="619"/>
      <c r="BI8" s="619"/>
      <c r="BJ8" s="619"/>
      <c r="BK8" s="620"/>
      <c r="BL8" s="621">
        <v>0.5</v>
      </c>
      <c r="BM8" s="621"/>
      <c r="BN8" s="621"/>
      <c r="BO8" s="621"/>
      <c r="BP8" s="622" t="s">
        <v>102</v>
      </c>
      <c r="BQ8" s="622"/>
      <c r="BR8" s="622"/>
      <c r="BS8" s="622"/>
      <c r="BT8" s="622"/>
      <c r="BU8" s="622"/>
      <c r="BV8" s="622"/>
      <c r="BW8" s="626"/>
      <c r="BY8" s="615" t="s">
        <v>192</v>
      </c>
      <c r="BZ8" s="616"/>
      <c r="CA8" s="616"/>
      <c r="CB8" s="616"/>
      <c r="CC8" s="616"/>
      <c r="CD8" s="616"/>
      <c r="CE8" s="616"/>
      <c r="CF8" s="616"/>
      <c r="CG8" s="616"/>
      <c r="CH8" s="616"/>
      <c r="CI8" s="616"/>
      <c r="CJ8" s="616"/>
      <c r="CK8" s="616"/>
      <c r="CL8" s="617"/>
      <c r="CM8" s="618">
        <v>54560012</v>
      </c>
      <c r="CN8" s="619"/>
      <c r="CO8" s="619"/>
      <c r="CP8" s="619"/>
      <c r="CQ8" s="619"/>
      <c r="CR8" s="619"/>
      <c r="CS8" s="619"/>
      <c r="CT8" s="620"/>
      <c r="CU8" s="621">
        <v>12.3</v>
      </c>
      <c r="CV8" s="621"/>
      <c r="CW8" s="621"/>
      <c r="CX8" s="621"/>
      <c r="CY8" s="627">
        <v>2432292</v>
      </c>
      <c r="CZ8" s="619"/>
      <c r="DA8" s="619"/>
      <c r="DB8" s="619"/>
      <c r="DC8" s="619"/>
      <c r="DD8" s="619"/>
      <c r="DE8" s="619"/>
      <c r="DF8" s="619"/>
      <c r="DG8" s="619"/>
      <c r="DH8" s="619"/>
      <c r="DI8" s="619"/>
      <c r="DJ8" s="619"/>
      <c r="DK8" s="620"/>
      <c r="DL8" s="627">
        <v>47521953</v>
      </c>
      <c r="DM8" s="619"/>
      <c r="DN8" s="619"/>
      <c r="DO8" s="619"/>
      <c r="DP8" s="619"/>
      <c r="DQ8" s="619"/>
      <c r="DR8" s="619"/>
      <c r="DS8" s="619"/>
      <c r="DT8" s="619"/>
      <c r="DU8" s="619"/>
      <c r="DV8" s="619"/>
      <c r="DW8" s="619"/>
      <c r="DX8" s="628"/>
    </row>
    <row r="9" spans="2:138" ht="11.25" customHeight="1">
      <c r="B9" s="615" t="s">
        <v>193</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194</v>
      </c>
      <c r="AQ9" s="616"/>
      <c r="AR9" s="616"/>
      <c r="AS9" s="616"/>
      <c r="AT9" s="616"/>
      <c r="AU9" s="616"/>
      <c r="AV9" s="616"/>
      <c r="AW9" s="616"/>
      <c r="AX9" s="616"/>
      <c r="AY9" s="616"/>
      <c r="AZ9" s="616"/>
      <c r="BA9" s="616"/>
      <c r="BB9" s="616"/>
      <c r="BC9" s="617"/>
      <c r="BD9" s="618">
        <v>25627933</v>
      </c>
      <c r="BE9" s="619"/>
      <c r="BF9" s="619"/>
      <c r="BG9" s="619"/>
      <c r="BH9" s="619"/>
      <c r="BI9" s="619"/>
      <c r="BJ9" s="619"/>
      <c r="BK9" s="620"/>
      <c r="BL9" s="621">
        <v>21.6</v>
      </c>
      <c r="BM9" s="621"/>
      <c r="BN9" s="621"/>
      <c r="BO9" s="621"/>
      <c r="BP9" s="622" t="s">
        <v>102</v>
      </c>
      <c r="BQ9" s="622"/>
      <c r="BR9" s="622"/>
      <c r="BS9" s="622"/>
      <c r="BT9" s="622"/>
      <c r="BU9" s="622"/>
      <c r="BV9" s="622"/>
      <c r="BW9" s="626"/>
      <c r="BY9" s="615" t="s">
        <v>195</v>
      </c>
      <c r="BZ9" s="616"/>
      <c r="CA9" s="616"/>
      <c r="CB9" s="616"/>
      <c r="CC9" s="616"/>
      <c r="CD9" s="616"/>
      <c r="CE9" s="616"/>
      <c r="CF9" s="616"/>
      <c r="CG9" s="616"/>
      <c r="CH9" s="616"/>
      <c r="CI9" s="616"/>
      <c r="CJ9" s="616"/>
      <c r="CK9" s="616"/>
      <c r="CL9" s="617"/>
      <c r="CM9" s="618">
        <v>12121569</v>
      </c>
      <c r="CN9" s="619"/>
      <c r="CO9" s="619"/>
      <c r="CP9" s="619"/>
      <c r="CQ9" s="619"/>
      <c r="CR9" s="619"/>
      <c r="CS9" s="619"/>
      <c r="CT9" s="620"/>
      <c r="CU9" s="621">
        <v>2.7</v>
      </c>
      <c r="CV9" s="621"/>
      <c r="CW9" s="621"/>
      <c r="CX9" s="621"/>
      <c r="CY9" s="627">
        <v>1751583</v>
      </c>
      <c r="CZ9" s="619"/>
      <c r="DA9" s="619"/>
      <c r="DB9" s="619"/>
      <c r="DC9" s="619"/>
      <c r="DD9" s="619"/>
      <c r="DE9" s="619"/>
      <c r="DF9" s="619"/>
      <c r="DG9" s="619"/>
      <c r="DH9" s="619"/>
      <c r="DI9" s="619"/>
      <c r="DJ9" s="619"/>
      <c r="DK9" s="620"/>
      <c r="DL9" s="627">
        <v>8254086</v>
      </c>
      <c r="DM9" s="619"/>
      <c r="DN9" s="619"/>
      <c r="DO9" s="619"/>
      <c r="DP9" s="619"/>
      <c r="DQ9" s="619"/>
      <c r="DR9" s="619"/>
      <c r="DS9" s="619"/>
      <c r="DT9" s="619"/>
      <c r="DU9" s="619"/>
      <c r="DV9" s="619"/>
      <c r="DW9" s="619"/>
      <c r="DX9" s="628"/>
    </row>
    <row r="10" spans="2:138" ht="11.25" customHeight="1">
      <c r="B10" s="615" t="s">
        <v>196</v>
      </c>
      <c r="C10" s="616"/>
      <c r="D10" s="616"/>
      <c r="E10" s="616"/>
      <c r="F10" s="616"/>
      <c r="G10" s="616"/>
      <c r="H10" s="616"/>
      <c r="I10" s="616"/>
      <c r="J10" s="616"/>
      <c r="K10" s="616"/>
      <c r="L10" s="616"/>
      <c r="M10" s="616"/>
      <c r="N10" s="616"/>
      <c r="O10" s="616"/>
      <c r="P10" s="616"/>
      <c r="Q10" s="617"/>
      <c r="R10" s="618">
        <v>98925</v>
      </c>
      <c r="S10" s="619"/>
      <c r="T10" s="619"/>
      <c r="U10" s="619"/>
      <c r="V10" s="619"/>
      <c r="W10" s="619"/>
      <c r="X10" s="619"/>
      <c r="Y10" s="620"/>
      <c r="Z10" s="621">
        <v>0</v>
      </c>
      <c r="AA10" s="621"/>
      <c r="AB10" s="621"/>
      <c r="AC10" s="621"/>
      <c r="AD10" s="622">
        <v>98925</v>
      </c>
      <c r="AE10" s="622"/>
      <c r="AF10" s="622"/>
      <c r="AG10" s="622"/>
      <c r="AH10" s="622"/>
      <c r="AI10" s="622"/>
      <c r="AJ10" s="622"/>
      <c r="AK10" s="622"/>
      <c r="AL10" s="623">
        <v>0</v>
      </c>
      <c r="AM10" s="624"/>
      <c r="AN10" s="624"/>
      <c r="AO10" s="625"/>
      <c r="AP10" s="615" t="s">
        <v>197</v>
      </c>
      <c r="AQ10" s="616"/>
      <c r="AR10" s="616"/>
      <c r="AS10" s="616"/>
      <c r="AT10" s="616"/>
      <c r="AU10" s="616"/>
      <c r="AV10" s="616"/>
      <c r="AW10" s="616"/>
      <c r="AX10" s="616"/>
      <c r="AY10" s="616"/>
      <c r="AZ10" s="616"/>
      <c r="BA10" s="616"/>
      <c r="BB10" s="616"/>
      <c r="BC10" s="617"/>
      <c r="BD10" s="618">
        <v>1049045</v>
      </c>
      <c r="BE10" s="619"/>
      <c r="BF10" s="619"/>
      <c r="BG10" s="619"/>
      <c r="BH10" s="619"/>
      <c r="BI10" s="619"/>
      <c r="BJ10" s="619"/>
      <c r="BK10" s="620"/>
      <c r="BL10" s="621">
        <v>0.9</v>
      </c>
      <c r="BM10" s="621"/>
      <c r="BN10" s="621"/>
      <c r="BO10" s="621"/>
      <c r="BP10" s="622" t="s">
        <v>102</v>
      </c>
      <c r="BQ10" s="622"/>
      <c r="BR10" s="622"/>
      <c r="BS10" s="622"/>
      <c r="BT10" s="622"/>
      <c r="BU10" s="622"/>
      <c r="BV10" s="622"/>
      <c r="BW10" s="626"/>
      <c r="BY10" s="615" t="s">
        <v>198</v>
      </c>
      <c r="BZ10" s="616"/>
      <c r="CA10" s="616"/>
      <c r="CB10" s="616"/>
      <c r="CC10" s="616"/>
      <c r="CD10" s="616"/>
      <c r="CE10" s="616"/>
      <c r="CF10" s="616"/>
      <c r="CG10" s="616"/>
      <c r="CH10" s="616"/>
      <c r="CI10" s="616"/>
      <c r="CJ10" s="616"/>
      <c r="CK10" s="616"/>
      <c r="CL10" s="617"/>
      <c r="CM10" s="618">
        <v>1162460</v>
      </c>
      <c r="CN10" s="619"/>
      <c r="CO10" s="619"/>
      <c r="CP10" s="619"/>
      <c r="CQ10" s="619"/>
      <c r="CR10" s="619"/>
      <c r="CS10" s="619"/>
      <c r="CT10" s="620"/>
      <c r="CU10" s="621">
        <v>0.3</v>
      </c>
      <c r="CV10" s="621"/>
      <c r="CW10" s="621"/>
      <c r="CX10" s="621"/>
      <c r="CY10" s="627">
        <v>9120</v>
      </c>
      <c r="CZ10" s="619"/>
      <c r="DA10" s="619"/>
      <c r="DB10" s="619"/>
      <c r="DC10" s="619"/>
      <c r="DD10" s="619"/>
      <c r="DE10" s="619"/>
      <c r="DF10" s="619"/>
      <c r="DG10" s="619"/>
      <c r="DH10" s="619"/>
      <c r="DI10" s="619"/>
      <c r="DJ10" s="619"/>
      <c r="DK10" s="620"/>
      <c r="DL10" s="627">
        <v>728410</v>
      </c>
      <c r="DM10" s="619"/>
      <c r="DN10" s="619"/>
      <c r="DO10" s="619"/>
      <c r="DP10" s="619"/>
      <c r="DQ10" s="619"/>
      <c r="DR10" s="619"/>
      <c r="DS10" s="619"/>
      <c r="DT10" s="619"/>
      <c r="DU10" s="619"/>
      <c r="DV10" s="619"/>
      <c r="DW10" s="619"/>
      <c r="DX10" s="628"/>
    </row>
    <row r="11" spans="2:138" ht="11.25" customHeight="1">
      <c r="B11" s="615" t="s">
        <v>199</v>
      </c>
      <c r="C11" s="616"/>
      <c r="D11" s="616"/>
      <c r="E11" s="616"/>
      <c r="F11" s="616"/>
      <c r="G11" s="616"/>
      <c r="H11" s="616"/>
      <c r="I11" s="616"/>
      <c r="J11" s="616"/>
      <c r="K11" s="616"/>
      <c r="L11" s="616"/>
      <c r="M11" s="616"/>
      <c r="N11" s="616"/>
      <c r="O11" s="616"/>
      <c r="P11" s="616"/>
      <c r="Q11" s="617"/>
      <c r="R11" s="618">
        <v>348</v>
      </c>
      <c r="S11" s="619"/>
      <c r="T11" s="619"/>
      <c r="U11" s="619"/>
      <c r="V11" s="619"/>
      <c r="W11" s="619"/>
      <c r="X11" s="619"/>
      <c r="Y11" s="620"/>
      <c r="Z11" s="621">
        <v>0</v>
      </c>
      <c r="AA11" s="621"/>
      <c r="AB11" s="621"/>
      <c r="AC11" s="621"/>
      <c r="AD11" s="622">
        <v>348</v>
      </c>
      <c r="AE11" s="622"/>
      <c r="AF11" s="622"/>
      <c r="AG11" s="622"/>
      <c r="AH11" s="622"/>
      <c r="AI11" s="622"/>
      <c r="AJ11" s="622"/>
      <c r="AK11" s="622"/>
      <c r="AL11" s="623">
        <v>0</v>
      </c>
      <c r="AM11" s="624"/>
      <c r="AN11" s="624"/>
      <c r="AO11" s="625"/>
      <c r="AP11" s="615" t="s">
        <v>200</v>
      </c>
      <c r="AQ11" s="616"/>
      <c r="AR11" s="616"/>
      <c r="AS11" s="616"/>
      <c r="AT11" s="616"/>
      <c r="AU11" s="616"/>
      <c r="AV11" s="616"/>
      <c r="AW11" s="616"/>
      <c r="AX11" s="616"/>
      <c r="AY11" s="616"/>
      <c r="AZ11" s="616"/>
      <c r="BA11" s="616"/>
      <c r="BB11" s="616"/>
      <c r="BC11" s="617"/>
      <c r="BD11" s="618">
        <v>2768145</v>
      </c>
      <c r="BE11" s="619"/>
      <c r="BF11" s="619"/>
      <c r="BG11" s="619"/>
      <c r="BH11" s="619"/>
      <c r="BI11" s="619"/>
      <c r="BJ11" s="619"/>
      <c r="BK11" s="620"/>
      <c r="BL11" s="621">
        <v>2.2999999999999998</v>
      </c>
      <c r="BM11" s="621"/>
      <c r="BN11" s="621"/>
      <c r="BO11" s="621"/>
      <c r="BP11" s="622">
        <v>510768</v>
      </c>
      <c r="BQ11" s="622"/>
      <c r="BR11" s="622"/>
      <c r="BS11" s="622"/>
      <c r="BT11" s="622"/>
      <c r="BU11" s="622"/>
      <c r="BV11" s="622"/>
      <c r="BW11" s="626"/>
      <c r="BY11" s="615" t="s">
        <v>201</v>
      </c>
      <c r="BZ11" s="616"/>
      <c r="CA11" s="616"/>
      <c r="CB11" s="616"/>
      <c r="CC11" s="616"/>
      <c r="CD11" s="616"/>
      <c r="CE11" s="616"/>
      <c r="CF11" s="616"/>
      <c r="CG11" s="616"/>
      <c r="CH11" s="616"/>
      <c r="CI11" s="616"/>
      <c r="CJ11" s="616"/>
      <c r="CK11" s="616"/>
      <c r="CL11" s="617"/>
      <c r="CM11" s="618">
        <v>35142223</v>
      </c>
      <c r="CN11" s="619"/>
      <c r="CO11" s="619"/>
      <c r="CP11" s="619"/>
      <c r="CQ11" s="619"/>
      <c r="CR11" s="619"/>
      <c r="CS11" s="619"/>
      <c r="CT11" s="620"/>
      <c r="CU11" s="621">
        <v>7.9</v>
      </c>
      <c r="CV11" s="621"/>
      <c r="CW11" s="621"/>
      <c r="CX11" s="621"/>
      <c r="CY11" s="627">
        <v>22979459</v>
      </c>
      <c r="CZ11" s="619"/>
      <c r="DA11" s="619"/>
      <c r="DB11" s="619"/>
      <c r="DC11" s="619"/>
      <c r="DD11" s="619"/>
      <c r="DE11" s="619"/>
      <c r="DF11" s="619"/>
      <c r="DG11" s="619"/>
      <c r="DH11" s="619"/>
      <c r="DI11" s="619"/>
      <c r="DJ11" s="619"/>
      <c r="DK11" s="620"/>
      <c r="DL11" s="627">
        <v>11606611</v>
      </c>
      <c r="DM11" s="619"/>
      <c r="DN11" s="619"/>
      <c r="DO11" s="619"/>
      <c r="DP11" s="619"/>
      <c r="DQ11" s="619"/>
      <c r="DR11" s="619"/>
      <c r="DS11" s="619"/>
      <c r="DT11" s="619"/>
      <c r="DU11" s="619"/>
      <c r="DV11" s="619"/>
      <c r="DW11" s="619"/>
      <c r="DX11" s="628"/>
    </row>
    <row r="12" spans="2:138" ht="11.25" customHeight="1">
      <c r="B12" s="615" t="s">
        <v>202</v>
      </c>
      <c r="C12" s="616"/>
      <c r="D12" s="616"/>
      <c r="E12" s="616"/>
      <c r="F12" s="616"/>
      <c r="G12" s="616"/>
      <c r="H12" s="616"/>
      <c r="I12" s="616"/>
      <c r="J12" s="616"/>
      <c r="K12" s="616"/>
      <c r="L12" s="616"/>
      <c r="M12" s="616"/>
      <c r="N12" s="616"/>
      <c r="O12" s="616"/>
      <c r="P12" s="616"/>
      <c r="Q12" s="617"/>
      <c r="R12" s="618">
        <v>11400451</v>
      </c>
      <c r="S12" s="619"/>
      <c r="T12" s="619"/>
      <c r="U12" s="619"/>
      <c r="V12" s="619"/>
      <c r="W12" s="619"/>
      <c r="X12" s="619"/>
      <c r="Y12" s="620"/>
      <c r="Z12" s="621">
        <v>2.5</v>
      </c>
      <c r="AA12" s="621"/>
      <c r="AB12" s="621"/>
      <c r="AC12" s="621"/>
      <c r="AD12" s="622">
        <v>11400451</v>
      </c>
      <c r="AE12" s="622"/>
      <c r="AF12" s="622"/>
      <c r="AG12" s="622"/>
      <c r="AH12" s="622"/>
      <c r="AI12" s="622"/>
      <c r="AJ12" s="622"/>
      <c r="AK12" s="622"/>
      <c r="AL12" s="623">
        <v>4.8</v>
      </c>
      <c r="AM12" s="624"/>
      <c r="AN12" s="624"/>
      <c r="AO12" s="625"/>
      <c r="AP12" s="615" t="s">
        <v>203</v>
      </c>
      <c r="AQ12" s="616"/>
      <c r="AR12" s="616"/>
      <c r="AS12" s="616"/>
      <c r="AT12" s="616"/>
      <c r="AU12" s="616"/>
      <c r="AV12" s="616"/>
      <c r="AW12" s="616"/>
      <c r="AX12" s="616"/>
      <c r="AY12" s="616"/>
      <c r="AZ12" s="616"/>
      <c r="BA12" s="616"/>
      <c r="BB12" s="616"/>
      <c r="BC12" s="617"/>
      <c r="BD12" s="618">
        <v>281834</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204</v>
      </c>
      <c r="BZ12" s="616"/>
      <c r="CA12" s="616"/>
      <c r="CB12" s="616"/>
      <c r="CC12" s="616"/>
      <c r="CD12" s="616"/>
      <c r="CE12" s="616"/>
      <c r="CF12" s="616"/>
      <c r="CG12" s="616"/>
      <c r="CH12" s="616"/>
      <c r="CI12" s="616"/>
      <c r="CJ12" s="616"/>
      <c r="CK12" s="616"/>
      <c r="CL12" s="617"/>
      <c r="CM12" s="618">
        <v>16813863</v>
      </c>
      <c r="CN12" s="619"/>
      <c r="CO12" s="619"/>
      <c r="CP12" s="619"/>
      <c r="CQ12" s="619"/>
      <c r="CR12" s="619"/>
      <c r="CS12" s="619"/>
      <c r="CT12" s="620"/>
      <c r="CU12" s="621">
        <v>3.8</v>
      </c>
      <c r="CV12" s="621"/>
      <c r="CW12" s="621"/>
      <c r="CX12" s="621"/>
      <c r="CY12" s="627">
        <v>2061558</v>
      </c>
      <c r="CZ12" s="619"/>
      <c r="DA12" s="619"/>
      <c r="DB12" s="619"/>
      <c r="DC12" s="619"/>
      <c r="DD12" s="619"/>
      <c r="DE12" s="619"/>
      <c r="DF12" s="619"/>
      <c r="DG12" s="619"/>
      <c r="DH12" s="619"/>
      <c r="DI12" s="619"/>
      <c r="DJ12" s="619"/>
      <c r="DK12" s="620"/>
      <c r="DL12" s="627">
        <v>7372629</v>
      </c>
      <c r="DM12" s="619"/>
      <c r="DN12" s="619"/>
      <c r="DO12" s="619"/>
      <c r="DP12" s="619"/>
      <c r="DQ12" s="619"/>
      <c r="DR12" s="619"/>
      <c r="DS12" s="619"/>
      <c r="DT12" s="619"/>
      <c r="DU12" s="619"/>
      <c r="DV12" s="619"/>
      <c r="DW12" s="619"/>
      <c r="DX12" s="628"/>
    </row>
    <row r="13" spans="2:138" ht="11.25" customHeight="1">
      <c r="B13" s="615" t="s">
        <v>205</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206</v>
      </c>
      <c r="AQ13" s="616"/>
      <c r="AR13" s="616"/>
      <c r="AS13" s="616"/>
      <c r="AT13" s="616"/>
      <c r="AU13" s="616"/>
      <c r="AV13" s="616"/>
      <c r="AW13" s="616"/>
      <c r="AX13" s="616"/>
      <c r="AY13" s="616"/>
      <c r="AZ13" s="616"/>
      <c r="BA13" s="616"/>
      <c r="BB13" s="616"/>
      <c r="BC13" s="617"/>
      <c r="BD13" s="618">
        <v>683239</v>
      </c>
      <c r="BE13" s="619"/>
      <c r="BF13" s="619"/>
      <c r="BG13" s="619"/>
      <c r="BH13" s="619"/>
      <c r="BI13" s="619"/>
      <c r="BJ13" s="619"/>
      <c r="BK13" s="620"/>
      <c r="BL13" s="621">
        <v>0.6</v>
      </c>
      <c r="BM13" s="621"/>
      <c r="BN13" s="621"/>
      <c r="BO13" s="621"/>
      <c r="BP13" s="622" t="s">
        <v>102</v>
      </c>
      <c r="BQ13" s="622"/>
      <c r="BR13" s="622"/>
      <c r="BS13" s="622"/>
      <c r="BT13" s="622"/>
      <c r="BU13" s="622"/>
      <c r="BV13" s="622"/>
      <c r="BW13" s="626"/>
      <c r="BY13" s="615" t="s">
        <v>207</v>
      </c>
      <c r="BZ13" s="616"/>
      <c r="CA13" s="616"/>
      <c r="CB13" s="616"/>
      <c r="CC13" s="616"/>
      <c r="CD13" s="616"/>
      <c r="CE13" s="616"/>
      <c r="CF13" s="616"/>
      <c r="CG13" s="616"/>
      <c r="CH13" s="616"/>
      <c r="CI13" s="616"/>
      <c r="CJ13" s="616"/>
      <c r="CK13" s="616"/>
      <c r="CL13" s="617"/>
      <c r="CM13" s="618">
        <v>70333570</v>
      </c>
      <c r="CN13" s="619"/>
      <c r="CO13" s="619"/>
      <c r="CP13" s="619"/>
      <c r="CQ13" s="619"/>
      <c r="CR13" s="619"/>
      <c r="CS13" s="619"/>
      <c r="CT13" s="620"/>
      <c r="CU13" s="621">
        <v>15.9</v>
      </c>
      <c r="CV13" s="621"/>
      <c r="CW13" s="621"/>
      <c r="CX13" s="621"/>
      <c r="CY13" s="627">
        <v>57686876</v>
      </c>
      <c r="CZ13" s="619"/>
      <c r="DA13" s="619"/>
      <c r="DB13" s="619"/>
      <c r="DC13" s="619"/>
      <c r="DD13" s="619"/>
      <c r="DE13" s="619"/>
      <c r="DF13" s="619"/>
      <c r="DG13" s="619"/>
      <c r="DH13" s="619"/>
      <c r="DI13" s="619"/>
      <c r="DJ13" s="619"/>
      <c r="DK13" s="620"/>
      <c r="DL13" s="627">
        <v>23624265</v>
      </c>
      <c r="DM13" s="619"/>
      <c r="DN13" s="619"/>
      <c r="DO13" s="619"/>
      <c r="DP13" s="619"/>
      <c r="DQ13" s="619"/>
      <c r="DR13" s="619"/>
      <c r="DS13" s="619"/>
      <c r="DT13" s="619"/>
      <c r="DU13" s="619"/>
      <c r="DV13" s="619"/>
      <c r="DW13" s="619"/>
      <c r="DX13" s="628"/>
    </row>
    <row r="14" spans="2:138" ht="11.25" customHeight="1">
      <c r="B14" s="615" t="s">
        <v>208</v>
      </c>
      <c r="C14" s="616"/>
      <c r="D14" s="616"/>
      <c r="E14" s="616"/>
      <c r="F14" s="616"/>
      <c r="G14" s="616"/>
      <c r="H14" s="616"/>
      <c r="I14" s="616"/>
      <c r="J14" s="616"/>
      <c r="K14" s="616"/>
      <c r="L14" s="616"/>
      <c r="M14" s="616"/>
      <c r="N14" s="616"/>
      <c r="O14" s="616"/>
      <c r="P14" s="616"/>
      <c r="Q14" s="617"/>
      <c r="R14" s="618">
        <v>259830</v>
      </c>
      <c r="S14" s="619"/>
      <c r="T14" s="619"/>
      <c r="U14" s="619"/>
      <c r="V14" s="619"/>
      <c r="W14" s="619"/>
      <c r="X14" s="619"/>
      <c r="Y14" s="620"/>
      <c r="Z14" s="621">
        <v>0.1</v>
      </c>
      <c r="AA14" s="621"/>
      <c r="AB14" s="621"/>
      <c r="AC14" s="621"/>
      <c r="AD14" s="622">
        <v>259830</v>
      </c>
      <c r="AE14" s="622"/>
      <c r="AF14" s="622"/>
      <c r="AG14" s="622"/>
      <c r="AH14" s="622"/>
      <c r="AI14" s="622"/>
      <c r="AJ14" s="622"/>
      <c r="AK14" s="622"/>
      <c r="AL14" s="623">
        <v>0.1</v>
      </c>
      <c r="AM14" s="624"/>
      <c r="AN14" s="624"/>
      <c r="AO14" s="625"/>
      <c r="AP14" s="615" t="s">
        <v>209</v>
      </c>
      <c r="AQ14" s="616"/>
      <c r="AR14" s="616"/>
      <c r="AS14" s="616"/>
      <c r="AT14" s="616"/>
      <c r="AU14" s="616"/>
      <c r="AV14" s="616"/>
      <c r="AW14" s="616"/>
      <c r="AX14" s="616"/>
      <c r="AY14" s="616"/>
      <c r="AZ14" s="616"/>
      <c r="BA14" s="616"/>
      <c r="BB14" s="616"/>
      <c r="BC14" s="617"/>
      <c r="BD14" s="618">
        <v>408431</v>
      </c>
      <c r="BE14" s="619"/>
      <c r="BF14" s="619"/>
      <c r="BG14" s="619"/>
      <c r="BH14" s="619"/>
      <c r="BI14" s="619"/>
      <c r="BJ14" s="619"/>
      <c r="BK14" s="620"/>
      <c r="BL14" s="621">
        <v>0.3</v>
      </c>
      <c r="BM14" s="621"/>
      <c r="BN14" s="621"/>
      <c r="BO14" s="621"/>
      <c r="BP14" s="622" t="s">
        <v>102</v>
      </c>
      <c r="BQ14" s="622"/>
      <c r="BR14" s="622"/>
      <c r="BS14" s="622"/>
      <c r="BT14" s="622"/>
      <c r="BU14" s="622"/>
      <c r="BV14" s="622"/>
      <c r="BW14" s="626"/>
      <c r="BY14" s="615" t="s">
        <v>210</v>
      </c>
      <c r="BZ14" s="616"/>
      <c r="CA14" s="616"/>
      <c r="CB14" s="616"/>
      <c r="CC14" s="616"/>
      <c r="CD14" s="616"/>
      <c r="CE14" s="616"/>
      <c r="CF14" s="616"/>
      <c r="CG14" s="616"/>
      <c r="CH14" s="616"/>
      <c r="CI14" s="616"/>
      <c r="CJ14" s="616"/>
      <c r="CK14" s="616"/>
      <c r="CL14" s="617"/>
      <c r="CM14" s="618">
        <v>22114827</v>
      </c>
      <c r="CN14" s="619"/>
      <c r="CO14" s="619"/>
      <c r="CP14" s="619"/>
      <c r="CQ14" s="619"/>
      <c r="CR14" s="619"/>
      <c r="CS14" s="619"/>
      <c r="CT14" s="620"/>
      <c r="CU14" s="621">
        <v>5</v>
      </c>
      <c r="CV14" s="621"/>
      <c r="CW14" s="621"/>
      <c r="CX14" s="621"/>
      <c r="CY14" s="627">
        <v>1682154</v>
      </c>
      <c r="CZ14" s="619"/>
      <c r="DA14" s="619"/>
      <c r="DB14" s="619"/>
      <c r="DC14" s="619"/>
      <c r="DD14" s="619"/>
      <c r="DE14" s="619"/>
      <c r="DF14" s="619"/>
      <c r="DG14" s="619"/>
      <c r="DH14" s="619"/>
      <c r="DI14" s="619"/>
      <c r="DJ14" s="619"/>
      <c r="DK14" s="620"/>
      <c r="DL14" s="627">
        <v>20006492</v>
      </c>
      <c r="DM14" s="619"/>
      <c r="DN14" s="619"/>
      <c r="DO14" s="619"/>
      <c r="DP14" s="619"/>
      <c r="DQ14" s="619"/>
      <c r="DR14" s="619"/>
      <c r="DS14" s="619"/>
      <c r="DT14" s="619"/>
      <c r="DU14" s="619"/>
      <c r="DV14" s="619"/>
      <c r="DW14" s="619"/>
      <c r="DX14" s="628"/>
    </row>
    <row r="15" spans="2:138" ht="11.25" customHeight="1">
      <c r="B15" s="615" t="s">
        <v>211</v>
      </c>
      <c r="C15" s="616"/>
      <c r="D15" s="616"/>
      <c r="E15" s="616"/>
      <c r="F15" s="616"/>
      <c r="G15" s="616"/>
      <c r="H15" s="616"/>
      <c r="I15" s="616"/>
      <c r="J15" s="616"/>
      <c r="K15" s="616"/>
      <c r="L15" s="616"/>
      <c r="M15" s="616"/>
      <c r="N15" s="616"/>
      <c r="O15" s="616"/>
      <c r="P15" s="616"/>
      <c r="Q15" s="617"/>
      <c r="R15" s="618">
        <v>129769346</v>
      </c>
      <c r="S15" s="619"/>
      <c r="T15" s="619"/>
      <c r="U15" s="619"/>
      <c r="V15" s="619"/>
      <c r="W15" s="619"/>
      <c r="X15" s="619"/>
      <c r="Y15" s="620"/>
      <c r="Z15" s="621">
        <v>28.8</v>
      </c>
      <c r="AA15" s="621"/>
      <c r="AB15" s="621"/>
      <c r="AC15" s="621"/>
      <c r="AD15" s="622">
        <v>126797710</v>
      </c>
      <c r="AE15" s="622"/>
      <c r="AF15" s="622"/>
      <c r="AG15" s="622"/>
      <c r="AH15" s="622"/>
      <c r="AI15" s="622"/>
      <c r="AJ15" s="622"/>
      <c r="AK15" s="622"/>
      <c r="AL15" s="623">
        <v>53.4</v>
      </c>
      <c r="AM15" s="624"/>
      <c r="AN15" s="624"/>
      <c r="AO15" s="625"/>
      <c r="AP15" s="615" t="s">
        <v>212</v>
      </c>
      <c r="AQ15" s="616"/>
      <c r="AR15" s="616"/>
      <c r="AS15" s="616"/>
      <c r="AT15" s="616"/>
      <c r="AU15" s="616"/>
      <c r="AV15" s="616"/>
      <c r="AW15" s="616"/>
      <c r="AX15" s="616"/>
      <c r="AY15" s="616"/>
      <c r="AZ15" s="616"/>
      <c r="BA15" s="616"/>
      <c r="BB15" s="616"/>
      <c r="BC15" s="617"/>
      <c r="BD15" s="618">
        <v>28169185</v>
      </c>
      <c r="BE15" s="619"/>
      <c r="BF15" s="619"/>
      <c r="BG15" s="619"/>
      <c r="BH15" s="619"/>
      <c r="BI15" s="619"/>
      <c r="BJ15" s="619"/>
      <c r="BK15" s="620"/>
      <c r="BL15" s="621">
        <v>23.7</v>
      </c>
      <c r="BM15" s="621"/>
      <c r="BN15" s="621"/>
      <c r="BO15" s="621"/>
      <c r="BP15" s="622" t="s">
        <v>102</v>
      </c>
      <c r="BQ15" s="622"/>
      <c r="BR15" s="622"/>
      <c r="BS15" s="622"/>
      <c r="BT15" s="622"/>
      <c r="BU15" s="622"/>
      <c r="BV15" s="622"/>
      <c r="BW15" s="626"/>
      <c r="BY15" s="615" t="s">
        <v>213</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214</v>
      </c>
      <c r="C16" s="616"/>
      <c r="D16" s="616"/>
      <c r="E16" s="616"/>
      <c r="F16" s="616"/>
      <c r="G16" s="616"/>
      <c r="H16" s="616"/>
      <c r="I16" s="616"/>
      <c r="J16" s="616"/>
      <c r="K16" s="616"/>
      <c r="L16" s="616"/>
      <c r="M16" s="616"/>
      <c r="N16" s="616"/>
      <c r="O16" s="616"/>
      <c r="P16" s="616"/>
      <c r="Q16" s="617"/>
      <c r="R16" s="618">
        <v>126797710</v>
      </c>
      <c r="S16" s="619"/>
      <c r="T16" s="619"/>
      <c r="U16" s="619"/>
      <c r="V16" s="619"/>
      <c r="W16" s="619"/>
      <c r="X16" s="619"/>
      <c r="Y16" s="620"/>
      <c r="Z16" s="623">
        <v>28.1</v>
      </c>
      <c r="AA16" s="624"/>
      <c r="AB16" s="624"/>
      <c r="AC16" s="629"/>
      <c r="AD16" s="627">
        <v>126797710</v>
      </c>
      <c r="AE16" s="619"/>
      <c r="AF16" s="619"/>
      <c r="AG16" s="619"/>
      <c r="AH16" s="619"/>
      <c r="AI16" s="619"/>
      <c r="AJ16" s="619"/>
      <c r="AK16" s="620"/>
      <c r="AL16" s="623">
        <v>53.4</v>
      </c>
      <c r="AM16" s="624"/>
      <c r="AN16" s="624"/>
      <c r="AO16" s="625"/>
      <c r="AP16" s="615" t="s">
        <v>215</v>
      </c>
      <c r="AQ16" s="616"/>
      <c r="AR16" s="616"/>
      <c r="AS16" s="616"/>
      <c r="AT16" s="616"/>
      <c r="AU16" s="616"/>
      <c r="AV16" s="616"/>
      <c r="AW16" s="616"/>
      <c r="AX16" s="616"/>
      <c r="AY16" s="616"/>
      <c r="AZ16" s="616"/>
      <c r="BA16" s="616"/>
      <c r="BB16" s="616"/>
      <c r="BC16" s="617"/>
      <c r="BD16" s="618">
        <v>883673</v>
      </c>
      <c r="BE16" s="619"/>
      <c r="BF16" s="619"/>
      <c r="BG16" s="619"/>
      <c r="BH16" s="619"/>
      <c r="BI16" s="619"/>
      <c r="BJ16" s="619"/>
      <c r="BK16" s="620"/>
      <c r="BL16" s="621">
        <v>0.7</v>
      </c>
      <c r="BM16" s="621"/>
      <c r="BN16" s="621"/>
      <c r="BO16" s="621"/>
      <c r="BP16" s="622" t="s">
        <v>102</v>
      </c>
      <c r="BQ16" s="622"/>
      <c r="BR16" s="622"/>
      <c r="BS16" s="622"/>
      <c r="BT16" s="622"/>
      <c r="BU16" s="622"/>
      <c r="BV16" s="622"/>
      <c r="BW16" s="626"/>
      <c r="BY16" s="615" t="s">
        <v>216</v>
      </c>
      <c r="BZ16" s="616"/>
      <c r="CA16" s="616"/>
      <c r="CB16" s="616"/>
      <c r="CC16" s="616"/>
      <c r="CD16" s="616"/>
      <c r="CE16" s="616"/>
      <c r="CF16" s="616"/>
      <c r="CG16" s="616"/>
      <c r="CH16" s="616"/>
      <c r="CI16" s="616"/>
      <c r="CJ16" s="616"/>
      <c r="CK16" s="616"/>
      <c r="CL16" s="617"/>
      <c r="CM16" s="618">
        <v>98550036</v>
      </c>
      <c r="CN16" s="619"/>
      <c r="CO16" s="619"/>
      <c r="CP16" s="619"/>
      <c r="CQ16" s="619"/>
      <c r="CR16" s="619"/>
      <c r="CS16" s="619"/>
      <c r="CT16" s="620"/>
      <c r="CU16" s="621">
        <v>22.3</v>
      </c>
      <c r="CV16" s="621"/>
      <c r="CW16" s="621"/>
      <c r="CX16" s="621"/>
      <c r="CY16" s="627">
        <v>8738853</v>
      </c>
      <c r="CZ16" s="619"/>
      <c r="DA16" s="619"/>
      <c r="DB16" s="619"/>
      <c r="DC16" s="619"/>
      <c r="DD16" s="619"/>
      <c r="DE16" s="619"/>
      <c r="DF16" s="619"/>
      <c r="DG16" s="619"/>
      <c r="DH16" s="619"/>
      <c r="DI16" s="619"/>
      <c r="DJ16" s="619"/>
      <c r="DK16" s="620"/>
      <c r="DL16" s="627">
        <v>71981104</v>
      </c>
      <c r="DM16" s="619"/>
      <c r="DN16" s="619"/>
      <c r="DO16" s="619"/>
      <c r="DP16" s="619"/>
      <c r="DQ16" s="619"/>
      <c r="DR16" s="619"/>
      <c r="DS16" s="619"/>
      <c r="DT16" s="619"/>
      <c r="DU16" s="619"/>
      <c r="DV16" s="619"/>
      <c r="DW16" s="619"/>
      <c r="DX16" s="628"/>
    </row>
    <row r="17" spans="2:128" ht="11.25" customHeight="1">
      <c r="B17" s="615" t="s">
        <v>217</v>
      </c>
      <c r="C17" s="616"/>
      <c r="D17" s="616"/>
      <c r="E17" s="616"/>
      <c r="F17" s="616"/>
      <c r="G17" s="616"/>
      <c r="H17" s="616"/>
      <c r="I17" s="616"/>
      <c r="J17" s="616"/>
      <c r="K17" s="616"/>
      <c r="L17" s="616"/>
      <c r="M17" s="616"/>
      <c r="N17" s="616"/>
      <c r="O17" s="616"/>
      <c r="P17" s="616"/>
      <c r="Q17" s="617"/>
      <c r="R17" s="618">
        <v>2961244</v>
      </c>
      <c r="S17" s="619"/>
      <c r="T17" s="619"/>
      <c r="U17" s="619"/>
      <c r="V17" s="619"/>
      <c r="W17" s="619"/>
      <c r="X17" s="619"/>
      <c r="Y17" s="620"/>
      <c r="Z17" s="623">
        <v>0.7</v>
      </c>
      <c r="AA17" s="624"/>
      <c r="AB17" s="624"/>
      <c r="AC17" s="629"/>
      <c r="AD17" s="627" t="s">
        <v>102</v>
      </c>
      <c r="AE17" s="619"/>
      <c r="AF17" s="619"/>
      <c r="AG17" s="619"/>
      <c r="AH17" s="619"/>
      <c r="AI17" s="619"/>
      <c r="AJ17" s="619"/>
      <c r="AK17" s="620"/>
      <c r="AL17" s="623" t="s">
        <v>102</v>
      </c>
      <c r="AM17" s="624"/>
      <c r="AN17" s="624"/>
      <c r="AO17" s="625"/>
      <c r="AP17" s="615" t="s">
        <v>218</v>
      </c>
      <c r="AQ17" s="616"/>
      <c r="AR17" s="616"/>
      <c r="AS17" s="616"/>
      <c r="AT17" s="616"/>
      <c r="AU17" s="616"/>
      <c r="AV17" s="616"/>
      <c r="AW17" s="616"/>
      <c r="AX17" s="616"/>
      <c r="AY17" s="616"/>
      <c r="AZ17" s="616"/>
      <c r="BA17" s="616"/>
      <c r="BB17" s="616"/>
      <c r="BC17" s="617"/>
      <c r="BD17" s="618">
        <v>27285512</v>
      </c>
      <c r="BE17" s="619"/>
      <c r="BF17" s="619"/>
      <c r="BG17" s="619"/>
      <c r="BH17" s="619"/>
      <c r="BI17" s="619"/>
      <c r="BJ17" s="619"/>
      <c r="BK17" s="620"/>
      <c r="BL17" s="621">
        <v>23</v>
      </c>
      <c r="BM17" s="621"/>
      <c r="BN17" s="621"/>
      <c r="BO17" s="621"/>
      <c r="BP17" s="622" t="s">
        <v>102</v>
      </c>
      <c r="BQ17" s="622"/>
      <c r="BR17" s="622"/>
      <c r="BS17" s="622"/>
      <c r="BT17" s="622"/>
      <c r="BU17" s="622"/>
      <c r="BV17" s="622"/>
      <c r="BW17" s="626"/>
      <c r="BY17" s="615" t="s">
        <v>219</v>
      </c>
      <c r="BZ17" s="616"/>
      <c r="CA17" s="616"/>
      <c r="CB17" s="616"/>
      <c r="CC17" s="616"/>
      <c r="CD17" s="616"/>
      <c r="CE17" s="616"/>
      <c r="CF17" s="616"/>
      <c r="CG17" s="616"/>
      <c r="CH17" s="616"/>
      <c r="CI17" s="616"/>
      <c r="CJ17" s="616"/>
      <c r="CK17" s="616"/>
      <c r="CL17" s="617"/>
      <c r="CM17" s="618">
        <v>768328</v>
      </c>
      <c r="CN17" s="619"/>
      <c r="CO17" s="619"/>
      <c r="CP17" s="619"/>
      <c r="CQ17" s="619"/>
      <c r="CR17" s="619"/>
      <c r="CS17" s="619"/>
      <c r="CT17" s="620"/>
      <c r="CU17" s="621">
        <v>0.2</v>
      </c>
      <c r="CV17" s="621"/>
      <c r="CW17" s="621"/>
      <c r="CX17" s="621"/>
      <c r="CY17" s="627" t="s">
        <v>102</v>
      </c>
      <c r="CZ17" s="619"/>
      <c r="DA17" s="619"/>
      <c r="DB17" s="619"/>
      <c r="DC17" s="619"/>
      <c r="DD17" s="619"/>
      <c r="DE17" s="619"/>
      <c r="DF17" s="619"/>
      <c r="DG17" s="619"/>
      <c r="DH17" s="619"/>
      <c r="DI17" s="619"/>
      <c r="DJ17" s="619"/>
      <c r="DK17" s="620"/>
      <c r="DL17" s="627">
        <v>13836</v>
      </c>
      <c r="DM17" s="619"/>
      <c r="DN17" s="619"/>
      <c r="DO17" s="619"/>
      <c r="DP17" s="619"/>
      <c r="DQ17" s="619"/>
      <c r="DR17" s="619"/>
      <c r="DS17" s="619"/>
      <c r="DT17" s="619"/>
      <c r="DU17" s="619"/>
      <c r="DV17" s="619"/>
      <c r="DW17" s="619"/>
      <c r="DX17" s="628"/>
    </row>
    <row r="18" spans="2:128" ht="11.25" customHeight="1">
      <c r="B18" s="615" t="s">
        <v>220</v>
      </c>
      <c r="C18" s="616"/>
      <c r="D18" s="616"/>
      <c r="E18" s="616"/>
      <c r="F18" s="616"/>
      <c r="G18" s="616"/>
      <c r="H18" s="616"/>
      <c r="I18" s="616"/>
      <c r="J18" s="616"/>
      <c r="K18" s="616"/>
      <c r="L18" s="616"/>
      <c r="M18" s="616"/>
      <c r="N18" s="616"/>
      <c r="O18" s="616"/>
      <c r="P18" s="616"/>
      <c r="Q18" s="617"/>
      <c r="R18" s="618">
        <v>10392</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221</v>
      </c>
      <c r="AQ18" s="616"/>
      <c r="AR18" s="616"/>
      <c r="AS18" s="616"/>
      <c r="AT18" s="616"/>
      <c r="AU18" s="616"/>
      <c r="AV18" s="616"/>
      <c r="AW18" s="616"/>
      <c r="AX18" s="616"/>
      <c r="AY18" s="616"/>
      <c r="AZ18" s="616"/>
      <c r="BA18" s="616"/>
      <c r="BB18" s="616"/>
      <c r="BC18" s="617"/>
      <c r="BD18" s="618">
        <v>28975212</v>
      </c>
      <c r="BE18" s="619"/>
      <c r="BF18" s="619"/>
      <c r="BG18" s="619"/>
      <c r="BH18" s="619"/>
      <c r="BI18" s="619"/>
      <c r="BJ18" s="619"/>
      <c r="BK18" s="620"/>
      <c r="BL18" s="621">
        <v>24.4</v>
      </c>
      <c r="BM18" s="621"/>
      <c r="BN18" s="621"/>
      <c r="BO18" s="621"/>
      <c r="BP18" s="622" t="s">
        <v>102</v>
      </c>
      <c r="BQ18" s="622"/>
      <c r="BR18" s="622"/>
      <c r="BS18" s="622"/>
      <c r="BT18" s="622"/>
      <c r="BU18" s="622"/>
      <c r="BV18" s="622"/>
      <c r="BW18" s="626"/>
      <c r="BY18" s="615" t="s">
        <v>222</v>
      </c>
      <c r="BZ18" s="616"/>
      <c r="CA18" s="616"/>
      <c r="CB18" s="616"/>
      <c r="CC18" s="616"/>
      <c r="CD18" s="616"/>
      <c r="CE18" s="616"/>
      <c r="CF18" s="616"/>
      <c r="CG18" s="616"/>
      <c r="CH18" s="616"/>
      <c r="CI18" s="616"/>
      <c r="CJ18" s="616"/>
      <c r="CK18" s="616"/>
      <c r="CL18" s="617"/>
      <c r="CM18" s="618">
        <v>78193262</v>
      </c>
      <c r="CN18" s="619"/>
      <c r="CO18" s="619"/>
      <c r="CP18" s="619"/>
      <c r="CQ18" s="619"/>
      <c r="CR18" s="619"/>
      <c r="CS18" s="619"/>
      <c r="CT18" s="620"/>
      <c r="CU18" s="621">
        <v>17.7</v>
      </c>
      <c r="CV18" s="621"/>
      <c r="CW18" s="621"/>
      <c r="CX18" s="621"/>
      <c r="CY18" s="627" t="s">
        <v>102</v>
      </c>
      <c r="CZ18" s="619"/>
      <c r="DA18" s="619"/>
      <c r="DB18" s="619"/>
      <c r="DC18" s="619"/>
      <c r="DD18" s="619"/>
      <c r="DE18" s="619"/>
      <c r="DF18" s="619"/>
      <c r="DG18" s="619"/>
      <c r="DH18" s="619"/>
      <c r="DI18" s="619"/>
      <c r="DJ18" s="619"/>
      <c r="DK18" s="620"/>
      <c r="DL18" s="627">
        <v>76763890</v>
      </c>
      <c r="DM18" s="619"/>
      <c r="DN18" s="619"/>
      <c r="DO18" s="619"/>
      <c r="DP18" s="619"/>
      <c r="DQ18" s="619"/>
      <c r="DR18" s="619"/>
      <c r="DS18" s="619"/>
      <c r="DT18" s="619"/>
      <c r="DU18" s="619"/>
      <c r="DV18" s="619"/>
      <c r="DW18" s="619"/>
      <c r="DX18" s="628"/>
    </row>
    <row r="19" spans="2:128" ht="11.25" customHeight="1">
      <c r="B19" s="615" t="s">
        <v>223</v>
      </c>
      <c r="C19" s="616"/>
      <c r="D19" s="616"/>
      <c r="E19" s="616"/>
      <c r="F19" s="616"/>
      <c r="G19" s="616"/>
      <c r="H19" s="616"/>
      <c r="I19" s="616"/>
      <c r="J19" s="616"/>
      <c r="K19" s="616"/>
      <c r="L19" s="616"/>
      <c r="M19" s="616"/>
      <c r="N19" s="616"/>
      <c r="O19" s="616"/>
      <c r="P19" s="616"/>
      <c r="Q19" s="617"/>
      <c r="R19" s="618">
        <v>261982094</v>
      </c>
      <c r="S19" s="619"/>
      <c r="T19" s="619"/>
      <c r="U19" s="619"/>
      <c r="V19" s="619"/>
      <c r="W19" s="619"/>
      <c r="X19" s="619"/>
      <c r="Y19" s="620"/>
      <c r="Z19" s="623">
        <v>58.1</v>
      </c>
      <c r="AA19" s="624"/>
      <c r="AB19" s="624"/>
      <c r="AC19" s="629"/>
      <c r="AD19" s="627">
        <v>235879766</v>
      </c>
      <c r="AE19" s="619"/>
      <c r="AF19" s="619"/>
      <c r="AG19" s="619"/>
      <c r="AH19" s="619"/>
      <c r="AI19" s="619"/>
      <c r="AJ19" s="619"/>
      <c r="AK19" s="620"/>
      <c r="AL19" s="623">
        <v>99.4</v>
      </c>
      <c r="AM19" s="624"/>
      <c r="AN19" s="624"/>
      <c r="AO19" s="625"/>
      <c r="AP19" s="615" t="s">
        <v>224</v>
      </c>
      <c r="AQ19" s="616"/>
      <c r="AR19" s="616"/>
      <c r="AS19" s="616"/>
      <c r="AT19" s="616"/>
      <c r="AU19" s="616"/>
      <c r="AV19" s="616"/>
      <c r="AW19" s="616"/>
      <c r="AX19" s="616"/>
      <c r="AY19" s="616"/>
      <c r="AZ19" s="616"/>
      <c r="BA19" s="616"/>
      <c r="BB19" s="616"/>
      <c r="BC19" s="617"/>
      <c r="BD19" s="618">
        <v>1706391</v>
      </c>
      <c r="BE19" s="619"/>
      <c r="BF19" s="619"/>
      <c r="BG19" s="619"/>
      <c r="BH19" s="619"/>
      <c r="BI19" s="619"/>
      <c r="BJ19" s="619"/>
      <c r="BK19" s="620"/>
      <c r="BL19" s="621">
        <v>1.4</v>
      </c>
      <c r="BM19" s="621"/>
      <c r="BN19" s="621"/>
      <c r="BO19" s="621"/>
      <c r="BP19" s="622" t="s">
        <v>102</v>
      </c>
      <c r="BQ19" s="622"/>
      <c r="BR19" s="622"/>
      <c r="BS19" s="622"/>
      <c r="BT19" s="622"/>
      <c r="BU19" s="622"/>
      <c r="BV19" s="622"/>
      <c r="BW19" s="626"/>
      <c r="BY19" s="615" t="s">
        <v>225</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226</v>
      </c>
      <c r="C20" s="616"/>
      <c r="D20" s="616"/>
      <c r="E20" s="616"/>
      <c r="F20" s="616"/>
      <c r="G20" s="616"/>
      <c r="H20" s="616"/>
      <c r="I20" s="616"/>
      <c r="J20" s="616"/>
      <c r="K20" s="616"/>
      <c r="L20" s="616"/>
      <c r="M20" s="616"/>
      <c r="N20" s="616"/>
      <c r="O20" s="616"/>
      <c r="P20" s="616"/>
      <c r="Q20" s="617"/>
      <c r="R20" s="618">
        <v>220897</v>
      </c>
      <c r="S20" s="619"/>
      <c r="T20" s="619"/>
      <c r="U20" s="619"/>
      <c r="V20" s="619"/>
      <c r="W20" s="619"/>
      <c r="X20" s="619"/>
      <c r="Y20" s="620"/>
      <c r="Z20" s="623">
        <v>0</v>
      </c>
      <c r="AA20" s="624"/>
      <c r="AB20" s="624"/>
      <c r="AC20" s="629"/>
      <c r="AD20" s="627">
        <v>220897</v>
      </c>
      <c r="AE20" s="619"/>
      <c r="AF20" s="619"/>
      <c r="AG20" s="619"/>
      <c r="AH20" s="619"/>
      <c r="AI20" s="619"/>
      <c r="AJ20" s="619"/>
      <c r="AK20" s="620"/>
      <c r="AL20" s="623">
        <v>0.1</v>
      </c>
      <c r="AM20" s="624"/>
      <c r="AN20" s="624"/>
      <c r="AO20" s="625"/>
      <c r="AP20" s="630" t="s">
        <v>227</v>
      </c>
      <c r="AQ20" s="631"/>
      <c r="AR20" s="631"/>
      <c r="AS20" s="631"/>
      <c r="AT20" s="631"/>
      <c r="AU20" s="631"/>
      <c r="AV20" s="631"/>
      <c r="AW20" s="631"/>
      <c r="AX20" s="631"/>
      <c r="AY20" s="631"/>
      <c r="AZ20" s="631"/>
      <c r="BA20" s="631"/>
      <c r="BB20" s="631"/>
      <c r="BC20" s="632"/>
      <c r="BD20" s="618">
        <v>889535</v>
      </c>
      <c r="BE20" s="619"/>
      <c r="BF20" s="619"/>
      <c r="BG20" s="619"/>
      <c r="BH20" s="619"/>
      <c r="BI20" s="619"/>
      <c r="BJ20" s="619"/>
      <c r="BK20" s="620"/>
      <c r="BL20" s="621">
        <v>0.7</v>
      </c>
      <c r="BM20" s="621"/>
      <c r="BN20" s="621"/>
      <c r="BO20" s="621"/>
      <c r="BP20" s="622" t="s">
        <v>102</v>
      </c>
      <c r="BQ20" s="622"/>
      <c r="BR20" s="622"/>
      <c r="BS20" s="622"/>
      <c r="BT20" s="622"/>
      <c r="BU20" s="622"/>
      <c r="BV20" s="622"/>
      <c r="BW20" s="626"/>
      <c r="BY20" s="630" t="s">
        <v>228</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229</v>
      </c>
      <c r="C21" s="616"/>
      <c r="D21" s="616"/>
      <c r="E21" s="616"/>
      <c r="F21" s="616"/>
      <c r="G21" s="616"/>
      <c r="H21" s="616"/>
      <c r="I21" s="616"/>
      <c r="J21" s="616"/>
      <c r="K21" s="616"/>
      <c r="L21" s="616"/>
      <c r="M21" s="616"/>
      <c r="N21" s="616"/>
      <c r="O21" s="616"/>
      <c r="P21" s="616"/>
      <c r="Q21" s="617"/>
      <c r="R21" s="618">
        <v>9638380</v>
      </c>
      <c r="S21" s="619"/>
      <c r="T21" s="619"/>
      <c r="U21" s="619"/>
      <c r="V21" s="619"/>
      <c r="W21" s="619"/>
      <c r="X21" s="619"/>
      <c r="Y21" s="620"/>
      <c r="Z21" s="623">
        <v>2.1</v>
      </c>
      <c r="AA21" s="624"/>
      <c r="AB21" s="624"/>
      <c r="AC21" s="629"/>
      <c r="AD21" s="627" t="s">
        <v>102</v>
      </c>
      <c r="AE21" s="619"/>
      <c r="AF21" s="619"/>
      <c r="AG21" s="619"/>
      <c r="AH21" s="619"/>
      <c r="AI21" s="619"/>
      <c r="AJ21" s="619"/>
      <c r="AK21" s="620"/>
      <c r="AL21" s="623" t="s">
        <v>102</v>
      </c>
      <c r="AM21" s="624"/>
      <c r="AN21" s="624"/>
      <c r="AO21" s="625"/>
      <c r="AP21" s="630" t="s">
        <v>230</v>
      </c>
      <c r="AQ21" s="631"/>
      <c r="AR21" s="631"/>
      <c r="AS21" s="631"/>
      <c r="AT21" s="631"/>
      <c r="AU21" s="631"/>
      <c r="AV21" s="631"/>
      <c r="AW21" s="631"/>
      <c r="AX21" s="631"/>
      <c r="AY21" s="631"/>
      <c r="AZ21" s="631"/>
      <c r="BA21" s="631"/>
      <c r="BB21" s="631"/>
      <c r="BC21" s="632"/>
      <c r="BD21" s="618">
        <v>251846</v>
      </c>
      <c r="BE21" s="619"/>
      <c r="BF21" s="619"/>
      <c r="BG21" s="619"/>
      <c r="BH21" s="619"/>
      <c r="BI21" s="619"/>
      <c r="BJ21" s="619"/>
      <c r="BK21" s="620"/>
      <c r="BL21" s="621">
        <v>0.2</v>
      </c>
      <c r="BM21" s="621"/>
      <c r="BN21" s="621"/>
      <c r="BO21" s="621"/>
      <c r="BP21" s="622" t="s">
        <v>102</v>
      </c>
      <c r="BQ21" s="622"/>
      <c r="BR21" s="622"/>
      <c r="BS21" s="622"/>
      <c r="BT21" s="622"/>
      <c r="BU21" s="622"/>
      <c r="BV21" s="622"/>
      <c r="BW21" s="626"/>
      <c r="BY21" s="630" t="s">
        <v>231</v>
      </c>
      <c r="BZ21" s="631"/>
      <c r="CA21" s="631"/>
      <c r="CB21" s="631"/>
      <c r="CC21" s="631"/>
      <c r="CD21" s="631"/>
      <c r="CE21" s="631"/>
      <c r="CF21" s="631"/>
      <c r="CG21" s="631"/>
      <c r="CH21" s="631"/>
      <c r="CI21" s="631"/>
      <c r="CJ21" s="631"/>
      <c r="CK21" s="631"/>
      <c r="CL21" s="632"/>
      <c r="CM21" s="618">
        <v>142819</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142819</v>
      </c>
      <c r="DM21" s="619"/>
      <c r="DN21" s="619"/>
      <c r="DO21" s="619"/>
      <c r="DP21" s="619"/>
      <c r="DQ21" s="619"/>
      <c r="DR21" s="619"/>
      <c r="DS21" s="619"/>
      <c r="DT21" s="619"/>
      <c r="DU21" s="619"/>
      <c r="DV21" s="619"/>
      <c r="DW21" s="619"/>
      <c r="DX21" s="628"/>
    </row>
    <row r="22" spans="2:128" ht="11.25" customHeight="1">
      <c r="B22" s="615" t="s">
        <v>232</v>
      </c>
      <c r="C22" s="616"/>
      <c r="D22" s="616"/>
      <c r="E22" s="616"/>
      <c r="F22" s="616"/>
      <c r="G22" s="616"/>
      <c r="H22" s="616"/>
      <c r="I22" s="616"/>
      <c r="J22" s="616"/>
      <c r="K22" s="616"/>
      <c r="L22" s="616"/>
      <c r="M22" s="616"/>
      <c r="N22" s="616"/>
      <c r="O22" s="616"/>
      <c r="P22" s="616"/>
      <c r="Q22" s="617"/>
      <c r="R22" s="618">
        <v>4215816</v>
      </c>
      <c r="S22" s="619"/>
      <c r="T22" s="619"/>
      <c r="U22" s="619"/>
      <c r="V22" s="619"/>
      <c r="W22" s="619"/>
      <c r="X22" s="619"/>
      <c r="Y22" s="620"/>
      <c r="Z22" s="623">
        <v>0.9</v>
      </c>
      <c r="AA22" s="624"/>
      <c r="AB22" s="624"/>
      <c r="AC22" s="629"/>
      <c r="AD22" s="627">
        <v>913720</v>
      </c>
      <c r="AE22" s="619"/>
      <c r="AF22" s="619"/>
      <c r="AG22" s="619"/>
      <c r="AH22" s="619"/>
      <c r="AI22" s="619"/>
      <c r="AJ22" s="619"/>
      <c r="AK22" s="620"/>
      <c r="AL22" s="623">
        <v>0.4</v>
      </c>
      <c r="AM22" s="624"/>
      <c r="AN22" s="624"/>
      <c r="AO22" s="625"/>
      <c r="AP22" s="630" t="s">
        <v>233</v>
      </c>
      <c r="AQ22" s="631"/>
      <c r="AR22" s="631"/>
      <c r="AS22" s="631"/>
      <c r="AT22" s="631"/>
      <c r="AU22" s="631"/>
      <c r="AV22" s="631"/>
      <c r="AW22" s="631"/>
      <c r="AX22" s="631"/>
      <c r="AY22" s="631"/>
      <c r="AZ22" s="631"/>
      <c r="BA22" s="631"/>
      <c r="BB22" s="631"/>
      <c r="BC22" s="632"/>
      <c r="BD22" s="618">
        <v>1053776</v>
      </c>
      <c r="BE22" s="619"/>
      <c r="BF22" s="619"/>
      <c r="BG22" s="619"/>
      <c r="BH22" s="619"/>
      <c r="BI22" s="619"/>
      <c r="BJ22" s="619"/>
      <c r="BK22" s="620"/>
      <c r="BL22" s="621">
        <v>0.9</v>
      </c>
      <c r="BM22" s="621"/>
      <c r="BN22" s="621"/>
      <c r="BO22" s="621"/>
      <c r="BP22" s="622" t="s">
        <v>102</v>
      </c>
      <c r="BQ22" s="622"/>
      <c r="BR22" s="622"/>
      <c r="BS22" s="622"/>
      <c r="BT22" s="622"/>
      <c r="BU22" s="622"/>
      <c r="BV22" s="622"/>
      <c r="BW22" s="626"/>
      <c r="BY22" s="630" t="s">
        <v>234</v>
      </c>
      <c r="BZ22" s="631"/>
      <c r="CA22" s="631"/>
      <c r="CB22" s="631"/>
      <c r="CC22" s="631"/>
      <c r="CD22" s="631"/>
      <c r="CE22" s="631"/>
      <c r="CF22" s="631"/>
      <c r="CG22" s="631"/>
      <c r="CH22" s="631"/>
      <c r="CI22" s="631"/>
      <c r="CJ22" s="631"/>
      <c r="CK22" s="631"/>
      <c r="CL22" s="632"/>
      <c r="CM22" s="618">
        <v>404777</v>
      </c>
      <c r="CN22" s="619"/>
      <c r="CO22" s="619"/>
      <c r="CP22" s="619"/>
      <c r="CQ22" s="619"/>
      <c r="CR22" s="619"/>
      <c r="CS22" s="619"/>
      <c r="CT22" s="620"/>
      <c r="CU22" s="621">
        <v>0.1</v>
      </c>
      <c r="CV22" s="621"/>
      <c r="CW22" s="621"/>
      <c r="CX22" s="621"/>
      <c r="CY22" s="627" t="s">
        <v>102</v>
      </c>
      <c r="CZ22" s="619"/>
      <c r="DA22" s="619"/>
      <c r="DB22" s="619"/>
      <c r="DC22" s="619"/>
      <c r="DD22" s="619"/>
      <c r="DE22" s="619"/>
      <c r="DF22" s="619"/>
      <c r="DG22" s="619"/>
      <c r="DH22" s="619"/>
      <c r="DI22" s="619"/>
      <c r="DJ22" s="619"/>
      <c r="DK22" s="620"/>
      <c r="DL22" s="627">
        <v>404777</v>
      </c>
      <c r="DM22" s="619"/>
      <c r="DN22" s="619"/>
      <c r="DO22" s="619"/>
      <c r="DP22" s="619"/>
      <c r="DQ22" s="619"/>
      <c r="DR22" s="619"/>
      <c r="DS22" s="619"/>
      <c r="DT22" s="619"/>
      <c r="DU22" s="619"/>
      <c r="DV22" s="619"/>
      <c r="DW22" s="619"/>
      <c r="DX22" s="628"/>
    </row>
    <row r="23" spans="2:128" ht="11.25" customHeight="1">
      <c r="B23" s="615" t="s">
        <v>235</v>
      </c>
      <c r="C23" s="616"/>
      <c r="D23" s="616"/>
      <c r="E23" s="616"/>
      <c r="F23" s="616"/>
      <c r="G23" s="616"/>
      <c r="H23" s="616"/>
      <c r="I23" s="616"/>
      <c r="J23" s="616"/>
      <c r="K23" s="616"/>
      <c r="L23" s="616"/>
      <c r="M23" s="616"/>
      <c r="N23" s="616"/>
      <c r="O23" s="616"/>
      <c r="P23" s="616"/>
      <c r="Q23" s="617"/>
      <c r="R23" s="618">
        <v>1376493</v>
      </c>
      <c r="S23" s="619"/>
      <c r="T23" s="619"/>
      <c r="U23" s="619"/>
      <c r="V23" s="619"/>
      <c r="W23" s="619"/>
      <c r="X23" s="619"/>
      <c r="Y23" s="620"/>
      <c r="Z23" s="623">
        <v>0.3</v>
      </c>
      <c r="AA23" s="624"/>
      <c r="AB23" s="624"/>
      <c r="AC23" s="629"/>
      <c r="AD23" s="627">
        <v>7439</v>
      </c>
      <c r="AE23" s="619"/>
      <c r="AF23" s="619"/>
      <c r="AG23" s="619"/>
      <c r="AH23" s="619"/>
      <c r="AI23" s="619"/>
      <c r="AJ23" s="619"/>
      <c r="AK23" s="620"/>
      <c r="AL23" s="623">
        <v>0</v>
      </c>
      <c r="AM23" s="624"/>
      <c r="AN23" s="624"/>
      <c r="AO23" s="625"/>
      <c r="AP23" s="630" t="s">
        <v>236</v>
      </c>
      <c r="AQ23" s="631"/>
      <c r="AR23" s="631"/>
      <c r="AS23" s="631"/>
      <c r="AT23" s="631"/>
      <c r="AU23" s="631"/>
      <c r="AV23" s="631"/>
      <c r="AW23" s="631"/>
      <c r="AX23" s="631"/>
      <c r="AY23" s="631"/>
      <c r="AZ23" s="631"/>
      <c r="BA23" s="631"/>
      <c r="BB23" s="631"/>
      <c r="BC23" s="632"/>
      <c r="BD23" s="618">
        <v>7663605</v>
      </c>
      <c r="BE23" s="619"/>
      <c r="BF23" s="619"/>
      <c r="BG23" s="619"/>
      <c r="BH23" s="619"/>
      <c r="BI23" s="619"/>
      <c r="BJ23" s="619"/>
      <c r="BK23" s="620"/>
      <c r="BL23" s="621">
        <v>6.5</v>
      </c>
      <c r="BM23" s="621"/>
      <c r="BN23" s="621"/>
      <c r="BO23" s="621"/>
      <c r="BP23" s="622" t="s">
        <v>102</v>
      </c>
      <c r="BQ23" s="622"/>
      <c r="BR23" s="622"/>
      <c r="BS23" s="622"/>
      <c r="BT23" s="622"/>
      <c r="BU23" s="622"/>
      <c r="BV23" s="622"/>
      <c r="BW23" s="626"/>
      <c r="BY23" s="630" t="s">
        <v>237</v>
      </c>
      <c r="BZ23" s="631"/>
      <c r="CA23" s="631"/>
      <c r="CB23" s="631"/>
      <c r="CC23" s="631"/>
      <c r="CD23" s="631"/>
      <c r="CE23" s="631"/>
      <c r="CF23" s="631"/>
      <c r="CG23" s="631"/>
      <c r="CH23" s="631"/>
      <c r="CI23" s="631"/>
      <c r="CJ23" s="631"/>
      <c r="CK23" s="631"/>
      <c r="CL23" s="632"/>
      <c r="CM23" s="618">
        <v>242757</v>
      </c>
      <c r="CN23" s="619"/>
      <c r="CO23" s="619"/>
      <c r="CP23" s="619"/>
      <c r="CQ23" s="619"/>
      <c r="CR23" s="619"/>
      <c r="CS23" s="619"/>
      <c r="CT23" s="620"/>
      <c r="CU23" s="621">
        <v>0.1</v>
      </c>
      <c r="CV23" s="621"/>
      <c r="CW23" s="621"/>
      <c r="CX23" s="621"/>
      <c r="CY23" s="627" t="s">
        <v>102</v>
      </c>
      <c r="CZ23" s="619"/>
      <c r="DA23" s="619"/>
      <c r="DB23" s="619"/>
      <c r="DC23" s="619"/>
      <c r="DD23" s="619"/>
      <c r="DE23" s="619"/>
      <c r="DF23" s="619"/>
      <c r="DG23" s="619"/>
      <c r="DH23" s="619"/>
      <c r="DI23" s="619"/>
      <c r="DJ23" s="619"/>
      <c r="DK23" s="620"/>
      <c r="DL23" s="627">
        <v>242757</v>
      </c>
      <c r="DM23" s="619"/>
      <c r="DN23" s="619"/>
      <c r="DO23" s="619"/>
      <c r="DP23" s="619"/>
      <c r="DQ23" s="619"/>
      <c r="DR23" s="619"/>
      <c r="DS23" s="619"/>
      <c r="DT23" s="619"/>
      <c r="DU23" s="619"/>
      <c r="DV23" s="619"/>
      <c r="DW23" s="619"/>
      <c r="DX23" s="628"/>
    </row>
    <row r="24" spans="2:128" ht="11.25" customHeight="1">
      <c r="B24" s="615" t="s">
        <v>238</v>
      </c>
      <c r="C24" s="616"/>
      <c r="D24" s="616"/>
      <c r="E24" s="616"/>
      <c r="F24" s="616"/>
      <c r="G24" s="616"/>
      <c r="H24" s="616"/>
      <c r="I24" s="616"/>
      <c r="J24" s="616"/>
      <c r="K24" s="616"/>
      <c r="L24" s="616"/>
      <c r="M24" s="616"/>
      <c r="N24" s="616"/>
      <c r="O24" s="616"/>
      <c r="P24" s="616"/>
      <c r="Q24" s="617"/>
      <c r="R24" s="618">
        <v>77191874</v>
      </c>
      <c r="S24" s="619"/>
      <c r="T24" s="619"/>
      <c r="U24" s="619"/>
      <c r="V24" s="619"/>
      <c r="W24" s="619"/>
      <c r="X24" s="619"/>
      <c r="Y24" s="620"/>
      <c r="Z24" s="623">
        <v>17.100000000000001</v>
      </c>
      <c r="AA24" s="624"/>
      <c r="AB24" s="624"/>
      <c r="AC24" s="629"/>
      <c r="AD24" s="627" t="s">
        <v>102</v>
      </c>
      <c r="AE24" s="619"/>
      <c r="AF24" s="619"/>
      <c r="AG24" s="619"/>
      <c r="AH24" s="619"/>
      <c r="AI24" s="619"/>
      <c r="AJ24" s="619"/>
      <c r="AK24" s="620"/>
      <c r="AL24" s="623" t="s">
        <v>102</v>
      </c>
      <c r="AM24" s="624"/>
      <c r="AN24" s="624"/>
      <c r="AO24" s="625"/>
      <c r="AP24" s="630" t="s">
        <v>239</v>
      </c>
      <c r="AQ24" s="631"/>
      <c r="AR24" s="631"/>
      <c r="AS24" s="631"/>
      <c r="AT24" s="631"/>
      <c r="AU24" s="631"/>
      <c r="AV24" s="631"/>
      <c r="AW24" s="631"/>
      <c r="AX24" s="631"/>
      <c r="AY24" s="631"/>
      <c r="AZ24" s="631"/>
      <c r="BA24" s="631"/>
      <c r="BB24" s="631"/>
      <c r="BC24" s="632"/>
      <c r="BD24" s="618">
        <v>11946484</v>
      </c>
      <c r="BE24" s="619"/>
      <c r="BF24" s="619"/>
      <c r="BG24" s="619"/>
      <c r="BH24" s="619"/>
      <c r="BI24" s="619"/>
      <c r="BJ24" s="619"/>
      <c r="BK24" s="620"/>
      <c r="BL24" s="621">
        <v>10.1</v>
      </c>
      <c r="BM24" s="621"/>
      <c r="BN24" s="621"/>
      <c r="BO24" s="621"/>
      <c r="BP24" s="622" t="s">
        <v>102</v>
      </c>
      <c r="BQ24" s="622"/>
      <c r="BR24" s="622"/>
      <c r="BS24" s="622"/>
      <c r="BT24" s="622"/>
      <c r="BU24" s="622"/>
      <c r="BV24" s="622"/>
      <c r="BW24" s="626"/>
      <c r="BY24" s="630" t="s">
        <v>240</v>
      </c>
      <c r="BZ24" s="631"/>
      <c r="CA24" s="631"/>
      <c r="CB24" s="631"/>
      <c r="CC24" s="631"/>
      <c r="CD24" s="631"/>
      <c r="CE24" s="631"/>
      <c r="CF24" s="631"/>
      <c r="CG24" s="631"/>
      <c r="CH24" s="631"/>
      <c r="CI24" s="631"/>
      <c r="CJ24" s="631"/>
      <c r="CK24" s="631"/>
      <c r="CL24" s="632"/>
      <c r="CM24" s="618">
        <v>14338010</v>
      </c>
      <c r="CN24" s="619"/>
      <c r="CO24" s="619"/>
      <c r="CP24" s="619"/>
      <c r="CQ24" s="619"/>
      <c r="CR24" s="619"/>
      <c r="CS24" s="619"/>
      <c r="CT24" s="620"/>
      <c r="CU24" s="621">
        <v>3.2</v>
      </c>
      <c r="CV24" s="621"/>
      <c r="CW24" s="621"/>
      <c r="CX24" s="621"/>
      <c r="CY24" s="627" t="s">
        <v>102</v>
      </c>
      <c r="CZ24" s="619"/>
      <c r="DA24" s="619"/>
      <c r="DB24" s="619"/>
      <c r="DC24" s="619"/>
      <c r="DD24" s="619"/>
      <c r="DE24" s="619"/>
      <c r="DF24" s="619"/>
      <c r="DG24" s="619"/>
      <c r="DH24" s="619"/>
      <c r="DI24" s="619"/>
      <c r="DJ24" s="619"/>
      <c r="DK24" s="620"/>
      <c r="DL24" s="627">
        <v>14338010</v>
      </c>
      <c r="DM24" s="619"/>
      <c r="DN24" s="619"/>
      <c r="DO24" s="619"/>
      <c r="DP24" s="619"/>
      <c r="DQ24" s="619"/>
      <c r="DR24" s="619"/>
      <c r="DS24" s="619"/>
      <c r="DT24" s="619"/>
      <c r="DU24" s="619"/>
      <c r="DV24" s="619"/>
      <c r="DW24" s="619"/>
      <c r="DX24" s="628"/>
    </row>
    <row r="25" spans="2:128" ht="11.25" customHeight="1">
      <c r="B25" s="615" t="s">
        <v>241</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242</v>
      </c>
      <c r="AQ25" s="631"/>
      <c r="AR25" s="631"/>
      <c r="AS25" s="631"/>
      <c r="AT25" s="631"/>
      <c r="AU25" s="631"/>
      <c r="AV25" s="631"/>
      <c r="AW25" s="631"/>
      <c r="AX25" s="631"/>
      <c r="AY25" s="631"/>
      <c r="AZ25" s="631"/>
      <c r="BA25" s="631"/>
      <c r="BB25" s="631"/>
      <c r="BC25" s="632"/>
      <c r="BD25" s="618">
        <v>1886</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243</v>
      </c>
      <c r="BZ25" s="631"/>
      <c r="CA25" s="631"/>
      <c r="CB25" s="631"/>
      <c r="CC25" s="631"/>
      <c r="CD25" s="631"/>
      <c r="CE25" s="631"/>
      <c r="CF25" s="631"/>
      <c r="CG25" s="631"/>
      <c r="CH25" s="631"/>
      <c r="CI25" s="631"/>
      <c r="CJ25" s="631"/>
      <c r="CK25" s="631"/>
      <c r="CL25" s="632"/>
      <c r="CM25" s="618">
        <v>177089</v>
      </c>
      <c r="CN25" s="619"/>
      <c r="CO25" s="619"/>
      <c r="CP25" s="619"/>
      <c r="CQ25" s="619"/>
      <c r="CR25" s="619"/>
      <c r="CS25" s="619"/>
      <c r="CT25" s="620"/>
      <c r="CU25" s="621">
        <v>0</v>
      </c>
      <c r="CV25" s="621"/>
      <c r="CW25" s="621"/>
      <c r="CX25" s="621"/>
      <c r="CY25" s="627" t="s">
        <v>102</v>
      </c>
      <c r="CZ25" s="619"/>
      <c r="DA25" s="619"/>
      <c r="DB25" s="619"/>
      <c r="DC25" s="619"/>
      <c r="DD25" s="619"/>
      <c r="DE25" s="619"/>
      <c r="DF25" s="619"/>
      <c r="DG25" s="619"/>
      <c r="DH25" s="619"/>
      <c r="DI25" s="619"/>
      <c r="DJ25" s="619"/>
      <c r="DK25" s="620"/>
      <c r="DL25" s="627">
        <v>177089</v>
      </c>
      <c r="DM25" s="619"/>
      <c r="DN25" s="619"/>
      <c r="DO25" s="619"/>
      <c r="DP25" s="619"/>
      <c r="DQ25" s="619"/>
      <c r="DR25" s="619"/>
      <c r="DS25" s="619"/>
      <c r="DT25" s="619"/>
      <c r="DU25" s="619"/>
      <c r="DV25" s="619"/>
      <c r="DW25" s="619"/>
      <c r="DX25" s="628"/>
    </row>
    <row r="26" spans="2:128" ht="11.25" customHeight="1">
      <c r="B26" s="615" t="s">
        <v>244</v>
      </c>
      <c r="C26" s="616"/>
      <c r="D26" s="616"/>
      <c r="E26" s="616"/>
      <c r="F26" s="616"/>
      <c r="G26" s="616"/>
      <c r="H26" s="616"/>
      <c r="I26" s="616"/>
      <c r="J26" s="616"/>
      <c r="K26" s="616"/>
      <c r="L26" s="616"/>
      <c r="M26" s="616"/>
      <c r="N26" s="616"/>
      <c r="O26" s="616"/>
      <c r="P26" s="616"/>
      <c r="Q26" s="617"/>
      <c r="R26" s="618">
        <v>1019581</v>
      </c>
      <c r="S26" s="619"/>
      <c r="T26" s="619"/>
      <c r="U26" s="619"/>
      <c r="V26" s="619"/>
      <c r="W26" s="619"/>
      <c r="X26" s="619"/>
      <c r="Y26" s="620"/>
      <c r="Z26" s="623">
        <v>0.2</v>
      </c>
      <c r="AA26" s="624"/>
      <c r="AB26" s="624"/>
      <c r="AC26" s="629"/>
      <c r="AD26" s="627">
        <v>230333</v>
      </c>
      <c r="AE26" s="619"/>
      <c r="AF26" s="619"/>
      <c r="AG26" s="619"/>
      <c r="AH26" s="619"/>
      <c r="AI26" s="619"/>
      <c r="AJ26" s="619"/>
      <c r="AK26" s="620"/>
      <c r="AL26" s="623">
        <v>0.1</v>
      </c>
      <c r="AM26" s="624"/>
      <c r="AN26" s="624"/>
      <c r="AO26" s="625"/>
      <c r="AP26" s="630" t="s">
        <v>245</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246</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247</v>
      </c>
      <c r="C27" s="616"/>
      <c r="D27" s="616"/>
      <c r="E27" s="616"/>
      <c r="F27" s="616"/>
      <c r="G27" s="616"/>
      <c r="H27" s="616"/>
      <c r="I27" s="616"/>
      <c r="J27" s="616"/>
      <c r="K27" s="616"/>
      <c r="L27" s="616"/>
      <c r="M27" s="616"/>
      <c r="N27" s="616"/>
      <c r="O27" s="616"/>
      <c r="P27" s="616"/>
      <c r="Q27" s="617"/>
      <c r="R27" s="618">
        <v>358329</v>
      </c>
      <c r="S27" s="619"/>
      <c r="T27" s="619"/>
      <c r="U27" s="619"/>
      <c r="V27" s="619"/>
      <c r="W27" s="619"/>
      <c r="X27" s="619"/>
      <c r="Y27" s="620"/>
      <c r="Z27" s="623">
        <v>0.1</v>
      </c>
      <c r="AA27" s="624"/>
      <c r="AB27" s="624"/>
      <c r="AC27" s="629"/>
      <c r="AD27" s="627" t="s">
        <v>102</v>
      </c>
      <c r="AE27" s="619"/>
      <c r="AF27" s="619"/>
      <c r="AG27" s="619"/>
      <c r="AH27" s="619"/>
      <c r="AI27" s="619"/>
      <c r="AJ27" s="619"/>
      <c r="AK27" s="620"/>
      <c r="AL27" s="623" t="s">
        <v>102</v>
      </c>
      <c r="AM27" s="624"/>
      <c r="AN27" s="624"/>
      <c r="AO27" s="625"/>
      <c r="AP27" s="630" t="s">
        <v>248</v>
      </c>
      <c r="AQ27" s="631"/>
      <c r="AR27" s="631"/>
      <c r="AS27" s="631"/>
      <c r="AT27" s="631"/>
      <c r="AU27" s="631"/>
      <c r="AV27" s="631"/>
      <c r="AW27" s="631"/>
      <c r="AX27" s="631"/>
      <c r="AY27" s="631"/>
      <c r="AZ27" s="631"/>
      <c r="BA27" s="631"/>
      <c r="BB27" s="631"/>
      <c r="BC27" s="632"/>
      <c r="BD27" s="618">
        <v>6620610</v>
      </c>
      <c r="BE27" s="619"/>
      <c r="BF27" s="619"/>
      <c r="BG27" s="619"/>
      <c r="BH27" s="619"/>
      <c r="BI27" s="619"/>
      <c r="BJ27" s="619"/>
      <c r="BK27" s="620"/>
      <c r="BL27" s="621">
        <v>5.6</v>
      </c>
      <c r="BM27" s="621"/>
      <c r="BN27" s="621"/>
      <c r="BO27" s="621"/>
      <c r="BP27" s="622" t="s">
        <v>102</v>
      </c>
      <c r="BQ27" s="622"/>
      <c r="BR27" s="622"/>
      <c r="BS27" s="622"/>
      <c r="BT27" s="622"/>
      <c r="BU27" s="622"/>
      <c r="BV27" s="622"/>
      <c r="BW27" s="626"/>
      <c r="BY27" s="630" t="s">
        <v>249</v>
      </c>
      <c r="BZ27" s="631"/>
      <c r="CA27" s="631"/>
      <c r="CB27" s="631"/>
      <c r="CC27" s="631"/>
      <c r="CD27" s="631"/>
      <c r="CE27" s="631"/>
      <c r="CF27" s="631"/>
      <c r="CG27" s="631"/>
      <c r="CH27" s="631"/>
      <c r="CI27" s="631"/>
      <c r="CJ27" s="631"/>
      <c r="CK27" s="631"/>
      <c r="CL27" s="632"/>
      <c r="CM27" s="618">
        <v>693862</v>
      </c>
      <c r="CN27" s="619"/>
      <c r="CO27" s="619"/>
      <c r="CP27" s="619"/>
      <c r="CQ27" s="619"/>
      <c r="CR27" s="619"/>
      <c r="CS27" s="619"/>
      <c r="CT27" s="620"/>
      <c r="CU27" s="621">
        <v>0.2</v>
      </c>
      <c r="CV27" s="621"/>
      <c r="CW27" s="621"/>
      <c r="CX27" s="621"/>
      <c r="CY27" s="627" t="s">
        <v>102</v>
      </c>
      <c r="CZ27" s="619"/>
      <c r="DA27" s="619"/>
      <c r="DB27" s="619"/>
      <c r="DC27" s="619"/>
      <c r="DD27" s="619"/>
      <c r="DE27" s="619"/>
      <c r="DF27" s="619"/>
      <c r="DG27" s="619"/>
      <c r="DH27" s="619"/>
      <c r="DI27" s="619"/>
      <c r="DJ27" s="619"/>
      <c r="DK27" s="620"/>
      <c r="DL27" s="627">
        <v>693862</v>
      </c>
      <c r="DM27" s="619"/>
      <c r="DN27" s="619"/>
      <c r="DO27" s="619"/>
      <c r="DP27" s="619"/>
      <c r="DQ27" s="619"/>
      <c r="DR27" s="619"/>
      <c r="DS27" s="619"/>
      <c r="DT27" s="619"/>
      <c r="DU27" s="619"/>
      <c r="DV27" s="619"/>
      <c r="DW27" s="619"/>
      <c r="DX27" s="628"/>
    </row>
    <row r="28" spans="2:128" ht="11.25" customHeight="1">
      <c r="B28" s="615" t="s">
        <v>250</v>
      </c>
      <c r="C28" s="616"/>
      <c r="D28" s="616"/>
      <c r="E28" s="616"/>
      <c r="F28" s="616"/>
      <c r="G28" s="616"/>
      <c r="H28" s="616"/>
      <c r="I28" s="616"/>
      <c r="J28" s="616"/>
      <c r="K28" s="616"/>
      <c r="L28" s="616"/>
      <c r="M28" s="616"/>
      <c r="N28" s="616"/>
      <c r="O28" s="616"/>
      <c r="P28" s="616"/>
      <c r="Q28" s="617"/>
      <c r="R28" s="618">
        <v>10547564</v>
      </c>
      <c r="S28" s="619"/>
      <c r="T28" s="619"/>
      <c r="U28" s="619"/>
      <c r="V28" s="619"/>
      <c r="W28" s="619"/>
      <c r="X28" s="619"/>
      <c r="Y28" s="620"/>
      <c r="Z28" s="623">
        <v>2.2999999999999998</v>
      </c>
      <c r="AA28" s="624"/>
      <c r="AB28" s="624"/>
      <c r="AC28" s="629"/>
      <c r="AD28" s="627" t="s">
        <v>102</v>
      </c>
      <c r="AE28" s="619"/>
      <c r="AF28" s="619"/>
      <c r="AG28" s="619"/>
      <c r="AH28" s="619"/>
      <c r="AI28" s="619"/>
      <c r="AJ28" s="619"/>
      <c r="AK28" s="620"/>
      <c r="AL28" s="623" t="s">
        <v>102</v>
      </c>
      <c r="AM28" s="624"/>
      <c r="AN28" s="624"/>
      <c r="AO28" s="625"/>
      <c r="AP28" s="630" t="s">
        <v>251</v>
      </c>
      <c r="AQ28" s="631"/>
      <c r="AR28" s="631"/>
      <c r="AS28" s="631"/>
      <c r="AT28" s="631"/>
      <c r="AU28" s="631"/>
      <c r="AV28" s="631"/>
      <c r="AW28" s="631"/>
      <c r="AX28" s="631"/>
      <c r="AY28" s="631"/>
      <c r="AZ28" s="631"/>
      <c r="BA28" s="631"/>
      <c r="BB28" s="631"/>
      <c r="BC28" s="632"/>
      <c r="BD28" s="618">
        <v>12602</v>
      </c>
      <c r="BE28" s="619"/>
      <c r="BF28" s="619"/>
      <c r="BG28" s="619"/>
      <c r="BH28" s="619"/>
      <c r="BI28" s="619"/>
      <c r="BJ28" s="619"/>
      <c r="BK28" s="620"/>
      <c r="BL28" s="621">
        <v>0</v>
      </c>
      <c r="BM28" s="621"/>
      <c r="BN28" s="621"/>
      <c r="BO28" s="621"/>
      <c r="BP28" s="622" t="s">
        <v>102</v>
      </c>
      <c r="BQ28" s="622"/>
      <c r="BR28" s="622"/>
      <c r="BS28" s="622"/>
      <c r="BT28" s="622"/>
      <c r="BU28" s="622"/>
      <c r="BV28" s="622"/>
      <c r="BW28" s="626"/>
      <c r="BY28" s="630" t="s">
        <v>252</v>
      </c>
      <c r="BZ28" s="631"/>
      <c r="CA28" s="631"/>
      <c r="CB28" s="631"/>
      <c r="CC28" s="631"/>
      <c r="CD28" s="631"/>
      <c r="CE28" s="631"/>
      <c r="CF28" s="631"/>
      <c r="CG28" s="631"/>
      <c r="CH28" s="631"/>
      <c r="CI28" s="631"/>
      <c r="CJ28" s="631"/>
      <c r="CK28" s="631"/>
      <c r="CL28" s="632"/>
      <c r="CM28" s="618" t="s">
        <v>102</v>
      </c>
      <c r="CN28" s="619"/>
      <c r="CO28" s="619"/>
      <c r="CP28" s="619"/>
      <c r="CQ28" s="619"/>
      <c r="CR28" s="619"/>
      <c r="CS28" s="619"/>
      <c r="CT28" s="620"/>
      <c r="CU28" s="621" t="s">
        <v>102</v>
      </c>
      <c r="CV28" s="621"/>
      <c r="CW28" s="621"/>
      <c r="CX28" s="621"/>
      <c r="CY28" s="627" t="s">
        <v>102</v>
      </c>
      <c r="CZ28" s="619"/>
      <c r="DA28" s="619"/>
      <c r="DB28" s="619"/>
      <c r="DC28" s="619"/>
      <c r="DD28" s="619"/>
      <c r="DE28" s="619"/>
      <c r="DF28" s="619"/>
      <c r="DG28" s="619"/>
      <c r="DH28" s="619"/>
      <c r="DI28" s="619"/>
      <c r="DJ28" s="619"/>
      <c r="DK28" s="620"/>
      <c r="DL28" s="627" t="s">
        <v>102</v>
      </c>
      <c r="DM28" s="619"/>
      <c r="DN28" s="619"/>
      <c r="DO28" s="619"/>
      <c r="DP28" s="619"/>
      <c r="DQ28" s="619"/>
      <c r="DR28" s="619"/>
      <c r="DS28" s="619"/>
      <c r="DT28" s="619"/>
      <c r="DU28" s="619"/>
      <c r="DV28" s="619"/>
      <c r="DW28" s="619"/>
      <c r="DX28" s="628"/>
    </row>
    <row r="29" spans="2:128" ht="11.25" customHeight="1">
      <c r="B29" s="615" t="s">
        <v>253</v>
      </c>
      <c r="C29" s="616"/>
      <c r="D29" s="616"/>
      <c r="E29" s="616"/>
      <c r="F29" s="616"/>
      <c r="G29" s="616"/>
      <c r="H29" s="616"/>
      <c r="I29" s="616"/>
      <c r="J29" s="616"/>
      <c r="K29" s="616"/>
      <c r="L29" s="616"/>
      <c r="M29" s="616"/>
      <c r="N29" s="616"/>
      <c r="O29" s="616"/>
      <c r="P29" s="616"/>
      <c r="Q29" s="617"/>
      <c r="R29" s="618">
        <v>8853137</v>
      </c>
      <c r="S29" s="619"/>
      <c r="T29" s="619"/>
      <c r="U29" s="619"/>
      <c r="V29" s="619"/>
      <c r="W29" s="619"/>
      <c r="X29" s="619"/>
      <c r="Y29" s="620"/>
      <c r="Z29" s="623">
        <v>2</v>
      </c>
      <c r="AA29" s="624"/>
      <c r="AB29" s="624"/>
      <c r="AC29" s="629"/>
      <c r="AD29" s="627" t="s">
        <v>102</v>
      </c>
      <c r="AE29" s="619"/>
      <c r="AF29" s="619"/>
      <c r="AG29" s="619"/>
      <c r="AH29" s="619"/>
      <c r="AI29" s="619"/>
      <c r="AJ29" s="619"/>
      <c r="AK29" s="620"/>
      <c r="AL29" s="623" t="s">
        <v>102</v>
      </c>
      <c r="AM29" s="624"/>
      <c r="AN29" s="624"/>
      <c r="AO29" s="625"/>
      <c r="AP29" s="630" t="s">
        <v>254</v>
      </c>
      <c r="AQ29" s="631"/>
      <c r="AR29" s="631"/>
      <c r="AS29" s="631"/>
      <c r="AT29" s="631"/>
      <c r="AU29" s="631"/>
      <c r="AV29" s="631"/>
      <c r="AW29" s="631"/>
      <c r="AX29" s="631"/>
      <c r="AY29" s="631"/>
      <c r="AZ29" s="631"/>
      <c r="BA29" s="631"/>
      <c r="BB29" s="631"/>
      <c r="BC29" s="632"/>
      <c r="BD29" s="618">
        <v>12602</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255</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256</v>
      </c>
      <c r="C30" s="616"/>
      <c r="D30" s="616"/>
      <c r="E30" s="616"/>
      <c r="F30" s="616"/>
      <c r="G30" s="616"/>
      <c r="H30" s="616"/>
      <c r="I30" s="616"/>
      <c r="J30" s="616"/>
      <c r="K30" s="616"/>
      <c r="L30" s="616"/>
      <c r="M30" s="616"/>
      <c r="N30" s="616"/>
      <c r="O30" s="616"/>
      <c r="P30" s="616"/>
      <c r="Q30" s="617"/>
      <c r="R30" s="618">
        <v>19113691</v>
      </c>
      <c r="S30" s="619"/>
      <c r="T30" s="619"/>
      <c r="U30" s="619"/>
      <c r="V30" s="619"/>
      <c r="W30" s="619"/>
      <c r="X30" s="619"/>
      <c r="Y30" s="620"/>
      <c r="Z30" s="623">
        <v>4.2</v>
      </c>
      <c r="AA30" s="624"/>
      <c r="AB30" s="624"/>
      <c r="AC30" s="629"/>
      <c r="AD30" s="627">
        <v>15543</v>
      </c>
      <c r="AE30" s="619"/>
      <c r="AF30" s="619"/>
      <c r="AG30" s="619"/>
      <c r="AH30" s="619"/>
      <c r="AI30" s="619"/>
      <c r="AJ30" s="619"/>
      <c r="AK30" s="620"/>
      <c r="AL30" s="623">
        <v>0</v>
      </c>
      <c r="AM30" s="624"/>
      <c r="AN30" s="624"/>
      <c r="AO30" s="625"/>
      <c r="AP30" s="630" t="s">
        <v>257</v>
      </c>
      <c r="AQ30" s="631"/>
      <c r="AR30" s="631"/>
      <c r="AS30" s="631"/>
      <c r="AT30" s="631"/>
      <c r="AU30" s="631"/>
      <c r="AV30" s="631"/>
      <c r="AW30" s="631"/>
      <c r="AX30" s="631"/>
      <c r="AY30" s="631"/>
      <c r="AZ30" s="631"/>
      <c r="BA30" s="631"/>
      <c r="BB30" s="631"/>
      <c r="BC30" s="632"/>
      <c r="BD30" s="618">
        <v>12602</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258</v>
      </c>
      <c r="BZ30" s="616"/>
      <c r="CA30" s="616"/>
      <c r="CB30" s="616"/>
      <c r="CC30" s="616"/>
      <c r="CD30" s="616"/>
      <c r="CE30" s="616"/>
      <c r="CF30" s="616"/>
      <c r="CG30" s="616"/>
      <c r="CH30" s="616"/>
      <c r="CI30" s="616"/>
      <c r="CJ30" s="616"/>
      <c r="CK30" s="616"/>
      <c r="CL30" s="617"/>
      <c r="CM30" s="618">
        <v>442769112</v>
      </c>
      <c r="CN30" s="619"/>
      <c r="CO30" s="619"/>
      <c r="CP30" s="619"/>
      <c r="CQ30" s="619"/>
      <c r="CR30" s="619"/>
      <c r="CS30" s="619"/>
      <c r="CT30" s="620"/>
      <c r="CU30" s="621">
        <v>100</v>
      </c>
      <c r="CV30" s="621"/>
      <c r="CW30" s="621"/>
      <c r="CX30" s="621"/>
      <c r="CY30" s="627">
        <v>111974374</v>
      </c>
      <c r="CZ30" s="619"/>
      <c r="DA30" s="619"/>
      <c r="DB30" s="619"/>
      <c r="DC30" s="619"/>
      <c r="DD30" s="619"/>
      <c r="DE30" s="619"/>
      <c r="DF30" s="619"/>
      <c r="DG30" s="619"/>
      <c r="DH30" s="619"/>
      <c r="DI30" s="619"/>
      <c r="DJ30" s="619"/>
      <c r="DK30" s="620"/>
      <c r="DL30" s="627">
        <v>311763371</v>
      </c>
      <c r="DM30" s="619"/>
      <c r="DN30" s="619"/>
      <c r="DO30" s="619"/>
      <c r="DP30" s="619"/>
      <c r="DQ30" s="619"/>
      <c r="DR30" s="619"/>
      <c r="DS30" s="619"/>
      <c r="DT30" s="619"/>
      <c r="DU30" s="619"/>
      <c r="DV30" s="619"/>
      <c r="DW30" s="619"/>
      <c r="DX30" s="628"/>
    </row>
    <row r="31" spans="2:128" ht="11.25" customHeight="1">
      <c r="B31" s="615" t="s">
        <v>259</v>
      </c>
      <c r="C31" s="616"/>
      <c r="D31" s="616"/>
      <c r="E31" s="616"/>
      <c r="F31" s="616"/>
      <c r="G31" s="616"/>
      <c r="H31" s="616"/>
      <c r="I31" s="616"/>
      <c r="J31" s="616"/>
      <c r="K31" s="616"/>
      <c r="L31" s="616"/>
      <c r="M31" s="616"/>
      <c r="N31" s="616"/>
      <c r="O31" s="616"/>
      <c r="P31" s="616"/>
      <c r="Q31" s="617"/>
      <c r="R31" s="618">
        <v>56078145</v>
      </c>
      <c r="S31" s="619"/>
      <c r="T31" s="619"/>
      <c r="U31" s="619"/>
      <c r="V31" s="619"/>
      <c r="W31" s="619"/>
      <c r="X31" s="619"/>
      <c r="Y31" s="620"/>
      <c r="Z31" s="623">
        <v>12.4</v>
      </c>
      <c r="AA31" s="624"/>
      <c r="AB31" s="624"/>
      <c r="AC31" s="629"/>
      <c r="AD31" s="627" t="s">
        <v>102</v>
      </c>
      <c r="AE31" s="619"/>
      <c r="AF31" s="619"/>
      <c r="AG31" s="619"/>
      <c r="AH31" s="619"/>
      <c r="AI31" s="619"/>
      <c r="AJ31" s="619"/>
      <c r="AK31" s="620"/>
      <c r="AL31" s="623" t="s">
        <v>102</v>
      </c>
      <c r="AM31" s="624"/>
      <c r="AN31" s="624"/>
      <c r="AO31" s="625"/>
      <c r="AP31" s="630" t="s">
        <v>260</v>
      </c>
      <c r="AQ31" s="631"/>
      <c r="AR31" s="631"/>
      <c r="AS31" s="631"/>
      <c r="AT31" s="631"/>
      <c r="AU31" s="631"/>
      <c r="AV31" s="631"/>
      <c r="AW31" s="631"/>
      <c r="AX31" s="631"/>
      <c r="AY31" s="631"/>
      <c r="AZ31" s="631"/>
      <c r="BA31" s="631"/>
      <c r="BB31" s="631"/>
      <c r="BC31" s="632"/>
      <c r="BD31" s="618" t="s">
        <v>102</v>
      </c>
      <c r="BE31" s="619"/>
      <c r="BF31" s="619"/>
      <c r="BG31" s="619"/>
      <c r="BH31" s="619"/>
      <c r="BI31" s="619"/>
      <c r="BJ31" s="619"/>
      <c r="BK31" s="620"/>
      <c r="BL31" s="621" t="s">
        <v>102</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261</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262</v>
      </c>
      <c r="AQ32" s="631"/>
      <c r="AR32" s="631"/>
      <c r="AS32" s="631"/>
      <c r="AT32" s="631"/>
      <c r="AU32" s="631"/>
      <c r="AV32" s="631"/>
      <c r="AW32" s="631"/>
      <c r="AX32" s="631"/>
      <c r="AY32" s="631"/>
      <c r="AZ32" s="631"/>
      <c r="BA32" s="631"/>
      <c r="BB32" s="631"/>
      <c r="BC32" s="632"/>
      <c r="BD32" s="618" t="s">
        <v>102</v>
      </c>
      <c r="BE32" s="619"/>
      <c r="BF32" s="619"/>
      <c r="BG32" s="619"/>
      <c r="BH32" s="619"/>
      <c r="BI32" s="619"/>
      <c r="BJ32" s="619"/>
      <c r="BK32" s="620"/>
      <c r="BL32" s="621" t="s">
        <v>102</v>
      </c>
      <c r="BM32" s="621"/>
      <c r="BN32" s="621"/>
      <c r="BO32" s="621"/>
      <c r="BP32" s="622" t="s">
        <v>102</v>
      </c>
      <c r="BQ32" s="622"/>
      <c r="BR32" s="622"/>
      <c r="BS32" s="622"/>
      <c r="BT32" s="622"/>
      <c r="BU32" s="622"/>
      <c r="BV32" s="622"/>
      <c r="BW32" s="626"/>
      <c r="BY32" s="600" t="s">
        <v>263</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264</v>
      </c>
      <c r="C33" s="616"/>
      <c r="D33" s="616"/>
      <c r="E33" s="616"/>
      <c r="F33" s="616"/>
      <c r="G33" s="616"/>
      <c r="H33" s="616"/>
      <c r="I33" s="616"/>
      <c r="J33" s="616"/>
      <c r="K33" s="616"/>
      <c r="L33" s="616"/>
      <c r="M33" s="616"/>
      <c r="N33" s="616"/>
      <c r="O33" s="616"/>
      <c r="P33" s="616"/>
      <c r="Q33" s="617"/>
      <c r="R33" s="618">
        <v>19783000</v>
      </c>
      <c r="S33" s="619"/>
      <c r="T33" s="619"/>
      <c r="U33" s="619"/>
      <c r="V33" s="619"/>
      <c r="W33" s="619"/>
      <c r="X33" s="619"/>
      <c r="Y33" s="620"/>
      <c r="Z33" s="623">
        <v>4.4000000000000004</v>
      </c>
      <c r="AA33" s="624"/>
      <c r="AB33" s="624"/>
      <c r="AC33" s="629"/>
      <c r="AD33" s="627" t="s">
        <v>102</v>
      </c>
      <c r="AE33" s="619"/>
      <c r="AF33" s="619"/>
      <c r="AG33" s="619"/>
      <c r="AH33" s="619"/>
      <c r="AI33" s="619"/>
      <c r="AJ33" s="619"/>
      <c r="AK33" s="620"/>
      <c r="AL33" s="623" t="s">
        <v>102</v>
      </c>
      <c r="AM33" s="624"/>
      <c r="AN33" s="624"/>
      <c r="AO33" s="625"/>
      <c r="AP33" s="615" t="s">
        <v>138</v>
      </c>
      <c r="AQ33" s="616"/>
      <c r="AR33" s="616"/>
      <c r="AS33" s="616"/>
      <c r="AT33" s="616"/>
      <c r="AU33" s="616"/>
      <c r="AV33" s="616"/>
      <c r="AW33" s="616"/>
      <c r="AX33" s="616"/>
      <c r="AY33" s="616"/>
      <c r="AZ33" s="616"/>
      <c r="BA33" s="616"/>
      <c r="BB33" s="616"/>
      <c r="BC33" s="617"/>
      <c r="BD33" s="618">
        <v>118724213</v>
      </c>
      <c r="BE33" s="619"/>
      <c r="BF33" s="619"/>
      <c r="BG33" s="619"/>
      <c r="BH33" s="619"/>
      <c r="BI33" s="619"/>
      <c r="BJ33" s="619"/>
      <c r="BK33" s="620"/>
      <c r="BL33" s="621">
        <v>100</v>
      </c>
      <c r="BM33" s="621"/>
      <c r="BN33" s="621"/>
      <c r="BO33" s="621"/>
      <c r="BP33" s="622">
        <v>510768</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265</v>
      </c>
      <c r="CN33" s="601"/>
      <c r="CO33" s="601"/>
      <c r="CP33" s="601"/>
      <c r="CQ33" s="601"/>
      <c r="CR33" s="601"/>
      <c r="CS33" s="601"/>
      <c r="CT33" s="602"/>
      <c r="CU33" s="600" t="s">
        <v>266</v>
      </c>
      <c r="CV33" s="601"/>
      <c r="CW33" s="601"/>
      <c r="CX33" s="602"/>
      <c r="CY33" s="600" t="s">
        <v>267</v>
      </c>
      <c r="CZ33" s="601"/>
      <c r="DA33" s="601"/>
      <c r="DB33" s="601"/>
      <c r="DC33" s="601"/>
      <c r="DD33" s="601"/>
      <c r="DE33" s="601"/>
      <c r="DF33" s="602"/>
      <c r="DG33" s="637" t="s">
        <v>268</v>
      </c>
      <c r="DH33" s="638"/>
      <c r="DI33" s="638"/>
      <c r="DJ33" s="638"/>
      <c r="DK33" s="638"/>
      <c r="DL33" s="638"/>
      <c r="DM33" s="638"/>
      <c r="DN33" s="638"/>
      <c r="DO33" s="638"/>
      <c r="DP33" s="638"/>
      <c r="DQ33" s="639"/>
      <c r="DR33" s="600" t="s">
        <v>269</v>
      </c>
      <c r="DS33" s="601"/>
      <c r="DT33" s="601"/>
      <c r="DU33" s="601"/>
      <c r="DV33" s="601"/>
      <c r="DW33" s="601"/>
      <c r="DX33" s="602"/>
    </row>
    <row r="34" spans="2:128" ht="11.25" customHeight="1">
      <c r="B34" s="634" t="s">
        <v>270</v>
      </c>
      <c r="C34" s="635"/>
      <c r="D34" s="635"/>
      <c r="E34" s="635"/>
      <c r="F34" s="635"/>
      <c r="G34" s="635"/>
      <c r="H34" s="635"/>
      <c r="I34" s="635"/>
      <c r="J34" s="635"/>
      <c r="K34" s="635"/>
      <c r="L34" s="635"/>
      <c r="M34" s="635"/>
      <c r="N34" s="635"/>
      <c r="O34" s="635"/>
      <c r="P34" s="635"/>
      <c r="Q34" s="636"/>
      <c r="R34" s="618">
        <v>450596001</v>
      </c>
      <c r="S34" s="619"/>
      <c r="T34" s="619"/>
      <c r="U34" s="619"/>
      <c r="V34" s="619"/>
      <c r="W34" s="619"/>
      <c r="X34" s="619"/>
      <c r="Y34" s="620"/>
      <c r="Z34" s="621">
        <v>100</v>
      </c>
      <c r="AA34" s="621"/>
      <c r="AB34" s="621"/>
      <c r="AC34" s="621"/>
      <c r="AD34" s="622">
        <v>237267698</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271</v>
      </c>
      <c r="BZ34" s="605"/>
      <c r="CA34" s="605"/>
      <c r="CB34" s="605"/>
      <c r="CC34" s="605"/>
      <c r="CD34" s="605"/>
      <c r="CE34" s="605"/>
      <c r="CF34" s="605"/>
      <c r="CG34" s="605"/>
      <c r="CH34" s="605"/>
      <c r="CI34" s="605"/>
      <c r="CJ34" s="605"/>
      <c r="CK34" s="605"/>
      <c r="CL34" s="606"/>
      <c r="CM34" s="607">
        <v>203080121</v>
      </c>
      <c r="CN34" s="608"/>
      <c r="CO34" s="608"/>
      <c r="CP34" s="608"/>
      <c r="CQ34" s="608"/>
      <c r="CR34" s="608"/>
      <c r="CS34" s="608"/>
      <c r="CT34" s="609"/>
      <c r="CU34" s="648">
        <v>45.9</v>
      </c>
      <c r="CV34" s="649"/>
      <c r="CW34" s="649"/>
      <c r="CX34" s="651"/>
      <c r="CY34" s="647">
        <v>183132751</v>
      </c>
      <c r="CZ34" s="608"/>
      <c r="DA34" s="608"/>
      <c r="DB34" s="608"/>
      <c r="DC34" s="608"/>
      <c r="DD34" s="608"/>
      <c r="DE34" s="608"/>
      <c r="DF34" s="609"/>
      <c r="DG34" s="647">
        <v>180693050</v>
      </c>
      <c r="DH34" s="608"/>
      <c r="DI34" s="608"/>
      <c r="DJ34" s="608"/>
      <c r="DK34" s="608"/>
      <c r="DL34" s="608"/>
      <c r="DM34" s="608"/>
      <c r="DN34" s="608"/>
      <c r="DO34" s="608"/>
      <c r="DP34" s="608"/>
      <c r="DQ34" s="609"/>
      <c r="DR34" s="648">
        <v>70.3</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272</v>
      </c>
      <c r="BZ35" s="616"/>
      <c r="CA35" s="616"/>
      <c r="CB35" s="616"/>
      <c r="CC35" s="616"/>
      <c r="CD35" s="616"/>
      <c r="CE35" s="616"/>
      <c r="CF35" s="616"/>
      <c r="CG35" s="616"/>
      <c r="CH35" s="616"/>
      <c r="CI35" s="616"/>
      <c r="CJ35" s="616"/>
      <c r="CK35" s="616"/>
      <c r="CL35" s="617"/>
      <c r="CM35" s="618">
        <v>115169713</v>
      </c>
      <c r="CN35" s="643"/>
      <c r="CO35" s="643"/>
      <c r="CP35" s="643"/>
      <c r="CQ35" s="643"/>
      <c r="CR35" s="643"/>
      <c r="CS35" s="643"/>
      <c r="CT35" s="644"/>
      <c r="CU35" s="640">
        <v>26</v>
      </c>
      <c r="CV35" s="641"/>
      <c r="CW35" s="641"/>
      <c r="CX35" s="642"/>
      <c r="CY35" s="627">
        <v>99297888</v>
      </c>
      <c r="CZ35" s="643"/>
      <c r="DA35" s="643"/>
      <c r="DB35" s="643"/>
      <c r="DC35" s="643"/>
      <c r="DD35" s="643"/>
      <c r="DE35" s="643"/>
      <c r="DF35" s="644"/>
      <c r="DG35" s="627">
        <v>96872449</v>
      </c>
      <c r="DH35" s="643"/>
      <c r="DI35" s="643"/>
      <c r="DJ35" s="643"/>
      <c r="DK35" s="643"/>
      <c r="DL35" s="643"/>
      <c r="DM35" s="643"/>
      <c r="DN35" s="643"/>
      <c r="DO35" s="643"/>
      <c r="DP35" s="643"/>
      <c r="DQ35" s="644"/>
      <c r="DR35" s="640">
        <v>37.700000000000003</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273</v>
      </c>
      <c r="BZ36" s="616"/>
      <c r="CA36" s="616"/>
      <c r="CB36" s="616"/>
      <c r="CC36" s="616"/>
      <c r="CD36" s="616"/>
      <c r="CE36" s="616"/>
      <c r="CF36" s="616"/>
      <c r="CG36" s="616"/>
      <c r="CH36" s="616"/>
      <c r="CI36" s="616"/>
      <c r="CJ36" s="616"/>
      <c r="CK36" s="616"/>
      <c r="CL36" s="617"/>
      <c r="CM36" s="618">
        <v>83598196</v>
      </c>
      <c r="CN36" s="619"/>
      <c r="CO36" s="619"/>
      <c r="CP36" s="619"/>
      <c r="CQ36" s="619"/>
      <c r="CR36" s="619"/>
      <c r="CS36" s="619"/>
      <c r="CT36" s="620"/>
      <c r="CU36" s="640">
        <v>18.899999999999999</v>
      </c>
      <c r="CV36" s="641"/>
      <c r="CW36" s="641"/>
      <c r="CX36" s="642"/>
      <c r="CY36" s="627">
        <v>68606414</v>
      </c>
      <c r="CZ36" s="643"/>
      <c r="DA36" s="643"/>
      <c r="DB36" s="643"/>
      <c r="DC36" s="643"/>
      <c r="DD36" s="643"/>
      <c r="DE36" s="643"/>
      <c r="DF36" s="644"/>
      <c r="DG36" s="627">
        <v>68517470</v>
      </c>
      <c r="DH36" s="643"/>
      <c r="DI36" s="643"/>
      <c r="DJ36" s="643"/>
      <c r="DK36" s="643"/>
      <c r="DL36" s="643"/>
      <c r="DM36" s="643"/>
      <c r="DN36" s="643"/>
      <c r="DO36" s="643"/>
      <c r="DP36" s="643"/>
      <c r="DQ36" s="644"/>
      <c r="DR36" s="640">
        <v>26.7</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274</v>
      </c>
      <c r="AQ37" s="601"/>
      <c r="AR37" s="601"/>
      <c r="AS37" s="601"/>
      <c r="AT37" s="601"/>
      <c r="AU37" s="601"/>
      <c r="AV37" s="601"/>
      <c r="AW37" s="601"/>
      <c r="AX37" s="601"/>
      <c r="AY37" s="601"/>
      <c r="AZ37" s="601"/>
      <c r="BA37" s="601"/>
      <c r="BB37" s="601"/>
      <c r="BC37" s="602"/>
      <c r="BD37" s="600" t="s">
        <v>275</v>
      </c>
      <c r="BE37" s="601"/>
      <c r="BF37" s="601"/>
      <c r="BG37" s="601"/>
      <c r="BH37" s="601"/>
      <c r="BI37" s="601"/>
      <c r="BJ37" s="601"/>
      <c r="BK37" s="601"/>
      <c r="BL37" s="601"/>
      <c r="BM37" s="602"/>
      <c r="BN37" s="600" t="s">
        <v>276</v>
      </c>
      <c r="BO37" s="601"/>
      <c r="BP37" s="601"/>
      <c r="BQ37" s="601"/>
      <c r="BR37" s="601"/>
      <c r="BS37" s="601"/>
      <c r="BT37" s="601"/>
      <c r="BU37" s="601"/>
      <c r="BV37" s="601"/>
      <c r="BW37" s="602"/>
      <c r="BY37" s="615" t="s">
        <v>277</v>
      </c>
      <c r="BZ37" s="616"/>
      <c r="CA37" s="616"/>
      <c r="CB37" s="616"/>
      <c r="CC37" s="616"/>
      <c r="CD37" s="616"/>
      <c r="CE37" s="616"/>
      <c r="CF37" s="616"/>
      <c r="CG37" s="616"/>
      <c r="CH37" s="616"/>
      <c r="CI37" s="616"/>
      <c r="CJ37" s="616"/>
      <c r="CK37" s="616"/>
      <c r="CL37" s="617"/>
      <c r="CM37" s="618">
        <v>9897190</v>
      </c>
      <c r="CN37" s="643"/>
      <c r="CO37" s="643"/>
      <c r="CP37" s="643"/>
      <c r="CQ37" s="643"/>
      <c r="CR37" s="643"/>
      <c r="CS37" s="643"/>
      <c r="CT37" s="644"/>
      <c r="CU37" s="640">
        <v>2.2000000000000002</v>
      </c>
      <c r="CV37" s="641"/>
      <c r="CW37" s="641"/>
      <c r="CX37" s="642"/>
      <c r="CY37" s="627">
        <v>7251017</v>
      </c>
      <c r="CZ37" s="643"/>
      <c r="DA37" s="643"/>
      <c r="DB37" s="643"/>
      <c r="DC37" s="643"/>
      <c r="DD37" s="643"/>
      <c r="DE37" s="643"/>
      <c r="DF37" s="644"/>
      <c r="DG37" s="627">
        <v>7240281</v>
      </c>
      <c r="DH37" s="643"/>
      <c r="DI37" s="643"/>
      <c r="DJ37" s="643"/>
      <c r="DK37" s="643"/>
      <c r="DL37" s="643"/>
      <c r="DM37" s="643"/>
      <c r="DN37" s="643"/>
      <c r="DO37" s="643"/>
      <c r="DP37" s="643"/>
      <c r="DQ37" s="644"/>
      <c r="DR37" s="640">
        <v>2.8</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278</v>
      </c>
      <c r="AQ38" s="665"/>
      <c r="AR38" s="665"/>
      <c r="AS38" s="665"/>
      <c r="AT38" s="670" t="s">
        <v>279</v>
      </c>
      <c r="AU38" s="180"/>
      <c r="AV38" s="180"/>
      <c r="AW38" s="180"/>
      <c r="AX38" s="604" t="s">
        <v>138</v>
      </c>
      <c r="AY38" s="605"/>
      <c r="AZ38" s="605"/>
      <c r="BA38" s="605"/>
      <c r="BB38" s="605"/>
      <c r="BC38" s="606"/>
      <c r="BD38" s="645">
        <v>99.5</v>
      </c>
      <c r="BE38" s="613"/>
      <c r="BF38" s="613"/>
      <c r="BG38" s="613"/>
      <c r="BH38" s="613"/>
      <c r="BI38" s="613">
        <v>98.4</v>
      </c>
      <c r="BJ38" s="613"/>
      <c r="BK38" s="613"/>
      <c r="BL38" s="613"/>
      <c r="BM38" s="614"/>
      <c r="BN38" s="645">
        <v>99.4</v>
      </c>
      <c r="BO38" s="613"/>
      <c r="BP38" s="613"/>
      <c r="BQ38" s="613"/>
      <c r="BR38" s="613"/>
      <c r="BS38" s="613">
        <v>98.2</v>
      </c>
      <c r="BT38" s="613"/>
      <c r="BU38" s="613"/>
      <c r="BV38" s="613"/>
      <c r="BW38" s="614"/>
      <c r="BY38" s="615" t="s">
        <v>280</v>
      </c>
      <c r="BZ38" s="616"/>
      <c r="CA38" s="616"/>
      <c r="CB38" s="616"/>
      <c r="CC38" s="616"/>
      <c r="CD38" s="616"/>
      <c r="CE38" s="616"/>
      <c r="CF38" s="616"/>
      <c r="CG38" s="616"/>
      <c r="CH38" s="616"/>
      <c r="CI38" s="616"/>
      <c r="CJ38" s="616"/>
      <c r="CK38" s="616"/>
      <c r="CL38" s="617"/>
      <c r="CM38" s="618">
        <v>78013218</v>
      </c>
      <c r="CN38" s="619"/>
      <c r="CO38" s="619"/>
      <c r="CP38" s="619"/>
      <c r="CQ38" s="619"/>
      <c r="CR38" s="619"/>
      <c r="CS38" s="619"/>
      <c r="CT38" s="620"/>
      <c r="CU38" s="640">
        <v>17.600000000000001</v>
      </c>
      <c r="CV38" s="641"/>
      <c r="CW38" s="641"/>
      <c r="CX38" s="642"/>
      <c r="CY38" s="627">
        <v>76583846</v>
      </c>
      <c r="CZ38" s="643"/>
      <c r="DA38" s="643"/>
      <c r="DB38" s="643"/>
      <c r="DC38" s="643"/>
      <c r="DD38" s="643"/>
      <c r="DE38" s="643"/>
      <c r="DF38" s="644"/>
      <c r="DG38" s="627">
        <v>76580320</v>
      </c>
      <c r="DH38" s="643"/>
      <c r="DI38" s="643"/>
      <c r="DJ38" s="643"/>
      <c r="DK38" s="643"/>
      <c r="DL38" s="643"/>
      <c r="DM38" s="643"/>
      <c r="DN38" s="643"/>
      <c r="DO38" s="643"/>
      <c r="DP38" s="643"/>
      <c r="DQ38" s="644"/>
      <c r="DR38" s="640">
        <v>29.8</v>
      </c>
      <c r="DS38" s="641"/>
      <c r="DT38" s="641"/>
      <c r="DU38" s="641"/>
      <c r="DV38" s="641"/>
      <c r="DW38" s="641"/>
      <c r="DX38" s="646"/>
    </row>
    <row r="39" spans="2:128" ht="11.25" customHeight="1">
      <c r="AP39" s="666"/>
      <c r="AQ39" s="667"/>
      <c r="AR39" s="667"/>
      <c r="AS39" s="667"/>
      <c r="AT39" s="671"/>
      <c r="AU39" s="169" t="s">
        <v>281</v>
      </c>
      <c r="AV39" s="169"/>
      <c r="AW39" s="169"/>
      <c r="AX39" s="615" t="s">
        <v>282</v>
      </c>
      <c r="AY39" s="616"/>
      <c r="AZ39" s="616"/>
      <c r="BA39" s="616"/>
      <c r="BB39" s="616"/>
      <c r="BC39" s="617"/>
      <c r="BD39" s="652">
        <v>98.9</v>
      </c>
      <c r="BE39" s="624"/>
      <c r="BF39" s="624"/>
      <c r="BG39" s="624"/>
      <c r="BH39" s="624"/>
      <c r="BI39" s="624">
        <v>95.4</v>
      </c>
      <c r="BJ39" s="624"/>
      <c r="BK39" s="624"/>
      <c r="BL39" s="624"/>
      <c r="BM39" s="625"/>
      <c r="BN39" s="652">
        <v>98.7</v>
      </c>
      <c r="BO39" s="624"/>
      <c r="BP39" s="624"/>
      <c r="BQ39" s="624"/>
      <c r="BR39" s="624"/>
      <c r="BS39" s="624">
        <v>94.9</v>
      </c>
      <c r="BT39" s="624"/>
      <c r="BU39" s="624"/>
      <c r="BV39" s="624"/>
      <c r="BW39" s="625"/>
      <c r="BY39" s="653" t="s">
        <v>283</v>
      </c>
      <c r="BZ39" s="654"/>
      <c r="CA39" s="615" t="s">
        <v>284</v>
      </c>
      <c r="CB39" s="616"/>
      <c r="CC39" s="616"/>
      <c r="CD39" s="616"/>
      <c r="CE39" s="616"/>
      <c r="CF39" s="616"/>
      <c r="CG39" s="616"/>
      <c r="CH39" s="616"/>
      <c r="CI39" s="616"/>
      <c r="CJ39" s="616"/>
      <c r="CK39" s="616"/>
      <c r="CL39" s="617"/>
      <c r="CM39" s="618">
        <v>78013218</v>
      </c>
      <c r="CN39" s="643"/>
      <c r="CO39" s="643"/>
      <c r="CP39" s="643"/>
      <c r="CQ39" s="643"/>
      <c r="CR39" s="643"/>
      <c r="CS39" s="643"/>
      <c r="CT39" s="644"/>
      <c r="CU39" s="640">
        <v>17.600000000000001</v>
      </c>
      <c r="CV39" s="641"/>
      <c r="CW39" s="641"/>
      <c r="CX39" s="642"/>
      <c r="CY39" s="627">
        <v>76583846</v>
      </c>
      <c r="CZ39" s="643"/>
      <c r="DA39" s="643"/>
      <c r="DB39" s="643"/>
      <c r="DC39" s="643"/>
      <c r="DD39" s="643"/>
      <c r="DE39" s="643"/>
      <c r="DF39" s="644"/>
      <c r="DG39" s="627">
        <v>76580320</v>
      </c>
      <c r="DH39" s="643"/>
      <c r="DI39" s="643"/>
      <c r="DJ39" s="643"/>
      <c r="DK39" s="643"/>
      <c r="DL39" s="643"/>
      <c r="DM39" s="643"/>
      <c r="DN39" s="643"/>
      <c r="DO39" s="643"/>
      <c r="DP39" s="643"/>
      <c r="DQ39" s="644"/>
      <c r="DR39" s="640">
        <v>29.8</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285</v>
      </c>
      <c r="AY40" s="635"/>
      <c r="AZ40" s="635"/>
      <c r="BA40" s="635"/>
      <c r="BB40" s="635"/>
      <c r="BC40" s="636"/>
      <c r="BD40" s="659">
        <v>99.9</v>
      </c>
      <c r="BE40" s="660"/>
      <c r="BF40" s="660"/>
      <c r="BG40" s="660"/>
      <c r="BH40" s="660"/>
      <c r="BI40" s="660">
        <v>99.8</v>
      </c>
      <c r="BJ40" s="660"/>
      <c r="BK40" s="660"/>
      <c r="BL40" s="660"/>
      <c r="BM40" s="661"/>
      <c r="BN40" s="659">
        <v>99.8</v>
      </c>
      <c r="BO40" s="660"/>
      <c r="BP40" s="660"/>
      <c r="BQ40" s="660"/>
      <c r="BR40" s="660"/>
      <c r="BS40" s="660">
        <v>99.8</v>
      </c>
      <c r="BT40" s="660"/>
      <c r="BU40" s="660"/>
      <c r="BV40" s="660"/>
      <c r="BW40" s="661"/>
      <c r="BY40" s="655"/>
      <c r="BZ40" s="656"/>
      <c r="CA40" s="615" t="s">
        <v>286</v>
      </c>
      <c r="CB40" s="616"/>
      <c r="CC40" s="616"/>
      <c r="CD40" s="616"/>
      <c r="CE40" s="616"/>
      <c r="CF40" s="616"/>
      <c r="CG40" s="616"/>
      <c r="CH40" s="616"/>
      <c r="CI40" s="616"/>
      <c r="CJ40" s="616"/>
      <c r="CK40" s="616"/>
      <c r="CL40" s="617"/>
      <c r="CM40" s="618">
        <v>68826943</v>
      </c>
      <c r="CN40" s="619"/>
      <c r="CO40" s="619"/>
      <c r="CP40" s="619"/>
      <c r="CQ40" s="619"/>
      <c r="CR40" s="619"/>
      <c r="CS40" s="619"/>
      <c r="CT40" s="620"/>
      <c r="CU40" s="640">
        <v>15.5</v>
      </c>
      <c r="CV40" s="641"/>
      <c r="CW40" s="641"/>
      <c r="CX40" s="642"/>
      <c r="CY40" s="627">
        <v>67671929</v>
      </c>
      <c r="CZ40" s="643"/>
      <c r="DA40" s="643"/>
      <c r="DB40" s="643"/>
      <c r="DC40" s="643"/>
      <c r="DD40" s="643"/>
      <c r="DE40" s="643"/>
      <c r="DF40" s="644"/>
      <c r="DG40" s="627">
        <v>67668403</v>
      </c>
      <c r="DH40" s="643"/>
      <c r="DI40" s="643"/>
      <c r="DJ40" s="643"/>
      <c r="DK40" s="643"/>
      <c r="DL40" s="643"/>
      <c r="DM40" s="643"/>
      <c r="DN40" s="643"/>
      <c r="DO40" s="643"/>
      <c r="DP40" s="643"/>
      <c r="DQ40" s="644"/>
      <c r="DR40" s="640">
        <v>26.3</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287</v>
      </c>
      <c r="CB41" s="616"/>
      <c r="CC41" s="616"/>
      <c r="CD41" s="616"/>
      <c r="CE41" s="616"/>
      <c r="CF41" s="616"/>
      <c r="CG41" s="616"/>
      <c r="CH41" s="616"/>
      <c r="CI41" s="616"/>
      <c r="CJ41" s="616"/>
      <c r="CK41" s="616"/>
      <c r="CL41" s="617"/>
      <c r="CM41" s="618">
        <v>9186275</v>
      </c>
      <c r="CN41" s="643"/>
      <c r="CO41" s="643"/>
      <c r="CP41" s="643"/>
      <c r="CQ41" s="643"/>
      <c r="CR41" s="643"/>
      <c r="CS41" s="643"/>
      <c r="CT41" s="644"/>
      <c r="CU41" s="640">
        <v>2.1</v>
      </c>
      <c r="CV41" s="641"/>
      <c r="CW41" s="641"/>
      <c r="CX41" s="642"/>
      <c r="CY41" s="627">
        <v>8911917</v>
      </c>
      <c r="CZ41" s="643"/>
      <c r="DA41" s="643"/>
      <c r="DB41" s="643"/>
      <c r="DC41" s="643"/>
      <c r="DD41" s="643"/>
      <c r="DE41" s="643"/>
      <c r="DF41" s="644"/>
      <c r="DG41" s="627">
        <v>8911917</v>
      </c>
      <c r="DH41" s="643"/>
      <c r="DI41" s="643"/>
      <c r="DJ41" s="643"/>
      <c r="DK41" s="643"/>
      <c r="DL41" s="643"/>
      <c r="DM41" s="643"/>
      <c r="DN41" s="643"/>
      <c r="DO41" s="643"/>
      <c r="DP41" s="643"/>
      <c r="DQ41" s="644"/>
      <c r="DR41" s="640">
        <v>3.5</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288</v>
      </c>
      <c r="CB42" s="616"/>
      <c r="CC42" s="616"/>
      <c r="CD42" s="616"/>
      <c r="CE42" s="616"/>
      <c r="CF42" s="616"/>
      <c r="CG42" s="616"/>
      <c r="CH42" s="616"/>
      <c r="CI42" s="616"/>
      <c r="CJ42" s="616"/>
      <c r="CK42" s="616"/>
      <c r="CL42" s="617"/>
      <c r="CM42" s="618" t="s">
        <v>102</v>
      </c>
      <c r="CN42" s="619"/>
      <c r="CO42" s="619"/>
      <c r="CP42" s="619"/>
      <c r="CQ42" s="619"/>
      <c r="CR42" s="619"/>
      <c r="CS42" s="619"/>
      <c r="CT42" s="620"/>
      <c r="CU42" s="640" t="s">
        <v>102</v>
      </c>
      <c r="CV42" s="641"/>
      <c r="CW42" s="641"/>
      <c r="CX42" s="642"/>
      <c r="CY42" s="627" t="s">
        <v>102</v>
      </c>
      <c r="CZ42" s="643"/>
      <c r="DA42" s="643"/>
      <c r="DB42" s="643"/>
      <c r="DC42" s="643"/>
      <c r="DD42" s="643"/>
      <c r="DE42" s="643"/>
      <c r="DF42" s="644"/>
      <c r="DG42" s="627" t="s">
        <v>102</v>
      </c>
      <c r="DH42" s="643"/>
      <c r="DI42" s="643"/>
      <c r="DJ42" s="643"/>
      <c r="DK42" s="643"/>
      <c r="DL42" s="643"/>
      <c r="DM42" s="643"/>
      <c r="DN42" s="643"/>
      <c r="DO42" s="643"/>
      <c r="DP42" s="643"/>
      <c r="DQ42" s="644"/>
      <c r="DR42" s="640" t="s">
        <v>102</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289</v>
      </c>
      <c r="BZ43" s="616"/>
      <c r="CA43" s="616"/>
      <c r="CB43" s="616"/>
      <c r="CC43" s="616"/>
      <c r="CD43" s="616"/>
      <c r="CE43" s="616"/>
      <c r="CF43" s="616"/>
      <c r="CG43" s="616"/>
      <c r="CH43" s="616"/>
      <c r="CI43" s="616"/>
      <c r="CJ43" s="616"/>
      <c r="CK43" s="616"/>
      <c r="CL43" s="617"/>
      <c r="CM43" s="618">
        <v>126946289</v>
      </c>
      <c r="CN43" s="643"/>
      <c r="CO43" s="643"/>
      <c r="CP43" s="643"/>
      <c r="CQ43" s="643"/>
      <c r="CR43" s="643"/>
      <c r="CS43" s="643"/>
      <c r="CT43" s="644"/>
      <c r="CU43" s="640">
        <v>28.7</v>
      </c>
      <c r="CV43" s="641"/>
      <c r="CW43" s="641"/>
      <c r="CX43" s="642"/>
      <c r="CY43" s="627">
        <v>100406805</v>
      </c>
      <c r="CZ43" s="643"/>
      <c r="DA43" s="643"/>
      <c r="DB43" s="643"/>
      <c r="DC43" s="643"/>
      <c r="DD43" s="643"/>
      <c r="DE43" s="643"/>
      <c r="DF43" s="644"/>
      <c r="DG43" s="627">
        <v>65284686</v>
      </c>
      <c r="DH43" s="643"/>
      <c r="DI43" s="643"/>
      <c r="DJ43" s="643"/>
      <c r="DK43" s="643"/>
      <c r="DL43" s="643"/>
      <c r="DM43" s="643"/>
      <c r="DN43" s="643"/>
      <c r="DO43" s="643"/>
      <c r="DP43" s="643"/>
      <c r="DQ43" s="644"/>
      <c r="DR43" s="640">
        <v>25.4</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290</v>
      </c>
      <c r="BZ44" s="616"/>
      <c r="CA44" s="616"/>
      <c r="CB44" s="616"/>
      <c r="CC44" s="616"/>
      <c r="CD44" s="616"/>
      <c r="CE44" s="616"/>
      <c r="CF44" s="616"/>
      <c r="CG44" s="616"/>
      <c r="CH44" s="616"/>
      <c r="CI44" s="616"/>
      <c r="CJ44" s="616"/>
      <c r="CK44" s="616"/>
      <c r="CL44" s="617"/>
      <c r="CM44" s="618">
        <v>20307380</v>
      </c>
      <c r="CN44" s="619"/>
      <c r="CO44" s="619"/>
      <c r="CP44" s="619"/>
      <c r="CQ44" s="619"/>
      <c r="CR44" s="619"/>
      <c r="CS44" s="619"/>
      <c r="CT44" s="620"/>
      <c r="CU44" s="640">
        <v>4.5999999999999996</v>
      </c>
      <c r="CV44" s="641"/>
      <c r="CW44" s="641"/>
      <c r="CX44" s="642"/>
      <c r="CY44" s="627">
        <v>15115729</v>
      </c>
      <c r="CZ44" s="643"/>
      <c r="DA44" s="643"/>
      <c r="DB44" s="643"/>
      <c r="DC44" s="643"/>
      <c r="DD44" s="643"/>
      <c r="DE44" s="643"/>
      <c r="DF44" s="644"/>
      <c r="DG44" s="627">
        <v>13461736</v>
      </c>
      <c r="DH44" s="643"/>
      <c r="DI44" s="643"/>
      <c r="DJ44" s="643"/>
      <c r="DK44" s="643"/>
      <c r="DL44" s="643"/>
      <c r="DM44" s="643"/>
      <c r="DN44" s="643"/>
      <c r="DO44" s="643"/>
      <c r="DP44" s="643"/>
      <c r="DQ44" s="644"/>
      <c r="DR44" s="640">
        <v>5.2</v>
      </c>
      <c r="DS44" s="641"/>
      <c r="DT44" s="641"/>
      <c r="DU44" s="641"/>
      <c r="DV44" s="641"/>
      <c r="DW44" s="641"/>
      <c r="DX44" s="646"/>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292</v>
      </c>
      <c r="BZ45" s="616"/>
      <c r="CA45" s="616"/>
      <c r="CB45" s="616"/>
      <c r="CC45" s="616"/>
      <c r="CD45" s="616"/>
      <c r="CE45" s="616"/>
      <c r="CF45" s="616"/>
      <c r="CG45" s="616"/>
      <c r="CH45" s="616"/>
      <c r="CI45" s="616"/>
      <c r="CJ45" s="616"/>
      <c r="CK45" s="616"/>
      <c r="CL45" s="617"/>
      <c r="CM45" s="618">
        <v>3518754</v>
      </c>
      <c r="CN45" s="643"/>
      <c r="CO45" s="643"/>
      <c r="CP45" s="643"/>
      <c r="CQ45" s="643"/>
      <c r="CR45" s="643"/>
      <c r="CS45" s="643"/>
      <c r="CT45" s="644"/>
      <c r="CU45" s="640">
        <v>0.8</v>
      </c>
      <c r="CV45" s="641"/>
      <c r="CW45" s="641"/>
      <c r="CX45" s="642"/>
      <c r="CY45" s="627">
        <v>3156653</v>
      </c>
      <c r="CZ45" s="643"/>
      <c r="DA45" s="643"/>
      <c r="DB45" s="643"/>
      <c r="DC45" s="643"/>
      <c r="DD45" s="643"/>
      <c r="DE45" s="643"/>
      <c r="DF45" s="644"/>
      <c r="DG45" s="627">
        <v>3156178</v>
      </c>
      <c r="DH45" s="643"/>
      <c r="DI45" s="643"/>
      <c r="DJ45" s="643"/>
      <c r="DK45" s="643"/>
      <c r="DL45" s="643"/>
      <c r="DM45" s="643"/>
      <c r="DN45" s="643"/>
      <c r="DO45" s="643"/>
      <c r="DP45" s="643"/>
      <c r="DQ45" s="644"/>
      <c r="DR45" s="640">
        <v>1.2</v>
      </c>
      <c r="DS45" s="641"/>
      <c r="DT45" s="641"/>
      <c r="DU45" s="641"/>
      <c r="DV45" s="641"/>
      <c r="DW45" s="641"/>
      <c r="DX45" s="646"/>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294</v>
      </c>
      <c r="BZ46" s="616"/>
      <c r="CA46" s="616"/>
      <c r="CB46" s="616"/>
      <c r="CC46" s="616"/>
      <c r="CD46" s="616"/>
      <c r="CE46" s="616"/>
      <c r="CF46" s="616"/>
      <c r="CG46" s="616"/>
      <c r="CH46" s="616"/>
      <c r="CI46" s="616"/>
      <c r="CJ46" s="616"/>
      <c r="CK46" s="616"/>
      <c r="CL46" s="617"/>
      <c r="CM46" s="618">
        <v>82686487</v>
      </c>
      <c r="CN46" s="619"/>
      <c r="CO46" s="619"/>
      <c r="CP46" s="619"/>
      <c r="CQ46" s="619"/>
      <c r="CR46" s="619"/>
      <c r="CS46" s="619"/>
      <c r="CT46" s="620"/>
      <c r="CU46" s="640">
        <v>18.7</v>
      </c>
      <c r="CV46" s="641"/>
      <c r="CW46" s="641"/>
      <c r="CX46" s="642"/>
      <c r="CY46" s="627">
        <v>73866288</v>
      </c>
      <c r="CZ46" s="643"/>
      <c r="DA46" s="643"/>
      <c r="DB46" s="643"/>
      <c r="DC46" s="643"/>
      <c r="DD46" s="643"/>
      <c r="DE46" s="643"/>
      <c r="DF46" s="644"/>
      <c r="DG46" s="627">
        <v>48612658</v>
      </c>
      <c r="DH46" s="643"/>
      <c r="DI46" s="643"/>
      <c r="DJ46" s="643"/>
      <c r="DK46" s="643"/>
      <c r="DL46" s="643"/>
      <c r="DM46" s="643"/>
      <c r="DN46" s="643"/>
      <c r="DO46" s="643"/>
      <c r="DP46" s="643"/>
      <c r="DQ46" s="644"/>
      <c r="DR46" s="640">
        <v>18.899999999999999</v>
      </c>
      <c r="DS46" s="641"/>
      <c r="DT46" s="641"/>
      <c r="DU46" s="641"/>
      <c r="DV46" s="641"/>
      <c r="DW46" s="641"/>
      <c r="DX46" s="646"/>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296</v>
      </c>
      <c r="BZ47" s="616"/>
      <c r="CA47" s="616"/>
      <c r="CB47" s="616"/>
      <c r="CC47" s="616"/>
      <c r="CD47" s="616"/>
      <c r="CE47" s="616"/>
      <c r="CF47" s="616"/>
      <c r="CG47" s="616"/>
      <c r="CH47" s="616"/>
      <c r="CI47" s="616"/>
      <c r="CJ47" s="616"/>
      <c r="CK47" s="616"/>
      <c r="CL47" s="617"/>
      <c r="CM47" s="618">
        <v>2183875</v>
      </c>
      <c r="CN47" s="643"/>
      <c r="CO47" s="643"/>
      <c r="CP47" s="643"/>
      <c r="CQ47" s="643"/>
      <c r="CR47" s="643"/>
      <c r="CS47" s="643"/>
      <c r="CT47" s="644"/>
      <c r="CU47" s="640">
        <v>0.5</v>
      </c>
      <c r="CV47" s="641"/>
      <c r="CW47" s="641"/>
      <c r="CX47" s="642"/>
      <c r="CY47" s="627">
        <v>2146352</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297</v>
      </c>
      <c r="BZ48" s="616"/>
      <c r="CA48" s="616"/>
      <c r="CB48" s="616"/>
      <c r="CC48" s="616"/>
      <c r="CD48" s="616"/>
      <c r="CE48" s="616"/>
      <c r="CF48" s="616"/>
      <c r="CG48" s="616"/>
      <c r="CH48" s="616"/>
      <c r="CI48" s="616"/>
      <c r="CJ48" s="616"/>
      <c r="CK48" s="616"/>
      <c r="CL48" s="617"/>
      <c r="CM48" s="618">
        <v>5938231</v>
      </c>
      <c r="CN48" s="619"/>
      <c r="CO48" s="619"/>
      <c r="CP48" s="619"/>
      <c r="CQ48" s="619"/>
      <c r="CR48" s="619"/>
      <c r="CS48" s="619"/>
      <c r="CT48" s="620"/>
      <c r="CU48" s="640">
        <v>1.3</v>
      </c>
      <c r="CV48" s="641"/>
      <c r="CW48" s="641"/>
      <c r="CX48" s="642"/>
      <c r="CY48" s="627">
        <v>2450650</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298</v>
      </c>
      <c r="BZ49" s="616"/>
      <c r="CA49" s="616"/>
      <c r="CB49" s="616"/>
      <c r="CC49" s="616"/>
      <c r="CD49" s="616"/>
      <c r="CE49" s="616"/>
      <c r="CF49" s="616"/>
      <c r="CG49" s="616"/>
      <c r="CH49" s="616"/>
      <c r="CI49" s="616"/>
      <c r="CJ49" s="616"/>
      <c r="CK49" s="616"/>
      <c r="CL49" s="617"/>
      <c r="CM49" s="618">
        <v>1372290</v>
      </c>
      <c r="CN49" s="643"/>
      <c r="CO49" s="643"/>
      <c r="CP49" s="643"/>
      <c r="CQ49" s="643"/>
      <c r="CR49" s="643"/>
      <c r="CS49" s="643"/>
      <c r="CT49" s="644"/>
      <c r="CU49" s="640">
        <v>0.3</v>
      </c>
      <c r="CV49" s="641"/>
      <c r="CW49" s="641"/>
      <c r="CX49" s="642"/>
      <c r="CY49" s="627">
        <v>1351490</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299</v>
      </c>
      <c r="BZ50" s="616"/>
      <c r="CA50" s="616"/>
      <c r="CB50" s="616"/>
      <c r="CC50" s="616"/>
      <c r="CD50" s="616"/>
      <c r="CE50" s="616"/>
      <c r="CF50" s="616"/>
      <c r="CG50" s="616"/>
      <c r="CH50" s="616"/>
      <c r="CI50" s="616"/>
      <c r="CJ50" s="616"/>
      <c r="CK50" s="616"/>
      <c r="CL50" s="617"/>
      <c r="CM50" s="618">
        <v>10939272</v>
      </c>
      <c r="CN50" s="619"/>
      <c r="CO50" s="619"/>
      <c r="CP50" s="619"/>
      <c r="CQ50" s="619"/>
      <c r="CR50" s="619"/>
      <c r="CS50" s="619"/>
      <c r="CT50" s="620"/>
      <c r="CU50" s="640">
        <v>2.5</v>
      </c>
      <c r="CV50" s="641"/>
      <c r="CW50" s="641"/>
      <c r="CX50" s="642"/>
      <c r="CY50" s="627">
        <v>2319643</v>
      </c>
      <c r="CZ50" s="643"/>
      <c r="DA50" s="643"/>
      <c r="DB50" s="643"/>
      <c r="DC50" s="643"/>
      <c r="DD50" s="643"/>
      <c r="DE50" s="643"/>
      <c r="DF50" s="644"/>
      <c r="DG50" s="627">
        <v>54114</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300</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301</v>
      </c>
      <c r="BZ52" s="616"/>
      <c r="CA52" s="616"/>
      <c r="CB52" s="616"/>
      <c r="CC52" s="616"/>
      <c r="CD52" s="616"/>
      <c r="CE52" s="616"/>
      <c r="CF52" s="616"/>
      <c r="CG52" s="616"/>
      <c r="CH52" s="616"/>
      <c r="CI52" s="616"/>
      <c r="CJ52" s="616"/>
      <c r="CK52" s="616"/>
      <c r="CL52" s="617"/>
      <c r="CM52" s="618">
        <v>112742702</v>
      </c>
      <c r="CN52" s="619"/>
      <c r="CO52" s="619"/>
      <c r="CP52" s="619"/>
      <c r="CQ52" s="619"/>
      <c r="CR52" s="619"/>
      <c r="CS52" s="619"/>
      <c r="CT52" s="620"/>
      <c r="CU52" s="640">
        <v>25.5</v>
      </c>
      <c r="CV52" s="641"/>
      <c r="CW52" s="641"/>
      <c r="CX52" s="642"/>
      <c r="CY52" s="627">
        <v>28223815</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302</v>
      </c>
      <c r="BZ53" s="616"/>
      <c r="CA53" s="616"/>
      <c r="CB53" s="616"/>
      <c r="CC53" s="616"/>
      <c r="CD53" s="616"/>
      <c r="CE53" s="616"/>
      <c r="CF53" s="616"/>
      <c r="CG53" s="616"/>
      <c r="CH53" s="616"/>
      <c r="CI53" s="616"/>
      <c r="CJ53" s="616"/>
      <c r="CK53" s="616"/>
      <c r="CL53" s="617"/>
      <c r="CM53" s="618">
        <v>1236533</v>
      </c>
      <c r="CN53" s="619"/>
      <c r="CO53" s="619"/>
      <c r="CP53" s="619"/>
      <c r="CQ53" s="619"/>
      <c r="CR53" s="619"/>
      <c r="CS53" s="619"/>
      <c r="CT53" s="620"/>
      <c r="CU53" s="640">
        <v>0.3</v>
      </c>
      <c r="CV53" s="641"/>
      <c r="CW53" s="641"/>
      <c r="CX53" s="642"/>
      <c r="CY53" s="627">
        <v>1236533</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283</v>
      </c>
      <c r="BZ54" s="654"/>
      <c r="CA54" s="615" t="s">
        <v>303</v>
      </c>
      <c r="CB54" s="616"/>
      <c r="CC54" s="616"/>
      <c r="CD54" s="616"/>
      <c r="CE54" s="616"/>
      <c r="CF54" s="616"/>
      <c r="CG54" s="616"/>
      <c r="CH54" s="616"/>
      <c r="CI54" s="616"/>
      <c r="CJ54" s="616"/>
      <c r="CK54" s="616"/>
      <c r="CL54" s="617"/>
      <c r="CM54" s="618">
        <v>111974374</v>
      </c>
      <c r="CN54" s="619"/>
      <c r="CO54" s="619"/>
      <c r="CP54" s="619"/>
      <c r="CQ54" s="619"/>
      <c r="CR54" s="619"/>
      <c r="CS54" s="619"/>
      <c r="CT54" s="620"/>
      <c r="CU54" s="640">
        <v>25.3</v>
      </c>
      <c r="CV54" s="641"/>
      <c r="CW54" s="641"/>
      <c r="CX54" s="642"/>
      <c r="CY54" s="627">
        <v>28209979</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304</v>
      </c>
      <c r="CB55" s="616"/>
      <c r="CC55" s="616"/>
      <c r="CD55" s="616"/>
      <c r="CE55" s="616"/>
      <c r="CF55" s="616"/>
      <c r="CG55" s="616"/>
      <c r="CH55" s="616"/>
      <c r="CI55" s="616"/>
      <c r="CJ55" s="616"/>
      <c r="CK55" s="616"/>
      <c r="CL55" s="617"/>
      <c r="CM55" s="618">
        <v>59969859</v>
      </c>
      <c r="CN55" s="619"/>
      <c r="CO55" s="619"/>
      <c r="CP55" s="619"/>
      <c r="CQ55" s="619"/>
      <c r="CR55" s="619"/>
      <c r="CS55" s="619"/>
      <c r="CT55" s="620"/>
      <c r="CU55" s="640">
        <v>13.5</v>
      </c>
      <c r="CV55" s="641"/>
      <c r="CW55" s="641"/>
      <c r="CX55" s="642"/>
      <c r="CY55" s="627">
        <v>3361230</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305</v>
      </c>
      <c r="CB56" s="616"/>
      <c r="CC56" s="616"/>
      <c r="CD56" s="616"/>
      <c r="CE56" s="616"/>
      <c r="CF56" s="616"/>
      <c r="CG56" s="616"/>
      <c r="CH56" s="616"/>
      <c r="CI56" s="616"/>
      <c r="CJ56" s="616"/>
      <c r="CK56" s="616"/>
      <c r="CL56" s="617"/>
      <c r="CM56" s="618">
        <v>40719297</v>
      </c>
      <c r="CN56" s="619"/>
      <c r="CO56" s="619"/>
      <c r="CP56" s="619"/>
      <c r="CQ56" s="619"/>
      <c r="CR56" s="619"/>
      <c r="CS56" s="619"/>
      <c r="CT56" s="620"/>
      <c r="CU56" s="640">
        <v>9.1999999999999993</v>
      </c>
      <c r="CV56" s="641"/>
      <c r="CW56" s="641"/>
      <c r="CX56" s="642"/>
      <c r="CY56" s="627">
        <v>24691252</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306</v>
      </c>
      <c r="CB57" s="616"/>
      <c r="CC57" s="616"/>
      <c r="CD57" s="616"/>
      <c r="CE57" s="616"/>
      <c r="CF57" s="616"/>
      <c r="CG57" s="616"/>
      <c r="CH57" s="616"/>
      <c r="CI57" s="616"/>
      <c r="CJ57" s="616"/>
      <c r="CK57" s="616"/>
      <c r="CL57" s="617"/>
      <c r="CM57" s="618">
        <v>768328</v>
      </c>
      <c r="CN57" s="619"/>
      <c r="CO57" s="619"/>
      <c r="CP57" s="619"/>
      <c r="CQ57" s="619"/>
      <c r="CR57" s="619"/>
      <c r="CS57" s="619"/>
      <c r="CT57" s="620"/>
      <c r="CU57" s="640">
        <v>0.2</v>
      </c>
      <c r="CV57" s="641"/>
      <c r="CW57" s="641"/>
      <c r="CX57" s="642"/>
      <c r="CY57" s="627">
        <v>13836</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307</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308</v>
      </c>
      <c r="BZ59" s="635"/>
      <c r="CA59" s="635"/>
      <c r="CB59" s="635"/>
      <c r="CC59" s="635"/>
      <c r="CD59" s="635"/>
      <c r="CE59" s="635"/>
      <c r="CF59" s="635"/>
      <c r="CG59" s="635"/>
      <c r="CH59" s="635"/>
      <c r="CI59" s="635"/>
      <c r="CJ59" s="635"/>
      <c r="CK59" s="635"/>
      <c r="CL59" s="636"/>
      <c r="CM59" s="679">
        <v>442769112</v>
      </c>
      <c r="CN59" s="680"/>
      <c r="CO59" s="680"/>
      <c r="CP59" s="680"/>
      <c r="CQ59" s="680"/>
      <c r="CR59" s="680"/>
      <c r="CS59" s="680"/>
      <c r="CT59" s="681"/>
      <c r="CU59" s="682">
        <v>100</v>
      </c>
      <c r="CV59" s="683"/>
      <c r="CW59" s="683"/>
      <c r="CX59" s="684"/>
      <c r="CY59" s="685">
        <v>311763371</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310</v>
      </c>
      <c r="DK2" s="724"/>
      <c r="DL2" s="724"/>
      <c r="DM2" s="724"/>
      <c r="DN2" s="724"/>
      <c r="DO2" s="725"/>
      <c r="DP2" s="194"/>
      <c r="DQ2" s="723" t="s">
        <v>311</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312</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314</v>
      </c>
      <c r="B5" s="718"/>
      <c r="C5" s="718"/>
      <c r="D5" s="718"/>
      <c r="E5" s="718"/>
      <c r="F5" s="718"/>
      <c r="G5" s="718"/>
      <c r="H5" s="718"/>
      <c r="I5" s="718"/>
      <c r="J5" s="718"/>
      <c r="K5" s="718"/>
      <c r="L5" s="718"/>
      <c r="M5" s="718"/>
      <c r="N5" s="718"/>
      <c r="O5" s="718"/>
      <c r="P5" s="719"/>
      <c r="Q5" s="694" t="s">
        <v>315</v>
      </c>
      <c r="R5" s="695"/>
      <c r="S5" s="695"/>
      <c r="T5" s="695"/>
      <c r="U5" s="696"/>
      <c r="V5" s="694" t="s">
        <v>316</v>
      </c>
      <c r="W5" s="695"/>
      <c r="X5" s="695"/>
      <c r="Y5" s="695"/>
      <c r="Z5" s="696"/>
      <c r="AA5" s="694" t="s">
        <v>317</v>
      </c>
      <c r="AB5" s="695"/>
      <c r="AC5" s="695"/>
      <c r="AD5" s="695"/>
      <c r="AE5" s="695"/>
      <c r="AF5" s="727" t="s">
        <v>318</v>
      </c>
      <c r="AG5" s="695"/>
      <c r="AH5" s="695"/>
      <c r="AI5" s="695"/>
      <c r="AJ5" s="706"/>
      <c r="AK5" s="695" t="s">
        <v>319</v>
      </c>
      <c r="AL5" s="695"/>
      <c r="AM5" s="695"/>
      <c r="AN5" s="695"/>
      <c r="AO5" s="696"/>
      <c r="AP5" s="694" t="s">
        <v>320</v>
      </c>
      <c r="AQ5" s="695"/>
      <c r="AR5" s="695"/>
      <c r="AS5" s="695"/>
      <c r="AT5" s="696"/>
      <c r="AU5" s="694" t="s">
        <v>321</v>
      </c>
      <c r="AV5" s="695"/>
      <c r="AW5" s="695"/>
      <c r="AX5" s="695"/>
      <c r="AY5" s="706"/>
      <c r="AZ5" s="201"/>
      <c r="BA5" s="201"/>
      <c r="BB5" s="201"/>
      <c r="BC5" s="201"/>
      <c r="BD5" s="201"/>
      <c r="BE5" s="202"/>
      <c r="BF5" s="202"/>
      <c r="BG5" s="202"/>
      <c r="BH5" s="202"/>
      <c r="BI5" s="202"/>
      <c r="BJ5" s="202"/>
      <c r="BK5" s="202"/>
      <c r="BL5" s="202"/>
      <c r="BM5" s="202"/>
      <c r="BN5" s="202"/>
      <c r="BO5" s="202"/>
      <c r="BP5" s="202"/>
      <c r="BQ5" s="717" t="s">
        <v>322</v>
      </c>
      <c r="BR5" s="718"/>
      <c r="BS5" s="718"/>
      <c r="BT5" s="718"/>
      <c r="BU5" s="718"/>
      <c r="BV5" s="718"/>
      <c r="BW5" s="718"/>
      <c r="BX5" s="718"/>
      <c r="BY5" s="718"/>
      <c r="BZ5" s="718"/>
      <c r="CA5" s="718"/>
      <c r="CB5" s="718"/>
      <c r="CC5" s="718"/>
      <c r="CD5" s="718"/>
      <c r="CE5" s="718"/>
      <c r="CF5" s="718"/>
      <c r="CG5" s="719"/>
      <c r="CH5" s="694" t="s">
        <v>323</v>
      </c>
      <c r="CI5" s="695"/>
      <c r="CJ5" s="695"/>
      <c r="CK5" s="695"/>
      <c r="CL5" s="696"/>
      <c r="CM5" s="694" t="s">
        <v>324</v>
      </c>
      <c r="CN5" s="695"/>
      <c r="CO5" s="695"/>
      <c r="CP5" s="695"/>
      <c r="CQ5" s="696"/>
      <c r="CR5" s="694" t="s">
        <v>325</v>
      </c>
      <c r="CS5" s="695"/>
      <c r="CT5" s="695"/>
      <c r="CU5" s="695"/>
      <c r="CV5" s="696"/>
      <c r="CW5" s="694" t="s">
        <v>326</v>
      </c>
      <c r="CX5" s="695"/>
      <c r="CY5" s="695"/>
      <c r="CZ5" s="695"/>
      <c r="DA5" s="696"/>
      <c r="DB5" s="694" t="s">
        <v>327</v>
      </c>
      <c r="DC5" s="695"/>
      <c r="DD5" s="695"/>
      <c r="DE5" s="695"/>
      <c r="DF5" s="696"/>
      <c r="DG5" s="700" t="s">
        <v>328</v>
      </c>
      <c r="DH5" s="701"/>
      <c r="DI5" s="701"/>
      <c r="DJ5" s="701"/>
      <c r="DK5" s="702"/>
      <c r="DL5" s="700" t="s">
        <v>329</v>
      </c>
      <c r="DM5" s="701"/>
      <c r="DN5" s="701"/>
      <c r="DO5" s="701"/>
      <c r="DP5" s="702"/>
      <c r="DQ5" s="694" t="s">
        <v>330</v>
      </c>
      <c r="DR5" s="695"/>
      <c r="DS5" s="695"/>
      <c r="DT5" s="695"/>
      <c r="DU5" s="696"/>
      <c r="DV5" s="694" t="s">
        <v>321</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331</v>
      </c>
      <c r="C7" s="709"/>
      <c r="D7" s="709"/>
      <c r="E7" s="709"/>
      <c r="F7" s="709"/>
      <c r="G7" s="709"/>
      <c r="H7" s="709"/>
      <c r="I7" s="709"/>
      <c r="J7" s="709"/>
      <c r="K7" s="709"/>
      <c r="L7" s="709"/>
      <c r="M7" s="709"/>
      <c r="N7" s="709"/>
      <c r="O7" s="709"/>
      <c r="P7" s="710"/>
      <c r="Q7" s="711">
        <v>467269</v>
      </c>
      <c r="R7" s="712"/>
      <c r="S7" s="712"/>
      <c r="T7" s="712"/>
      <c r="U7" s="712"/>
      <c r="V7" s="712">
        <v>460550</v>
      </c>
      <c r="W7" s="712"/>
      <c r="X7" s="712"/>
      <c r="Y7" s="712"/>
      <c r="Z7" s="712"/>
      <c r="AA7" s="712">
        <v>6719</v>
      </c>
      <c r="AB7" s="712"/>
      <c r="AC7" s="712"/>
      <c r="AD7" s="712"/>
      <c r="AE7" s="713"/>
      <c r="AF7" s="714">
        <v>3310</v>
      </c>
      <c r="AG7" s="715"/>
      <c r="AH7" s="715"/>
      <c r="AI7" s="715"/>
      <c r="AJ7" s="716"/>
      <c r="AK7" s="751">
        <v>1627</v>
      </c>
      <c r="AL7" s="752"/>
      <c r="AM7" s="752"/>
      <c r="AN7" s="752"/>
      <c r="AO7" s="752"/>
      <c r="AP7" s="752">
        <v>857915</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510</v>
      </c>
      <c r="BT7" s="756"/>
      <c r="BU7" s="756"/>
      <c r="BV7" s="756"/>
      <c r="BW7" s="756"/>
      <c r="BX7" s="756"/>
      <c r="BY7" s="756"/>
      <c r="BZ7" s="756"/>
      <c r="CA7" s="756"/>
      <c r="CB7" s="756"/>
      <c r="CC7" s="756"/>
      <c r="CD7" s="756"/>
      <c r="CE7" s="756"/>
      <c r="CF7" s="756"/>
      <c r="CG7" s="757"/>
      <c r="CH7" s="748">
        <v>4</v>
      </c>
      <c r="CI7" s="749">
        <v>4155</v>
      </c>
      <c r="CJ7" s="749">
        <v>4155</v>
      </c>
      <c r="CK7" s="749">
        <v>4155</v>
      </c>
      <c r="CL7" s="750">
        <v>4155</v>
      </c>
      <c r="CM7" s="748">
        <v>5719</v>
      </c>
      <c r="CN7" s="749"/>
      <c r="CO7" s="749"/>
      <c r="CP7" s="749"/>
      <c r="CQ7" s="750"/>
      <c r="CR7" s="748">
        <v>50</v>
      </c>
      <c r="CS7" s="749"/>
      <c r="CT7" s="749"/>
      <c r="CU7" s="749"/>
      <c r="CV7" s="750"/>
      <c r="CW7" s="748">
        <v>50</v>
      </c>
      <c r="CX7" s="749">
        <v>50447</v>
      </c>
      <c r="CY7" s="749">
        <v>50447</v>
      </c>
      <c r="CZ7" s="749">
        <v>50447</v>
      </c>
      <c r="DA7" s="750">
        <v>50447</v>
      </c>
      <c r="DB7" s="748"/>
      <c r="DC7" s="749"/>
      <c r="DD7" s="749"/>
      <c r="DE7" s="749"/>
      <c r="DF7" s="750"/>
      <c r="DG7" s="748"/>
      <c r="DH7" s="749"/>
      <c r="DI7" s="749"/>
      <c r="DJ7" s="749"/>
      <c r="DK7" s="750"/>
      <c r="DL7" s="748"/>
      <c r="DM7" s="749"/>
      <c r="DN7" s="749"/>
      <c r="DO7" s="749"/>
      <c r="DP7" s="750"/>
      <c r="DQ7" s="748"/>
      <c r="DR7" s="749"/>
      <c r="DS7" s="749"/>
      <c r="DT7" s="749"/>
      <c r="DU7" s="750"/>
      <c r="DV7" s="729"/>
      <c r="DW7" s="730"/>
      <c r="DX7" s="730"/>
      <c r="DY7" s="730"/>
      <c r="DZ7" s="731"/>
      <c r="EA7" s="199"/>
    </row>
    <row r="8" spans="1:131" s="200" customFormat="1" ht="26.25" customHeight="1">
      <c r="A8" s="206">
        <v>2</v>
      </c>
      <c r="B8" s="732" t="s">
        <v>332</v>
      </c>
      <c r="C8" s="733"/>
      <c r="D8" s="733"/>
      <c r="E8" s="733"/>
      <c r="F8" s="733"/>
      <c r="G8" s="733"/>
      <c r="H8" s="733"/>
      <c r="I8" s="733"/>
      <c r="J8" s="733"/>
      <c r="K8" s="733"/>
      <c r="L8" s="733"/>
      <c r="M8" s="733"/>
      <c r="N8" s="733"/>
      <c r="O8" s="733"/>
      <c r="P8" s="734"/>
      <c r="Q8" s="735">
        <v>104688</v>
      </c>
      <c r="R8" s="736"/>
      <c r="S8" s="736"/>
      <c r="T8" s="736"/>
      <c r="U8" s="736"/>
      <c r="V8" s="736">
        <v>104688</v>
      </c>
      <c r="W8" s="736"/>
      <c r="X8" s="736"/>
      <c r="Y8" s="736"/>
      <c r="Z8" s="736"/>
      <c r="AA8" s="736">
        <v>0</v>
      </c>
      <c r="AB8" s="736"/>
      <c r="AC8" s="736"/>
      <c r="AD8" s="736"/>
      <c r="AE8" s="737"/>
      <c r="AF8" s="738" t="s">
        <v>102</v>
      </c>
      <c r="AG8" s="739"/>
      <c r="AH8" s="739"/>
      <c r="AI8" s="739"/>
      <c r="AJ8" s="740"/>
      <c r="AK8" s="741">
        <v>77009</v>
      </c>
      <c r="AL8" s="742"/>
      <c r="AM8" s="742"/>
      <c r="AN8" s="742"/>
      <c r="AO8" s="742"/>
      <c r="AP8" s="742"/>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511</v>
      </c>
      <c r="BT8" s="746"/>
      <c r="BU8" s="746"/>
      <c r="BV8" s="746"/>
      <c r="BW8" s="746"/>
      <c r="BX8" s="746"/>
      <c r="BY8" s="746"/>
      <c r="BZ8" s="746"/>
      <c r="CA8" s="746"/>
      <c r="CB8" s="746"/>
      <c r="CC8" s="746"/>
      <c r="CD8" s="746"/>
      <c r="CE8" s="746"/>
      <c r="CF8" s="746"/>
      <c r="CG8" s="747"/>
      <c r="CH8" s="758">
        <v>-1</v>
      </c>
      <c r="CI8" s="759">
        <v>-498</v>
      </c>
      <c r="CJ8" s="759">
        <v>-498</v>
      </c>
      <c r="CK8" s="759">
        <v>-498</v>
      </c>
      <c r="CL8" s="760">
        <v>-498</v>
      </c>
      <c r="CM8" s="758">
        <v>207</v>
      </c>
      <c r="CN8" s="759"/>
      <c r="CO8" s="759"/>
      <c r="CP8" s="759"/>
      <c r="CQ8" s="760"/>
      <c r="CR8" s="758">
        <v>40</v>
      </c>
      <c r="CS8" s="759"/>
      <c r="CT8" s="759"/>
      <c r="CU8" s="759"/>
      <c r="CV8" s="760"/>
      <c r="CW8" s="758"/>
      <c r="CX8" s="759"/>
      <c r="CY8" s="759"/>
      <c r="CZ8" s="759"/>
      <c r="DA8" s="760"/>
      <c r="DB8" s="758"/>
      <c r="DC8" s="759"/>
      <c r="DD8" s="759"/>
      <c r="DE8" s="759"/>
      <c r="DF8" s="760"/>
      <c r="DG8" s="758"/>
      <c r="DH8" s="759"/>
      <c r="DI8" s="759"/>
      <c r="DJ8" s="759"/>
      <c r="DK8" s="760"/>
      <c r="DL8" s="758"/>
      <c r="DM8" s="759"/>
      <c r="DN8" s="759"/>
      <c r="DO8" s="759"/>
      <c r="DP8" s="760"/>
      <c r="DQ8" s="758"/>
      <c r="DR8" s="759"/>
      <c r="DS8" s="759"/>
      <c r="DT8" s="759"/>
      <c r="DU8" s="760"/>
      <c r="DV8" s="761"/>
      <c r="DW8" s="762"/>
      <c r="DX8" s="762"/>
      <c r="DY8" s="762"/>
      <c r="DZ8" s="763"/>
      <c r="EA8" s="199"/>
    </row>
    <row r="9" spans="1:131" s="200" customFormat="1" ht="26.25" customHeight="1">
      <c r="A9" s="206">
        <v>3</v>
      </c>
      <c r="B9" s="732" t="s">
        <v>333</v>
      </c>
      <c r="C9" s="733"/>
      <c r="D9" s="733"/>
      <c r="E9" s="733"/>
      <c r="F9" s="733"/>
      <c r="G9" s="733"/>
      <c r="H9" s="733"/>
      <c r="I9" s="733"/>
      <c r="J9" s="733"/>
      <c r="K9" s="733"/>
      <c r="L9" s="733"/>
      <c r="M9" s="733"/>
      <c r="N9" s="733"/>
      <c r="O9" s="733"/>
      <c r="P9" s="734"/>
      <c r="Q9" s="735">
        <v>367</v>
      </c>
      <c r="R9" s="736"/>
      <c r="S9" s="736"/>
      <c r="T9" s="736"/>
      <c r="U9" s="736"/>
      <c r="V9" s="736">
        <v>325</v>
      </c>
      <c r="W9" s="736"/>
      <c r="X9" s="736"/>
      <c r="Y9" s="736"/>
      <c r="Z9" s="736"/>
      <c r="AA9" s="736">
        <v>42</v>
      </c>
      <c r="AB9" s="736"/>
      <c r="AC9" s="736"/>
      <c r="AD9" s="736"/>
      <c r="AE9" s="737"/>
      <c r="AF9" s="738">
        <v>42</v>
      </c>
      <c r="AG9" s="739"/>
      <c r="AH9" s="739"/>
      <c r="AI9" s="739"/>
      <c r="AJ9" s="740"/>
      <c r="AK9" s="741"/>
      <c r="AL9" s="742"/>
      <c r="AM9" s="742"/>
      <c r="AN9" s="742"/>
      <c r="AO9" s="742"/>
      <c r="AP9" s="742"/>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512</v>
      </c>
      <c r="BT9" s="746"/>
      <c r="BU9" s="746"/>
      <c r="BV9" s="746"/>
      <c r="BW9" s="746"/>
      <c r="BX9" s="746"/>
      <c r="BY9" s="746"/>
      <c r="BZ9" s="746"/>
      <c r="CA9" s="746"/>
      <c r="CB9" s="746"/>
      <c r="CC9" s="746"/>
      <c r="CD9" s="746"/>
      <c r="CE9" s="746"/>
      <c r="CF9" s="746"/>
      <c r="CG9" s="747"/>
      <c r="CH9" s="758">
        <v>17</v>
      </c>
      <c r="CI9" s="759">
        <v>17049</v>
      </c>
      <c r="CJ9" s="759">
        <v>17049</v>
      </c>
      <c r="CK9" s="759">
        <v>17049</v>
      </c>
      <c r="CL9" s="760">
        <v>17049</v>
      </c>
      <c r="CM9" s="758">
        <v>2132</v>
      </c>
      <c r="CN9" s="759"/>
      <c r="CO9" s="759"/>
      <c r="CP9" s="759"/>
      <c r="CQ9" s="760"/>
      <c r="CR9" s="758">
        <v>2015</v>
      </c>
      <c r="CS9" s="759"/>
      <c r="CT9" s="759"/>
      <c r="CU9" s="759"/>
      <c r="CV9" s="760"/>
      <c r="CW9" s="758"/>
      <c r="CX9" s="759"/>
      <c r="CY9" s="759"/>
      <c r="CZ9" s="759"/>
      <c r="DA9" s="760"/>
      <c r="DB9" s="758"/>
      <c r="DC9" s="759"/>
      <c r="DD9" s="759"/>
      <c r="DE9" s="759"/>
      <c r="DF9" s="760"/>
      <c r="DG9" s="758"/>
      <c r="DH9" s="759"/>
      <c r="DI9" s="759"/>
      <c r="DJ9" s="759"/>
      <c r="DK9" s="760"/>
      <c r="DL9" s="758"/>
      <c r="DM9" s="759"/>
      <c r="DN9" s="759"/>
      <c r="DO9" s="759"/>
      <c r="DP9" s="760"/>
      <c r="DQ9" s="758"/>
      <c r="DR9" s="759"/>
      <c r="DS9" s="759"/>
      <c r="DT9" s="759"/>
      <c r="DU9" s="760"/>
      <c r="DV9" s="761"/>
      <c r="DW9" s="762"/>
      <c r="DX9" s="762"/>
      <c r="DY9" s="762"/>
      <c r="DZ9" s="763"/>
      <c r="EA9" s="199"/>
    </row>
    <row r="10" spans="1:131" s="200" customFormat="1" ht="26.25" customHeight="1">
      <c r="A10" s="206">
        <v>4</v>
      </c>
      <c r="B10" s="732" t="s">
        <v>334</v>
      </c>
      <c r="C10" s="733"/>
      <c r="D10" s="733"/>
      <c r="E10" s="733"/>
      <c r="F10" s="733"/>
      <c r="G10" s="733"/>
      <c r="H10" s="733"/>
      <c r="I10" s="733"/>
      <c r="J10" s="733"/>
      <c r="K10" s="733"/>
      <c r="L10" s="733"/>
      <c r="M10" s="733"/>
      <c r="N10" s="733"/>
      <c r="O10" s="733"/>
      <c r="P10" s="734"/>
      <c r="Q10" s="735">
        <v>0</v>
      </c>
      <c r="R10" s="736"/>
      <c r="S10" s="736"/>
      <c r="T10" s="736"/>
      <c r="U10" s="736"/>
      <c r="V10" s="736">
        <v>0</v>
      </c>
      <c r="W10" s="736"/>
      <c r="X10" s="736"/>
      <c r="Y10" s="736"/>
      <c r="Z10" s="736"/>
      <c r="AA10" s="736">
        <v>0</v>
      </c>
      <c r="AB10" s="736"/>
      <c r="AC10" s="736"/>
      <c r="AD10" s="736"/>
      <c r="AE10" s="737"/>
      <c r="AF10" s="738" t="s">
        <v>102</v>
      </c>
      <c r="AG10" s="739"/>
      <c r="AH10" s="739"/>
      <c r="AI10" s="739"/>
      <c r="AJ10" s="740"/>
      <c r="AK10" s="741"/>
      <c r="AL10" s="742"/>
      <c r="AM10" s="742"/>
      <c r="AN10" s="742"/>
      <c r="AO10" s="742"/>
      <c r="AP10" s="742"/>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513</v>
      </c>
      <c r="BT10" s="746"/>
      <c r="BU10" s="746"/>
      <c r="BV10" s="746"/>
      <c r="BW10" s="746"/>
      <c r="BX10" s="746"/>
      <c r="BY10" s="746"/>
      <c r="BZ10" s="746"/>
      <c r="CA10" s="746"/>
      <c r="CB10" s="746"/>
      <c r="CC10" s="746"/>
      <c r="CD10" s="746"/>
      <c r="CE10" s="746"/>
      <c r="CF10" s="746"/>
      <c r="CG10" s="747"/>
      <c r="CH10" s="758">
        <v>-6</v>
      </c>
      <c r="CI10" s="759">
        <v>-6217</v>
      </c>
      <c r="CJ10" s="759">
        <v>-6217</v>
      </c>
      <c r="CK10" s="759">
        <v>-6217</v>
      </c>
      <c r="CL10" s="760">
        <v>-6217</v>
      </c>
      <c r="CM10" s="758">
        <v>1678</v>
      </c>
      <c r="CN10" s="759"/>
      <c r="CO10" s="759"/>
      <c r="CP10" s="759"/>
      <c r="CQ10" s="760"/>
      <c r="CR10" s="758">
        <v>1200</v>
      </c>
      <c r="CS10" s="759"/>
      <c r="CT10" s="759"/>
      <c r="CU10" s="759"/>
      <c r="CV10" s="760"/>
      <c r="CW10" s="758"/>
      <c r="CX10" s="759"/>
      <c r="CY10" s="759"/>
      <c r="CZ10" s="759"/>
      <c r="DA10" s="760"/>
      <c r="DB10" s="758"/>
      <c r="DC10" s="759"/>
      <c r="DD10" s="759"/>
      <c r="DE10" s="759"/>
      <c r="DF10" s="760"/>
      <c r="DG10" s="758"/>
      <c r="DH10" s="759"/>
      <c r="DI10" s="759"/>
      <c r="DJ10" s="759"/>
      <c r="DK10" s="760"/>
      <c r="DL10" s="758"/>
      <c r="DM10" s="759"/>
      <c r="DN10" s="759"/>
      <c r="DO10" s="759"/>
      <c r="DP10" s="760"/>
      <c r="DQ10" s="758"/>
      <c r="DR10" s="759"/>
      <c r="DS10" s="759"/>
      <c r="DT10" s="759"/>
      <c r="DU10" s="760"/>
      <c r="DV10" s="761"/>
      <c r="DW10" s="762"/>
      <c r="DX10" s="762"/>
      <c r="DY10" s="762"/>
      <c r="DZ10" s="763"/>
      <c r="EA10" s="199"/>
    </row>
    <row r="11" spans="1:131" s="200" customFormat="1" ht="26.25" customHeight="1">
      <c r="A11" s="206">
        <v>5</v>
      </c>
      <c r="B11" s="732" t="s">
        <v>335</v>
      </c>
      <c r="C11" s="733"/>
      <c r="D11" s="733"/>
      <c r="E11" s="733"/>
      <c r="F11" s="733"/>
      <c r="G11" s="733"/>
      <c r="H11" s="733"/>
      <c r="I11" s="733"/>
      <c r="J11" s="733"/>
      <c r="K11" s="733"/>
      <c r="L11" s="733"/>
      <c r="M11" s="733"/>
      <c r="N11" s="733"/>
      <c r="O11" s="733"/>
      <c r="P11" s="734"/>
      <c r="Q11" s="735">
        <v>153</v>
      </c>
      <c r="R11" s="736"/>
      <c r="S11" s="736"/>
      <c r="T11" s="736"/>
      <c r="U11" s="736"/>
      <c r="V11" s="736">
        <v>37</v>
      </c>
      <c r="W11" s="736"/>
      <c r="X11" s="736"/>
      <c r="Y11" s="736"/>
      <c r="Z11" s="736"/>
      <c r="AA11" s="736">
        <v>116</v>
      </c>
      <c r="AB11" s="736"/>
      <c r="AC11" s="736"/>
      <c r="AD11" s="736"/>
      <c r="AE11" s="737"/>
      <c r="AF11" s="738" t="s">
        <v>102</v>
      </c>
      <c r="AG11" s="739"/>
      <c r="AH11" s="739"/>
      <c r="AI11" s="739"/>
      <c r="AJ11" s="740"/>
      <c r="AK11" s="741"/>
      <c r="AL11" s="742"/>
      <c r="AM11" s="742"/>
      <c r="AN11" s="742"/>
      <c r="AO11" s="742"/>
      <c r="AP11" s="742">
        <v>348</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514</v>
      </c>
      <c r="BT11" s="746"/>
      <c r="BU11" s="746"/>
      <c r="BV11" s="746"/>
      <c r="BW11" s="746"/>
      <c r="BX11" s="746"/>
      <c r="BY11" s="746"/>
      <c r="BZ11" s="746"/>
      <c r="CA11" s="746"/>
      <c r="CB11" s="746"/>
      <c r="CC11" s="746"/>
      <c r="CD11" s="746"/>
      <c r="CE11" s="746"/>
      <c r="CF11" s="746"/>
      <c r="CG11" s="747"/>
      <c r="CH11" s="758">
        <v>1</v>
      </c>
      <c r="CI11" s="759">
        <v>205</v>
      </c>
      <c r="CJ11" s="759">
        <v>205</v>
      </c>
      <c r="CK11" s="759">
        <v>205</v>
      </c>
      <c r="CL11" s="760">
        <v>205</v>
      </c>
      <c r="CM11" s="758">
        <v>504</v>
      </c>
      <c r="CN11" s="759"/>
      <c r="CO11" s="759"/>
      <c r="CP11" s="759"/>
      <c r="CQ11" s="760"/>
      <c r="CR11" s="758">
        <v>241</v>
      </c>
      <c r="CS11" s="759"/>
      <c r="CT11" s="759"/>
      <c r="CU11" s="759"/>
      <c r="CV11" s="760"/>
      <c r="CW11" s="758">
        <v>5</v>
      </c>
      <c r="CX11" s="759">
        <v>5000</v>
      </c>
      <c r="CY11" s="759">
        <v>5000</v>
      </c>
      <c r="CZ11" s="759">
        <v>5000</v>
      </c>
      <c r="DA11" s="760">
        <v>5000</v>
      </c>
      <c r="DB11" s="758"/>
      <c r="DC11" s="759"/>
      <c r="DD11" s="759"/>
      <c r="DE11" s="759"/>
      <c r="DF11" s="760"/>
      <c r="DG11" s="758"/>
      <c r="DH11" s="759"/>
      <c r="DI11" s="759"/>
      <c r="DJ11" s="759"/>
      <c r="DK11" s="760"/>
      <c r="DL11" s="758"/>
      <c r="DM11" s="759"/>
      <c r="DN11" s="759"/>
      <c r="DO11" s="759"/>
      <c r="DP11" s="760"/>
      <c r="DQ11" s="758"/>
      <c r="DR11" s="759"/>
      <c r="DS11" s="759"/>
      <c r="DT11" s="759"/>
      <c r="DU11" s="760"/>
      <c r="DV11" s="761"/>
      <c r="DW11" s="762"/>
      <c r="DX11" s="762"/>
      <c r="DY11" s="762"/>
      <c r="DZ11" s="763"/>
      <c r="EA11" s="199"/>
    </row>
    <row r="12" spans="1:131" s="200" customFormat="1" ht="26.25" customHeight="1">
      <c r="A12" s="206">
        <v>6</v>
      </c>
      <c r="B12" s="732" t="s">
        <v>336</v>
      </c>
      <c r="C12" s="733"/>
      <c r="D12" s="733"/>
      <c r="E12" s="733"/>
      <c r="F12" s="733"/>
      <c r="G12" s="733"/>
      <c r="H12" s="733"/>
      <c r="I12" s="733"/>
      <c r="J12" s="733"/>
      <c r="K12" s="733"/>
      <c r="L12" s="733"/>
      <c r="M12" s="733"/>
      <c r="N12" s="733"/>
      <c r="O12" s="733"/>
      <c r="P12" s="734"/>
      <c r="Q12" s="735">
        <v>2404</v>
      </c>
      <c r="R12" s="736"/>
      <c r="S12" s="736"/>
      <c r="T12" s="736"/>
      <c r="U12" s="736"/>
      <c r="V12" s="736">
        <v>2257</v>
      </c>
      <c r="W12" s="736"/>
      <c r="X12" s="736"/>
      <c r="Y12" s="736"/>
      <c r="Z12" s="736"/>
      <c r="AA12" s="736">
        <v>147</v>
      </c>
      <c r="AB12" s="736"/>
      <c r="AC12" s="736"/>
      <c r="AD12" s="736"/>
      <c r="AE12" s="737"/>
      <c r="AF12" s="738" t="s">
        <v>102</v>
      </c>
      <c r="AG12" s="739"/>
      <c r="AH12" s="739"/>
      <c r="AI12" s="739"/>
      <c r="AJ12" s="740"/>
      <c r="AK12" s="741">
        <v>39</v>
      </c>
      <c r="AL12" s="742"/>
      <c r="AM12" s="742"/>
      <c r="AN12" s="742"/>
      <c r="AO12" s="742"/>
      <c r="AP12" s="742">
        <v>6950</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515</v>
      </c>
      <c r="BT12" s="746"/>
      <c r="BU12" s="746"/>
      <c r="BV12" s="746"/>
      <c r="BW12" s="746"/>
      <c r="BX12" s="746"/>
      <c r="BY12" s="746"/>
      <c r="BZ12" s="746"/>
      <c r="CA12" s="746"/>
      <c r="CB12" s="746"/>
      <c r="CC12" s="746"/>
      <c r="CD12" s="746"/>
      <c r="CE12" s="746"/>
      <c r="CF12" s="746"/>
      <c r="CG12" s="747"/>
      <c r="CH12" s="758">
        <v>1</v>
      </c>
      <c r="CI12" s="759">
        <v>672</v>
      </c>
      <c r="CJ12" s="759">
        <v>672</v>
      </c>
      <c r="CK12" s="759">
        <v>672</v>
      </c>
      <c r="CL12" s="760">
        <v>672</v>
      </c>
      <c r="CM12" s="758">
        <v>428</v>
      </c>
      <c r="CN12" s="759"/>
      <c r="CO12" s="759"/>
      <c r="CP12" s="759"/>
      <c r="CQ12" s="760"/>
      <c r="CR12" s="758">
        <v>211</v>
      </c>
      <c r="CS12" s="759"/>
      <c r="CT12" s="759"/>
      <c r="CU12" s="759"/>
      <c r="CV12" s="760"/>
      <c r="CW12" s="758">
        <v>4</v>
      </c>
      <c r="CX12" s="759">
        <v>3650</v>
      </c>
      <c r="CY12" s="759">
        <v>3650</v>
      </c>
      <c r="CZ12" s="759">
        <v>3650</v>
      </c>
      <c r="DA12" s="760">
        <v>3650</v>
      </c>
      <c r="DB12" s="758"/>
      <c r="DC12" s="759"/>
      <c r="DD12" s="759"/>
      <c r="DE12" s="759"/>
      <c r="DF12" s="760"/>
      <c r="DG12" s="758"/>
      <c r="DH12" s="759"/>
      <c r="DI12" s="759"/>
      <c r="DJ12" s="759"/>
      <c r="DK12" s="760"/>
      <c r="DL12" s="758"/>
      <c r="DM12" s="759"/>
      <c r="DN12" s="759"/>
      <c r="DO12" s="759"/>
      <c r="DP12" s="760"/>
      <c r="DQ12" s="758"/>
      <c r="DR12" s="759"/>
      <c r="DS12" s="759"/>
      <c r="DT12" s="759"/>
      <c r="DU12" s="760"/>
      <c r="DV12" s="761"/>
      <c r="DW12" s="762"/>
      <c r="DX12" s="762"/>
      <c r="DY12" s="762"/>
      <c r="DZ12" s="763"/>
      <c r="EA12" s="199"/>
    </row>
    <row r="13" spans="1:131" s="200" customFormat="1" ht="26.25" customHeight="1">
      <c r="A13" s="206">
        <v>7</v>
      </c>
      <c r="B13" s="732" t="s">
        <v>337</v>
      </c>
      <c r="C13" s="733"/>
      <c r="D13" s="733"/>
      <c r="E13" s="733"/>
      <c r="F13" s="733"/>
      <c r="G13" s="733"/>
      <c r="H13" s="733"/>
      <c r="I13" s="733"/>
      <c r="J13" s="733"/>
      <c r="K13" s="733"/>
      <c r="L13" s="733"/>
      <c r="M13" s="733"/>
      <c r="N13" s="733"/>
      <c r="O13" s="733"/>
      <c r="P13" s="734"/>
      <c r="Q13" s="735">
        <v>300</v>
      </c>
      <c r="R13" s="736"/>
      <c r="S13" s="736"/>
      <c r="T13" s="736"/>
      <c r="U13" s="736"/>
      <c r="V13" s="736">
        <v>1</v>
      </c>
      <c r="W13" s="736"/>
      <c r="X13" s="736"/>
      <c r="Y13" s="736"/>
      <c r="Z13" s="736"/>
      <c r="AA13" s="736">
        <v>299</v>
      </c>
      <c r="AB13" s="736"/>
      <c r="AC13" s="736"/>
      <c r="AD13" s="736"/>
      <c r="AE13" s="737"/>
      <c r="AF13" s="738" t="s">
        <v>102</v>
      </c>
      <c r="AG13" s="739"/>
      <c r="AH13" s="739"/>
      <c r="AI13" s="739"/>
      <c r="AJ13" s="740"/>
      <c r="AK13" s="741"/>
      <c r="AL13" s="742"/>
      <c r="AM13" s="742"/>
      <c r="AN13" s="742"/>
      <c r="AO13" s="742"/>
      <c r="AP13" s="742"/>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516</v>
      </c>
      <c r="BT13" s="746"/>
      <c r="BU13" s="746"/>
      <c r="BV13" s="746"/>
      <c r="BW13" s="746"/>
      <c r="BX13" s="746"/>
      <c r="BY13" s="746"/>
      <c r="BZ13" s="746"/>
      <c r="CA13" s="746"/>
      <c r="CB13" s="746"/>
      <c r="CC13" s="746"/>
      <c r="CD13" s="746"/>
      <c r="CE13" s="746"/>
      <c r="CF13" s="746"/>
      <c r="CG13" s="747"/>
      <c r="CH13" s="758">
        <v>6</v>
      </c>
      <c r="CI13" s="759">
        <v>5731</v>
      </c>
      <c r="CJ13" s="759">
        <v>5731</v>
      </c>
      <c r="CK13" s="759">
        <v>5731</v>
      </c>
      <c r="CL13" s="760">
        <v>5731</v>
      </c>
      <c r="CM13" s="758">
        <v>652</v>
      </c>
      <c r="CN13" s="759"/>
      <c r="CO13" s="759"/>
      <c r="CP13" s="759"/>
      <c r="CQ13" s="760"/>
      <c r="CR13" s="758">
        <v>10</v>
      </c>
      <c r="CS13" s="759"/>
      <c r="CT13" s="759"/>
      <c r="CU13" s="759"/>
      <c r="CV13" s="760"/>
      <c r="CW13" s="758">
        <v>7</v>
      </c>
      <c r="CX13" s="759">
        <v>7000</v>
      </c>
      <c r="CY13" s="759">
        <v>7000</v>
      </c>
      <c r="CZ13" s="759">
        <v>7000</v>
      </c>
      <c r="DA13" s="760">
        <v>7000</v>
      </c>
      <c r="DB13" s="758"/>
      <c r="DC13" s="759"/>
      <c r="DD13" s="759"/>
      <c r="DE13" s="759"/>
      <c r="DF13" s="760"/>
      <c r="DG13" s="758"/>
      <c r="DH13" s="759"/>
      <c r="DI13" s="759"/>
      <c r="DJ13" s="759"/>
      <c r="DK13" s="760"/>
      <c r="DL13" s="758"/>
      <c r="DM13" s="759"/>
      <c r="DN13" s="759"/>
      <c r="DO13" s="759"/>
      <c r="DP13" s="760"/>
      <c r="DQ13" s="758"/>
      <c r="DR13" s="759"/>
      <c r="DS13" s="759"/>
      <c r="DT13" s="759"/>
      <c r="DU13" s="760"/>
      <c r="DV13" s="761"/>
      <c r="DW13" s="762"/>
      <c r="DX13" s="762"/>
      <c r="DY13" s="762"/>
      <c r="DZ13" s="763"/>
      <c r="EA13" s="199"/>
    </row>
    <row r="14" spans="1:131" s="200" customFormat="1" ht="26.25" customHeight="1">
      <c r="A14" s="206">
        <v>8</v>
      </c>
      <c r="B14" s="732" t="s">
        <v>338</v>
      </c>
      <c r="C14" s="733"/>
      <c r="D14" s="733"/>
      <c r="E14" s="733"/>
      <c r="F14" s="733"/>
      <c r="G14" s="733"/>
      <c r="H14" s="733"/>
      <c r="I14" s="733"/>
      <c r="J14" s="733"/>
      <c r="K14" s="733"/>
      <c r="L14" s="733"/>
      <c r="M14" s="733"/>
      <c r="N14" s="733"/>
      <c r="O14" s="733"/>
      <c r="P14" s="734"/>
      <c r="Q14" s="735">
        <v>100</v>
      </c>
      <c r="R14" s="736"/>
      <c r="S14" s="736"/>
      <c r="T14" s="736"/>
      <c r="U14" s="736"/>
      <c r="V14" s="736">
        <v>0</v>
      </c>
      <c r="W14" s="736"/>
      <c r="X14" s="736"/>
      <c r="Y14" s="736"/>
      <c r="Z14" s="736"/>
      <c r="AA14" s="736">
        <v>100</v>
      </c>
      <c r="AB14" s="736"/>
      <c r="AC14" s="736"/>
      <c r="AD14" s="736"/>
      <c r="AE14" s="737"/>
      <c r="AF14" s="738" t="s">
        <v>102</v>
      </c>
      <c r="AG14" s="739"/>
      <c r="AH14" s="739"/>
      <c r="AI14" s="739"/>
      <c r="AJ14" s="740"/>
      <c r="AK14" s="741"/>
      <c r="AL14" s="742"/>
      <c r="AM14" s="742"/>
      <c r="AN14" s="742"/>
      <c r="AO14" s="742"/>
      <c r="AP14" s="742"/>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517</v>
      </c>
      <c r="BT14" s="746"/>
      <c r="BU14" s="746"/>
      <c r="BV14" s="746"/>
      <c r="BW14" s="746"/>
      <c r="BX14" s="746"/>
      <c r="BY14" s="746"/>
      <c r="BZ14" s="746"/>
      <c r="CA14" s="746"/>
      <c r="CB14" s="746"/>
      <c r="CC14" s="746"/>
      <c r="CD14" s="746"/>
      <c r="CE14" s="746"/>
      <c r="CF14" s="746"/>
      <c r="CG14" s="747"/>
      <c r="CH14" s="758">
        <v>-1</v>
      </c>
      <c r="CI14" s="759">
        <v>-1311</v>
      </c>
      <c r="CJ14" s="759">
        <v>-1311</v>
      </c>
      <c r="CK14" s="759">
        <v>-1311</v>
      </c>
      <c r="CL14" s="760">
        <v>-1311</v>
      </c>
      <c r="CM14" s="758">
        <v>296</v>
      </c>
      <c r="CN14" s="759"/>
      <c r="CO14" s="759"/>
      <c r="CP14" s="759"/>
      <c r="CQ14" s="760"/>
      <c r="CR14" s="758">
        <v>100</v>
      </c>
      <c r="CS14" s="759"/>
      <c r="CT14" s="759"/>
      <c r="CU14" s="759"/>
      <c r="CV14" s="760"/>
      <c r="CW14" s="758"/>
      <c r="CX14" s="759"/>
      <c r="CY14" s="759"/>
      <c r="CZ14" s="759"/>
      <c r="DA14" s="760"/>
      <c r="DB14" s="758"/>
      <c r="DC14" s="759"/>
      <c r="DD14" s="759"/>
      <c r="DE14" s="759"/>
      <c r="DF14" s="760"/>
      <c r="DG14" s="758"/>
      <c r="DH14" s="759"/>
      <c r="DI14" s="759"/>
      <c r="DJ14" s="759"/>
      <c r="DK14" s="760"/>
      <c r="DL14" s="758"/>
      <c r="DM14" s="759"/>
      <c r="DN14" s="759"/>
      <c r="DO14" s="759"/>
      <c r="DP14" s="760"/>
      <c r="DQ14" s="758"/>
      <c r="DR14" s="759"/>
      <c r="DS14" s="759"/>
      <c r="DT14" s="759"/>
      <c r="DU14" s="760"/>
      <c r="DV14" s="761"/>
      <c r="DW14" s="762"/>
      <c r="DX14" s="762"/>
      <c r="DY14" s="762"/>
      <c r="DZ14" s="763"/>
      <c r="EA14" s="199"/>
    </row>
    <row r="15" spans="1:131" s="200" customFormat="1" ht="26.25" customHeight="1">
      <c r="A15" s="206">
        <v>9</v>
      </c>
      <c r="B15" s="732" t="s">
        <v>339</v>
      </c>
      <c r="C15" s="733"/>
      <c r="D15" s="733"/>
      <c r="E15" s="733"/>
      <c r="F15" s="733"/>
      <c r="G15" s="733"/>
      <c r="H15" s="733"/>
      <c r="I15" s="733"/>
      <c r="J15" s="733"/>
      <c r="K15" s="733"/>
      <c r="L15" s="733"/>
      <c r="M15" s="733"/>
      <c r="N15" s="733"/>
      <c r="O15" s="733"/>
      <c r="P15" s="734"/>
      <c r="Q15" s="735">
        <v>1187</v>
      </c>
      <c r="R15" s="736"/>
      <c r="S15" s="736"/>
      <c r="T15" s="736"/>
      <c r="U15" s="736"/>
      <c r="V15" s="736">
        <v>1187</v>
      </c>
      <c r="W15" s="736"/>
      <c r="X15" s="736"/>
      <c r="Y15" s="736"/>
      <c r="Z15" s="736"/>
      <c r="AA15" s="736">
        <v>0</v>
      </c>
      <c r="AB15" s="736"/>
      <c r="AC15" s="736"/>
      <c r="AD15" s="736"/>
      <c r="AE15" s="737"/>
      <c r="AF15" s="738" t="s">
        <v>102</v>
      </c>
      <c r="AG15" s="739"/>
      <c r="AH15" s="739"/>
      <c r="AI15" s="739"/>
      <c r="AJ15" s="740"/>
      <c r="AK15" s="741">
        <v>819</v>
      </c>
      <c r="AL15" s="742"/>
      <c r="AM15" s="742"/>
      <c r="AN15" s="742"/>
      <c r="AO15" s="742"/>
      <c r="AP15" s="742">
        <v>888</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518</v>
      </c>
      <c r="BT15" s="746"/>
      <c r="BU15" s="746"/>
      <c r="BV15" s="746"/>
      <c r="BW15" s="746"/>
      <c r="BX15" s="746"/>
      <c r="BY15" s="746"/>
      <c r="BZ15" s="746"/>
      <c r="CA15" s="746"/>
      <c r="CB15" s="746"/>
      <c r="CC15" s="746"/>
      <c r="CD15" s="746"/>
      <c r="CE15" s="746"/>
      <c r="CF15" s="746"/>
      <c r="CG15" s="747"/>
      <c r="CH15" s="758"/>
      <c r="CI15" s="759"/>
      <c r="CJ15" s="759"/>
      <c r="CK15" s="759"/>
      <c r="CL15" s="760"/>
      <c r="CM15" s="758"/>
      <c r="CN15" s="759"/>
      <c r="CO15" s="759"/>
      <c r="CP15" s="759"/>
      <c r="CQ15" s="760"/>
      <c r="CR15" s="758">
        <v>5</v>
      </c>
      <c r="CS15" s="759"/>
      <c r="CT15" s="759"/>
      <c r="CU15" s="759"/>
      <c r="CV15" s="760"/>
      <c r="CW15" s="758"/>
      <c r="CX15" s="759"/>
      <c r="CY15" s="759"/>
      <c r="CZ15" s="759"/>
      <c r="DA15" s="760"/>
      <c r="DB15" s="758"/>
      <c r="DC15" s="759"/>
      <c r="DD15" s="759"/>
      <c r="DE15" s="759"/>
      <c r="DF15" s="760"/>
      <c r="DG15" s="758"/>
      <c r="DH15" s="759"/>
      <c r="DI15" s="759"/>
      <c r="DJ15" s="759"/>
      <c r="DK15" s="760"/>
      <c r="DL15" s="758"/>
      <c r="DM15" s="759"/>
      <c r="DN15" s="759"/>
      <c r="DO15" s="759"/>
      <c r="DP15" s="760"/>
      <c r="DQ15" s="758"/>
      <c r="DR15" s="759"/>
      <c r="DS15" s="759"/>
      <c r="DT15" s="759"/>
      <c r="DU15" s="760"/>
      <c r="DV15" s="761"/>
      <c r="DW15" s="762"/>
      <c r="DX15" s="762"/>
      <c r="DY15" s="762"/>
      <c r="DZ15" s="763"/>
      <c r="EA15" s="199"/>
    </row>
    <row r="16" spans="1:131" s="200" customFormat="1" ht="26.25" customHeight="1">
      <c r="A16" s="206">
        <v>10</v>
      </c>
      <c r="B16" s="732" t="s">
        <v>340</v>
      </c>
      <c r="C16" s="733"/>
      <c r="D16" s="733"/>
      <c r="E16" s="733"/>
      <c r="F16" s="733"/>
      <c r="G16" s="733"/>
      <c r="H16" s="733"/>
      <c r="I16" s="733"/>
      <c r="J16" s="733"/>
      <c r="K16" s="733"/>
      <c r="L16" s="733"/>
      <c r="M16" s="733"/>
      <c r="N16" s="733"/>
      <c r="O16" s="733"/>
      <c r="P16" s="734"/>
      <c r="Q16" s="735">
        <v>510</v>
      </c>
      <c r="R16" s="736"/>
      <c r="S16" s="736"/>
      <c r="T16" s="736"/>
      <c r="U16" s="736"/>
      <c r="V16" s="736">
        <v>510</v>
      </c>
      <c r="W16" s="736"/>
      <c r="X16" s="736"/>
      <c r="Y16" s="736"/>
      <c r="Z16" s="736"/>
      <c r="AA16" s="736">
        <v>0</v>
      </c>
      <c r="AB16" s="736"/>
      <c r="AC16" s="736"/>
      <c r="AD16" s="736"/>
      <c r="AE16" s="737"/>
      <c r="AF16" s="738" t="s">
        <v>102</v>
      </c>
      <c r="AG16" s="739"/>
      <c r="AH16" s="739"/>
      <c r="AI16" s="739"/>
      <c r="AJ16" s="740"/>
      <c r="AK16" s="741"/>
      <c r="AL16" s="742"/>
      <c r="AM16" s="742"/>
      <c r="AN16" s="742"/>
      <c r="AO16" s="742"/>
      <c r="AP16" s="742">
        <v>464</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519</v>
      </c>
      <c r="BT16" s="746"/>
      <c r="BU16" s="746"/>
      <c r="BV16" s="746"/>
      <c r="BW16" s="746"/>
      <c r="BX16" s="746"/>
      <c r="BY16" s="746"/>
      <c r="BZ16" s="746"/>
      <c r="CA16" s="746"/>
      <c r="CB16" s="746"/>
      <c r="CC16" s="746"/>
      <c r="CD16" s="746"/>
      <c r="CE16" s="746"/>
      <c r="CF16" s="746"/>
      <c r="CG16" s="747"/>
      <c r="CH16" s="758">
        <v>-1</v>
      </c>
      <c r="CI16" s="759">
        <v>-767</v>
      </c>
      <c r="CJ16" s="759">
        <v>-767</v>
      </c>
      <c r="CK16" s="759">
        <v>-767</v>
      </c>
      <c r="CL16" s="760">
        <v>-767</v>
      </c>
      <c r="CM16" s="758">
        <v>66</v>
      </c>
      <c r="CN16" s="759"/>
      <c r="CO16" s="759"/>
      <c r="CP16" s="759"/>
      <c r="CQ16" s="760"/>
      <c r="CR16" s="758">
        <v>30</v>
      </c>
      <c r="CS16" s="759"/>
      <c r="CT16" s="759"/>
      <c r="CU16" s="759"/>
      <c r="CV16" s="760"/>
      <c r="CW16" s="758">
        <v>5</v>
      </c>
      <c r="CX16" s="759">
        <v>4978</v>
      </c>
      <c r="CY16" s="759">
        <v>4978</v>
      </c>
      <c r="CZ16" s="759">
        <v>4978</v>
      </c>
      <c r="DA16" s="760">
        <v>4978</v>
      </c>
      <c r="DB16" s="758"/>
      <c r="DC16" s="759"/>
      <c r="DD16" s="759"/>
      <c r="DE16" s="759"/>
      <c r="DF16" s="760"/>
      <c r="DG16" s="758"/>
      <c r="DH16" s="759"/>
      <c r="DI16" s="759"/>
      <c r="DJ16" s="759"/>
      <c r="DK16" s="760"/>
      <c r="DL16" s="758"/>
      <c r="DM16" s="759"/>
      <c r="DN16" s="759"/>
      <c r="DO16" s="759"/>
      <c r="DP16" s="760"/>
      <c r="DQ16" s="758"/>
      <c r="DR16" s="759"/>
      <c r="DS16" s="759"/>
      <c r="DT16" s="759"/>
      <c r="DU16" s="760"/>
      <c r="DV16" s="761"/>
      <c r="DW16" s="762"/>
      <c r="DX16" s="762"/>
      <c r="DY16" s="762"/>
      <c r="DZ16" s="763"/>
      <c r="EA16" s="199"/>
    </row>
    <row r="17" spans="1:131" s="200" customFormat="1" ht="26.25" customHeight="1">
      <c r="A17" s="206">
        <v>11</v>
      </c>
      <c r="B17" s="732" t="s">
        <v>341</v>
      </c>
      <c r="C17" s="733"/>
      <c r="D17" s="733"/>
      <c r="E17" s="733"/>
      <c r="F17" s="733"/>
      <c r="G17" s="733"/>
      <c r="H17" s="733"/>
      <c r="I17" s="733"/>
      <c r="J17" s="733"/>
      <c r="K17" s="733"/>
      <c r="L17" s="733"/>
      <c r="M17" s="733"/>
      <c r="N17" s="733"/>
      <c r="O17" s="733"/>
      <c r="P17" s="734"/>
      <c r="Q17" s="735">
        <v>3279</v>
      </c>
      <c r="R17" s="736"/>
      <c r="S17" s="736"/>
      <c r="T17" s="736"/>
      <c r="U17" s="736"/>
      <c r="V17" s="736">
        <v>2875</v>
      </c>
      <c r="W17" s="736"/>
      <c r="X17" s="736"/>
      <c r="Y17" s="736"/>
      <c r="Z17" s="736"/>
      <c r="AA17" s="736">
        <v>404</v>
      </c>
      <c r="AB17" s="736"/>
      <c r="AC17" s="736"/>
      <c r="AD17" s="736"/>
      <c r="AE17" s="737"/>
      <c r="AF17" s="738">
        <v>404</v>
      </c>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520</v>
      </c>
      <c r="BT17" s="746"/>
      <c r="BU17" s="746"/>
      <c r="BV17" s="746"/>
      <c r="BW17" s="746"/>
      <c r="BX17" s="746"/>
      <c r="BY17" s="746"/>
      <c r="BZ17" s="746"/>
      <c r="CA17" s="746"/>
      <c r="CB17" s="746"/>
      <c r="CC17" s="746"/>
      <c r="CD17" s="746"/>
      <c r="CE17" s="746"/>
      <c r="CF17" s="746"/>
      <c r="CG17" s="747"/>
      <c r="CH17" s="758">
        <v>25</v>
      </c>
      <c r="CI17" s="759">
        <v>25222</v>
      </c>
      <c r="CJ17" s="759">
        <v>25222</v>
      </c>
      <c r="CK17" s="759">
        <v>25222</v>
      </c>
      <c r="CL17" s="760">
        <v>25222</v>
      </c>
      <c r="CM17" s="758">
        <v>471</v>
      </c>
      <c r="CN17" s="759"/>
      <c r="CO17" s="759"/>
      <c r="CP17" s="759"/>
      <c r="CQ17" s="760"/>
      <c r="CR17" s="758">
        <v>50</v>
      </c>
      <c r="CS17" s="759"/>
      <c r="CT17" s="759"/>
      <c r="CU17" s="759"/>
      <c r="CV17" s="760"/>
      <c r="CW17" s="758">
        <v>112</v>
      </c>
      <c r="CX17" s="759">
        <v>111791</v>
      </c>
      <c r="CY17" s="759">
        <v>111791</v>
      </c>
      <c r="CZ17" s="759">
        <v>111791</v>
      </c>
      <c r="DA17" s="760">
        <v>111791</v>
      </c>
      <c r="DB17" s="758"/>
      <c r="DC17" s="759"/>
      <c r="DD17" s="759"/>
      <c r="DE17" s="759"/>
      <c r="DF17" s="760"/>
      <c r="DG17" s="758"/>
      <c r="DH17" s="759"/>
      <c r="DI17" s="759"/>
      <c r="DJ17" s="759"/>
      <c r="DK17" s="760"/>
      <c r="DL17" s="758"/>
      <c r="DM17" s="759"/>
      <c r="DN17" s="759"/>
      <c r="DO17" s="759"/>
      <c r="DP17" s="760"/>
      <c r="DQ17" s="758"/>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521</v>
      </c>
      <c r="BT18" s="746"/>
      <c r="BU18" s="746"/>
      <c r="BV18" s="746"/>
      <c r="BW18" s="746"/>
      <c r="BX18" s="746"/>
      <c r="BY18" s="746"/>
      <c r="BZ18" s="746"/>
      <c r="CA18" s="746"/>
      <c r="CB18" s="746"/>
      <c r="CC18" s="746"/>
      <c r="CD18" s="746"/>
      <c r="CE18" s="746"/>
      <c r="CF18" s="746"/>
      <c r="CG18" s="747"/>
      <c r="CH18" s="758">
        <v>1</v>
      </c>
      <c r="CI18" s="759">
        <v>66</v>
      </c>
      <c r="CJ18" s="759">
        <v>66</v>
      </c>
      <c r="CK18" s="759">
        <v>66</v>
      </c>
      <c r="CL18" s="760">
        <v>66</v>
      </c>
      <c r="CM18" s="758">
        <v>7</v>
      </c>
      <c r="CN18" s="759"/>
      <c r="CO18" s="759"/>
      <c r="CP18" s="759"/>
      <c r="CQ18" s="760"/>
      <c r="CR18" s="758">
        <v>2</v>
      </c>
      <c r="CS18" s="759"/>
      <c r="CT18" s="759"/>
      <c r="CU18" s="759"/>
      <c r="CV18" s="760"/>
      <c r="CW18" s="758">
        <v>19</v>
      </c>
      <c r="CX18" s="759">
        <v>19466</v>
      </c>
      <c r="CY18" s="759">
        <v>19466</v>
      </c>
      <c r="CZ18" s="759">
        <v>19466</v>
      </c>
      <c r="DA18" s="760">
        <v>19466</v>
      </c>
      <c r="DB18" s="758"/>
      <c r="DC18" s="759"/>
      <c r="DD18" s="759"/>
      <c r="DE18" s="759"/>
      <c r="DF18" s="760"/>
      <c r="DG18" s="758"/>
      <c r="DH18" s="759"/>
      <c r="DI18" s="759"/>
      <c r="DJ18" s="759"/>
      <c r="DK18" s="760"/>
      <c r="DL18" s="758"/>
      <c r="DM18" s="759"/>
      <c r="DN18" s="759"/>
      <c r="DO18" s="759"/>
      <c r="DP18" s="760"/>
      <c r="DQ18" s="758"/>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522</v>
      </c>
      <c r="BT19" s="746"/>
      <c r="BU19" s="746"/>
      <c r="BV19" s="746"/>
      <c r="BW19" s="746"/>
      <c r="BX19" s="746"/>
      <c r="BY19" s="746"/>
      <c r="BZ19" s="746"/>
      <c r="CA19" s="746"/>
      <c r="CB19" s="746"/>
      <c r="CC19" s="746"/>
      <c r="CD19" s="746"/>
      <c r="CE19" s="746"/>
      <c r="CF19" s="746"/>
      <c r="CG19" s="747"/>
      <c r="CH19" s="758">
        <v>21</v>
      </c>
      <c r="CI19" s="759">
        <v>21439</v>
      </c>
      <c r="CJ19" s="759">
        <v>21439</v>
      </c>
      <c r="CK19" s="759">
        <v>21439</v>
      </c>
      <c r="CL19" s="760">
        <v>21439</v>
      </c>
      <c r="CM19" s="758">
        <v>2571</v>
      </c>
      <c r="CN19" s="759"/>
      <c r="CO19" s="759"/>
      <c r="CP19" s="759"/>
      <c r="CQ19" s="760"/>
      <c r="CR19" s="758">
        <v>1153</v>
      </c>
      <c r="CS19" s="759"/>
      <c r="CT19" s="759"/>
      <c r="CU19" s="759"/>
      <c r="CV19" s="760"/>
      <c r="CW19" s="758"/>
      <c r="CX19" s="759"/>
      <c r="CY19" s="759"/>
      <c r="CZ19" s="759"/>
      <c r="DA19" s="760"/>
      <c r="DB19" s="758">
        <v>85</v>
      </c>
      <c r="DC19" s="759">
        <v>84560</v>
      </c>
      <c r="DD19" s="759">
        <v>84560</v>
      </c>
      <c r="DE19" s="759">
        <v>84560</v>
      </c>
      <c r="DF19" s="760">
        <v>84560</v>
      </c>
      <c r="DG19" s="758"/>
      <c r="DH19" s="759"/>
      <c r="DI19" s="759"/>
      <c r="DJ19" s="759"/>
      <c r="DK19" s="760"/>
      <c r="DL19" s="758"/>
      <c r="DM19" s="759"/>
      <c r="DN19" s="759"/>
      <c r="DO19" s="759"/>
      <c r="DP19" s="760"/>
      <c r="DQ19" s="758"/>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523</v>
      </c>
      <c r="BT20" s="746"/>
      <c r="BU20" s="746"/>
      <c r="BV20" s="746"/>
      <c r="BW20" s="746"/>
      <c r="BX20" s="746"/>
      <c r="BY20" s="746"/>
      <c r="BZ20" s="746"/>
      <c r="CA20" s="746"/>
      <c r="CB20" s="746"/>
      <c r="CC20" s="746"/>
      <c r="CD20" s="746"/>
      <c r="CE20" s="746"/>
      <c r="CF20" s="746"/>
      <c r="CG20" s="747"/>
      <c r="CH20" s="758">
        <v>-452</v>
      </c>
      <c r="CI20" s="759">
        <v>-452463</v>
      </c>
      <c r="CJ20" s="759">
        <v>-452463</v>
      </c>
      <c r="CK20" s="759">
        <v>-452463</v>
      </c>
      <c r="CL20" s="760">
        <v>-452463</v>
      </c>
      <c r="CM20" s="758">
        <v>4691</v>
      </c>
      <c r="CN20" s="759"/>
      <c r="CO20" s="759"/>
      <c r="CP20" s="759"/>
      <c r="CQ20" s="760"/>
      <c r="CR20" s="758">
        <v>350</v>
      </c>
      <c r="CS20" s="759"/>
      <c r="CT20" s="759"/>
      <c r="CU20" s="759"/>
      <c r="CV20" s="760"/>
      <c r="CW20" s="758">
        <v>317</v>
      </c>
      <c r="CX20" s="759">
        <v>316904</v>
      </c>
      <c r="CY20" s="759">
        <v>316904</v>
      </c>
      <c r="CZ20" s="759">
        <v>316904</v>
      </c>
      <c r="DA20" s="760">
        <v>316904</v>
      </c>
      <c r="DB20" s="758">
        <v>15338</v>
      </c>
      <c r="DC20" s="759">
        <v>15338211</v>
      </c>
      <c r="DD20" s="759">
        <v>15338211</v>
      </c>
      <c r="DE20" s="759">
        <v>15338211</v>
      </c>
      <c r="DF20" s="760">
        <v>15338211</v>
      </c>
      <c r="DG20" s="758"/>
      <c r="DH20" s="759"/>
      <c r="DI20" s="759"/>
      <c r="DJ20" s="759"/>
      <c r="DK20" s="760"/>
      <c r="DL20" s="758"/>
      <c r="DM20" s="759"/>
      <c r="DN20" s="759"/>
      <c r="DO20" s="759"/>
      <c r="DP20" s="760"/>
      <c r="DQ20" s="758"/>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524</v>
      </c>
      <c r="BT21" s="746"/>
      <c r="BU21" s="746"/>
      <c r="BV21" s="746"/>
      <c r="BW21" s="746"/>
      <c r="BX21" s="746"/>
      <c r="BY21" s="746"/>
      <c r="BZ21" s="746"/>
      <c r="CA21" s="746"/>
      <c r="CB21" s="746"/>
      <c r="CC21" s="746"/>
      <c r="CD21" s="746"/>
      <c r="CE21" s="746"/>
      <c r="CF21" s="746"/>
      <c r="CG21" s="747"/>
      <c r="CH21" s="758">
        <v>16</v>
      </c>
      <c r="CI21" s="759">
        <v>16204</v>
      </c>
      <c r="CJ21" s="759">
        <v>16204</v>
      </c>
      <c r="CK21" s="759">
        <v>16204</v>
      </c>
      <c r="CL21" s="760">
        <v>16204</v>
      </c>
      <c r="CM21" s="758">
        <v>786</v>
      </c>
      <c r="CN21" s="759"/>
      <c r="CO21" s="759"/>
      <c r="CP21" s="759"/>
      <c r="CQ21" s="760"/>
      <c r="CR21" s="758">
        <v>30</v>
      </c>
      <c r="CS21" s="759"/>
      <c r="CT21" s="759"/>
      <c r="CU21" s="759"/>
      <c r="CV21" s="760"/>
      <c r="CW21" s="758"/>
      <c r="CX21" s="759"/>
      <c r="CY21" s="759"/>
      <c r="CZ21" s="759"/>
      <c r="DA21" s="760"/>
      <c r="DB21" s="758"/>
      <c r="DC21" s="759"/>
      <c r="DD21" s="759"/>
      <c r="DE21" s="759"/>
      <c r="DF21" s="760"/>
      <c r="DG21" s="758"/>
      <c r="DH21" s="759"/>
      <c r="DI21" s="759"/>
      <c r="DJ21" s="759"/>
      <c r="DK21" s="760"/>
      <c r="DL21" s="758"/>
      <c r="DM21" s="759"/>
      <c r="DN21" s="759"/>
      <c r="DO21" s="759"/>
      <c r="DP21" s="760"/>
      <c r="DQ21" s="758"/>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342</v>
      </c>
      <c r="BA22" s="789"/>
      <c r="BB22" s="789"/>
      <c r="BC22" s="789"/>
      <c r="BD22" s="790"/>
      <c r="BE22" s="198"/>
      <c r="BF22" s="198"/>
      <c r="BG22" s="198"/>
      <c r="BH22" s="198"/>
      <c r="BI22" s="198"/>
      <c r="BJ22" s="198"/>
      <c r="BK22" s="198"/>
      <c r="BL22" s="198"/>
      <c r="BM22" s="198"/>
      <c r="BN22" s="198"/>
      <c r="BO22" s="198"/>
      <c r="BP22" s="198"/>
      <c r="BQ22" s="207">
        <v>16</v>
      </c>
      <c r="BR22" s="208"/>
      <c r="BS22" s="745" t="s">
        <v>525</v>
      </c>
      <c r="BT22" s="746"/>
      <c r="BU22" s="746"/>
      <c r="BV22" s="746"/>
      <c r="BW22" s="746"/>
      <c r="BX22" s="746"/>
      <c r="BY22" s="746"/>
      <c r="BZ22" s="746"/>
      <c r="CA22" s="746"/>
      <c r="CB22" s="746"/>
      <c r="CC22" s="746"/>
      <c r="CD22" s="746"/>
      <c r="CE22" s="746"/>
      <c r="CF22" s="746"/>
      <c r="CG22" s="747"/>
      <c r="CH22" s="758"/>
      <c r="CI22" s="759"/>
      <c r="CJ22" s="759"/>
      <c r="CK22" s="759"/>
      <c r="CL22" s="760"/>
      <c r="CM22" s="758"/>
      <c r="CN22" s="759"/>
      <c r="CO22" s="759"/>
      <c r="CP22" s="759"/>
      <c r="CQ22" s="760"/>
      <c r="CR22" s="758">
        <v>21</v>
      </c>
      <c r="CS22" s="759"/>
      <c r="CT22" s="759"/>
      <c r="CU22" s="759"/>
      <c r="CV22" s="760"/>
      <c r="CW22" s="758"/>
      <c r="CX22" s="759"/>
      <c r="CY22" s="759"/>
      <c r="CZ22" s="759"/>
      <c r="DA22" s="760"/>
      <c r="DB22" s="758"/>
      <c r="DC22" s="759"/>
      <c r="DD22" s="759"/>
      <c r="DE22" s="759"/>
      <c r="DF22" s="760"/>
      <c r="DG22" s="758"/>
      <c r="DH22" s="759"/>
      <c r="DI22" s="759"/>
      <c r="DJ22" s="759"/>
      <c r="DK22" s="760"/>
      <c r="DL22" s="758"/>
      <c r="DM22" s="759"/>
      <c r="DN22" s="759"/>
      <c r="DO22" s="759"/>
      <c r="DP22" s="760"/>
      <c r="DQ22" s="758"/>
      <c r="DR22" s="759"/>
      <c r="DS22" s="759"/>
      <c r="DT22" s="759"/>
      <c r="DU22" s="760"/>
      <c r="DV22" s="761"/>
      <c r="DW22" s="762"/>
      <c r="DX22" s="762"/>
      <c r="DY22" s="762"/>
      <c r="DZ22" s="763"/>
      <c r="EA22" s="199"/>
    </row>
    <row r="23" spans="1:131" s="200" customFormat="1" ht="26.25" customHeight="1" thickBot="1">
      <c r="A23" s="209" t="s">
        <v>343</v>
      </c>
      <c r="B23" s="773" t="s">
        <v>344</v>
      </c>
      <c r="C23" s="774"/>
      <c r="D23" s="774"/>
      <c r="E23" s="774"/>
      <c r="F23" s="774"/>
      <c r="G23" s="774"/>
      <c r="H23" s="774"/>
      <c r="I23" s="774"/>
      <c r="J23" s="774"/>
      <c r="K23" s="774"/>
      <c r="L23" s="774"/>
      <c r="M23" s="774"/>
      <c r="N23" s="774"/>
      <c r="O23" s="774"/>
      <c r="P23" s="775"/>
      <c r="Q23" s="776"/>
      <c r="R23" s="777"/>
      <c r="S23" s="777"/>
      <c r="T23" s="777"/>
      <c r="U23" s="777"/>
      <c r="V23" s="777"/>
      <c r="W23" s="777"/>
      <c r="X23" s="777"/>
      <c r="Y23" s="777"/>
      <c r="Z23" s="777"/>
      <c r="AA23" s="777"/>
      <c r="AB23" s="777"/>
      <c r="AC23" s="777"/>
      <c r="AD23" s="777"/>
      <c r="AE23" s="778"/>
      <c r="AF23" s="779">
        <v>3756</v>
      </c>
      <c r="AG23" s="777"/>
      <c r="AH23" s="777"/>
      <c r="AI23" s="777"/>
      <c r="AJ23" s="780"/>
      <c r="AK23" s="781"/>
      <c r="AL23" s="782"/>
      <c r="AM23" s="782"/>
      <c r="AN23" s="782"/>
      <c r="AO23" s="782"/>
      <c r="AP23" s="777">
        <f>SUM(AP7:AT22)</f>
        <v>866565</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c r="BS23" s="745" t="s">
        <v>526</v>
      </c>
      <c r="BT23" s="746"/>
      <c r="BU23" s="746"/>
      <c r="BV23" s="746"/>
      <c r="BW23" s="746"/>
      <c r="BX23" s="746"/>
      <c r="BY23" s="746"/>
      <c r="BZ23" s="746"/>
      <c r="CA23" s="746"/>
      <c r="CB23" s="746"/>
      <c r="CC23" s="746"/>
      <c r="CD23" s="746"/>
      <c r="CE23" s="746"/>
      <c r="CF23" s="746"/>
      <c r="CG23" s="747"/>
      <c r="CH23" s="758"/>
      <c r="CI23" s="759"/>
      <c r="CJ23" s="759"/>
      <c r="CK23" s="759"/>
      <c r="CL23" s="760"/>
      <c r="CM23" s="758"/>
      <c r="CN23" s="759"/>
      <c r="CO23" s="759"/>
      <c r="CP23" s="759"/>
      <c r="CQ23" s="760"/>
      <c r="CR23" s="758">
        <v>50</v>
      </c>
      <c r="CS23" s="759"/>
      <c r="CT23" s="759"/>
      <c r="CU23" s="759"/>
      <c r="CV23" s="760"/>
      <c r="CW23" s="758"/>
      <c r="CX23" s="759"/>
      <c r="CY23" s="759"/>
      <c r="CZ23" s="759"/>
      <c r="DA23" s="760"/>
      <c r="DB23" s="758"/>
      <c r="DC23" s="759"/>
      <c r="DD23" s="759"/>
      <c r="DE23" s="759"/>
      <c r="DF23" s="760"/>
      <c r="DG23" s="758"/>
      <c r="DH23" s="759"/>
      <c r="DI23" s="759"/>
      <c r="DJ23" s="759"/>
      <c r="DK23" s="760"/>
      <c r="DL23" s="758"/>
      <c r="DM23" s="759"/>
      <c r="DN23" s="759"/>
      <c r="DO23" s="759"/>
      <c r="DP23" s="760"/>
      <c r="DQ23" s="758"/>
      <c r="DR23" s="759"/>
      <c r="DS23" s="759"/>
      <c r="DT23" s="759"/>
      <c r="DU23" s="760"/>
      <c r="DV23" s="761"/>
      <c r="DW23" s="762"/>
      <c r="DX23" s="762"/>
      <c r="DY23" s="762"/>
      <c r="DZ23" s="763"/>
      <c r="EA23" s="199"/>
    </row>
    <row r="24" spans="1:131" s="200" customFormat="1" ht="26.25" customHeight="1">
      <c r="A24" s="791" t="s">
        <v>345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527</v>
      </c>
      <c r="BT24" s="746"/>
      <c r="BU24" s="746"/>
      <c r="BV24" s="746"/>
      <c r="BW24" s="746"/>
      <c r="BX24" s="746"/>
      <c r="BY24" s="746"/>
      <c r="BZ24" s="746"/>
      <c r="CA24" s="746"/>
      <c r="CB24" s="746"/>
      <c r="CC24" s="746"/>
      <c r="CD24" s="746"/>
      <c r="CE24" s="746"/>
      <c r="CF24" s="746"/>
      <c r="CG24" s="747"/>
      <c r="CH24" s="758"/>
      <c r="CI24" s="759"/>
      <c r="CJ24" s="759"/>
      <c r="CK24" s="759"/>
      <c r="CL24" s="760"/>
      <c r="CM24" s="758"/>
      <c r="CN24" s="759"/>
      <c r="CO24" s="759"/>
      <c r="CP24" s="759"/>
      <c r="CQ24" s="760"/>
      <c r="CR24" s="758">
        <v>163</v>
      </c>
      <c r="CS24" s="759"/>
      <c r="CT24" s="759"/>
      <c r="CU24" s="759"/>
      <c r="CV24" s="760"/>
      <c r="CW24" s="758"/>
      <c r="CX24" s="759"/>
      <c r="CY24" s="759"/>
      <c r="CZ24" s="759"/>
      <c r="DA24" s="760"/>
      <c r="DB24" s="758"/>
      <c r="DC24" s="759"/>
      <c r="DD24" s="759"/>
      <c r="DE24" s="759"/>
      <c r="DF24" s="760"/>
      <c r="DG24" s="758"/>
      <c r="DH24" s="759"/>
      <c r="DI24" s="759"/>
      <c r="DJ24" s="759"/>
      <c r="DK24" s="760"/>
      <c r="DL24" s="758"/>
      <c r="DM24" s="759"/>
      <c r="DN24" s="759"/>
      <c r="DO24" s="759"/>
      <c r="DP24" s="760"/>
      <c r="DQ24" s="758"/>
      <c r="DR24" s="759"/>
      <c r="DS24" s="759"/>
      <c r="DT24" s="759"/>
      <c r="DU24" s="760"/>
      <c r="DV24" s="761"/>
      <c r="DW24" s="762"/>
      <c r="DX24" s="762"/>
      <c r="DY24" s="762"/>
      <c r="DZ24" s="763"/>
      <c r="EA24" s="199"/>
    </row>
    <row r="25" spans="1:131" s="192" customFormat="1" ht="26.25" customHeight="1" thickBot="1">
      <c r="A25" s="726" t="s">
        <v>346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528</v>
      </c>
      <c r="BT25" s="746"/>
      <c r="BU25" s="746"/>
      <c r="BV25" s="746"/>
      <c r="BW25" s="746"/>
      <c r="BX25" s="746"/>
      <c r="BY25" s="746"/>
      <c r="BZ25" s="746"/>
      <c r="CA25" s="746"/>
      <c r="CB25" s="746"/>
      <c r="CC25" s="746"/>
      <c r="CD25" s="746"/>
      <c r="CE25" s="746"/>
      <c r="CF25" s="746"/>
      <c r="CG25" s="747"/>
      <c r="CH25" s="758">
        <v>1</v>
      </c>
      <c r="CI25" s="759">
        <v>81</v>
      </c>
      <c r="CJ25" s="759">
        <v>81</v>
      </c>
      <c r="CK25" s="759">
        <v>81</v>
      </c>
      <c r="CL25" s="760">
        <v>81</v>
      </c>
      <c r="CM25" s="758">
        <v>273</v>
      </c>
      <c r="CN25" s="759"/>
      <c r="CO25" s="759"/>
      <c r="CP25" s="759"/>
      <c r="CQ25" s="760"/>
      <c r="CR25" s="758">
        <v>99</v>
      </c>
      <c r="CS25" s="759"/>
      <c r="CT25" s="759"/>
      <c r="CU25" s="759"/>
      <c r="CV25" s="760"/>
      <c r="CW25" s="758"/>
      <c r="CX25" s="759"/>
      <c r="CY25" s="759"/>
      <c r="CZ25" s="759"/>
      <c r="DA25" s="760"/>
      <c r="DB25" s="758"/>
      <c r="DC25" s="759"/>
      <c r="DD25" s="759"/>
      <c r="DE25" s="759"/>
      <c r="DF25" s="760"/>
      <c r="DG25" s="758"/>
      <c r="DH25" s="759"/>
      <c r="DI25" s="759"/>
      <c r="DJ25" s="759"/>
      <c r="DK25" s="760"/>
      <c r="DL25" s="758"/>
      <c r="DM25" s="759"/>
      <c r="DN25" s="759"/>
      <c r="DO25" s="759"/>
      <c r="DP25" s="760"/>
      <c r="DQ25" s="758"/>
      <c r="DR25" s="759"/>
      <c r="DS25" s="759"/>
      <c r="DT25" s="759"/>
      <c r="DU25" s="760"/>
      <c r="DV25" s="761"/>
      <c r="DW25" s="762"/>
      <c r="DX25" s="762"/>
      <c r="DY25" s="762"/>
      <c r="DZ25" s="763"/>
      <c r="EA25" s="191"/>
    </row>
    <row r="26" spans="1:131" s="192" customFormat="1" ht="26.25" customHeight="1">
      <c r="A26" s="717" t="s">
        <v>314</v>
      </c>
      <c r="B26" s="718"/>
      <c r="C26" s="718"/>
      <c r="D26" s="718"/>
      <c r="E26" s="718"/>
      <c r="F26" s="718"/>
      <c r="G26" s="718"/>
      <c r="H26" s="718"/>
      <c r="I26" s="718"/>
      <c r="J26" s="718"/>
      <c r="K26" s="718"/>
      <c r="L26" s="718"/>
      <c r="M26" s="718"/>
      <c r="N26" s="718"/>
      <c r="O26" s="718"/>
      <c r="P26" s="719"/>
      <c r="Q26" s="694" t="s">
        <v>347</v>
      </c>
      <c r="R26" s="695"/>
      <c r="S26" s="695"/>
      <c r="T26" s="695"/>
      <c r="U26" s="696"/>
      <c r="V26" s="694" t="s">
        <v>348</v>
      </c>
      <c r="W26" s="695"/>
      <c r="X26" s="695"/>
      <c r="Y26" s="695"/>
      <c r="Z26" s="696"/>
      <c r="AA26" s="694" t="s">
        <v>349</v>
      </c>
      <c r="AB26" s="695"/>
      <c r="AC26" s="695"/>
      <c r="AD26" s="695"/>
      <c r="AE26" s="695"/>
      <c r="AF26" s="795" t="s">
        <v>350</v>
      </c>
      <c r="AG26" s="796"/>
      <c r="AH26" s="796"/>
      <c r="AI26" s="796"/>
      <c r="AJ26" s="797"/>
      <c r="AK26" s="695" t="s">
        <v>351</v>
      </c>
      <c r="AL26" s="695"/>
      <c r="AM26" s="695"/>
      <c r="AN26" s="695"/>
      <c r="AO26" s="696"/>
      <c r="AP26" s="694" t="s">
        <v>352</v>
      </c>
      <c r="AQ26" s="695"/>
      <c r="AR26" s="695"/>
      <c r="AS26" s="695"/>
      <c r="AT26" s="696"/>
      <c r="AU26" s="694" t="s">
        <v>353</v>
      </c>
      <c r="AV26" s="695"/>
      <c r="AW26" s="695"/>
      <c r="AX26" s="695"/>
      <c r="AY26" s="696"/>
      <c r="AZ26" s="694" t="s">
        <v>354</v>
      </c>
      <c r="BA26" s="695"/>
      <c r="BB26" s="695"/>
      <c r="BC26" s="695"/>
      <c r="BD26" s="696"/>
      <c r="BE26" s="694" t="s">
        <v>321</v>
      </c>
      <c r="BF26" s="695"/>
      <c r="BG26" s="695"/>
      <c r="BH26" s="695"/>
      <c r="BI26" s="706"/>
      <c r="BJ26" s="197"/>
      <c r="BK26" s="197"/>
      <c r="BL26" s="197"/>
      <c r="BM26" s="197"/>
      <c r="BN26" s="197"/>
      <c r="BO26" s="210"/>
      <c r="BP26" s="210"/>
      <c r="BQ26" s="207">
        <v>20</v>
      </c>
      <c r="BR26" s="208"/>
      <c r="BS26" s="745" t="s">
        <v>529</v>
      </c>
      <c r="BT26" s="746"/>
      <c r="BU26" s="746"/>
      <c r="BV26" s="746"/>
      <c r="BW26" s="746"/>
      <c r="BX26" s="746"/>
      <c r="BY26" s="746"/>
      <c r="BZ26" s="746"/>
      <c r="CA26" s="746"/>
      <c r="CB26" s="746"/>
      <c r="CC26" s="746"/>
      <c r="CD26" s="746"/>
      <c r="CE26" s="746"/>
      <c r="CF26" s="746"/>
      <c r="CG26" s="747"/>
      <c r="CH26" s="758">
        <v>-1</v>
      </c>
      <c r="CI26" s="759">
        <v>-464</v>
      </c>
      <c r="CJ26" s="759">
        <v>-464</v>
      </c>
      <c r="CK26" s="759">
        <v>-464</v>
      </c>
      <c r="CL26" s="760">
        <v>-464</v>
      </c>
      <c r="CM26" s="758">
        <v>151</v>
      </c>
      <c r="CN26" s="759"/>
      <c r="CO26" s="759"/>
      <c r="CP26" s="759"/>
      <c r="CQ26" s="760"/>
      <c r="CR26" s="758">
        <v>43</v>
      </c>
      <c r="CS26" s="759"/>
      <c r="CT26" s="759"/>
      <c r="CU26" s="759"/>
      <c r="CV26" s="760"/>
      <c r="CW26" s="758"/>
      <c r="CX26" s="759"/>
      <c r="CY26" s="759"/>
      <c r="CZ26" s="759"/>
      <c r="DA26" s="760"/>
      <c r="DB26" s="758"/>
      <c r="DC26" s="759"/>
      <c r="DD26" s="759"/>
      <c r="DE26" s="759"/>
      <c r="DF26" s="760"/>
      <c r="DG26" s="758"/>
      <c r="DH26" s="759"/>
      <c r="DI26" s="759"/>
      <c r="DJ26" s="759"/>
      <c r="DK26" s="760"/>
      <c r="DL26" s="758"/>
      <c r="DM26" s="759"/>
      <c r="DN26" s="759"/>
      <c r="DO26" s="759"/>
      <c r="DP26" s="760"/>
      <c r="DQ26" s="758"/>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530</v>
      </c>
      <c r="BT27" s="746"/>
      <c r="BU27" s="746"/>
      <c r="BV27" s="746"/>
      <c r="BW27" s="746"/>
      <c r="BX27" s="746"/>
      <c r="BY27" s="746"/>
      <c r="BZ27" s="746"/>
      <c r="CA27" s="746"/>
      <c r="CB27" s="746"/>
      <c r="CC27" s="746"/>
      <c r="CD27" s="746"/>
      <c r="CE27" s="746"/>
      <c r="CF27" s="746"/>
      <c r="CG27" s="747"/>
      <c r="CH27" s="758">
        <v>-6</v>
      </c>
      <c r="CI27" s="759">
        <v>-5632</v>
      </c>
      <c r="CJ27" s="759">
        <v>-5632</v>
      </c>
      <c r="CK27" s="759">
        <v>-5632</v>
      </c>
      <c r="CL27" s="760">
        <v>-5632</v>
      </c>
      <c r="CM27" s="758">
        <v>984</v>
      </c>
      <c r="CN27" s="759"/>
      <c r="CO27" s="759"/>
      <c r="CP27" s="759"/>
      <c r="CQ27" s="760"/>
      <c r="CR27" s="758">
        <v>671</v>
      </c>
      <c r="CS27" s="759"/>
      <c r="CT27" s="759"/>
      <c r="CU27" s="759"/>
      <c r="CV27" s="760"/>
      <c r="CW27" s="758">
        <v>115</v>
      </c>
      <c r="CX27" s="759">
        <v>115155</v>
      </c>
      <c r="CY27" s="759">
        <v>115155</v>
      </c>
      <c r="CZ27" s="759">
        <v>115155</v>
      </c>
      <c r="DA27" s="760">
        <v>115155</v>
      </c>
      <c r="DB27" s="758">
        <v>89</v>
      </c>
      <c r="DC27" s="759">
        <v>89062</v>
      </c>
      <c r="DD27" s="759">
        <v>89062</v>
      </c>
      <c r="DE27" s="759">
        <v>89062</v>
      </c>
      <c r="DF27" s="760">
        <v>89062</v>
      </c>
      <c r="DG27" s="758"/>
      <c r="DH27" s="759"/>
      <c r="DI27" s="759"/>
      <c r="DJ27" s="759"/>
      <c r="DK27" s="760"/>
      <c r="DL27" s="758">
        <v>1</v>
      </c>
      <c r="DM27" s="759"/>
      <c r="DN27" s="759"/>
      <c r="DO27" s="759"/>
      <c r="DP27" s="760"/>
      <c r="DQ27" s="758">
        <v>1</v>
      </c>
      <c r="DR27" s="759"/>
      <c r="DS27" s="759"/>
      <c r="DT27" s="759"/>
      <c r="DU27" s="760"/>
      <c r="DV27" s="761"/>
      <c r="DW27" s="762"/>
      <c r="DX27" s="762"/>
      <c r="DY27" s="762"/>
      <c r="DZ27" s="763"/>
      <c r="EA27" s="191"/>
    </row>
    <row r="28" spans="1:131" s="192" customFormat="1" ht="26.25" customHeight="1" thickTop="1">
      <c r="A28" s="211">
        <v>1</v>
      </c>
      <c r="B28" s="708" t="s">
        <v>355</v>
      </c>
      <c r="C28" s="709"/>
      <c r="D28" s="709"/>
      <c r="E28" s="709"/>
      <c r="F28" s="709"/>
      <c r="G28" s="709"/>
      <c r="H28" s="709"/>
      <c r="I28" s="709"/>
      <c r="J28" s="709"/>
      <c r="K28" s="709"/>
      <c r="L28" s="709"/>
      <c r="M28" s="709"/>
      <c r="N28" s="709"/>
      <c r="O28" s="709"/>
      <c r="P28" s="710"/>
      <c r="Q28" s="805">
        <v>107</v>
      </c>
      <c r="R28" s="806"/>
      <c r="S28" s="806"/>
      <c r="T28" s="806"/>
      <c r="U28" s="806"/>
      <c r="V28" s="806">
        <v>76</v>
      </c>
      <c r="W28" s="806"/>
      <c r="X28" s="806"/>
      <c r="Y28" s="806"/>
      <c r="Z28" s="806"/>
      <c r="AA28" s="806">
        <v>31</v>
      </c>
      <c r="AB28" s="806"/>
      <c r="AC28" s="806"/>
      <c r="AD28" s="806"/>
      <c r="AE28" s="807"/>
      <c r="AF28" s="808" t="s">
        <v>102</v>
      </c>
      <c r="AG28" s="806"/>
      <c r="AH28" s="806"/>
      <c r="AI28" s="806"/>
      <c r="AJ28" s="809"/>
      <c r="AK28" s="810">
        <v>71</v>
      </c>
      <c r="AL28" s="801"/>
      <c r="AM28" s="801"/>
      <c r="AN28" s="801"/>
      <c r="AO28" s="801"/>
      <c r="AP28" s="801">
        <v>953</v>
      </c>
      <c r="AQ28" s="801"/>
      <c r="AR28" s="801"/>
      <c r="AS28" s="801"/>
      <c r="AT28" s="801"/>
      <c r="AU28" s="801">
        <v>752</v>
      </c>
      <c r="AV28" s="801"/>
      <c r="AW28" s="801"/>
      <c r="AX28" s="801"/>
      <c r="AY28" s="801"/>
      <c r="AZ28" s="802">
        <v>0</v>
      </c>
      <c r="BA28" s="802"/>
      <c r="BB28" s="802"/>
      <c r="BC28" s="802"/>
      <c r="BD28" s="802"/>
      <c r="BE28" s="803" t="s">
        <v>546</v>
      </c>
      <c r="BF28" s="803"/>
      <c r="BG28" s="803"/>
      <c r="BH28" s="803"/>
      <c r="BI28" s="804"/>
      <c r="BJ28" s="197"/>
      <c r="BK28" s="197"/>
      <c r="BL28" s="197"/>
      <c r="BM28" s="197"/>
      <c r="BN28" s="197"/>
      <c r="BO28" s="210"/>
      <c r="BP28" s="210"/>
      <c r="BQ28" s="207">
        <v>22</v>
      </c>
      <c r="BR28" s="208"/>
      <c r="BS28" s="745" t="s">
        <v>531</v>
      </c>
      <c r="BT28" s="746"/>
      <c r="BU28" s="746"/>
      <c r="BV28" s="746"/>
      <c r="BW28" s="746"/>
      <c r="BX28" s="746"/>
      <c r="BY28" s="746"/>
      <c r="BZ28" s="746"/>
      <c r="CA28" s="746"/>
      <c r="CB28" s="746"/>
      <c r="CC28" s="746"/>
      <c r="CD28" s="746"/>
      <c r="CE28" s="746"/>
      <c r="CF28" s="746"/>
      <c r="CG28" s="747"/>
      <c r="CH28" s="758">
        <v>84</v>
      </c>
      <c r="CI28" s="759">
        <v>83633</v>
      </c>
      <c r="CJ28" s="759">
        <v>83633</v>
      </c>
      <c r="CK28" s="759">
        <v>83633</v>
      </c>
      <c r="CL28" s="760">
        <v>83633</v>
      </c>
      <c r="CM28" s="758">
        <v>1424</v>
      </c>
      <c r="CN28" s="759"/>
      <c r="CO28" s="759"/>
      <c r="CP28" s="759"/>
      <c r="CQ28" s="760"/>
      <c r="CR28" s="758">
        <v>992</v>
      </c>
      <c r="CS28" s="759"/>
      <c r="CT28" s="759"/>
      <c r="CU28" s="759"/>
      <c r="CV28" s="760"/>
      <c r="CW28" s="758">
        <v>6</v>
      </c>
      <c r="CX28" s="759">
        <v>5510</v>
      </c>
      <c r="CY28" s="759">
        <v>5510</v>
      </c>
      <c r="CZ28" s="759">
        <v>5510</v>
      </c>
      <c r="DA28" s="760">
        <v>5510</v>
      </c>
      <c r="DB28" s="758">
        <v>27</v>
      </c>
      <c r="DC28" s="759">
        <v>27144</v>
      </c>
      <c r="DD28" s="759">
        <v>27144</v>
      </c>
      <c r="DE28" s="759">
        <v>27144</v>
      </c>
      <c r="DF28" s="760">
        <v>27144</v>
      </c>
      <c r="DG28" s="758"/>
      <c r="DH28" s="759"/>
      <c r="DI28" s="759"/>
      <c r="DJ28" s="759"/>
      <c r="DK28" s="760"/>
      <c r="DL28" s="758"/>
      <c r="DM28" s="759"/>
      <c r="DN28" s="759"/>
      <c r="DO28" s="759"/>
      <c r="DP28" s="760"/>
      <c r="DQ28" s="758"/>
      <c r="DR28" s="759"/>
      <c r="DS28" s="759"/>
      <c r="DT28" s="759"/>
      <c r="DU28" s="760"/>
      <c r="DV28" s="761"/>
      <c r="DW28" s="762"/>
      <c r="DX28" s="762"/>
      <c r="DY28" s="762"/>
      <c r="DZ28" s="763"/>
      <c r="EA28" s="191"/>
    </row>
    <row r="29" spans="1:131" s="192" customFormat="1" ht="26.25" customHeight="1">
      <c r="A29" s="211">
        <v>2</v>
      </c>
      <c r="B29" s="732" t="s">
        <v>356</v>
      </c>
      <c r="C29" s="733"/>
      <c r="D29" s="733"/>
      <c r="E29" s="733"/>
      <c r="F29" s="733"/>
      <c r="G29" s="733"/>
      <c r="H29" s="733"/>
      <c r="I29" s="733"/>
      <c r="J29" s="733"/>
      <c r="K29" s="733"/>
      <c r="L29" s="733"/>
      <c r="M29" s="733"/>
      <c r="N29" s="733"/>
      <c r="O29" s="733"/>
      <c r="P29" s="734"/>
      <c r="Q29" s="735">
        <v>23690</v>
      </c>
      <c r="R29" s="736"/>
      <c r="S29" s="736"/>
      <c r="T29" s="736"/>
      <c r="U29" s="736"/>
      <c r="V29" s="736">
        <v>24197</v>
      </c>
      <c r="W29" s="736"/>
      <c r="X29" s="736"/>
      <c r="Y29" s="736"/>
      <c r="Z29" s="736"/>
      <c r="AA29" s="736">
        <v>-507</v>
      </c>
      <c r="AB29" s="736"/>
      <c r="AC29" s="736"/>
      <c r="AD29" s="736"/>
      <c r="AE29" s="737"/>
      <c r="AF29" s="811">
        <v>10069</v>
      </c>
      <c r="AG29" s="736"/>
      <c r="AH29" s="736"/>
      <c r="AI29" s="736"/>
      <c r="AJ29" s="812"/>
      <c r="AK29" s="815">
        <v>3449</v>
      </c>
      <c r="AL29" s="816"/>
      <c r="AM29" s="816"/>
      <c r="AN29" s="816"/>
      <c r="AO29" s="816"/>
      <c r="AP29" s="816">
        <v>29665</v>
      </c>
      <c r="AQ29" s="816"/>
      <c r="AR29" s="816"/>
      <c r="AS29" s="816"/>
      <c r="AT29" s="816"/>
      <c r="AU29" s="816">
        <v>18244</v>
      </c>
      <c r="AV29" s="816"/>
      <c r="AW29" s="816"/>
      <c r="AX29" s="816"/>
      <c r="AY29" s="816"/>
      <c r="AZ29" s="817">
        <v>0</v>
      </c>
      <c r="BA29" s="817"/>
      <c r="BB29" s="817"/>
      <c r="BC29" s="817"/>
      <c r="BD29" s="817"/>
      <c r="BE29" s="813" t="s">
        <v>509</v>
      </c>
      <c r="BF29" s="813"/>
      <c r="BG29" s="813"/>
      <c r="BH29" s="813"/>
      <c r="BI29" s="814"/>
      <c r="BJ29" s="197"/>
      <c r="BK29" s="197"/>
      <c r="BL29" s="197"/>
      <c r="BM29" s="197"/>
      <c r="BN29" s="197"/>
      <c r="BO29" s="210"/>
      <c r="BP29" s="210"/>
      <c r="BQ29" s="207">
        <v>23</v>
      </c>
      <c r="BR29" s="208"/>
      <c r="BS29" s="745" t="s">
        <v>532</v>
      </c>
      <c r="BT29" s="746"/>
      <c r="BU29" s="746"/>
      <c r="BV29" s="746"/>
      <c r="BW29" s="746"/>
      <c r="BX29" s="746"/>
      <c r="BY29" s="746"/>
      <c r="BZ29" s="746"/>
      <c r="CA29" s="746"/>
      <c r="CB29" s="746"/>
      <c r="CC29" s="746"/>
      <c r="CD29" s="746"/>
      <c r="CE29" s="746"/>
      <c r="CF29" s="746"/>
      <c r="CG29" s="747"/>
      <c r="CH29" s="758"/>
      <c r="CI29" s="759"/>
      <c r="CJ29" s="759"/>
      <c r="CK29" s="759"/>
      <c r="CL29" s="760"/>
      <c r="CM29" s="758"/>
      <c r="CN29" s="759"/>
      <c r="CO29" s="759"/>
      <c r="CP29" s="759"/>
      <c r="CQ29" s="760"/>
      <c r="CR29" s="758">
        <v>41</v>
      </c>
      <c r="CS29" s="759"/>
      <c r="CT29" s="759"/>
      <c r="CU29" s="759"/>
      <c r="CV29" s="760"/>
      <c r="CW29" s="758"/>
      <c r="CX29" s="759"/>
      <c r="CY29" s="759"/>
      <c r="CZ29" s="759"/>
      <c r="DA29" s="760"/>
      <c r="DB29" s="758"/>
      <c r="DC29" s="759"/>
      <c r="DD29" s="759"/>
      <c r="DE29" s="759"/>
      <c r="DF29" s="760"/>
      <c r="DG29" s="758"/>
      <c r="DH29" s="759"/>
      <c r="DI29" s="759"/>
      <c r="DJ29" s="759"/>
      <c r="DK29" s="760"/>
      <c r="DL29" s="758"/>
      <c r="DM29" s="759"/>
      <c r="DN29" s="759"/>
      <c r="DO29" s="759"/>
      <c r="DP29" s="760"/>
      <c r="DQ29" s="758"/>
      <c r="DR29" s="759"/>
      <c r="DS29" s="759"/>
      <c r="DT29" s="759"/>
      <c r="DU29" s="760"/>
      <c r="DV29" s="761"/>
      <c r="DW29" s="762"/>
      <c r="DX29" s="762"/>
      <c r="DY29" s="762"/>
      <c r="DZ29" s="763"/>
      <c r="EA29" s="191"/>
    </row>
    <row r="30" spans="1:131" s="192" customFormat="1" ht="26.25" customHeight="1">
      <c r="A30" s="211">
        <v>3</v>
      </c>
      <c r="B30" s="732" t="s">
        <v>358</v>
      </c>
      <c r="C30" s="733"/>
      <c r="D30" s="733"/>
      <c r="E30" s="733"/>
      <c r="F30" s="733"/>
      <c r="G30" s="733"/>
      <c r="H30" s="733"/>
      <c r="I30" s="733"/>
      <c r="J30" s="733"/>
      <c r="K30" s="733"/>
      <c r="L30" s="733"/>
      <c r="M30" s="733"/>
      <c r="N30" s="733"/>
      <c r="O30" s="733"/>
      <c r="P30" s="734"/>
      <c r="Q30" s="735">
        <v>732</v>
      </c>
      <c r="R30" s="736"/>
      <c r="S30" s="736"/>
      <c r="T30" s="736"/>
      <c r="U30" s="736"/>
      <c r="V30" s="736">
        <v>579</v>
      </c>
      <c r="W30" s="736"/>
      <c r="X30" s="736"/>
      <c r="Y30" s="736"/>
      <c r="Z30" s="736"/>
      <c r="AA30" s="736">
        <v>153</v>
      </c>
      <c r="AB30" s="736"/>
      <c r="AC30" s="736"/>
      <c r="AD30" s="736"/>
      <c r="AE30" s="737"/>
      <c r="AF30" s="811">
        <v>1954</v>
      </c>
      <c r="AG30" s="736"/>
      <c r="AH30" s="736"/>
      <c r="AI30" s="736"/>
      <c r="AJ30" s="812"/>
      <c r="AK30" s="815"/>
      <c r="AL30" s="816"/>
      <c r="AM30" s="816"/>
      <c r="AN30" s="816"/>
      <c r="AO30" s="816"/>
      <c r="AP30" s="816">
        <v>75</v>
      </c>
      <c r="AQ30" s="816"/>
      <c r="AR30" s="816"/>
      <c r="AS30" s="816"/>
      <c r="AT30" s="816"/>
      <c r="AU30" s="816"/>
      <c r="AV30" s="816"/>
      <c r="AW30" s="816"/>
      <c r="AX30" s="816"/>
      <c r="AY30" s="816"/>
      <c r="AZ30" s="817">
        <v>0</v>
      </c>
      <c r="BA30" s="817"/>
      <c r="BB30" s="817"/>
      <c r="BC30" s="817"/>
      <c r="BD30" s="817"/>
      <c r="BE30" s="813" t="s">
        <v>357</v>
      </c>
      <c r="BF30" s="813"/>
      <c r="BG30" s="813"/>
      <c r="BH30" s="813"/>
      <c r="BI30" s="814"/>
      <c r="BJ30" s="197"/>
      <c r="BK30" s="197"/>
      <c r="BL30" s="197"/>
      <c r="BM30" s="197"/>
      <c r="BN30" s="197"/>
      <c r="BO30" s="210"/>
      <c r="BP30" s="210"/>
      <c r="BQ30" s="207">
        <v>24</v>
      </c>
      <c r="BR30" s="208"/>
      <c r="BS30" s="745" t="s">
        <v>533</v>
      </c>
      <c r="BT30" s="746"/>
      <c r="BU30" s="746"/>
      <c r="BV30" s="746"/>
      <c r="BW30" s="746"/>
      <c r="BX30" s="746"/>
      <c r="BY30" s="746"/>
      <c r="BZ30" s="746"/>
      <c r="CA30" s="746"/>
      <c r="CB30" s="746"/>
      <c r="CC30" s="746"/>
      <c r="CD30" s="746"/>
      <c r="CE30" s="746"/>
      <c r="CF30" s="746"/>
      <c r="CG30" s="747"/>
      <c r="CH30" s="758"/>
      <c r="CI30" s="759"/>
      <c r="CJ30" s="759"/>
      <c r="CK30" s="759"/>
      <c r="CL30" s="760"/>
      <c r="CM30" s="758"/>
      <c r="CN30" s="759"/>
      <c r="CO30" s="759"/>
      <c r="CP30" s="759"/>
      <c r="CQ30" s="760"/>
      <c r="CR30" s="758">
        <v>40</v>
      </c>
      <c r="CS30" s="759"/>
      <c r="CT30" s="759"/>
      <c r="CU30" s="759"/>
      <c r="CV30" s="760"/>
      <c r="CW30" s="758"/>
      <c r="CX30" s="759"/>
      <c r="CY30" s="759"/>
      <c r="CZ30" s="759"/>
      <c r="DA30" s="760"/>
      <c r="DB30" s="758"/>
      <c r="DC30" s="759"/>
      <c r="DD30" s="759"/>
      <c r="DE30" s="759"/>
      <c r="DF30" s="760"/>
      <c r="DG30" s="758"/>
      <c r="DH30" s="759"/>
      <c r="DI30" s="759"/>
      <c r="DJ30" s="759"/>
      <c r="DK30" s="760"/>
      <c r="DL30" s="758"/>
      <c r="DM30" s="759"/>
      <c r="DN30" s="759"/>
      <c r="DO30" s="759"/>
      <c r="DP30" s="760"/>
      <c r="DQ30" s="758"/>
      <c r="DR30" s="759"/>
      <c r="DS30" s="759"/>
      <c r="DT30" s="759"/>
      <c r="DU30" s="760"/>
      <c r="DV30" s="761"/>
      <c r="DW30" s="762"/>
      <c r="DX30" s="762"/>
      <c r="DY30" s="762"/>
      <c r="DZ30" s="763"/>
      <c r="EA30" s="191"/>
    </row>
    <row r="31" spans="1:131" s="192" customFormat="1" ht="26.25" customHeight="1">
      <c r="A31" s="211">
        <v>4</v>
      </c>
      <c r="B31" s="732" t="s">
        <v>359</v>
      </c>
      <c r="C31" s="733"/>
      <c r="D31" s="733"/>
      <c r="E31" s="733"/>
      <c r="F31" s="733"/>
      <c r="G31" s="733"/>
      <c r="H31" s="733"/>
      <c r="I31" s="733"/>
      <c r="J31" s="733"/>
      <c r="K31" s="733"/>
      <c r="L31" s="733"/>
      <c r="M31" s="733"/>
      <c r="N31" s="733"/>
      <c r="O31" s="733"/>
      <c r="P31" s="734"/>
      <c r="Q31" s="735">
        <v>3439</v>
      </c>
      <c r="R31" s="736"/>
      <c r="S31" s="736"/>
      <c r="T31" s="736"/>
      <c r="U31" s="736"/>
      <c r="V31" s="736">
        <v>2642</v>
      </c>
      <c r="W31" s="736"/>
      <c r="X31" s="736"/>
      <c r="Y31" s="736"/>
      <c r="Z31" s="736"/>
      <c r="AA31" s="736">
        <v>797</v>
      </c>
      <c r="AB31" s="736"/>
      <c r="AC31" s="736"/>
      <c r="AD31" s="736"/>
      <c r="AE31" s="737"/>
      <c r="AF31" s="811">
        <v>10697</v>
      </c>
      <c r="AG31" s="736"/>
      <c r="AH31" s="736"/>
      <c r="AI31" s="736"/>
      <c r="AJ31" s="812"/>
      <c r="AK31" s="815">
        <v>80</v>
      </c>
      <c r="AL31" s="816"/>
      <c r="AM31" s="816"/>
      <c r="AN31" s="816"/>
      <c r="AO31" s="816"/>
      <c r="AP31" s="816">
        <v>8601</v>
      </c>
      <c r="AQ31" s="816"/>
      <c r="AR31" s="816"/>
      <c r="AS31" s="816"/>
      <c r="AT31" s="816"/>
      <c r="AU31" s="816">
        <v>1041</v>
      </c>
      <c r="AV31" s="816"/>
      <c r="AW31" s="816"/>
      <c r="AX31" s="816"/>
      <c r="AY31" s="816"/>
      <c r="AZ31" s="817">
        <v>0</v>
      </c>
      <c r="BA31" s="817"/>
      <c r="BB31" s="817"/>
      <c r="BC31" s="817"/>
      <c r="BD31" s="817"/>
      <c r="BE31" s="813" t="s">
        <v>357</v>
      </c>
      <c r="BF31" s="813"/>
      <c r="BG31" s="813"/>
      <c r="BH31" s="813"/>
      <c r="BI31" s="814"/>
      <c r="BJ31" s="197"/>
      <c r="BK31" s="197"/>
      <c r="BL31" s="197"/>
      <c r="BM31" s="197"/>
      <c r="BN31" s="197"/>
      <c r="BO31" s="210"/>
      <c r="BP31" s="210"/>
      <c r="BQ31" s="207">
        <v>25</v>
      </c>
      <c r="BR31" s="208"/>
      <c r="BS31" s="745" t="s">
        <v>534</v>
      </c>
      <c r="BT31" s="746"/>
      <c r="BU31" s="746"/>
      <c r="BV31" s="746"/>
      <c r="BW31" s="746"/>
      <c r="BX31" s="746"/>
      <c r="BY31" s="746"/>
      <c r="BZ31" s="746"/>
      <c r="CA31" s="746"/>
      <c r="CB31" s="746"/>
      <c r="CC31" s="746"/>
      <c r="CD31" s="746"/>
      <c r="CE31" s="746"/>
      <c r="CF31" s="746"/>
      <c r="CG31" s="747"/>
      <c r="CH31" s="758">
        <v>4</v>
      </c>
      <c r="CI31" s="759">
        <v>3503</v>
      </c>
      <c r="CJ31" s="759">
        <v>3503</v>
      </c>
      <c r="CK31" s="759">
        <v>3503</v>
      </c>
      <c r="CL31" s="760">
        <v>3503</v>
      </c>
      <c r="CM31" s="758">
        <v>791</v>
      </c>
      <c r="CN31" s="759"/>
      <c r="CO31" s="759"/>
      <c r="CP31" s="759"/>
      <c r="CQ31" s="760"/>
      <c r="CR31" s="758">
        <v>50</v>
      </c>
      <c r="CS31" s="759"/>
      <c r="CT31" s="759"/>
      <c r="CU31" s="759"/>
      <c r="CV31" s="760"/>
      <c r="CW31" s="758"/>
      <c r="CX31" s="759"/>
      <c r="CY31" s="759"/>
      <c r="CZ31" s="759"/>
      <c r="DA31" s="760"/>
      <c r="DB31" s="758"/>
      <c r="DC31" s="759"/>
      <c r="DD31" s="759"/>
      <c r="DE31" s="759"/>
      <c r="DF31" s="760"/>
      <c r="DG31" s="758"/>
      <c r="DH31" s="759"/>
      <c r="DI31" s="759"/>
      <c r="DJ31" s="759"/>
      <c r="DK31" s="760"/>
      <c r="DL31" s="758"/>
      <c r="DM31" s="759"/>
      <c r="DN31" s="759"/>
      <c r="DO31" s="759"/>
      <c r="DP31" s="760"/>
      <c r="DQ31" s="758"/>
      <c r="DR31" s="759"/>
      <c r="DS31" s="759"/>
      <c r="DT31" s="759"/>
      <c r="DU31" s="760"/>
      <c r="DV31" s="761"/>
      <c r="DW31" s="762"/>
      <c r="DX31" s="762"/>
      <c r="DY31" s="762"/>
      <c r="DZ31" s="763"/>
      <c r="EA31" s="191"/>
    </row>
    <row r="32" spans="1:131" s="192" customFormat="1" ht="26.25" customHeight="1">
      <c r="A32" s="211">
        <v>5</v>
      </c>
      <c r="B32" s="732" t="s">
        <v>360</v>
      </c>
      <c r="C32" s="733"/>
      <c r="D32" s="733"/>
      <c r="E32" s="733"/>
      <c r="F32" s="733"/>
      <c r="G32" s="733"/>
      <c r="H32" s="733"/>
      <c r="I32" s="733"/>
      <c r="J32" s="733"/>
      <c r="K32" s="733"/>
      <c r="L32" s="733"/>
      <c r="M32" s="733"/>
      <c r="N32" s="733"/>
      <c r="O32" s="733"/>
      <c r="P32" s="734"/>
      <c r="Q32" s="735">
        <v>1041</v>
      </c>
      <c r="R32" s="736"/>
      <c r="S32" s="736"/>
      <c r="T32" s="736"/>
      <c r="U32" s="736"/>
      <c r="V32" s="736">
        <v>851</v>
      </c>
      <c r="W32" s="736"/>
      <c r="X32" s="736"/>
      <c r="Y32" s="736"/>
      <c r="Z32" s="736"/>
      <c r="AA32" s="736">
        <v>190</v>
      </c>
      <c r="AB32" s="736"/>
      <c r="AC32" s="736"/>
      <c r="AD32" s="736"/>
      <c r="AE32" s="737"/>
      <c r="AF32" s="811">
        <v>2413</v>
      </c>
      <c r="AG32" s="736"/>
      <c r="AH32" s="736"/>
      <c r="AI32" s="736"/>
      <c r="AJ32" s="812"/>
      <c r="AK32" s="815"/>
      <c r="AL32" s="816"/>
      <c r="AM32" s="816"/>
      <c r="AN32" s="816"/>
      <c r="AO32" s="816"/>
      <c r="AP32" s="816"/>
      <c r="AQ32" s="816"/>
      <c r="AR32" s="816"/>
      <c r="AS32" s="816"/>
      <c r="AT32" s="816"/>
      <c r="AU32" s="816"/>
      <c r="AV32" s="816"/>
      <c r="AW32" s="816"/>
      <c r="AX32" s="816"/>
      <c r="AY32" s="816"/>
      <c r="AZ32" s="817">
        <v>0</v>
      </c>
      <c r="BA32" s="817"/>
      <c r="BB32" s="817"/>
      <c r="BC32" s="817"/>
      <c r="BD32" s="817"/>
      <c r="BE32" s="813" t="s">
        <v>357</v>
      </c>
      <c r="BF32" s="813"/>
      <c r="BG32" s="813"/>
      <c r="BH32" s="813"/>
      <c r="BI32" s="814"/>
      <c r="BJ32" s="197"/>
      <c r="BK32" s="197"/>
      <c r="BL32" s="197"/>
      <c r="BM32" s="197"/>
      <c r="BN32" s="197"/>
      <c r="BO32" s="210"/>
      <c r="BP32" s="210"/>
      <c r="BQ32" s="207">
        <v>26</v>
      </c>
      <c r="BR32" s="208"/>
      <c r="BS32" s="745" t="s">
        <v>535</v>
      </c>
      <c r="BT32" s="746"/>
      <c r="BU32" s="746"/>
      <c r="BV32" s="746"/>
      <c r="BW32" s="746"/>
      <c r="BX32" s="746"/>
      <c r="BY32" s="746"/>
      <c r="BZ32" s="746"/>
      <c r="CA32" s="746"/>
      <c r="CB32" s="746"/>
      <c r="CC32" s="746"/>
      <c r="CD32" s="746"/>
      <c r="CE32" s="746"/>
      <c r="CF32" s="746"/>
      <c r="CG32" s="747"/>
      <c r="CH32" s="758">
        <v>-39</v>
      </c>
      <c r="CI32" s="759">
        <v>-38875</v>
      </c>
      <c r="CJ32" s="759">
        <v>-38875</v>
      </c>
      <c r="CK32" s="759">
        <v>-38875</v>
      </c>
      <c r="CL32" s="760">
        <v>-38875</v>
      </c>
      <c r="CM32" s="758">
        <v>-903</v>
      </c>
      <c r="CN32" s="759"/>
      <c r="CO32" s="759"/>
      <c r="CP32" s="759"/>
      <c r="CQ32" s="760"/>
      <c r="CR32" s="758">
        <v>648</v>
      </c>
      <c r="CS32" s="759"/>
      <c r="CT32" s="759"/>
      <c r="CU32" s="759"/>
      <c r="CV32" s="760"/>
      <c r="CW32" s="758">
        <v>27</v>
      </c>
      <c r="CX32" s="759">
        <v>26976</v>
      </c>
      <c r="CY32" s="759">
        <v>26976</v>
      </c>
      <c r="CZ32" s="759">
        <v>26976</v>
      </c>
      <c r="DA32" s="760">
        <v>26976</v>
      </c>
      <c r="DB32" s="758">
        <v>2226</v>
      </c>
      <c r="DC32" s="759">
        <v>2226000</v>
      </c>
      <c r="DD32" s="759">
        <v>2226000</v>
      </c>
      <c r="DE32" s="759">
        <v>2226000</v>
      </c>
      <c r="DF32" s="760">
        <v>2226000</v>
      </c>
      <c r="DG32" s="758"/>
      <c r="DH32" s="759"/>
      <c r="DI32" s="759"/>
      <c r="DJ32" s="759"/>
      <c r="DK32" s="760"/>
      <c r="DL32" s="758"/>
      <c r="DM32" s="759"/>
      <c r="DN32" s="759"/>
      <c r="DO32" s="759"/>
      <c r="DP32" s="760"/>
      <c r="DQ32" s="758"/>
      <c r="DR32" s="759"/>
      <c r="DS32" s="759"/>
      <c r="DT32" s="759"/>
      <c r="DU32" s="760"/>
      <c r="DV32" s="761"/>
      <c r="DW32" s="762"/>
      <c r="DX32" s="762"/>
      <c r="DY32" s="762"/>
      <c r="DZ32" s="763"/>
      <c r="EA32" s="191"/>
    </row>
    <row r="33" spans="1:131" s="192" customFormat="1" ht="26.25" customHeight="1">
      <c r="A33" s="211">
        <v>6</v>
      </c>
      <c r="B33" s="732" t="s">
        <v>361</v>
      </c>
      <c r="C33" s="733"/>
      <c r="D33" s="733"/>
      <c r="E33" s="733"/>
      <c r="F33" s="733"/>
      <c r="G33" s="733"/>
      <c r="H33" s="733"/>
      <c r="I33" s="733"/>
      <c r="J33" s="733"/>
      <c r="K33" s="733"/>
      <c r="L33" s="733"/>
      <c r="M33" s="733"/>
      <c r="N33" s="733"/>
      <c r="O33" s="733"/>
      <c r="P33" s="734"/>
      <c r="Q33" s="735">
        <v>30</v>
      </c>
      <c r="R33" s="736"/>
      <c r="S33" s="736"/>
      <c r="T33" s="736"/>
      <c r="U33" s="736"/>
      <c r="V33" s="736">
        <v>0</v>
      </c>
      <c r="W33" s="736"/>
      <c r="X33" s="736"/>
      <c r="Y33" s="736"/>
      <c r="Z33" s="736"/>
      <c r="AA33" s="736">
        <v>30</v>
      </c>
      <c r="AB33" s="736"/>
      <c r="AC33" s="736"/>
      <c r="AD33" s="736"/>
      <c r="AE33" s="737"/>
      <c r="AF33" s="811">
        <v>5035</v>
      </c>
      <c r="AG33" s="736"/>
      <c r="AH33" s="736"/>
      <c r="AI33" s="736"/>
      <c r="AJ33" s="812"/>
      <c r="AK33" s="815"/>
      <c r="AL33" s="816"/>
      <c r="AM33" s="816"/>
      <c r="AN33" s="816"/>
      <c r="AO33" s="816"/>
      <c r="AP33" s="816"/>
      <c r="AQ33" s="816"/>
      <c r="AR33" s="816"/>
      <c r="AS33" s="816"/>
      <c r="AT33" s="816"/>
      <c r="AU33" s="816"/>
      <c r="AV33" s="816"/>
      <c r="AW33" s="816"/>
      <c r="AX33" s="816"/>
      <c r="AY33" s="816"/>
      <c r="AZ33" s="817">
        <v>0</v>
      </c>
      <c r="BA33" s="817"/>
      <c r="BB33" s="817"/>
      <c r="BC33" s="817"/>
      <c r="BD33" s="817"/>
      <c r="BE33" s="813" t="s">
        <v>357</v>
      </c>
      <c r="BF33" s="813"/>
      <c r="BG33" s="813"/>
      <c r="BH33" s="813"/>
      <c r="BI33" s="814"/>
      <c r="BJ33" s="197"/>
      <c r="BK33" s="197"/>
      <c r="BL33" s="197"/>
      <c r="BM33" s="197"/>
      <c r="BN33" s="197"/>
      <c r="BO33" s="210"/>
      <c r="BP33" s="210"/>
      <c r="BQ33" s="207">
        <v>27</v>
      </c>
      <c r="BR33" s="208"/>
      <c r="BS33" s="745" t="s">
        <v>536</v>
      </c>
      <c r="BT33" s="746"/>
      <c r="BU33" s="746"/>
      <c r="BV33" s="746"/>
      <c r="BW33" s="746"/>
      <c r="BX33" s="746"/>
      <c r="BY33" s="746"/>
      <c r="BZ33" s="746"/>
      <c r="CA33" s="746"/>
      <c r="CB33" s="746"/>
      <c r="CC33" s="746"/>
      <c r="CD33" s="746"/>
      <c r="CE33" s="746"/>
      <c r="CF33" s="746"/>
      <c r="CG33" s="747"/>
      <c r="CH33" s="758">
        <v>0</v>
      </c>
      <c r="CI33" s="759">
        <v>0</v>
      </c>
      <c r="CJ33" s="759">
        <v>0</v>
      </c>
      <c r="CK33" s="759">
        <v>0</v>
      </c>
      <c r="CL33" s="760">
        <v>0</v>
      </c>
      <c r="CM33" s="758">
        <v>5022</v>
      </c>
      <c r="CN33" s="759"/>
      <c r="CO33" s="759"/>
      <c r="CP33" s="759"/>
      <c r="CQ33" s="760"/>
      <c r="CR33" s="758">
        <v>3317</v>
      </c>
      <c r="CS33" s="759"/>
      <c r="CT33" s="759"/>
      <c r="CU33" s="759"/>
      <c r="CV33" s="760"/>
      <c r="CW33" s="758"/>
      <c r="CX33" s="759"/>
      <c r="CY33" s="759"/>
      <c r="CZ33" s="759"/>
      <c r="DA33" s="760"/>
      <c r="DB33" s="758"/>
      <c r="DC33" s="759"/>
      <c r="DD33" s="759"/>
      <c r="DE33" s="759"/>
      <c r="DF33" s="760"/>
      <c r="DG33" s="758"/>
      <c r="DH33" s="759"/>
      <c r="DI33" s="759"/>
      <c r="DJ33" s="759"/>
      <c r="DK33" s="760"/>
      <c r="DL33" s="758"/>
      <c r="DM33" s="759"/>
      <c r="DN33" s="759"/>
      <c r="DO33" s="759"/>
      <c r="DP33" s="760"/>
      <c r="DQ33" s="758"/>
      <c r="DR33" s="759"/>
      <c r="DS33" s="759"/>
      <c r="DT33" s="759"/>
      <c r="DU33" s="760"/>
      <c r="DV33" s="761"/>
      <c r="DW33" s="762"/>
      <c r="DX33" s="762"/>
      <c r="DY33" s="762"/>
      <c r="DZ33" s="763"/>
      <c r="EA33" s="191"/>
    </row>
    <row r="34" spans="1:131" s="192" customFormat="1" ht="26.25" customHeight="1">
      <c r="A34" s="211">
        <v>7</v>
      </c>
      <c r="B34" s="732" t="s">
        <v>362</v>
      </c>
      <c r="C34" s="733"/>
      <c r="D34" s="733"/>
      <c r="E34" s="733"/>
      <c r="F34" s="733"/>
      <c r="G34" s="733"/>
      <c r="H34" s="733"/>
      <c r="I34" s="733"/>
      <c r="J34" s="733"/>
      <c r="K34" s="733"/>
      <c r="L34" s="733"/>
      <c r="M34" s="733"/>
      <c r="N34" s="733"/>
      <c r="O34" s="733"/>
      <c r="P34" s="734"/>
      <c r="Q34" s="735">
        <v>940</v>
      </c>
      <c r="R34" s="736"/>
      <c r="S34" s="736"/>
      <c r="T34" s="736"/>
      <c r="U34" s="736"/>
      <c r="V34" s="736">
        <v>844</v>
      </c>
      <c r="W34" s="736"/>
      <c r="X34" s="736"/>
      <c r="Y34" s="736"/>
      <c r="Z34" s="736"/>
      <c r="AA34" s="736">
        <v>96</v>
      </c>
      <c r="AB34" s="736"/>
      <c r="AC34" s="736"/>
      <c r="AD34" s="736"/>
      <c r="AE34" s="737"/>
      <c r="AF34" s="811">
        <v>1169</v>
      </c>
      <c r="AG34" s="736"/>
      <c r="AH34" s="736"/>
      <c r="AI34" s="736"/>
      <c r="AJ34" s="812"/>
      <c r="AK34" s="815">
        <v>354</v>
      </c>
      <c r="AL34" s="816"/>
      <c r="AM34" s="816"/>
      <c r="AN34" s="816"/>
      <c r="AO34" s="816"/>
      <c r="AP34" s="816">
        <v>3501</v>
      </c>
      <c r="AQ34" s="816"/>
      <c r="AR34" s="816"/>
      <c r="AS34" s="816"/>
      <c r="AT34" s="816"/>
      <c r="AU34" s="816">
        <v>2941</v>
      </c>
      <c r="AV34" s="816"/>
      <c r="AW34" s="816"/>
      <c r="AX34" s="816"/>
      <c r="AY34" s="816"/>
      <c r="AZ34" s="817">
        <v>0</v>
      </c>
      <c r="BA34" s="817"/>
      <c r="BB34" s="817"/>
      <c r="BC34" s="817"/>
      <c r="BD34" s="817"/>
      <c r="BE34" s="813" t="s">
        <v>363</v>
      </c>
      <c r="BF34" s="813"/>
      <c r="BG34" s="813"/>
      <c r="BH34" s="813"/>
      <c r="BI34" s="814"/>
      <c r="BJ34" s="197"/>
      <c r="BK34" s="197"/>
      <c r="BL34" s="197"/>
      <c r="BM34" s="197"/>
      <c r="BN34" s="197"/>
      <c r="BO34" s="210"/>
      <c r="BP34" s="210"/>
      <c r="BQ34" s="207">
        <v>28</v>
      </c>
      <c r="BR34" s="208"/>
      <c r="BS34" s="745" t="s">
        <v>537</v>
      </c>
      <c r="BT34" s="746"/>
      <c r="BU34" s="746"/>
      <c r="BV34" s="746"/>
      <c r="BW34" s="746"/>
      <c r="BX34" s="746"/>
      <c r="BY34" s="746"/>
      <c r="BZ34" s="746"/>
      <c r="CA34" s="746"/>
      <c r="CB34" s="746"/>
      <c r="CC34" s="746"/>
      <c r="CD34" s="746"/>
      <c r="CE34" s="746"/>
      <c r="CF34" s="746"/>
      <c r="CG34" s="747"/>
      <c r="CH34" s="758">
        <v>135</v>
      </c>
      <c r="CI34" s="759">
        <v>135396</v>
      </c>
      <c r="CJ34" s="759">
        <v>135396</v>
      </c>
      <c r="CK34" s="759">
        <v>135396</v>
      </c>
      <c r="CL34" s="760">
        <v>135396</v>
      </c>
      <c r="CM34" s="758">
        <v>1441</v>
      </c>
      <c r="CN34" s="759"/>
      <c r="CO34" s="759"/>
      <c r="CP34" s="759"/>
      <c r="CQ34" s="760"/>
      <c r="CR34" s="758">
        <v>16</v>
      </c>
      <c r="CS34" s="759"/>
      <c r="CT34" s="759"/>
      <c r="CU34" s="759"/>
      <c r="CV34" s="760"/>
      <c r="CW34" s="758"/>
      <c r="CX34" s="759"/>
      <c r="CY34" s="759"/>
      <c r="CZ34" s="759"/>
      <c r="DA34" s="760"/>
      <c r="DB34" s="758"/>
      <c r="DC34" s="759"/>
      <c r="DD34" s="759"/>
      <c r="DE34" s="759"/>
      <c r="DF34" s="760"/>
      <c r="DG34" s="758"/>
      <c r="DH34" s="759"/>
      <c r="DI34" s="759"/>
      <c r="DJ34" s="759"/>
      <c r="DK34" s="760"/>
      <c r="DL34" s="758"/>
      <c r="DM34" s="759"/>
      <c r="DN34" s="759"/>
      <c r="DO34" s="759"/>
      <c r="DP34" s="760"/>
      <c r="DQ34" s="758"/>
      <c r="DR34" s="759"/>
      <c r="DS34" s="759"/>
      <c r="DT34" s="759"/>
      <c r="DU34" s="760"/>
      <c r="DV34" s="761"/>
      <c r="DW34" s="762"/>
      <c r="DX34" s="762"/>
      <c r="DY34" s="762"/>
      <c r="DZ34" s="763"/>
      <c r="EA34" s="191"/>
    </row>
    <row r="35" spans="1:131" s="192" customFormat="1" ht="26.25" customHeight="1">
      <c r="A35" s="211">
        <v>8</v>
      </c>
      <c r="B35" s="732" t="s">
        <v>364</v>
      </c>
      <c r="C35" s="733"/>
      <c r="D35" s="733"/>
      <c r="E35" s="733"/>
      <c r="F35" s="733"/>
      <c r="G35" s="733"/>
      <c r="H35" s="733"/>
      <c r="I35" s="733"/>
      <c r="J35" s="733"/>
      <c r="K35" s="733"/>
      <c r="L35" s="733"/>
      <c r="M35" s="733"/>
      <c r="N35" s="733"/>
      <c r="O35" s="733"/>
      <c r="P35" s="734"/>
      <c r="Q35" s="735">
        <v>454</v>
      </c>
      <c r="R35" s="736"/>
      <c r="S35" s="736"/>
      <c r="T35" s="736"/>
      <c r="U35" s="736"/>
      <c r="V35" s="736">
        <v>448</v>
      </c>
      <c r="W35" s="736"/>
      <c r="X35" s="736"/>
      <c r="Y35" s="736"/>
      <c r="Z35" s="736"/>
      <c r="AA35" s="736">
        <v>6</v>
      </c>
      <c r="AB35" s="736"/>
      <c r="AC35" s="736"/>
      <c r="AD35" s="736"/>
      <c r="AE35" s="737"/>
      <c r="AF35" s="811">
        <v>39</v>
      </c>
      <c r="AG35" s="736"/>
      <c r="AH35" s="736"/>
      <c r="AI35" s="736"/>
      <c r="AJ35" s="812"/>
      <c r="AK35" s="815">
        <v>1659</v>
      </c>
      <c r="AL35" s="816"/>
      <c r="AM35" s="816"/>
      <c r="AN35" s="816"/>
      <c r="AO35" s="816"/>
      <c r="AP35" s="816">
        <v>15452</v>
      </c>
      <c r="AQ35" s="816"/>
      <c r="AR35" s="816"/>
      <c r="AS35" s="816"/>
      <c r="AT35" s="816"/>
      <c r="AU35" s="816">
        <v>15390</v>
      </c>
      <c r="AV35" s="816"/>
      <c r="AW35" s="816"/>
      <c r="AX35" s="816"/>
      <c r="AY35" s="816"/>
      <c r="AZ35" s="817">
        <v>0</v>
      </c>
      <c r="BA35" s="817"/>
      <c r="BB35" s="817"/>
      <c r="BC35" s="817"/>
      <c r="BD35" s="817"/>
      <c r="BE35" s="813" t="s">
        <v>363</v>
      </c>
      <c r="BF35" s="813"/>
      <c r="BG35" s="813"/>
      <c r="BH35" s="813"/>
      <c r="BI35" s="814"/>
      <c r="BJ35" s="197"/>
      <c r="BK35" s="197"/>
      <c r="BL35" s="197"/>
      <c r="BM35" s="197"/>
      <c r="BN35" s="197"/>
      <c r="BO35" s="210"/>
      <c r="BP35" s="210"/>
      <c r="BQ35" s="207">
        <v>29</v>
      </c>
      <c r="BR35" s="208"/>
      <c r="BS35" s="745" t="s">
        <v>538</v>
      </c>
      <c r="BT35" s="746"/>
      <c r="BU35" s="746"/>
      <c r="BV35" s="746"/>
      <c r="BW35" s="746"/>
      <c r="BX35" s="746"/>
      <c r="BY35" s="746"/>
      <c r="BZ35" s="746"/>
      <c r="CA35" s="746"/>
      <c r="CB35" s="746"/>
      <c r="CC35" s="746"/>
      <c r="CD35" s="746"/>
      <c r="CE35" s="746"/>
      <c r="CF35" s="746"/>
      <c r="CG35" s="747"/>
      <c r="CH35" s="758"/>
      <c r="CI35" s="759"/>
      <c r="CJ35" s="759"/>
      <c r="CK35" s="759"/>
      <c r="CL35" s="760"/>
      <c r="CM35" s="758"/>
      <c r="CN35" s="759"/>
      <c r="CO35" s="759"/>
      <c r="CP35" s="759"/>
      <c r="CQ35" s="760"/>
      <c r="CR35" s="758">
        <v>13</v>
      </c>
      <c r="CS35" s="759"/>
      <c r="CT35" s="759"/>
      <c r="CU35" s="759"/>
      <c r="CV35" s="760"/>
      <c r="CW35" s="758"/>
      <c r="CX35" s="759"/>
      <c r="CY35" s="759"/>
      <c r="CZ35" s="759"/>
      <c r="DA35" s="760"/>
      <c r="DB35" s="758"/>
      <c r="DC35" s="759"/>
      <c r="DD35" s="759"/>
      <c r="DE35" s="759"/>
      <c r="DF35" s="760"/>
      <c r="DG35" s="758"/>
      <c r="DH35" s="759"/>
      <c r="DI35" s="759"/>
      <c r="DJ35" s="759"/>
      <c r="DK35" s="760"/>
      <c r="DL35" s="758"/>
      <c r="DM35" s="759"/>
      <c r="DN35" s="759"/>
      <c r="DO35" s="759"/>
      <c r="DP35" s="760"/>
      <c r="DQ35" s="758"/>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c r="BS36" s="745" t="s">
        <v>539</v>
      </c>
      <c r="BT36" s="746"/>
      <c r="BU36" s="746"/>
      <c r="BV36" s="746"/>
      <c r="BW36" s="746"/>
      <c r="BX36" s="746"/>
      <c r="BY36" s="746"/>
      <c r="BZ36" s="746"/>
      <c r="CA36" s="746"/>
      <c r="CB36" s="746"/>
      <c r="CC36" s="746"/>
      <c r="CD36" s="746"/>
      <c r="CE36" s="746"/>
      <c r="CF36" s="746"/>
      <c r="CG36" s="747"/>
      <c r="CH36" s="758">
        <v>-1</v>
      </c>
      <c r="CI36" s="759">
        <v>-205</v>
      </c>
      <c r="CJ36" s="759">
        <v>-205</v>
      </c>
      <c r="CK36" s="759">
        <v>-205</v>
      </c>
      <c r="CL36" s="760">
        <v>-205</v>
      </c>
      <c r="CM36" s="758">
        <v>15</v>
      </c>
      <c r="CN36" s="759"/>
      <c r="CO36" s="759"/>
      <c r="CP36" s="759"/>
      <c r="CQ36" s="760"/>
      <c r="CR36" s="758">
        <v>5</v>
      </c>
      <c r="CS36" s="759"/>
      <c r="CT36" s="759"/>
      <c r="CU36" s="759"/>
      <c r="CV36" s="760"/>
      <c r="CW36" s="758"/>
      <c r="CX36" s="759"/>
      <c r="CY36" s="759"/>
      <c r="CZ36" s="759"/>
      <c r="DA36" s="760"/>
      <c r="DB36" s="758"/>
      <c r="DC36" s="759"/>
      <c r="DD36" s="759"/>
      <c r="DE36" s="759"/>
      <c r="DF36" s="760"/>
      <c r="DG36" s="758"/>
      <c r="DH36" s="759"/>
      <c r="DI36" s="759"/>
      <c r="DJ36" s="759"/>
      <c r="DK36" s="760"/>
      <c r="DL36" s="758"/>
      <c r="DM36" s="759"/>
      <c r="DN36" s="759"/>
      <c r="DO36" s="759"/>
      <c r="DP36" s="760"/>
      <c r="DQ36" s="758"/>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t="s">
        <v>540</v>
      </c>
      <c r="BT37" s="746"/>
      <c r="BU37" s="746"/>
      <c r="BV37" s="746"/>
      <c r="BW37" s="746"/>
      <c r="BX37" s="746"/>
      <c r="BY37" s="746"/>
      <c r="BZ37" s="746"/>
      <c r="CA37" s="746"/>
      <c r="CB37" s="746"/>
      <c r="CC37" s="746"/>
      <c r="CD37" s="746"/>
      <c r="CE37" s="746"/>
      <c r="CF37" s="746"/>
      <c r="CG37" s="747"/>
      <c r="CH37" s="758">
        <v>2</v>
      </c>
      <c r="CI37" s="759">
        <v>1604</v>
      </c>
      <c r="CJ37" s="759">
        <v>1604</v>
      </c>
      <c r="CK37" s="759">
        <v>1604</v>
      </c>
      <c r="CL37" s="760">
        <v>1604</v>
      </c>
      <c r="CM37" s="758">
        <v>1273</v>
      </c>
      <c r="CN37" s="759">
        <v>1361534</v>
      </c>
      <c r="CO37" s="759">
        <v>1361534</v>
      </c>
      <c r="CP37" s="759">
        <v>1361534</v>
      </c>
      <c r="CQ37" s="760">
        <v>1361534</v>
      </c>
      <c r="CR37" s="758">
        <v>735</v>
      </c>
      <c r="CS37" s="759"/>
      <c r="CT37" s="759"/>
      <c r="CU37" s="759"/>
      <c r="CV37" s="760"/>
      <c r="CW37" s="758">
        <v>323</v>
      </c>
      <c r="CX37" s="759">
        <v>323250</v>
      </c>
      <c r="CY37" s="759">
        <v>323250</v>
      </c>
      <c r="CZ37" s="759">
        <v>323250</v>
      </c>
      <c r="DA37" s="760">
        <v>323250</v>
      </c>
      <c r="DB37" s="758"/>
      <c r="DC37" s="759"/>
      <c r="DD37" s="759"/>
      <c r="DE37" s="759"/>
      <c r="DF37" s="760"/>
      <c r="DG37" s="758"/>
      <c r="DH37" s="759"/>
      <c r="DI37" s="759"/>
      <c r="DJ37" s="759"/>
      <c r="DK37" s="760"/>
      <c r="DL37" s="758"/>
      <c r="DM37" s="759"/>
      <c r="DN37" s="759"/>
      <c r="DO37" s="759"/>
      <c r="DP37" s="760"/>
      <c r="DQ37" s="758"/>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t="s">
        <v>541</v>
      </c>
      <c r="BT38" s="746"/>
      <c r="BU38" s="746"/>
      <c r="BV38" s="746"/>
      <c r="BW38" s="746"/>
      <c r="BX38" s="746"/>
      <c r="BY38" s="746"/>
      <c r="BZ38" s="746"/>
      <c r="CA38" s="746"/>
      <c r="CB38" s="746"/>
      <c r="CC38" s="746"/>
      <c r="CD38" s="746"/>
      <c r="CE38" s="746"/>
      <c r="CF38" s="746"/>
      <c r="CG38" s="747"/>
      <c r="CH38" s="758">
        <v>1</v>
      </c>
      <c r="CI38" s="759">
        <v>1020</v>
      </c>
      <c r="CJ38" s="759">
        <v>1020</v>
      </c>
      <c r="CK38" s="759">
        <v>1020</v>
      </c>
      <c r="CL38" s="760">
        <v>1020</v>
      </c>
      <c r="CM38" s="758">
        <v>861</v>
      </c>
      <c r="CN38" s="759">
        <v>868796</v>
      </c>
      <c r="CO38" s="759">
        <v>868796</v>
      </c>
      <c r="CP38" s="759">
        <v>868796</v>
      </c>
      <c r="CQ38" s="760">
        <v>868796</v>
      </c>
      <c r="CR38" s="758">
        <v>502</v>
      </c>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t="s">
        <v>542</v>
      </c>
      <c r="BT39" s="746"/>
      <c r="BU39" s="746"/>
      <c r="BV39" s="746"/>
      <c r="BW39" s="746"/>
      <c r="BX39" s="746"/>
      <c r="BY39" s="746"/>
      <c r="BZ39" s="746"/>
      <c r="CA39" s="746"/>
      <c r="CB39" s="746"/>
      <c r="CC39" s="746"/>
      <c r="CD39" s="746"/>
      <c r="CE39" s="746"/>
      <c r="CF39" s="746"/>
      <c r="CG39" s="747"/>
      <c r="CH39" s="758">
        <v>-1</v>
      </c>
      <c r="CI39" s="759">
        <v>-772</v>
      </c>
      <c r="CJ39" s="759">
        <v>-772</v>
      </c>
      <c r="CK39" s="759">
        <v>-772</v>
      </c>
      <c r="CL39" s="760">
        <v>-772</v>
      </c>
      <c r="CM39" s="758">
        <v>344</v>
      </c>
      <c r="CN39" s="759">
        <v>345307</v>
      </c>
      <c r="CO39" s="759">
        <v>345307</v>
      </c>
      <c r="CP39" s="759">
        <v>345307</v>
      </c>
      <c r="CQ39" s="760">
        <v>345307</v>
      </c>
      <c r="CR39" s="758">
        <v>100</v>
      </c>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t="s">
        <v>543</v>
      </c>
      <c r="BT40" s="746"/>
      <c r="BU40" s="746"/>
      <c r="BV40" s="746"/>
      <c r="BW40" s="746"/>
      <c r="BX40" s="746"/>
      <c r="BY40" s="746"/>
      <c r="BZ40" s="746"/>
      <c r="CA40" s="746"/>
      <c r="CB40" s="746"/>
      <c r="CC40" s="746"/>
      <c r="CD40" s="746"/>
      <c r="CE40" s="746"/>
      <c r="CF40" s="746"/>
      <c r="CG40" s="747"/>
      <c r="CH40" s="758">
        <v>175</v>
      </c>
      <c r="CI40" s="759">
        <v>174763</v>
      </c>
      <c r="CJ40" s="759">
        <v>174763</v>
      </c>
      <c r="CK40" s="759">
        <v>174763</v>
      </c>
      <c r="CL40" s="760">
        <v>174763</v>
      </c>
      <c r="CM40" s="758">
        <v>8089</v>
      </c>
      <c r="CN40" s="759">
        <v>11813991</v>
      </c>
      <c r="CO40" s="759">
        <v>11813991</v>
      </c>
      <c r="CP40" s="759">
        <v>11813991</v>
      </c>
      <c r="CQ40" s="760">
        <v>11813991</v>
      </c>
      <c r="CR40" s="758">
        <v>8508</v>
      </c>
      <c r="CS40" s="759"/>
      <c r="CT40" s="759"/>
      <c r="CU40" s="759"/>
      <c r="CV40" s="760"/>
      <c r="CW40" s="758">
        <v>2518</v>
      </c>
      <c r="CX40" s="759">
        <v>2517980</v>
      </c>
      <c r="CY40" s="759">
        <v>2517980</v>
      </c>
      <c r="CZ40" s="759">
        <v>2517980</v>
      </c>
      <c r="DA40" s="760">
        <v>2517980</v>
      </c>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t="s">
        <v>544</v>
      </c>
      <c r="BT41" s="746"/>
      <c r="BU41" s="746"/>
      <c r="BV41" s="746"/>
      <c r="BW41" s="746"/>
      <c r="BX41" s="746"/>
      <c r="BY41" s="746"/>
      <c r="BZ41" s="746"/>
      <c r="CA41" s="746"/>
      <c r="CB41" s="746"/>
      <c r="CC41" s="746"/>
      <c r="CD41" s="746"/>
      <c r="CE41" s="746"/>
      <c r="CF41" s="746"/>
      <c r="CG41" s="747"/>
      <c r="CH41" s="758">
        <v>2</v>
      </c>
      <c r="CI41" s="759">
        <v>2063</v>
      </c>
      <c r="CJ41" s="759">
        <v>2063</v>
      </c>
      <c r="CK41" s="759">
        <v>2063</v>
      </c>
      <c r="CL41" s="760">
        <v>2063</v>
      </c>
      <c r="CM41" s="758">
        <v>117</v>
      </c>
      <c r="CN41" s="759">
        <v>141834</v>
      </c>
      <c r="CO41" s="759">
        <v>141834</v>
      </c>
      <c r="CP41" s="759">
        <v>141834</v>
      </c>
      <c r="CQ41" s="760">
        <v>141834</v>
      </c>
      <c r="CR41" s="758">
        <v>31</v>
      </c>
      <c r="CS41" s="759"/>
      <c r="CT41" s="759"/>
      <c r="CU41" s="759"/>
      <c r="CV41" s="760"/>
      <c r="CW41" s="758">
        <v>18</v>
      </c>
      <c r="CX41" s="759">
        <v>17616</v>
      </c>
      <c r="CY41" s="759">
        <v>17616</v>
      </c>
      <c r="CZ41" s="759">
        <v>17616</v>
      </c>
      <c r="DA41" s="760">
        <v>17616</v>
      </c>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t="s">
        <v>545</v>
      </c>
      <c r="BT42" s="746"/>
      <c r="BU42" s="746"/>
      <c r="BV42" s="746"/>
      <c r="BW42" s="746"/>
      <c r="BX42" s="746"/>
      <c r="BY42" s="746"/>
      <c r="BZ42" s="746"/>
      <c r="CA42" s="746"/>
      <c r="CB42" s="746"/>
      <c r="CC42" s="746"/>
      <c r="CD42" s="746"/>
      <c r="CE42" s="746"/>
      <c r="CF42" s="746"/>
      <c r="CG42" s="747"/>
      <c r="CH42" s="758">
        <v>8</v>
      </c>
      <c r="CI42" s="759">
        <v>7609</v>
      </c>
      <c r="CJ42" s="759">
        <v>7609</v>
      </c>
      <c r="CK42" s="759">
        <v>7609</v>
      </c>
      <c r="CL42" s="760">
        <v>7609</v>
      </c>
      <c r="CM42" s="758">
        <v>431</v>
      </c>
      <c r="CN42" s="759">
        <v>542471</v>
      </c>
      <c r="CO42" s="759">
        <v>542471</v>
      </c>
      <c r="CP42" s="759">
        <v>542471</v>
      </c>
      <c r="CQ42" s="760">
        <v>542471</v>
      </c>
      <c r="CR42" s="758">
        <v>55</v>
      </c>
      <c r="CS42" s="759"/>
      <c r="CT42" s="759"/>
      <c r="CU42" s="759"/>
      <c r="CV42" s="760"/>
      <c r="CW42" s="758">
        <v>1</v>
      </c>
      <c r="CX42" s="759">
        <v>863</v>
      </c>
      <c r="CY42" s="759">
        <v>863</v>
      </c>
      <c r="CZ42" s="759">
        <v>863</v>
      </c>
      <c r="DA42" s="760">
        <v>863</v>
      </c>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365</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343</v>
      </c>
      <c r="B63" s="773" t="s">
        <v>366</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31376</v>
      </c>
      <c r="AG63" s="827"/>
      <c r="AH63" s="827"/>
      <c r="AI63" s="827"/>
      <c r="AJ63" s="828"/>
      <c r="AK63" s="829"/>
      <c r="AL63" s="824"/>
      <c r="AM63" s="824"/>
      <c r="AN63" s="824"/>
      <c r="AO63" s="824"/>
      <c r="AP63" s="827">
        <f>SUM(AP28:AT62)</f>
        <v>58247</v>
      </c>
      <c r="AQ63" s="827"/>
      <c r="AR63" s="827"/>
      <c r="AS63" s="827"/>
      <c r="AT63" s="827"/>
      <c r="AU63" s="827">
        <f>SUM(AU28:AY62)</f>
        <v>38368</v>
      </c>
      <c r="AV63" s="827"/>
      <c r="AW63" s="827"/>
      <c r="AX63" s="827"/>
      <c r="AY63" s="827"/>
      <c r="AZ63" s="838"/>
      <c r="BA63" s="838"/>
      <c r="BB63" s="838"/>
      <c r="BC63" s="838"/>
      <c r="BD63" s="838"/>
      <c r="BE63" s="839"/>
      <c r="BF63" s="839"/>
      <c r="BG63" s="839"/>
      <c r="BH63" s="839"/>
      <c r="BI63" s="840"/>
      <c r="BJ63" s="841" t="s">
        <v>102</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367</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368</v>
      </c>
      <c r="B66" s="718"/>
      <c r="C66" s="718"/>
      <c r="D66" s="718"/>
      <c r="E66" s="718"/>
      <c r="F66" s="718"/>
      <c r="G66" s="718"/>
      <c r="H66" s="718"/>
      <c r="I66" s="718"/>
      <c r="J66" s="718"/>
      <c r="K66" s="718"/>
      <c r="L66" s="718"/>
      <c r="M66" s="718"/>
      <c r="N66" s="718"/>
      <c r="O66" s="718"/>
      <c r="P66" s="719"/>
      <c r="Q66" s="694" t="s">
        <v>347</v>
      </c>
      <c r="R66" s="695"/>
      <c r="S66" s="695"/>
      <c r="T66" s="695"/>
      <c r="U66" s="696"/>
      <c r="V66" s="694" t="s">
        <v>348</v>
      </c>
      <c r="W66" s="695"/>
      <c r="X66" s="695"/>
      <c r="Y66" s="695"/>
      <c r="Z66" s="696"/>
      <c r="AA66" s="694" t="s">
        <v>349</v>
      </c>
      <c r="AB66" s="695"/>
      <c r="AC66" s="695"/>
      <c r="AD66" s="695"/>
      <c r="AE66" s="696"/>
      <c r="AF66" s="844" t="s">
        <v>350</v>
      </c>
      <c r="AG66" s="796"/>
      <c r="AH66" s="796"/>
      <c r="AI66" s="796"/>
      <c r="AJ66" s="845"/>
      <c r="AK66" s="694" t="s">
        <v>351</v>
      </c>
      <c r="AL66" s="718"/>
      <c r="AM66" s="718"/>
      <c r="AN66" s="718"/>
      <c r="AO66" s="719"/>
      <c r="AP66" s="694" t="s">
        <v>352</v>
      </c>
      <c r="AQ66" s="695"/>
      <c r="AR66" s="695"/>
      <c r="AS66" s="695"/>
      <c r="AT66" s="696"/>
      <c r="AU66" s="694" t="s">
        <v>369</v>
      </c>
      <c r="AV66" s="695"/>
      <c r="AW66" s="695"/>
      <c r="AX66" s="695"/>
      <c r="AY66" s="696"/>
      <c r="AZ66" s="694" t="s">
        <v>321</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c r="C68" s="862"/>
      <c r="D68" s="862"/>
      <c r="E68" s="862"/>
      <c r="F68" s="862"/>
      <c r="G68" s="862"/>
      <c r="H68" s="862"/>
      <c r="I68" s="862"/>
      <c r="J68" s="862"/>
      <c r="K68" s="862"/>
      <c r="L68" s="862"/>
      <c r="M68" s="862"/>
      <c r="N68" s="862"/>
      <c r="O68" s="862"/>
      <c r="P68" s="863"/>
      <c r="Q68" s="864"/>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343</v>
      </c>
      <c r="B88" s="773" t="s">
        <v>370</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773" t="s">
        <v>371</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27">
        <v>21587</v>
      </c>
      <c r="CS102" s="827"/>
      <c r="CT102" s="827"/>
      <c r="CU102" s="827"/>
      <c r="CV102" s="827"/>
      <c r="CW102" s="827">
        <v>3563</v>
      </c>
      <c r="CX102" s="827"/>
      <c r="CY102" s="827"/>
      <c r="CZ102" s="827"/>
      <c r="DA102" s="827"/>
      <c r="DB102" s="827">
        <v>17765</v>
      </c>
      <c r="DC102" s="827"/>
      <c r="DD102" s="827"/>
      <c r="DE102" s="827"/>
      <c r="DF102" s="827"/>
      <c r="DG102" s="827">
        <f t="shared" ref="DG102" si="0">SUM(DG7:DK42)</f>
        <v>0</v>
      </c>
      <c r="DH102" s="827"/>
      <c r="DI102" s="827"/>
      <c r="DJ102" s="827"/>
      <c r="DK102" s="827"/>
      <c r="DL102" s="827">
        <f t="shared" ref="DL102" si="1">SUM(DL7:DP42)</f>
        <v>1</v>
      </c>
      <c r="DM102" s="827"/>
      <c r="DN102" s="827"/>
      <c r="DO102" s="827"/>
      <c r="DP102" s="827"/>
      <c r="DQ102" s="827">
        <f t="shared" ref="DQ102" si="2">SUM(DQ7:DU42)</f>
        <v>1</v>
      </c>
      <c r="DR102" s="827"/>
      <c r="DS102" s="827"/>
      <c r="DT102" s="827"/>
      <c r="DU102" s="827"/>
      <c r="DV102" s="906"/>
      <c r="DW102" s="907"/>
      <c r="DX102" s="907"/>
      <c r="DY102" s="907"/>
      <c r="DZ102" s="908"/>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09" t="s">
        <v>372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0" t="s">
        <v>373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374</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375</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1" t="s">
        <v>376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377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1" customFormat="1" ht="26.25" customHeight="1">
      <c r="A109" s="904" t="s">
        <v>378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379</v>
      </c>
      <c r="AB109" s="885"/>
      <c r="AC109" s="885"/>
      <c r="AD109" s="885"/>
      <c r="AE109" s="886"/>
      <c r="AF109" s="884" t="s">
        <v>276</v>
      </c>
      <c r="AG109" s="885"/>
      <c r="AH109" s="885"/>
      <c r="AI109" s="885"/>
      <c r="AJ109" s="886"/>
      <c r="AK109" s="884" t="s">
        <v>275</v>
      </c>
      <c r="AL109" s="885"/>
      <c r="AM109" s="885"/>
      <c r="AN109" s="885"/>
      <c r="AO109" s="886"/>
      <c r="AP109" s="884" t="s">
        <v>380</v>
      </c>
      <c r="AQ109" s="885"/>
      <c r="AR109" s="885"/>
      <c r="AS109" s="885"/>
      <c r="AT109" s="887"/>
      <c r="AU109" s="904" t="s">
        <v>378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379</v>
      </c>
      <c r="BR109" s="885"/>
      <c r="BS109" s="885"/>
      <c r="BT109" s="885"/>
      <c r="BU109" s="886"/>
      <c r="BV109" s="884" t="s">
        <v>276</v>
      </c>
      <c r="BW109" s="885"/>
      <c r="BX109" s="885"/>
      <c r="BY109" s="885"/>
      <c r="BZ109" s="886"/>
      <c r="CA109" s="884" t="s">
        <v>275</v>
      </c>
      <c r="CB109" s="885"/>
      <c r="CC109" s="885"/>
      <c r="CD109" s="885"/>
      <c r="CE109" s="886"/>
      <c r="CF109" s="905" t="s">
        <v>380</v>
      </c>
      <c r="CG109" s="905"/>
      <c r="CH109" s="905"/>
      <c r="CI109" s="905"/>
      <c r="CJ109" s="905"/>
      <c r="CK109" s="884" t="s">
        <v>381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379</v>
      </c>
      <c r="DH109" s="885"/>
      <c r="DI109" s="885"/>
      <c r="DJ109" s="885"/>
      <c r="DK109" s="886"/>
      <c r="DL109" s="884" t="s">
        <v>276</v>
      </c>
      <c r="DM109" s="885"/>
      <c r="DN109" s="885"/>
      <c r="DO109" s="885"/>
      <c r="DP109" s="886"/>
      <c r="DQ109" s="884" t="s">
        <v>275</v>
      </c>
      <c r="DR109" s="885"/>
      <c r="DS109" s="885"/>
      <c r="DT109" s="885"/>
      <c r="DU109" s="886"/>
      <c r="DV109" s="884" t="s">
        <v>380</v>
      </c>
      <c r="DW109" s="885"/>
      <c r="DX109" s="885"/>
      <c r="DY109" s="885"/>
      <c r="DZ109" s="887"/>
    </row>
    <row r="110" spans="1:131" s="191" customFormat="1" ht="26.25" customHeight="1">
      <c r="A110" s="888" t="s">
        <v>382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72252173</v>
      </c>
      <c r="AB110" s="892"/>
      <c r="AC110" s="892"/>
      <c r="AD110" s="892"/>
      <c r="AE110" s="893"/>
      <c r="AF110" s="894">
        <v>70718550</v>
      </c>
      <c r="AG110" s="892"/>
      <c r="AH110" s="892"/>
      <c r="AI110" s="892"/>
      <c r="AJ110" s="893"/>
      <c r="AK110" s="894">
        <v>68346018</v>
      </c>
      <c r="AL110" s="892"/>
      <c r="AM110" s="892"/>
      <c r="AN110" s="892"/>
      <c r="AO110" s="893"/>
      <c r="AP110" s="895">
        <v>32.9</v>
      </c>
      <c r="AQ110" s="896"/>
      <c r="AR110" s="896"/>
      <c r="AS110" s="896"/>
      <c r="AT110" s="897"/>
      <c r="AU110" s="898" t="s">
        <v>59</v>
      </c>
      <c r="AV110" s="899"/>
      <c r="AW110" s="899"/>
      <c r="AX110" s="899"/>
      <c r="AY110" s="899"/>
      <c r="AZ110" s="940" t="s">
        <v>383</v>
      </c>
      <c r="BA110" s="889"/>
      <c r="BB110" s="889"/>
      <c r="BC110" s="889"/>
      <c r="BD110" s="889"/>
      <c r="BE110" s="889"/>
      <c r="BF110" s="889"/>
      <c r="BG110" s="889"/>
      <c r="BH110" s="889"/>
      <c r="BI110" s="889"/>
      <c r="BJ110" s="889"/>
      <c r="BK110" s="889"/>
      <c r="BL110" s="889"/>
      <c r="BM110" s="889"/>
      <c r="BN110" s="889"/>
      <c r="BO110" s="889"/>
      <c r="BP110" s="890"/>
      <c r="BQ110" s="926">
        <v>878659606</v>
      </c>
      <c r="BR110" s="927"/>
      <c r="BS110" s="927"/>
      <c r="BT110" s="927"/>
      <c r="BU110" s="927"/>
      <c r="BV110" s="927">
        <v>871422625</v>
      </c>
      <c r="BW110" s="927"/>
      <c r="BX110" s="927"/>
      <c r="BY110" s="927"/>
      <c r="BZ110" s="927"/>
      <c r="CA110" s="927">
        <v>866636415</v>
      </c>
      <c r="CB110" s="927"/>
      <c r="CC110" s="927"/>
      <c r="CD110" s="927"/>
      <c r="CE110" s="927"/>
      <c r="CF110" s="941">
        <v>416.9</v>
      </c>
      <c r="CG110" s="942"/>
      <c r="CH110" s="942"/>
      <c r="CI110" s="942"/>
      <c r="CJ110" s="942"/>
      <c r="CK110" s="943" t="s">
        <v>384</v>
      </c>
      <c r="CL110" s="944"/>
      <c r="CM110" s="923" t="s">
        <v>385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102</v>
      </c>
      <c r="DH110" s="927"/>
      <c r="DI110" s="927"/>
      <c r="DJ110" s="927"/>
      <c r="DK110" s="927"/>
      <c r="DL110" s="927" t="s">
        <v>102</v>
      </c>
      <c r="DM110" s="927"/>
      <c r="DN110" s="927"/>
      <c r="DO110" s="927"/>
      <c r="DP110" s="927"/>
      <c r="DQ110" s="927" t="s">
        <v>102</v>
      </c>
      <c r="DR110" s="927"/>
      <c r="DS110" s="927"/>
      <c r="DT110" s="927"/>
      <c r="DU110" s="927"/>
      <c r="DV110" s="928" t="s">
        <v>102</v>
      </c>
      <c r="DW110" s="928"/>
      <c r="DX110" s="928"/>
      <c r="DY110" s="928"/>
      <c r="DZ110" s="929"/>
    </row>
    <row r="111" spans="1:131" s="191" customFormat="1" ht="26.25" customHeight="1">
      <c r="A111" s="930" t="s">
        <v>386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102</v>
      </c>
      <c r="AB111" s="934"/>
      <c r="AC111" s="934"/>
      <c r="AD111" s="934"/>
      <c r="AE111" s="935"/>
      <c r="AF111" s="936" t="s">
        <v>102</v>
      </c>
      <c r="AG111" s="934"/>
      <c r="AH111" s="934"/>
      <c r="AI111" s="934"/>
      <c r="AJ111" s="935"/>
      <c r="AK111" s="936" t="s">
        <v>102</v>
      </c>
      <c r="AL111" s="934"/>
      <c r="AM111" s="934"/>
      <c r="AN111" s="934"/>
      <c r="AO111" s="935"/>
      <c r="AP111" s="937" t="s">
        <v>102</v>
      </c>
      <c r="AQ111" s="938"/>
      <c r="AR111" s="938"/>
      <c r="AS111" s="938"/>
      <c r="AT111" s="939"/>
      <c r="AU111" s="900"/>
      <c r="AV111" s="901"/>
      <c r="AW111" s="901"/>
      <c r="AX111" s="901"/>
      <c r="AY111" s="901"/>
      <c r="AZ111" s="949" t="s">
        <v>387</v>
      </c>
      <c r="BA111" s="950"/>
      <c r="BB111" s="950"/>
      <c r="BC111" s="950"/>
      <c r="BD111" s="950"/>
      <c r="BE111" s="950"/>
      <c r="BF111" s="950"/>
      <c r="BG111" s="950"/>
      <c r="BH111" s="950"/>
      <c r="BI111" s="950"/>
      <c r="BJ111" s="950"/>
      <c r="BK111" s="950"/>
      <c r="BL111" s="950"/>
      <c r="BM111" s="950"/>
      <c r="BN111" s="950"/>
      <c r="BO111" s="950"/>
      <c r="BP111" s="951"/>
      <c r="BQ111" s="919">
        <v>11024582</v>
      </c>
      <c r="BR111" s="920"/>
      <c r="BS111" s="920"/>
      <c r="BT111" s="920"/>
      <c r="BU111" s="920"/>
      <c r="BV111" s="920">
        <v>10373364</v>
      </c>
      <c r="BW111" s="920"/>
      <c r="BX111" s="920"/>
      <c r="BY111" s="920"/>
      <c r="BZ111" s="920"/>
      <c r="CA111" s="920">
        <v>9794059</v>
      </c>
      <c r="CB111" s="920"/>
      <c r="CC111" s="920"/>
      <c r="CD111" s="920"/>
      <c r="CE111" s="920"/>
      <c r="CF111" s="914">
        <v>4.7</v>
      </c>
      <c r="CG111" s="915"/>
      <c r="CH111" s="915"/>
      <c r="CI111" s="915"/>
      <c r="CJ111" s="915"/>
      <c r="CK111" s="945"/>
      <c r="CL111" s="946"/>
      <c r="CM111" s="916" t="s">
        <v>388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102</v>
      </c>
      <c r="DH111" s="920"/>
      <c r="DI111" s="920"/>
      <c r="DJ111" s="920"/>
      <c r="DK111" s="920"/>
      <c r="DL111" s="920" t="s">
        <v>102</v>
      </c>
      <c r="DM111" s="920"/>
      <c r="DN111" s="920"/>
      <c r="DO111" s="920"/>
      <c r="DP111" s="920"/>
      <c r="DQ111" s="920" t="s">
        <v>102</v>
      </c>
      <c r="DR111" s="920"/>
      <c r="DS111" s="920"/>
      <c r="DT111" s="920"/>
      <c r="DU111" s="920"/>
      <c r="DV111" s="921" t="s">
        <v>102</v>
      </c>
      <c r="DW111" s="921"/>
      <c r="DX111" s="921"/>
      <c r="DY111" s="921"/>
      <c r="DZ111" s="922"/>
    </row>
    <row r="112" spans="1:131" s="191" customFormat="1" ht="26.25" customHeight="1">
      <c r="A112" s="959" t="s">
        <v>389</v>
      </c>
      <c r="B112" s="960"/>
      <c r="C112" s="950" t="s">
        <v>390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2">
        <v>5833333</v>
      </c>
      <c r="AB112" s="953"/>
      <c r="AC112" s="953"/>
      <c r="AD112" s="953"/>
      <c r="AE112" s="954"/>
      <c r="AF112" s="955">
        <v>7166667</v>
      </c>
      <c r="AG112" s="953"/>
      <c r="AH112" s="953"/>
      <c r="AI112" s="953"/>
      <c r="AJ112" s="954"/>
      <c r="AK112" s="955">
        <v>8500000</v>
      </c>
      <c r="AL112" s="953"/>
      <c r="AM112" s="953"/>
      <c r="AN112" s="953"/>
      <c r="AO112" s="954"/>
      <c r="AP112" s="956">
        <v>4.0999999999999996</v>
      </c>
      <c r="AQ112" s="957"/>
      <c r="AR112" s="957"/>
      <c r="AS112" s="957"/>
      <c r="AT112" s="958"/>
      <c r="AU112" s="900"/>
      <c r="AV112" s="901"/>
      <c r="AW112" s="901"/>
      <c r="AX112" s="901"/>
      <c r="AY112" s="901"/>
      <c r="AZ112" s="949" t="s">
        <v>391</v>
      </c>
      <c r="BA112" s="950"/>
      <c r="BB112" s="950"/>
      <c r="BC112" s="950"/>
      <c r="BD112" s="950"/>
      <c r="BE112" s="950"/>
      <c r="BF112" s="950"/>
      <c r="BG112" s="950"/>
      <c r="BH112" s="950"/>
      <c r="BI112" s="950"/>
      <c r="BJ112" s="950"/>
      <c r="BK112" s="950"/>
      <c r="BL112" s="950"/>
      <c r="BM112" s="950"/>
      <c r="BN112" s="950"/>
      <c r="BO112" s="950"/>
      <c r="BP112" s="951"/>
      <c r="BQ112" s="919">
        <v>43150597</v>
      </c>
      <c r="BR112" s="920"/>
      <c r="BS112" s="920"/>
      <c r="BT112" s="920"/>
      <c r="BU112" s="920"/>
      <c r="BV112" s="920">
        <v>40708753</v>
      </c>
      <c r="BW112" s="920"/>
      <c r="BX112" s="920"/>
      <c r="BY112" s="920"/>
      <c r="BZ112" s="920"/>
      <c r="CA112" s="920">
        <v>39384002</v>
      </c>
      <c r="CB112" s="920"/>
      <c r="CC112" s="920"/>
      <c r="CD112" s="920"/>
      <c r="CE112" s="920"/>
      <c r="CF112" s="914">
        <v>18.899999999999999</v>
      </c>
      <c r="CG112" s="915"/>
      <c r="CH112" s="915"/>
      <c r="CI112" s="915"/>
      <c r="CJ112" s="915"/>
      <c r="CK112" s="945"/>
      <c r="CL112" s="946"/>
      <c r="CM112" s="916" t="s">
        <v>392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471418</v>
      </c>
      <c r="DH112" s="920"/>
      <c r="DI112" s="920"/>
      <c r="DJ112" s="920"/>
      <c r="DK112" s="920"/>
      <c r="DL112" s="920">
        <v>246209</v>
      </c>
      <c r="DM112" s="920"/>
      <c r="DN112" s="920"/>
      <c r="DO112" s="920"/>
      <c r="DP112" s="920"/>
      <c r="DQ112" s="920">
        <v>94284</v>
      </c>
      <c r="DR112" s="920"/>
      <c r="DS112" s="920"/>
      <c r="DT112" s="920"/>
      <c r="DU112" s="920"/>
      <c r="DV112" s="921">
        <v>0</v>
      </c>
      <c r="DW112" s="921"/>
      <c r="DX112" s="921"/>
      <c r="DY112" s="921"/>
      <c r="DZ112" s="922"/>
    </row>
    <row r="113" spans="1:130" s="191" customFormat="1" ht="26.25" customHeight="1">
      <c r="A113" s="961"/>
      <c r="B113" s="962"/>
      <c r="C113" s="950" t="s">
        <v>393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52">
        <v>3763106</v>
      </c>
      <c r="AB113" s="953"/>
      <c r="AC113" s="953"/>
      <c r="AD113" s="953"/>
      <c r="AE113" s="954"/>
      <c r="AF113" s="955">
        <v>3578086</v>
      </c>
      <c r="AG113" s="953"/>
      <c r="AH113" s="953"/>
      <c r="AI113" s="953"/>
      <c r="AJ113" s="954"/>
      <c r="AK113" s="955">
        <v>3632831</v>
      </c>
      <c r="AL113" s="953"/>
      <c r="AM113" s="953"/>
      <c r="AN113" s="953"/>
      <c r="AO113" s="954"/>
      <c r="AP113" s="956">
        <v>1.7</v>
      </c>
      <c r="AQ113" s="957"/>
      <c r="AR113" s="957"/>
      <c r="AS113" s="957"/>
      <c r="AT113" s="958"/>
      <c r="AU113" s="900"/>
      <c r="AV113" s="901"/>
      <c r="AW113" s="901"/>
      <c r="AX113" s="901"/>
      <c r="AY113" s="901"/>
      <c r="AZ113" s="949" t="s">
        <v>394</v>
      </c>
      <c r="BA113" s="950"/>
      <c r="BB113" s="950"/>
      <c r="BC113" s="950"/>
      <c r="BD113" s="950"/>
      <c r="BE113" s="950"/>
      <c r="BF113" s="950"/>
      <c r="BG113" s="950"/>
      <c r="BH113" s="950"/>
      <c r="BI113" s="950"/>
      <c r="BJ113" s="950"/>
      <c r="BK113" s="950"/>
      <c r="BL113" s="950"/>
      <c r="BM113" s="950"/>
      <c r="BN113" s="950"/>
      <c r="BO113" s="950"/>
      <c r="BP113" s="951"/>
      <c r="BQ113" s="919" t="s">
        <v>102</v>
      </c>
      <c r="BR113" s="920"/>
      <c r="BS113" s="920"/>
      <c r="BT113" s="920"/>
      <c r="BU113" s="920"/>
      <c r="BV113" s="920" t="s">
        <v>102</v>
      </c>
      <c r="BW113" s="920"/>
      <c r="BX113" s="920"/>
      <c r="BY113" s="920"/>
      <c r="BZ113" s="920"/>
      <c r="CA113" s="920" t="s">
        <v>102</v>
      </c>
      <c r="CB113" s="920"/>
      <c r="CC113" s="920"/>
      <c r="CD113" s="920"/>
      <c r="CE113" s="920"/>
      <c r="CF113" s="914" t="s">
        <v>102</v>
      </c>
      <c r="CG113" s="915"/>
      <c r="CH113" s="915"/>
      <c r="CI113" s="915"/>
      <c r="CJ113" s="915"/>
      <c r="CK113" s="945"/>
      <c r="CL113" s="946"/>
      <c r="CM113" s="916" t="s">
        <v>395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19" t="s">
        <v>102</v>
      </c>
      <c r="DH113" s="920"/>
      <c r="DI113" s="920"/>
      <c r="DJ113" s="920"/>
      <c r="DK113" s="920"/>
      <c r="DL113" s="920" t="s">
        <v>102</v>
      </c>
      <c r="DM113" s="920"/>
      <c r="DN113" s="920"/>
      <c r="DO113" s="920"/>
      <c r="DP113" s="920"/>
      <c r="DQ113" s="920" t="s">
        <v>102</v>
      </c>
      <c r="DR113" s="920"/>
      <c r="DS113" s="920"/>
      <c r="DT113" s="920"/>
      <c r="DU113" s="920"/>
      <c r="DV113" s="921" t="s">
        <v>102</v>
      </c>
      <c r="DW113" s="921"/>
      <c r="DX113" s="921"/>
      <c r="DY113" s="921"/>
      <c r="DZ113" s="922"/>
    </row>
    <row r="114" spans="1:130" s="191" customFormat="1" ht="26.25" customHeight="1">
      <c r="A114" s="961"/>
      <c r="B114" s="962"/>
      <c r="C114" s="950" t="s">
        <v>396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2" t="s">
        <v>102</v>
      </c>
      <c r="AB114" s="953"/>
      <c r="AC114" s="953"/>
      <c r="AD114" s="953"/>
      <c r="AE114" s="954"/>
      <c r="AF114" s="955" t="s">
        <v>102</v>
      </c>
      <c r="AG114" s="953"/>
      <c r="AH114" s="953"/>
      <c r="AI114" s="953"/>
      <c r="AJ114" s="954"/>
      <c r="AK114" s="955" t="s">
        <v>102</v>
      </c>
      <c r="AL114" s="953"/>
      <c r="AM114" s="953"/>
      <c r="AN114" s="953"/>
      <c r="AO114" s="954"/>
      <c r="AP114" s="956" t="s">
        <v>102</v>
      </c>
      <c r="AQ114" s="957"/>
      <c r="AR114" s="957"/>
      <c r="AS114" s="957"/>
      <c r="AT114" s="958"/>
      <c r="AU114" s="900"/>
      <c r="AV114" s="901"/>
      <c r="AW114" s="901"/>
      <c r="AX114" s="901"/>
      <c r="AY114" s="901"/>
      <c r="AZ114" s="949" t="s">
        <v>397</v>
      </c>
      <c r="BA114" s="950"/>
      <c r="BB114" s="950"/>
      <c r="BC114" s="950"/>
      <c r="BD114" s="950"/>
      <c r="BE114" s="950"/>
      <c r="BF114" s="950"/>
      <c r="BG114" s="950"/>
      <c r="BH114" s="950"/>
      <c r="BI114" s="950"/>
      <c r="BJ114" s="950"/>
      <c r="BK114" s="950"/>
      <c r="BL114" s="950"/>
      <c r="BM114" s="950"/>
      <c r="BN114" s="950"/>
      <c r="BO114" s="950"/>
      <c r="BP114" s="951"/>
      <c r="BQ114" s="919">
        <v>117363440</v>
      </c>
      <c r="BR114" s="920"/>
      <c r="BS114" s="920"/>
      <c r="BT114" s="920"/>
      <c r="BU114" s="920"/>
      <c r="BV114" s="920">
        <v>114915176</v>
      </c>
      <c r="BW114" s="920"/>
      <c r="BX114" s="920"/>
      <c r="BY114" s="920"/>
      <c r="BZ114" s="920"/>
      <c r="CA114" s="920">
        <v>114534115</v>
      </c>
      <c r="CB114" s="920"/>
      <c r="CC114" s="920"/>
      <c r="CD114" s="920"/>
      <c r="CE114" s="920"/>
      <c r="CF114" s="914">
        <v>55.1</v>
      </c>
      <c r="CG114" s="915"/>
      <c r="CH114" s="915"/>
      <c r="CI114" s="915"/>
      <c r="CJ114" s="915"/>
      <c r="CK114" s="945"/>
      <c r="CL114" s="946"/>
      <c r="CM114" s="916" t="s">
        <v>398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19" t="s">
        <v>102</v>
      </c>
      <c r="DH114" s="920"/>
      <c r="DI114" s="920"/>
      <c r="DJ114" s="920"/>
      <c r="DK114" s="920"/>
      <c r="DL114" s="920" t="s">
        <v>102</v>
      </c>
      <c r="DM114" s="920"/>
      <c r="DN114" s="920"/>
      <c r="DO114" s="920"/>
      <c r="DP114" s="920"/>
      <c r="DQ114" s="920" t="s">
        <v>102</v>
      </c>
      <c r="DR114" s="920"/>
      <c r="DS114" s="920"/>
      <c r="DT114" s="920"/>
      <c r="DU114" s="920"/>
      <c r="DV114" s="921" t="s">
        <v>102</v>
      </c>
      <c r="DW114" s="921"/>
      <c r="DX114" s="921"/>
      <c r="DY114" s="921"/>
      <c r="DZ114" s="922"/>
    </row>
    <row r="115" spans="1:130" s="191" customFormat="1" ht="26.25" customHeight="1">
      <c r="A115" s="961"/>
      <c r="B115" s="962"/>
      <c r="C115" s="950" t="s">
        <v>399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52">
        <v>767199</v>
      </c>
      <c r="AB115" s="953"/>
      <c r="AC115" s="953"/>
      <c r="AD115" s="953"/>
      <c r="AE115" s="954"/>
      <c r="AF115" s="955">
        <v>688155</v>
      </c>
      <c r="AG115" s="953"/>
      <c r="AH115" s="953"/>
      <c r="AI115" s="953"/>
      <c r="AJ115" s="954"/>
      <c r="AK115" s="955">
        <v>654511</v>
      </c>
      <c r="AL115" s="953"/>
      <c r="AM115" s="953"/>
      <c r="AN115" s="953"/>
      <c r="AO115" s="954"/>
      <c r="AP115" s="956">
        <v>0.3</v>
      </c>
      <c r="AQ115" s="957"/>
      <c r="AR115" s="957"/>
      <c r="AS115" s="957"/>
      <c r="AT115" s="958"/>
      <c r="AU115" s="900"/>
      <c r="AV115" s="901"/>
      <c r="AW115" s="901"/>
      <c r="AX115" s="901"/>
      <c r="AY115" s="901"/>
      <c r="AZ115" s="949" t="s">
        <v>400</v>
      </c>
      <c r="BA115" s="950"/>
      <c r="BB115" s="950"/>
      <c r="BC115" s="950"/>
      <c r="BD115" s="950"/>
      <c r="BE115" s="950"/>
      <c r="BF115" s="950"/>
      <c r="BG115" s="950"/>
      <c r="BH115" s="950"/>
      <c r="BI115" s="950"/>
      <c r="BJ115" s="950"/>
      <c r="BK115" s="950"/>
      <c r="BL115" s="950"/>
      <c r="BM115" s="950"/>
      <c r="BN115" s="950"/>
      <c r="BO115" s="950"/>
      <c r="BP115" s="951"/>
      <c r="BQ115" s="919">
        <v>2233843</v>
      </c>
      <c r="BR115" s="920"/>
      <c r="BS115" s="920"/>
      <c r="BT115" s="920"/>
      <c r="BU115" s="920"/>
      <c r="BV115" s="920">
        <v>2450151</v>
      </c>
      <c r="BW115" s="920"/>
      <c r="BX115" s="920"/>
      <c r="BY115" s="920"/>
      <c r="BZ115" s="920"/>
      <c r="CA115" s="920">
        <v>2436953</v>
      </c>
      <c r="CB115" s="920"/>
      <c r="CC115" s="920"/>
      <c r="CD115" s="920"/>
      <c r="CE115" s="920"/>
      <c r="CF115" s="914">
        <v>1.2</v>
      </c>
      <c r="CG115" s="915"/>
      <c r="CH115" s="915"/>
      <c r="CI115" s="915"/>
      <c r="CJ115" s="915"/>
      <c r="CK115" s="945"/>
      <c r="CL115" s="946"/>
      <c r="CM115" s="949" t="s">
        <v>401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19" t="s">
        <v>102</v>
      </c>
      <c r="DH115" s="920"/>
      <c r="DI115" s="920"/>
      <c r="DJ115" s="920"/>
      <c r="DK115" s="920"/>
      <c r="DL115" s="920" t="s">
        <v>102</v>
      </c>
      <c r="DM115" s="920"/>
      <c r="DN115" s="920"/>
      <c r="DO115" s="920"/>
      <c r="DP115" s="920"/>
      <c r="DQ115" s="920" t="s">
        <v>102</v>
      </c>
      <c r="DR115" s="920"/>
      <c r="DS115" s="920"/>
      <c r="DT115" s="920"/>
      <c r="DU115" s="920"/>
      <c r="DV115" s="921" t="s">
        <v>102</v>
      </c>
      <c r="DW115" s="921"/>
      <c r="DX115" s="921"/>
      <c r="DY115" s="921"/>
      <c r="DZ115" s="922"/>
    </row>
    <row r="116" spans="1:130" s="191" customFormat="1" ht="26.25" customHeight="1">
      <c r="A116" s="963"/>
      <c r="B116" s="964"/>
      <c r="C116" s="965" t="s">
        <v>402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2" t="s">
        <v>102</v>
      </c>
      <c r="AB116" s="953"/>
      <c r="AC116" s="953"/>
      <c r="AD116" s="953"/>
      <c r="AE116" s="954"/>
      <c r="AF116" s="955" t="s">
        <v>102</v>
      </c>
      <c r="AG116" s="953"/>
      <c r="AH116" s="953"/>
      <c r="AI116" s="953"/>
      <c r="AJ116" s="954"/>
      <c r="AK116" s="955" t="s">
        <v>102</v>
      </c>
      <c r="AL116" s="953"/>
      <c r="AM116" s="953"/>
      <c r="AN116" s="953"/>
      <c r="AO116" s="954"/>
      <c r="AP116" s="956" t="s">
        <v>102</v>
      </c>
      <c r="AQ116" s="957"/>
      <c r="AR116" s="957"/>
      <c r="AS116" s="957"/>
      <c r="AT116" s="958"/>
      <c r="AU116" s="900"/>
      <c r="AV116" s="901"/>
      <c r="AW116" s="901"/>
      <c r="AX116" s="901"/>
      <c r="AY116" s="901"/>
      <c r="AZ116" s="967" t="s">
        <v>403</v>
      </c>
      <c r="BA116" s="968"/>
      <c r="BB116" s="968"/>
      <c r="BC116" s="968"/>
      <c r="BD116" s="968"/>
      <c r="BE116" s="968"/>
      <c r="BF116" s="968"/>
      <c r="BG116" s="968"/>
      <c r="BH116" s="968"/>
      <c r="BI116" s="968"/>
      <c r="BJ116" s="968"/>
      <c r="BK116" s="968"/>
      <c r="BL116" s="968"/>
      <c r="BM116" s="968"/>
      <c r="BN116" s="968"/>
      <c r="BO116" s="968"/>
      <c r="BP116" s="969"/>
      <c r="BQ116" s="919" t="s">
        <v>102</v>
      </c>
      <c r="BR116" s="920"/>
      <c r="BS116" s="920"/>
      <c r="BT116" s="920"/>
      <c r="BU116" s="920"/>
      <c r="BV116" s="920" t="s">
        <v>102</v>
      </c>
      <c r="BW116" s="920"/>
      <c r="BX116" s="920"/>
      <c r="BY116" s="920"/>
      <c r="BZ116" s="920"/>
      <c r="CA116" s="920" t="s">
        <v>102</v>
      </c>
      <c r="CB116" s="920"/>
      <c r="CC116" s="920"/>
      <c r="CD116" s="920"/>
      <c r="CE116" s="920"/>
      <c r="CF116" s="914" t="s">
        <v>102</v>
      </c>
      <c r="CG116" s="915"/>
      <c r="CH116" s="915"/>
      <c r="CI116" s="915"/>
      <c r="CJ116" s="915"/>
      <c r="CK116" s="945"/>
      <c r="CL116" s="946"/>
      <c r="CM116" s="916" t="s">
        <v>404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19" t="s">
        <v>102</v>
      </c>
      <c r="DH116" s="920"/>
      <c r="DI116" s="920"/>
      <c r="DJ116" s="920"/>
      <c r="DK116" s="920"/>
      <c r="DL116" s="920" t="s">
        <v>102</v>
      </c>
      <c r="DM116" s="920"/>
      <c r="DN116" s="920"/>
      <c r="DO116" s="920"/>
      <c r="DP116" s="920"/>
      <c r="DQ116" s="920" t="s">
        <v>102</v>
      </c>
      <c r="DR116" s="920"/>
      <c r="DS116" s="920"/>
      <c r="DT116" s="920"/>
      <c r="DU116" s="920"/>
      <c r="DV116" s="921" t="s">
        <v>102</v>
      </c>
      <c r="DW116" s="921"/>
      <c r="DX116" s="921"/>
      <c r="DY116" s="921"/>
      <c r="DZ116" s="922"/>
    </row>
    <row r="117" spans="1:130" s="191" customFormat="1" ht="26.25" customHeight="1">
      <c r="A117" s="904" t="s">
        <v>138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405</v>
      </c>
      <c r="Z117" s="886"/>
      <c r="AA117" s="976">
        <v>82615811</v>
      </c>
      <c r="AB117" s="977"/>
      <c r="AC117" s="977"/>
      <c r="AD117" s="977"/>
      <c r="AE117" s="978"/>
      <c r="AF117" s="979">
        <v>82151458</v>
      </c>
      <c r="AG117" s="977"/>
      <c r="AH117" s="977"/>
      <c r="AI117" s="977"/>
      <c r="AJ117" s="978"/>
      <c r="AK117" s="979">
        <v>81133360</v>
      </c>
      <c r="AL117" s="977"/>
      <c r="AM117" s="977"/>
      <c r="AN117" s="977"/>
      <c r="AO117" s="978"/>
      <c r="AP117" s="980"/>
      <c r="AQ117" s="981"/>
      <c r="AR117" s="981"/>
      <c r="AS117" s="981"/>
      <c r="AT117" s="982"/>
      <c r="AU117" s="900"/>
      <c r="AV117" s="901"/>
      <c r="AW117" s="901"/>
      <c r="AX117" s="901"/>
      <c r="AY117" s="901"/>
      <c r="AZ117" s="949" t="s">
        <v>406</v>
      </c>
      <c r="BA117" s="950"/>
      <c r="BB117" s="950"/>
      <c r="BC117" s="950"/>
      <c r="BD117" s="950"/>
      <c r="BE117" s="950"/>
      <c r="BF117" s="950"/>
      <c r="BG117" s="950"/>
      <c r="BH117" s="950"/>
      <c r="BI117" s="950"/>
      <c r="BJ117" s="950"/>
      <c r="BK117" s="950"/>
      <c r="BL117" s="950"/>
      <c r="BM117" s="950"/>
      <c r="BN117" s="950"/>
      <c r="BO117" s="950"/>
      <c r="BP117" s="951"/>
      <c r="BQ117" s="919" t="s">
        <v>102</v>
      </c>
      <c r="BR117" s="920"/>
      <c r="BS117" s="920"/>
      <c r="BT117" s="920"/>
      <c r="BU117" s="920"/>
      <c r="BV117" s="920" t="s">
        <v>102</v>
      </c>
      <c r="BW117" s="920"/>
      <c r="BX117" s="920"/>
      <c r="BY117" s="920"/>
      <c r="BZ117" s="920"/>
      <c r="CA117" s="920" t="s">
        <v>102</v>
      </c>
      <c r="CB117" s="920"/>
      <c r="CC117" s="920"/>
      <c r="CD117" s="920"/>
      <c r="CE117" s="920"/>
      <c r="CF117" s="914" t="s">
        <v>102</v>
      </c>
      <c r="CG117" s="915"/>
      <c r="CH117" s="915"/>
      <c r="CI117" s="915"/>
      <c r="CJ117" s="915"/>
      <c r="CK117" s="945"/>
      <c r="CL117" s="946"/>
      <c r="CM117" s="916" t="s">
        <v>407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19" t="s">
        <v>102</v>
      </c>
      <c r="DH117" s="920"/>
      <c r="DI117" s="920"/>
      <c r="DJ117" s="920"/>
      <c r="DK117" s="920"/>
      <c r="DL117" s="920" t="s">
        <v>102</v>
      </c>
      <c r="DM117" s="920"/>
      <c r="DN117" s="920"/>
      <c r="DO117" s="920"/>
      <c r="DP117" s="920"/>
      <c r="DQ117" s="920" t="s">
        <v>102</v>
      </c>
      <c r="DR117" s="920"/>
      <c r="DS117" s="920"/>
      <c r="DT117" s="920"/>
      <c r="DU117" s="920"/>
      <c r="DV117" s="921" t="s">
        <v>102</v>
      </c>
      <c r="DW117" s="921"/>
      <c r="DX117" s="921"/>
      <c r="DY117" s="921"/>
      <c r="DZ117" s="922"/>
    </row>
    <row r="118" spans="1:130" s="191" customFormat="1" ht="26.25" customHeight="1">
      <c r="A118" s="904" t="s">
        <v>381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379</v>
      </c>
      <c r="AB118" s="885"/>
      <c r="AC118" s="885"/>
      <c r="AD118" s="885"/>
      <c r="AE118" s="886"/>
      <c r="AF118" s="884" t="s">
        <v>276</v>
      </c>
      <c r="AG118" s="885"/>
      <c r="AH118" s="885"/>
      <c r="AI118" s="885"/>
      <c r="AJ118" s="886"/>
      <c r="AK118" s="884" t="s">
        <v>275</v>
      </c>
      <c r="AL118" s="885"/>
      <c r="AM118" s="885"/>
      <c r="AN118" s="885"/>
      <c r="AO118" s="886"/>
      <c r="AP118" s="971" t="s">
        <v>380</v>
      </c>
      <c r="AQ118" s="972"/>
      <c r="AR118" s="972"/>
      <c r="AS118" s="972"/>
      <c r="AT118" s="973"/>
      <c r="AU118" s="900"/>
      <c r="AV118" s="901"/>
      <c r="AW118" s="901"/>
      <c r="AX118" s="901"/>
      <c r="AY118" s="901"/>
      <c r="AZ118" s="974" t="s">
        <v>408</v>
      </c>
      <c r="BA118" s="965"/>
      <c r="BB118" s="965"/>
      <c r="BC118" s="965"/>
      <c r="BD118" s="965"/>
      <c r="BE118" s="965"/>
      <c r="BF118" s="965"/>
      <c r="BG118" s="965"/>
      <c r="BH118" s="965"/>
      <c r="BI118" s="965"/>
      <c r="BJ118" s="965"/>
      <c r="BK118" s="965"/>
      <c r="BL118" s="965"/>
      <c r="BM118" s="965"/>
      <c r="BN118" s="965"/>
      <c r="BO118" s="965"/>
      <c r="BP118" s="966"/>
      <c r="BQ118" s="991" t="s">
        <v>102</v>
      </c>
      <c r="BR118" s="992"/>
      <c r="BS118" s="992"/>
      <c r="BT118" s="992"/>
      <c r="BU118" s="992"/>
      <c r="BV118" s="992" t="s">
        <v>102</v>
      </c>
      <c r="BW118" s="992"/>
      <c r="BX118" s="992"/>
      <c r="BY118" s="992"/>
      <c r="BZ118" s="992"/>
      <c r="CA118" s="992" t="s">
        <v>102</v>
      </c>
      <c r="CB118" s="992"/>
      <c r="CC118" s="992"/>
      <c r="CD118" s="992"/>
      <c r="CE118" s="992"/>
      <c r="CF118" s="914" t="s">
        <v>102</v>
      </c>
      <c r="CG118" s="915"/>
      <c r="CH118" s="915"/>
      <c r="CI118" s="915"/>
      <c r="CJ118" s="915"/>
      <c r="CK118" s="945"/>
      <c r="CL118" s="946"/>
      <c r="CM118" s="916" t="s">
        <v>409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19">
        <v>10553164</v>
      </c>
      <c r="DH118" s="920"/>
      <c r="DI118" s="920"/>
      <c r="DJ118" s="920"/>
      <c r="DK118" s="920"/>
      <c r="DL118" s="920">
        <v>10127155</v>
      </c>
      <c r="DM118" s="920"/>
      <c r="DN118" s="920"/>
      <c r="DO118" s="920"/>
      <c r="DP118" s="920"/>
      <c r="DQ118" s="920">
        <v>9699775</v>
      </c>
      <c r="DR118" s="920"/>
      <c r="DS118" s="920"/>
      <c r="DT118" s="920"/>
      <c r="DU118" s="920"/>
      <c r="DV118" s="921">
        <v>4.7</v>
      </c>
      <c r="DW118" s="921"/>
      <c r="DX118" s="921"/>
      <c r="DY118" s="921"/>
      <c r="DZ118" s="922"/>
    </row>
    <row r="119" spans="1:130" s="191" customFormat="1" ht="26.25" customHeight="1">
      <c r="A119" s="1056" t="s">
        <v>384</v>
      </c>
      <c r="B119" s="944"/>
      <c r="C119" s="923" t="s">
        <v>385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102</v>
      </c>
      <c r="AB119" s="892"/>
      <c r="AC119" s="892"/>
      <c r="AD119" s="892"/>
      <c r="AE119" s="893"/>
      <c r="AF119" s="894" t="s">
        <v>102</v>
      </c>
      <c r="AG119" s="892"/>
      <c r="AH119" s="892"/>
      <c r="AI119" s="892"/>
      <c r="AJ119" s="893"/>
      <c r="AK119" s="894" t="s">
        <v>102</v>
      </c>
      <c r="AL119" s="892"/>
      <c r="AM119" s="892"/>
      <c r="AN119" s="892"/>
      <c r="AO119" s="893"/>
      <c r="AP119" s="895" t="s">
        <v>102</v>
      </c>
      <c r="AQ119" s="896"/>
      <c r="AR119" s="896"/>
      <c r="AS119" s="896"/>
      <c r="AT119" s="897"/>
      <c r="AU119" s="902"/>
      <c r="AV119" s="903"/>
      <c r="AW119" s="903"/>
      <c r="AX119" s="903"/>
      <c r="AY119" s="903"/>
      <c r="AZ119" s="222" t="s">
        <v>138</v>
      </c>
      <c r="BA119" s="222"/>
      <c r="BB119" s="222"/>
      <c r="BC119" s="222"/>
      <c r="BD119" s="222"/>
      <c r="BE119" s="222"/>
      <c r="BF119" s="222"/>
      <c r="BG119" s="222"/>
      <c r="BH119" s="222"/>
      <c r="BI119" s="222"/>
      <c r="BJ119" s="222"/>
      <c r="BK119" s="222"/>
      <c r="BL119" s="222"/>
      <c r="BM119" s="222"/>
      <c r="BN119" s="222"/>
      <c r="BO119" s="975" t="s">
        <v>410</v>
      </c>
      <c r="BP119" s="999"/>
      <c r="BQ119" s="991">
        <v>1052432068</v>
      </c>
      <c r="BR119" s="992"/>
      <c r="BS119" s="992"/>
      <c r="BT119" s="992"/>
      <c r="BU119" s="992"/>
      <c r="BV119" s="992">
        <v>1039870069</v>
      </c>
      <c r="BW119" s="992"/>
      <c r="BX119" s="992"/>
      <c r="BY119" s="992"/>
      <c r="BZ119" s="992"/>
      <c r="CA119" s="992">
        <v>1032785544</v>
      </c>
      <c r="CB119" s="992"/>
      <c r="CC119" s="992"/>
      <c r="CD119" s="992"/>
      <c r="CE119" s="992"/>
      <c r="CF119" s="993"/>
      <c r="CG119" s="994"/>
      <c r="CH119" s="994"/>
      <c r="CI119" s="994"/>
      <c r="CJ119" s="995"/>
      <c r="CK119" s="947"/>
      <c r="CL119" s="948"/>
      <c r="CM119" s="996" t="s">
        <v>411</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919" t="s">
        <v>102</v>
      </c>
      <c r="DH119" s="920"/>
      <c r="DI119" s="920"/>
      <c r="DJ119" s="920"/>
      <c r="DK119" s="920"/>
      <c r="DL119" s="920" t="s">
        <v>102</v>
      </c>
      <c r="DM119" s="920"/>
      <c r="DN119" s="920"/>
      <c r="DO119" s="920"/>
      <c r="DP119" s="920"/>
      <c r="DQ119" s="920" t="s">
        <v>102</v>
      </c>
      <c r="DR119" s="920"/>
      <c r="DS119" s="920"/>
      <c r="DT119" s="920"/>
      <c r="DU119" s="920"/>
      <c r="DV119" s="921" t="s">
        <v>102</v>
      </c>
      <c r="DW119" s="921"/>
      <c r="DX119" s="921"/>
      <c r="DY119" s="921"/>
      <c r="DZ119" s="922"/>
    </row>
    <row r="120" spans="1:130" s="191" customFormat="1" ht="26.25" customHeight="1">
      <c r="A120" s="1057"/>
      <c r="B120" s="946"/>
      <c r="C120" s="916" t="s">
        <v>388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102</v>
      </c>
      <c r="AB120" s="953"/>
      <c r="AC120" s="953"/>
      <c r="AD120" s="953"/>
      <c r="AE120" s="954"/>
      <c r="AF120" s="955" t="s">
        <v>102</v>
      </c>
      <c r="AG120" s="953"/>
      <c r="AH120" s="953"/>
      <c r="AI120" s="953"/>
      <c r="AJ120" s="954"/>
      <c r="AK120" s="955" t="s">
        <v>102</v>
      </c>
      <c r="AL120" s="953"/>
      <c r="AM120" s="953"/>
      <c r="AN120" s="953"/>
      <c r="AO120" s="954"/>
      <c r="AP120" s="956" t="s">
        <v>102</v>
      </c>
      <c r="AQ120" s="957"/>
      <c r="AR120" s="957"/>
      <c r="AS120" s="957"/>
      <c r="AT120" s="958"/>
      <c r="AU120" s="983" t="s">
        <v>412</v>
      </c>
      <c r="AV120" s="984"/>
      <c r="AW120" s="984"/>
      <c r="AX120" s="984"/>
      <c r="AY120" s="985"/>
      <c r="AZ120" s="940" t="s">
        <v>413</v>
      </c>
      <c r="BA120" s="889"/>
      <c r="BB120" s="889"/>
      <c r="BC120" s="889"/>
      <c r="BD120" s="889"/>
      <c r="BE120" s="889"/>
      <c r="BF120" s="889"/>
      <c r="BG120" s="889"/>
      <c r="BH120" s="889"/>
      <c r="BI120" s="889"/>
      <c r="BJ120" s="889"/>
      <c r="BK120" s="889"/>
      <c r="BL120" s="889"/>
      <c r="BM120" s="889"/>
      <c r="BN120" s="889"/>
      <c r="BO120" s="889"/>
      <c r="BP120" s="890"/>
      <c r="BQ120" s="926">
        <v>67555692</v>
      </c>
      <c r="BR120" s="927"/>
      <c r="BS120" s="927"/>
      <c r="BT120" s="927"/>
      <c r="BU120" s="927"/>
      <c r="BV120" s="927">
        <v>76046035</v>
      </c>
      <c r="BW120" s="927"/>
      <c r="BX120" s="927"/>
      <c r="BY120" s="927"/>
      <c r="BZ120" s="927"/>
      <c r="CA120" s="927">
        <v>80852589</v>
      </c>
      <c r="CB120" s="927"/>
      <c r="CC120" s="927"/>
      <c r="CD120" s="927"/>
      <c r="CE120" s="927"/>
      <c r="CF120" s="941">
        <v>38.9</v>
      </c>
      <c r="CG120" s="942"/>
      <c r="CH120" s="942"/>
      <c r="CI120" s="942"/>
      <c r="CJ120" s="942"/>
      <c r="CK120" s="1000" t="s">
        <v>414</v>
      </c>
      <c r="CL120" s="1001"/>
      <c r="CM120" s="1001"/>
      <c r="CN120" s="1001"/>
      <c r="CO120" s="1002"/>
      <c r="CP120" s="1008" t="s">
        <v>356</v>
      </c>
      <c r="CQ120" s="1009"/>
      <c r="CR120" s="1009"/>
      <c r="CS120" s="1009"/>
      <c r="CT120" s="1009"/>
      <c r="CU120" s="1009"/>
      <c r="CV120" s="1009"/>
      <c r="CW120" s="1009"/>
      <c r="CX120" s="1009"/>
      <c r="CY120" s="1009"/>
      <c r="CZ120" s="1009"/>
      <c r="DA120" s="1009"/>
      <c r="DB120" s="1009"/>
      <c r="DC120" s="1009"/>
      <c r="DD120" s="1009"/>
      <c r="DE120" s="1009"/>
      <c r="DF120" s="1010"/>
      <c r="DG120" s="926">
        <v>20390585</v>
      </c>
      <c r="DH120" s="927"/>
      <c r="DI120" s="927"/>
      <c r="DJ120" s="927"/>
      <c r="DK120" s="927"/>
      <c r="DL120" s="927">
        <v>19659932</v>
      </c>
      <c r="DM120" s="927"/>
      <c r="DN120" s="927"/>
      <c r="DO120" s="927"/>
      <c r="DP120" s="927"/>
      <c r="DQ120" s="927">
        <v>19260106</v>
      </c>
      <c r="DR120" s="927"/>
      <c r="DS120" s="927"/>
      <c r="DT120" s="927"/>
      <c r="DU120" s="927"/>
      <c r="DV120" s="928">
        <v>9.3000000000000007</v>
      </c>
      <c r="DW120" s="928"/>
      <c r="DX120" s="928"/>
      <c r="DY120" s="928"/>
      <c r="DZ120" s="929"/>
    </row>
    <row r="121" spans="1:130" s="191" customFormat="1" ht="26.25" customHeight="1">
      <c r="A121" s="1057"/>
      <c r="B121" s="946"/>
      <c r="C121" s="967" t="s">
        <v>415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2">
        <v>298424</v>
      </c>
      <c r="AB121" s="953"/>
      <c r="AC121" s="953"/>
      <c r="AD121" s="953"/>
      <c r="AE121" s="954"/>
      <c r="AF121" s="955">
        <v>225209</v>
      </c>
      <c r="AG121" s="953"/>
      <c r="AH121" s="953"/>
      <c r="AI121" s="953"/>
      <c r="AJ121" s="954"/>
      <c r="AK121" s="955">
        <v>151926</v>
      </c>
      <c r="AL121" s="953"/>
      <c r="AM121" s="953"/>
      <c r="AN121" s="953"/>
      <c r="AO121" s="954"/>
      <c r="AP121" s="956">
        <v>0.1</v>
      </c>
      <c r="AQ121" s="957"/>
      <c r="AR121" s="957"/>
      <c r="AS121" s="957"/>
      <c r="AT121" s="958"/>
      <c r="AU121" s="986"/>
      <c r="AV121" s="987"/>
      <c r="AW121" s="987"/>
      <c r="AX121" s="987"/>
      <c r="AY121" s="988"/>
      <c r="AZ121" s="949" t="s">
        <v>416</v>
      </c>
      <c r="BA121" s="950"/>
      <c r="BB121" s="950"/>
      <c r="BC121" s="950"/>
      <c r="BD121" s="950"/>
      <c r="BE121" s="950"/>
      <c r="BF121" s="950"/>
      <c r="BG121" s="950"/>
      <c r="BH121" s="950"/>
      <c r="BI121" s="950"/>
      <c r="BJ121" s="950"/>
      <c r="BK121" s="950"/>
      <c r="BL121" s="950"/>
      <c r="BM121" s="950"/>
      <c r="BN121" s="950"/>
      <c r="BO121" s="950"/>
      <c r="BP121" s="951"/>
      <c r="BQ121" s="919">
        <v>21693687</v>
      </c>
      <c r="BR121" s="920"/>
      <c r="BS121" s="920"/>
      <c r="BT121" s="920"/>
      <c r="BU121" s="920"/>
      <c r="BV121" s="920">
        <v>21011803</v>
      </c>
      <c r="BW121" s="920"/>
      <c r="BX121" s="920"/>
      <c r="BY121" s="920"/>
      <c r="BZ121" s="920"/>
      <c r="CA121" s="920">
        <v>20222656</v>
      </c>
      <c r="CB121" s="920"/>
      <c r="CC121" s="920"/>
      <c r="CD121" s="920"/>
      <c r="CE121" s="920"/>
      <c r="CF121" s="914">
        <v>9.6999999999999993</v>
      </c>
      <c r="CG121" s="915"/>
      <c r="CH121" s="915"/>
      <c r="CI121" s="915"/>
      <c r="CJ121" s="915"/>
      <c r="CK121" s="1003"/>
      <c r="CL121" s="1004"/>
      <c r="CM121" s="1004"/>
      <c r="CN121" s="1004"/>
      <c r="CO121" s="1005"/>
      <c r="CP121" s="1013" t="s">
        <v>364</v>
      </c>
      <c r="CQ121" s="1014"/>
      <c r="CR121" s="1014"/>
      <c r="CS121" s="1014"/>
      <c r="CT121" s="1014"/>
      <c r="CU121" s="1014"/>
      <c r="CV121" s="1014"/>
      <c r="CW121" s="1014"/>
      <c r="CX121" s="1014"/>
      <c r="CY121" s="1014"/>
      <c r="CZ121" s="1014"/>
      <c r="DA121" s="1014"/>
      <c r="DB121" s="1014"/>
      <c r="DC121" s="1014"/>
      <c r="DD121" s="1014"/>
      <c r="DE121" s="1014"/>
      <c r="DF121" s="1015"/>
      <c r="DG121" s="919">
        <v>17058941</v>
      </c>
      <c r="DH121" s="920"/>
      <c r="DI121" s="920"/>
      <c r="DJ121" s="920"/>
      <c r="DK121" s="920"/>
      <c r="DL121" s="920">
        <v>15844757</v>
      </c>
      <c r="DM121" s="920"/>
      <c r="DN121" s="920"/>
      <c r="DO121" s="920"/>
      <c r="DP121" s="920"/>
      <c r="DQ121" s="920">
        <v>15390214</v>
      </c>
      <c r="DR121" s="920"/>
      <c r="DS121" s="920"/>
      <c r="DT121" s="920"/>
      <c r="DU121" s="920"/>
      <c r="DV121" s="921">
        <v>7.4</v>
      </c>
      <c r="DW121" s="921"/>
      <c r="DX121" s="921"/>
      <c r="DY121" s="921"/>
      <c r="DZ121" s="922"/>
    </row>
    <row r="122" spans="1:130" s="191" customFormat="1" ht="26.25" customHeight="1">
      <c r="A122" s="1057"/>
      <c r="B122" s="946"/>
      <c r="C122" s="916" t="s">
        <v>398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102</v>
      </c>
      <c r="AB122" s="953"/>
      <c r="AC122" s="953"/>
      <c r="AD122" s="953"/>
      <c r="AE122" s="954"/>
      <c r="AF122" s="955" t="s">
        <v>102</v>
      </c>
      <c r="AG122" s="953"/>
      <c r="AH122" s="953"/>
      <c r="AI122" s="953"/>
      <c r="AJ122" s="954"/>
      <c r="AK122" s="955" t="s">
        <v>102</v>
      </c>
      <c r="AL122" s="953"/>
      <c r="AM122" s="953"/>
      <c r="AN122" s="953"/>
      <c r="AO122" s="954"/>
      <c r="AP122" s="956" t="s">
        <v>102</v>
      </c>
      <c r="AQ122" s="957"/>
      <c r="AR122" s="957"/>
      <c r="AS122" s="957"/>
      <c r="AT122" s="958"/>
      <c r="AU122" s="986"/>
      <c r="AV122" s="987"/>
      <c r="AW122" s="987"/>
      <c r="AX122" s="987"/>
      <c r="AY122" s="988"/>
      <c r="AZ122" s="974" t="s">
        <v>417</v>
      </c>
      <c r="BA122" s="965"/>
      <c r="BB122" s="965"/>
      <c r="BC122" s="965"/>
      <c r="BD122" s="965"/>
      <c r="BE122" s="965"/>
      <c r="BF122" s="965"/>
      <c r="BG122" s="965"/>
      <c r="BH122" s="965"/>
      <c r="BI122" s="965"/>
      <c r="BJ122" s="965"/>
      <c r="BK122" s="965"/>
      <c r="BL122" s="965"/>
      <c r="BM122" s="965"/>
      <c r="BN122" s="965"/>
      <c r="BO122" s="965"/>
      <c r="BP122" s="966"/>
      <c r="BQ122" s="991">
        <v>610257054</v>
      </c>
      <c r="BR122" s="992"/>
      <c r="BS122" s="992"/>
      <c r="BT122" s="992"/>
      <c r="BU122" s="992"/>
      <c r="BV122" s="992">
        <v>601844929</v>
      </c>
      <c r="BW122" s="992"/>
      <c r="BX122" s="992"/>
      <c r="BY122" s="992"/>
      <c r="BZ122" s="992"/>
      <c r="CA122" s="992">
        <v>588947867</v>
      </c>
      <c r="CB122" s="992"/>
      <c r="CC122" s="992"/>
      <c r="CD122" s="992"/>
      <c r="CE122" s="992"/>
      <c r="CF122" s="1011">
        <v>283.3</v>
      </c>
      <c r="CG122" s="1012"/>
      <c r="CH122" s="1012"/>
      <c r="CI122" s="1012"/>
      <c r="CJ122" s="1012"/>
      <c r="CK122" s="1003"/>
      <c r="CL122" s="1004"/>
      <c r="CM122" s="1004"/>
      <c r="CN122" s="1004"/>
      <c r="CO122" s="1005"/>
      <c r="CP122" s="1013" t="s">
        <v>362</v>
      </c>
      <c r="CQ122" s="1014"/>
      <c r="CR122" s="1014"/>
      <c r="CS122" s="1014"/>
      <c r="CT122" s="1014"/>
      <c r="CU122" s="1014"/>
      <c r="CV122" s="1014"/>
      <c r="CW122" s="1014"/>
      <c r="CX122" s="1014"/>
      <c r="CY122" s="1014"/>
      <c r="CZ122" s="1014"/>
      <c r="DA122" s="1014"/>
      <c r="DB122" s="1014"/>
      <c r="DC122" s="1014"/>
      <c r="DD122" s="1014"/>
      <c r="DE122" s="1014"/>
      <c r="DF122" s="1015"/>
      <c r="DG122" s="919">
        <v>3374707</v>
      </c>
      <c r="DH122" s="920"/>
      <c r="DI122" s="920"/>
      <c r="DJ122" s="920"/>
      <c r="DK122" s="920"/>
      <c r="DL122" s="920">
        <v>3119525</v>
      </c>
      <c r="DM122" s="920"/>
      <c r="DN122" s="920"/>
      <c r="DO122" s="920"/>
      <c r="DP122" s="920"/>
      <c r="DQ122" s="920">
        <v>2941190</v>
      </c>
      <c r="DR122" s="920"/>
      <c r="DS122" s="920"/>
      <c r="DT122" s="920"/>
      <c r="DU122" s="920"/>
      <c r="DV122" s="921">
        <v>1.4</v>
      </c>
      <c r="DW122" s="921"/>
      <c r="DX122" s="921"/>
      <c r="DY122" s="921"/>
      <c r="DZ122" s="922"/>
    </row>
    <row r="123" spans="1:130" s="191" customFormat="1" ht="26.25" customHeight="1">
      <c r="A123" s="1057"/>
      <c r="B123" s="946"/>
      <c r="C123" s="916" t="s">
        <v>404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102</v>
      </c>
      <c r="AB123" s="953"/>
      <c r="AC123" s="953"/>
      <c r="AD123" s="953"/>
      <c r="AE123" s="954"/>
      <c r="AF123" s="955" t="s">
        <v>102</v>
      </c>
      <c r="AG123" s="953"/>
      <c r="AH123" s="953"/>
      <c r="AI123" s="953"/>
      <c r="AJ123" s="954"/>
      <c r="AK123" s="955" t="s">
        <v>102</v>
      </c>
      <c r="AL123" s="953"/>
      <c r="AM123" s="953"/>
      <c r="AN123" s="953"/>
      <c r="AO123" s="954"/>
      <c r="AP123" s="956" t="s">
        <v>102</v>
      </c>
      <c r="AQ123" s="957"/>
      <c r="AR123" s="957"/>
      <c r="AS123" s="957"/>
      <c r="AT123" s="958"/>
      <c r="AU123" s="989"/>
      <c r="AV123" s="990"/>
      <c r="AW123" s="990"/>
      <c r="AX123" s="990"/>
      <c r="AY123" s="990"/>
      <c r="AZ123" s="222" t="s">
        <v>138</v>
      </c>
      <c r="BA123" s="222"/>
      <c r="BB123" s="222"/>
      <c r="BC123" s="222"/>
      <c r="BD123" s="222"/>
      <c r="BE123" s="222"/>
      <c r="BF123" s="222"/>
      <c r="BG123" s="222"/>
      <c r="BH123" s="222"/>
      <c r="BI123" s="222"/>
      <c r="BJ123" s="222"/>
      <c r="BK123" s="222"/>
      <c r="BL123" s="222"/>
      <c r="BM123" s="222"/>
      <c r="BN123" s="222"/>
      <c r="BO123" s="975" t="s">
        <v>418</v>
      </c>
      <c r="BP123" s="999"/>
      <c r="BQ123" s="1063">
        <v>699506433</v>
      </c>
      <c r="BR123" s="1064"/>
      <c r="BS123" s="1064"/>
      <c r="BT123" s="1064"/>
      <c r="BU123" s="1064"/>
      <c r="BV123" s="1064">
        <v>698902767</v>
      </c>
      <c r="BW123" s="1064"/>
      <c r="BX123" s="1064"/>
      <c r="BY123" s="1064"/>
      <c r="BZ123" s="1064"/>
      <c r="CA123" s="1064">
        <v>690023112</v>
      </c>
      <c r="CB123" s="1064"/>
      <c r="CC123" s="1064"/>
      <c r="CD123" s="1064"/>
      <c r="CE123" s="1064"/>
      <c r="CF123" s="993"/>
      <c r="CG123" s="994"/>
      <c r="CH123" s="994"/>
      <c r="CI123" s="994"/>
      <c r="CJ123" s="995"/>
      <c r="CK123" s="1003"/>
      <c r="CL123" s="1004"/>
      <c r="CM123" s="1004"/>
      <c r="CN123" s="1004"/>
      <c r="CO123" s="1005"/>
      <c r="CP123" s="1013" t="s">
        <v>359</v>
      </c>
      <c r="CQ123" s="1014"/>
      <c r="CR123" s="1014"/>
      <c r="CS123" s="1014"/>
      <c r="CT123" s="1014"/>
      <c r="CU123" s="1014"/>
      <c r="CV123" s="1014"/>
      <c r="CW123" s="1014"/>
      <c r="CX123" s="1014"/>
      <c r="CY123" s="1014"/>
      <c r="CZ123" s="1014"/>
      <c r="DA123" s="1014"/>
      <c r="DB123" s="1014"/>
      <c r="DC123" s="1014"/>
      <c r="DD123" s="1014"/>
      <c r="DE123" s="1014"/>
      <c r="DF123" s="1015"/>
      <c r="DG123" s="919">
        <v>1303832</v>
      </c>
      <c r="DH123" s="920"/>
      <c r="DI123" s="920"/>
      <c r="DJ123" s="920"/>
      <c r="DK123" s="920"/>
      <c r="DL123" s="920">
        <v>1178075</v>
      </c>
      <c r="DM123" s="920"/>
      <c r="DN123" s="920"/>
      <c r="DO123" s="920"/>
      <c r="DP123" s="920"/>
      <c r="DQ123" s="920">
        <v>1040770</v>
      </c>
      <c r="DR123" s="920"/>
      <c r="DS123" s="920"/>
      <c r="DT123" s="920"/>
      <c r="DU123" s="920"/>
      <c r="DV123" s="921">
        <v>0.5</v>
      </c>
      <c r="DW123" s="921"/>
      <c r="DX123" s="921"/>
      <c r="DY123" s="921"/>
      <c r="DZ123" s="922"/>
    </row>
    <row r="124" spans="1:130" s="191" customFormat="1" ht="26.25" customHeight="1" thickBot="1">
      <c r="A124" s="1057"/>
      <c r="B124" s="946"/>
      <c r="C124" s="916" t="s">
        <v>407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102</v>
      </c>
      <c r="AB124" s="953"/>
      <c r="AC124" s="953"/>
      <c r="AD124" s="953"/>
      <c r="AE124" s="954"/>
      <c r="AF124" s="955" t="s">
        <v>102</v>
      </c>
      <c r="AG124" s="953"/>
      <c r="AH124" s="953"/>
      <c r="AI124" s="953"/>
      <c r="AJ124" s="954"/>
      <c r="AK124" s="955" t="s">
        <v>102</v>
      </c>
      <c r="AL124" s="953"/>
      <c r="AM124" s="953"/>
      <c r="AN124" s="953"/>
      <c r="AO124" s="954"/>
      <c r="AP124" s="956" t="s">
        <v>102</v>
      </c>
      <c r="AQ124" s="957"/>
      <c r="AR124" s="957"/>
      <c r="AS124" s="957"/>
      <c r="AT124" s="958"/>
      <c r="AU124" s="1059" t="s">
        <v>419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171.1</v>
      </c>
      <c r="BR124" s="1023"/>
      <c r="BS124" s="1023"/>
      <c r="BT124" s="1023"/>
      <c r="BU124" s="1023"/>
      <c r="BV124" s="1023">
        <v>163.4</v>
      </c>
      <c r="BW124" s="1023"/>
      <c r="BX124" s="1023"/>
      <c r="BY124" s="1023"/>
      <c r="BZ124" s="1023"/>
      <c r="CA124" s="1023">
        <v>164.9</v>
      </c>
      <c r="CB124" s="1023"/>
      <c r="CC124" s="1023"/>
      <c r="CD124" s="1023"/>
      <c r="CE124" s="1023"/>
      <c r="CF124" s="1024"/>
      <c r="CG124" s="1025"/>
      <c r="CH124" s="1025"/>
      <c r="CI124" s="1025"/>
      <c r="CJ124" s="1026"/>
      <c r="CK124" s="1006"/>
      <c r="CL124" s="1006"/>
      <c r="CM124" s="1006"/>
      <c r="CN124" s="1006"/>
      <c r="CO124" s="1007"/>
      <c r="CP124" s="1027" t="s">
        <v>420</v>
      </c>
      <c r="CQ124" s="1028"/>
      <c r="CR124" s="1028"/>
      <c r="CS124" s="1028"/>
      <c r="CT124" s="1028"/>
      <c r="CU124" s="1028"/>
      <c r="CV124" s="1028"/>
      <c r="CW124" s="1028"/>
      <c r="CX124" s="1028"/>
      <c r="CY124" s="1028"/>
      <c r="CZ124" s="1028"/>
      <c r="DA124" s="1028"/>
      <c r="DB124" s="1028"/>
      <c r="DC124" s="1028"/>
      <c r="DD124" s="1028"/>
      <c r="DE124" s="1028"/>
      <c r="DF124" s="1029"/>
      <c r="DG124" s="991">
        <v>1022532</v>
      </c>
      <c r="DH124" s="992"/>
      <c r="DI124" s="992"/>
      <c r="DJ124" s="992"/>
      <c r="DK124" s="992"/>
      <c r="DL124" s="992">
        <v>906464</v>
      </c>
      <c r="DM124" s="992"/>
      <c r="DN124" s="992"/>
      <c r="DO124" s="992"/>
      <c r="DP124" s="992"/>
      <c r="DQ124" s="992">
        <v>751722</v>
      </c>
      <c r="DR124" s="992"/>
      <c r="DS124" s="992"/>
      <c r="DT124" s="992"/>
      <c r="DU124" s="992"/>
      <c r="DV124" s="1016">
        <v>0.4</v>
      </c>
      <c r="DW124" s="1016"/>
      <c r="DX124" s="1016"/>
      <c r="DY124" s="1016"/>
      <c r="DZ124" s="1017"/>
    </row>
    <row r="125" spans="1:130" s="191" customFormat="1" ht="26.25" customHeight="1">
      <c r="A125" s="1057"/>
      <c r="B125" s="946"/>
      <c r="C125" s="916" t="s">
        <v>409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v>414027</v>
      </c>
      <c r="AB125" s="953"/>
      <c r="AC125" s="953"/>
      <c r="AD125" s="953"/>
      <c r="AE125" s="954"/>
      <c r="AF125" s="955">
        <v>420161</v>
      </c>
      <c r="AG125" s="953"/>
      <c r="AH125" s="953"/>
      <c r="AI125" s="953"/>
      <c r="AJ125" s="954"/>
      <c r="AK125" s="955">
        <v>427381</v>
      </c>
      <c r="AL125" s="953"/>
      <c r="AM125" s="953"/>
      <c r="AN125" s="953"/>
      <c r="AO125" s="954"/>
      <c r="AP125" s="956">
        <v>0.2</v>
      </c>
      <c r="AQ125" s="957"/>
      <c r="AR125" s="957"/>
      <c r="AS125" s="957"/>
      <c r="AT125" s="958"/>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18" t="s">
        <v>421</v>
      </c>
      <c r="CL125" s="1001"/>
      <c r="CM125" s="1001"/>
      <c r="CN125" s="1001"/>
      <c r="CO125" s="1002"/>
      <c r="CP125" s="940" t="s">
        <v>422</v>
      </c>
      <c r="CQ125" s="889"/>
      <c r="CR125" s="889"/>
      <c r="CS125" s="889"/>
      <c r="CT125" s="889"/>
      <c r="CU125" s="889"/>
      <c r="CV125" s="889"/>
      <c r="CW125" s="889"/>
      <c r="CX125" s="889"/>
      <c r="CY125" s="889"/>
      <c r="CZ125" s="889"/>
      <c r="DA125" s="889"/>
      <c r="DB125" s="889"/>
      <c r="DC125" s="889"/>
      <c r="DD125" s="889"/>
      <c r="DE125" s="889"/>
      <c r="DF125" s="890"/>
      <c r="DG125" s="926">
        <v>2228435</v>
      </c>
      <c r="DH125" s="927"/>
      <c r="DI125" s="927"/>
      <c r="DJ125" s="927"/>
      <c r="DK125" s="927"/>
      <c r="DL125" s="927">
        <v>2447924</v>
      </c>
      <c r="DM125" s="927"/>
      <c r="DN125" s="927"/>
      <c r="DO125" s="927"/>
      <c r="DP125" s="927"/>
      <c r="DQ125" s="927">
        <v>2387443</v>
      </c>
      <c r="DR125" s="927"/>
      <c r="DS125" s="927"/>
      <c r="DT125" s="927"/>
      <c r="DU125" s="927"/>
      <c r="DV125" s="928">
        <v>1.1000000000000001</v>
      </c>
      <c r="DW125" s="928"/>
      <c r="DX125" s="928"/>
      <c r="DY125" s="928"/>
      <c r="DZ125" s="929"/>
    </row>
    <row r="126" spans="1:130" s="191" customFormat="1" ht="26.25" customHeight="1" thickBot="1">
      <c r="A126" s="1057"/>
      <c r="B126" s="946"/>
      <c r="C126" s="916" t="s">
        <v>411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102</v>
      </c>
      <c r="AB126" s="953"/>
      <c r="AC126" s="953"/>
      <c r="AD126" s="953"/>
      <c r="AE126" s="954"/>
      <c r="AF126" s="955" t="s">
        <v>102</v>
      </c>
      <c r="AG126" s="953"/>
      <c r="AH126" s="953"/>
      <c r="AI126" s="953"/>
      <c r="AJ126" s="954"/>
      <c r="AK126" s="955" t="s">
        <v>102</v>
      </c>
      <c r="AL126" s="953"/>
      <c r="AM126" s="953"/>
      <c r="AN126" s="953"/>
      <c r="AO126" s="954"/>
      <c r="AP126" s="956" t="s">
        <v>102</v>
      </c>
      <c r="AQ126" s="957"/>
      <c r="AR126" s="957"/>
      <c r="AS126" s="957"/>
      <c r="AT126" s="958"/>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19"/>
      <c r="CL126" s="1004"/>
      <c r="CM126" s="1004"/>
      <c r="CN126" s="1004"/>
      <c r="CO126" s="1005"/>
      <c r="CP126" s="949" t="s">
        <v>423</v>
      </c>
      <c r="CQ126" s="950"/>
      <c r="CR126" s="950"/>
      <c r="CS126" s="950"/>
      <c r="CT126" s="950"/>
      <c r="CU126" s="950"/>
      <c r="CV126" s="950"/>
      <c r="CW126" s="950"/>
      <c r="CX126" s="950"/>
      <c r="CY126" s="950"/>
      <c r="CZ126" s="950"/>
      <c r="DA126" s="950"/>
      <c r="DB126" s="950"/>
      <c r="DC126" s="950"/>
      <c r="DD126" s="950"/>
      <c r="DE126" s="950"/>
      <c r="DF126" s="951"/>
      <c r="DG126" s="919" t="s">
        <v>102</v>
      </c>
      <c r="DH126" s="920"/>
      <c r="DI126" s="920"/>
      <c r="DJ126" s="920"/>
      <c r="DK126" s="920"/>
      <c r="DL126" s="920" t="s">
        <v>102</v>
      </c>
      <c r="DM126" s="920"/>
      <c r="DN126" s="920"/>
      <c r="DO126" s="920"/>
      <c r="DP126" s="920"/>
      <c r="DQ126" s="920" t="s">
        <v>102</v>
      </c>
      <c r="DR126" s="920"/>
      <c r="DS126" s="920"/>
      <c r="DT126" s="920"/>
      <c r="DU126" s="920"/>
      <c r="DV126" s="921" t="s">
        <v>102</v>
      </c>
      <c r="DW126" s="921"/>
      <c r="DX126" s="921"/>
      <c r="DY126" s="921"/>
      <c r="DZ126" s="922"/>
    </row>
    <row r="127" spans="1:130" s="191" customFormat="1" ht="26.25" customHeight="1">
      <c r="A127" s="1058"/>
      <c r="B127" s="948"/>
      <c r="C127" s="996" t="s">
        <v>424</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52">
        <v>54748</v>
      </c>
      <c r="AB127" s="953"/>
      <c r="AC127" s="953"/>
      <c r="AD127" s="953"/>
      <c r="AE127" s="954"/>
      <c r="AF127" s="955">
        <v>42785</v>
      </c>
      <c r="AG127" s="953"/>
      <c r="AH127" s="953"/>
      <c r="AI127" s="953"/>
      <c r="AJ127" s="954"/>
      <c r="AK127" s="955">
        <v>75204</v>
      </c>
      <c r="AL127" s="953"/>
      <c r="AM127" s="953"/>
      <c r="AN127" s="953"/>
      <c r="AO127" s="954"/>
      <c r="AP127" s="956">
        <v>0</v>
      </c>
      <c r="AQ127" s="957"/>
      <c r="AR127" s="957"/>
      <c r="AS127" s="957"/>
      <c r="AT127" s="958"/>
      <c r="AU127" s="227"/>
      <c r="AV127" s="227"/>
      <c r="AW127" s="227"/>
      <c r="AX127" s="1030" t="s">
        <v>425</v>
      </c>
      <c r="AY127" s="1031"/>
      <c r="AZ127" s="1031"/>
      <c r="BA127" s="1031"/>
      <c r="BB127" s="1031"/>
      <c r="BC127" s="1031"/>
      <c r="BD127" s="1031"/>
      <c r="BE127" s="1032"/>
      <c r="BF127" s="1033" t="s">
        <v>426</v>
      </c>
      <c r="BG127" s="1031"/>
      <c r="BH127" s="1031"/>
      <c r="BI127" s="1031"/>
      <c r="BJ127" s="1031"/>
      <c r="BK127" s="1031"/>
      <c r="BL127" s="1032"/>
      <c r="BM127" s="1033" t="s">
        <v>427</v>
      </c>
      <c r="BN127" s="1031"/>
      <c r="BO127" s="1031"/>
      <c r="BP127" s="1031"/>
      <c r="BQ127" s="1031"/>
      <c r="BR127" s="1031"/>
      <c r="BS127" s="1032"/>
      <c r="BT127" s="1033" t="s">
        <v>428</v>
      </c>
      <c r="BU127" s="1031"/>
      <c r="BV127" s="1031"/>
      <c r="BW127" s="1031"/>
      <c r="BX127" s="1031"/>
      <c r="BY127" s="1031"/>
      <c r="BZ127" s="1055"/>
      <c r="CA127" s="227"/>
      <c r="CB127" s="227"/>
      <c r="CC127" s="227"/>
      <c r="CD127" s="228"/>
      <c r="CE127" s="228"/>
      <c r="CF127" s="228"/>
      <c r="CG127" s="225"/>
      <c r="CH127" s="225"/>
      <c r="CI127" s="225"/>
      <c r="CJ127" s="226"/>
      <c r="CK127" s="1019"/>
      <c r="CL127" s="1004"/>
      <c r="CM127" s="1004"/>
      <c r="CN127" s="1004"/>
      <c r="CO127" s="1005"/>
      <c r="CP127" s="949" t="s">
        <v>429</v>
      </c>
      <c r="CQ127" s="950"/>
      <c r="CR127" s="950"/>
      <c r="CS127" s="950"/>
      <c r="CT127" s="950"/>
      <c r="CU127" s="950"/>
      <c r="CV127" s="950"/>
      <c r="CW127" s="950"/>
      <c r="CX127" s="950"/>
      <c r="CY127" s="950"/>
      <c r="CZ127" s="950"/>
      <c r="DA127" s="950"/>
      <c r="DB127" s="950"/>
      <c r="DC127" s="950"/>
      <c r="DD127" s="950"/>
      <c r="DE127" s="950"/>
      <c r="DF127" s="951"/>
      <c r="DG127" s="919" t="s">
        <v>102</v>
      </c>
      <c r="DH127" s="920"/>
      <c r="DI127" s="920"/>
      <c r="DJ127" s="920"/>
      <c r="DK127" s="920"/>
      <c r="DL127" s="920" t="s">
        <v>102</v>
      </c>
      <c r="DM127" s="920"/>
      <c r="DN127" s="920"/>
      <c r="DO127" s="920"/>
      <c r="DP127" s="920"/>
      <c r="DQ127" s="920" t="s">
        <v>102</v>
      </c>
      <c r="DR127" s="920"/>
      <c r="DS127" s="920"/>
      <c r="DT127" s="920"/>
      <c r="DU127" s="920"/>
      <c r="DV127" s="921" t="s">
        <v>102</v>
      </c>
      <c r="DW127" s="921"/>
      <c r="DX127" s="921"/>
      <c r="DY127" s="921"/>
      <c r="DZ127" s="922"/>
    </row>
    <row r="128" spans="1:130" s="191" customFormat="1" ht="26.25" customHeight="1" thickBot="1">
      <c r="A128" s="1041" t="s">
        <v>430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431</v>
      </c>
      <c r="X128" s="1043"/>
      <c r="Y128" s="1043"/>
      <c r="Z128" s="1044"/>
      <c r="AA128" s="1045">
        <v>1438220</v>
      </c>
      <c r="AB128" s="1046"/>
      <c r="AC128" s="1046"/>
      <c r="AD128" s="1046"/>
      <c r="AE128" s="1047"/>
      <c r="AF128" s="1048">
        <v>1281192</v>
      </c>
      <c r="AG128" s="1046"/>
      <c r="AH128" s="1046"/>
      <c r="AI128" s="1046"/>
      <c r="AJ128" s="1047"/>
      <c r="AK128" s="1048">
        <v>1432899</v>
      </c>
      <c r="AL128" s="1046"/>
      <c r="AM128" s="1046"/>
      <c r="AN128" s="1046"/>
      <c r="AO128" s="1047"/>
      <c r="AP128" s="1049"/>
      <c r="AQ128" s="1050"/>
      <c r="AR128" s="1050"/>
      <c r="AS128" s="1050"/>
      <c r="AT128" s="1051"/>
      <c r="AU128" s="227"/>
      <c r="AV128" s="227"/>
      <c r="AW128" s="227"/>
      <c r="AX128" s="888" t="s">
        <v>432</v>
      </c>
      <c r="AY128" s="889"/>
      <c r="AZ128" s="889"/>
      <c r="BA128" s="889"/>
      <c r="BB128" s="889"/>
      <c r="BC128" s="889"/>
      <c r="BD128" s="889"/>
      <c r="BE128" s="890"/>
      <c r="BF128" s="1052" t="s">
        <v>102</v>
      </c>
      <c r="BG128" s="1053"/>
      <c r="BH128" s="1053"/>
      <c r="BI128" s="1053"/>
      <c r="BJ128" s="1053"/>
      <c r="BK128" s="1053"/>
      <c r="BL128" s="1054"/>
      <c r="BM128" s="1052">
        <v>3.75</v>
      </c>
      <c r="BN128" s="1053"/>
      <c r="BO128" s="1053"/>
      <c r="BP128" s="1053"/>
      <c r="BQ128" s="1053"/>
      <c r="BR128" s="1053"/>
      <c r="BS128" s="1054"/>
      <c r="BT128" s="1052">
        <v>5</v>
      </c>
      <c r="BU128" s="1053"/>
      <c r="BV128" s="1053"/>
      <c r="BW128" s="1053"/>
      <c r="BX128" s="1053"/>
      <c r="BY128" s="1053"/>
      <c r="BZ128" s="1077"/>
      <c r="CA128" s="228"/>
      <c r="CB128" s="228"/>
      <c r="CC128" s="228"/>
      <c r="CD128" s="228"/>
      <c r="CE128" s="228"/>
      <c r="CF128" s="228"/>
      <c r="CG128" s="225"/>
      <c r="CH128" s="225"/>
      <c r="CI128" s="225"/>
      <c r="CJ128" s="226"/>
      <c r="CK128" s="1020"/>
      <c r="CL128" s="1021"/>
      <c r="CM128" s="1021"/>
      <c r="CN128" s="1021"/>
      <c r="CO128" s="1022"/>
      <c r="CP128" s="1034" t="s">
        <v>433</v>
      </c>
      <c r="CQ128" s="1035"/>
      <c r="CR128" s="1035"/>
      <c r="CS128" s="1035"/>
      <c r="CT128" s="1035"/>
      <c r="CU128" s="1035"/>
      <c r="CV128" s="1035"/>
      <c r="CW128" s="1035"/>
      <c r="CX128" s="1035"/>
      <c r="CY128" s="1035"/>
      <c r="CZ128" s="1035"/>
      <c r="DA128" s="1035"/>
      <c r="DB128" s="1035"/>
      <c r="DC128" s="1035"/>
      <c r="DD128" s="1035"/>
      <c r="DE128" s="1035"/>
      <c r="DF128" s="1036"/>
      <c r="DG128" s="1037">
        <v>5408</v>
      </c>
      <c r="DH128" s="1038"/>
      <c r="DI128" s="1038"/>
      <c r="DJ128" s="1038"/>
      <c r="DK128" s="1038"/>
      <c r="DL128" s="1038">
        <v>2227</v>
      </c>
      <c r="DM128" s="1038"/>
      <c r="DN128" s="1038"/>
      <c r="DO128" s="1038"/>
      <c r="DP128" s="1038"/>
      <c r="DQ128" s="1038">
        <v>49510</v>
      </c>
      <c r="DR128" s="1038"/>
      <c r="DS128" s="1038"/>
      <c r="DT128" s="1038"/>
      <c r="DU128" s="1038"/>
      <c r="DV128" s="1039">
        <v>0</v>
      </c>
      <c r="DW128" s="1039"/>
      <c r="DX128" s="1039"/>
      <c r="DY128" s="1039"/>
      <c r="DZ128" s="1040"/>
    </row>
    <row r="129" spans="1:131" s="191" customFormat="1" ht="26.25" customHeight="1">
      <c r="A129" s="930" t="s">
        <v>85</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1" t="s">
        <v>434</v>
      </c>
      <c r="X129" s="1072"/>
      <c r="Y129" s="1072"/>
      <c r="Z129" s="1073"/>
      <c r="AA129" s="952">
        <v>257270145</v>
      </c>
      <c r="AB129" s="953"/>
      <c r="AC129" s="953"/>
      <c r="AD129" s="953"/>
      <c r="AE129" s="954"/>
      <c r="AF129" s="955">
        <v>260729185</v>
      </c>
      <c r="AG129" s="953"/>
      <c r="AH129" s="953"/>
      <c r="AI129" s="953"/>
      <c r="AJ129" s="954"/>
      <c r="AK129" s="955">
        <v>259902102</v>
      </c>
      <c r="AL129" s="953"/>
      <c r="AM129" s="953"/>
      <c r="AN129" s="953"/>
      <c r="AO129" s="954"/>
      <c r="AP129" s="1074"/>
      <c r="AQ129" s="1075"/>
      <c r="AR129" s="1075"/>
      <c r="AS129" s="1075"/>
      <c r="AT129" s="1076"/>
      <c r="AU129" s="229"/>
      <c r="AV129" s="229"/>
      <c r="AW129" s="229"/>
      <c r="AX129" s="1065" t="s">
        <v>435</v>
      </c>
      <c r="AY129" s="950"/>
      <c r="AZ129" s="950"/>
      <c r="BA129" s="950"/>
      <c r="BB129" s="950"/>
      <c r="BC129" s="950"/>
      <c r="BD129" s="950"/>
      <c r="BE129" s="951"/>
      <c r="BF129" s="1066" t="s">
        <v>102</v>
      </c>
      <c r="BG129" s="1067"/>
      <c r="BH129" s="1067"/>
      <c r="BI129" s="1067"/>
      <c r="BJ129" s="1067"/>
      <c r="BK129" s="1067"/>
      <c r="BL129" s="1068"/>
      <c r="BM129" s="1066">
        <v>8.75</v>
      </c>
      <c r="BN129" s="1067"/>
      <c r="BO129" s="1067"/>
      <c r="BP129" s="1067"/>
      <c r="BQ129" s="1067"/>
      <c r="BR129" s="1067"/>
      <c r="BS129" s="1068"/>
      <c r="BT129" s="1066">
        <v>15</v>
      </c>
      <c r="BU129" s="1069"/>
      <c r="BV129" s="1069"/>
      <c r="BW129" s="1069"/>
      <c r="BX129" s="1069"/>
      <c r="BY129" s="1069"/>
      <c r="BZ129" s="1070"/>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0" t="s">
        <v>436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1" t="s">
        <v>437</v>
      </c>
      <c r="X130" s="1072"/>
      <c r="Y130" s="1072"/>
      <c r="Z130" s="1073"/>
      <c r="AA130" s="952">
        <v>51073081</v>
      </c>
      <c r="AB130" s="953"/>
      <c r="AC130" s="953"/>
      <c r="AD130" s="953"/>
      <c r="AE130" s="954"/>
      <c r="AF130" s="955">
        <v>52096125</v>
      </c>
      <c r="AG130" s="953"/>
      <c r="AH130" s="953"/>
      <c r="AI130" s="953"/>
      <c r="AJ130" s="954"/>
      <c r="AK130" s="955">
        <v>52047275</v>
      </c>
      <c r="AL130" s="953"/>
      <c r="AM130" s="953"/>
      <c r="AN130" s="953"/>
      <c r="AO130" s="954"/>
      <c r="AP130" s="1074"/>
      <c r="AQ130" s="1075"/>
      <c r="AR130" s="1075"/>
      <c r="AS130" s="1075"/>
      <c r="AT130" s="1076"/>
      <c r="AU130" s="229"/>
      <c r="AV130" s="229"/>
      <c r="AW130" s="229"/>
      <c r="AX130" s="1065" t="s">
        <v>438</v>
      </c>
      <c r="AY130" s="950"/>
      <c r="AZ130" s="950"/>
      <c r="BA130" s="950"/>
      <c r="BB130" s="950"/>
      <c r="BC130" s="950"/>
      <c r="BD130" s="950"/>
      <c r="BE130" s="951"/>
      <c r="BF130" s="1102">
        <v>13.8</v>
      </c>
      <c r="BG130" s="1103"/>
      <c r="BH130" s="1103"/>
      <c r="BI130" s="1103"/>
      <c r="BJ130" s="1103"/>
      <c r="BK130" s="1103"/>
      <c r="BL130" s="1104"/>
      <c r="BM130" s="1102">
        <v>25</v>
      </c>
      <c r="BN130" s="1103"/>
      <c r="BO130" s="1103"/>
      <c r="BP130" s="1103"/>
      <c r="BQ130" s="1103"/>
      <c r="BR130" s="1103"/>
      <c r="BS130" s="1104"/>
      <c r="BT130" s="1102">
        <v>35</v>
      </c>
      <c r="BU130" s="1105"/>
      <c r="BV130" s="1105"/>
      <c r="BW130" s="1105"/>
      <c r="BX130" s="1105"/>
      <c r="BY130" s="1105"/>
      <c r="BZ130" s="1106"/>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439</v>
      </c>
      <c r="X131" s="1110"/>
      <c r="Y131" s="1110"/>
      <c r="Z131" s="1111"/>
      <c r="AA131" s="1112">
        <v>206197064</v>
      </c>
      <c r="AB131" s="1113"/>
      <c r="AC131" s="1113"/>
      <c r="AD131" s="1113"/>
      <c r="AE131" s="1114"/>
      <c r="AF131" s="1115">
        <v>208633060</v>
      </c>
      <c r="AG131" s="1113"/>
      <c r="AH131" s="1113"/>
      <c r="AI131" s="1113"/>
      <c r="AJ131" s="1114"/>
      <c r="AK131" s="1115">
        <v>207854827</v>
      </c>
      <c r="AL131" s="1113"/>
      <c r="AM131" s="1113"/>
      <c r="AN131" s="1113"/>
      <c r="AO131" s="1114"/>
      <c r="AP131" s="1116"/>
      <c r="AQ131" s="1117"/>
      <c r="AR131" s="1117"/>
      <c r="AS131" s="1117"/>
      <c r="AT131" s="1118"/>
      <c r="AU131" s="229"/>
      <c r="AV131" s="229"/>
      <c r="AW131" s="229"/>
      <c r="AX131" s="1084" t="s">
        <v>440</v>
      </c>
      <c r="AY131" s="1035"/>
      <c r="AZ131" s="1035"/>
      <c r="BA131" s="1035"/>
      <c r="BB131" s="1035"/>
      <c r="BC131" s="1035"/>
      <c r="BD131" s="1035"/>
      <c r="BE131" s="1036"/>
      <c r="BF131" s="1085">
        <v>164.9</v>
      </c>
      <c r="BG131" s="1086"/>
      <c r="BH131" s="1086"/>
      <c r="BI131" s="1086"/>
      <c r="BJ131" s="1086"/>
      <c r="BK131" s="1086"/>
      <c r="BL131" s="1087"/>
      <c r="BM131" s="1085">
        <v>400</v>
      </c>
      <c r="BN131" s="1086"/>
      <c r="BO131" s="1086"/>
      <c r="BP131" s="1086"/>
      <c r="BQ131" s="1086"/>
      <c r="BR131" s="1086"/>
      <c r="BS131" s="1087"/>
      <c r="BT131" s="1088"/>
      <c r="BU131" s="1089"/>
      <c r="BV131" s="1089"/>
      <c r="BW131" s="1089"/>
      <c r="BX131" s="1089"/>
      <c r="BY131" s="1089"/>
      <c r="BZ131" s="109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1" t="s">
        <v>441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442</v>
      </c>
      <c r="W132" s="1095"/>
      <c r="X132" s="1095"/>
      <c r="Y132" s="1095"/>
      <c r="Z132" s="1096"/>
      <c r="AA132" s="1097">
        <v>14.599873260000001</v>
      </c>
      <c r="AB132" s="1098"/>
      <c r="AC132" s="1098"/>
      <c r="AD132" s="1098"/>
      <c r="AE132" s="1099"/>
      <c r="AF132" s="1100">
        <v>13.79174566</v>
      </c>
      <c r="AG132" s="1098"/>
      <c r="AH132" s="1098"/>
      <c r="AI132" s="1098"/>
      <c r="AJ132" s="1099"/>
      <c r="AK132" s="1100">
        <v>13.304086509999999</v>
      </c>
      <c r="AL132" s="1098"/>
      <c r="AM132" s="1098"/>
      <c r="AN132" s="1098"/>
      <c r="AO132" s="1099"/>
      <c r="AP132" s="993"/>
      <c r="AQ132" s="994"/>
      <c r="AR132" s="994"/>
      <c r="AS132" s="994"/>
      <c r="AT132" s="1101"/>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443</v>
      </c>
      <c r="W133" s="1078"/>
      <c r="X133" s="1078"/>
      <c r="Y133" s="1078"/>
      <c r="Z133" s="1079"/>
      <c r="AA133" s="1080">
        <v>15.3</v>
      </c>
      <c r="AB133" s="1081"/>
      <c r="AC133" s="1081"/>
      <c r="AD133" s="1081"/>
      <c r="AE133" s="1082"/>
      <c r="AF133" s="1080">
        <v>14.5</v>
      </c>
      <c r="AG133" s="1081"/>
      <c r="AH133" s="1081"/>
      <c r="AI133" s="1081"/>
      <c r="AJ133" s="1082"/>
      <c r="AK133" s="1080">
        <v>13.8</v>
      </c>
      <c r="AL133" s="1081"/>
      <c r="AM133" s="1081"/>
      <c r="AN133" s="1081"/>
      <c r="AO133" s="1082"/>
      <c r="AP133" s="1024"/>
      <c r="AQ133" s="1025"/>
      <c r="AR133" s="1025"/>
      <c r="AS133" s="1025"/>
      <c r="AT133" s="1083"/>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444</v>
      </c>
      <c r="B5" s="240"/>
      <c r="C5" s="240"/>
      <c r="D5" s="240"/>
      <c r="E5" s="240"/>
      <c r="F5" s="240"/>
      <c r="G5" s="240"/>
      <c r="H5" s="240"/>
      <c r="I5" s="240"/>
      <c r="J5" s="240"/>
      <c r="K5" s="240"/>
      <c r="L5" s="240"/>
      <c r="M5" s="240"/>
      <c r="N5" s="240"/>
      <c r="O5" s="241"/>
    </row>
    <row r="6" spans="1:16" ht="13.2">
      <c r="A6" s="242"/>
      <c r="B6" s="238"/>
      <c r="C6" s="238"/>
      <c r="D6" s="238"/>
      <c r="E6" s="238"/>
      <c r="F6" s="238"/>
      <c r="G6" s="243" t="s">
        <v>445</v>
      </c>
      <c r="H6" s="243"/>
      <c r="I6" s="243"/>
      <c r="J6" s="243"/>
      <c r="K6" s="238"/>
      <c r="L6" s="238"/>
      <c r="M6" s="238"/>
      <c r="N6" s="238"/>
    </row>
    <row r="7" spans="1:16" ht="13.2">
      <c r="A7" s="242"/>
      <c r="B7" s="238"/>
      <c r="C7" s="238"/>
      <c r="D7" s="238"/>
      <c r="E7" s="238"/>
      <c r="F7" s="238"/>
      <c r="G7" s="245"/>
      <c r="H7" s="246"/>
      <c r="I7" s="246"/>
      <c r="J7" s="247"/>
      <c r="K7" s="1119" t="s">
        <v>446</v>
      </c>
      <c r="L7" s="248"/>
      <c r="M7" s="249" t="s">
        <v>447</v>
      </c>
      <c r="N7" s="250"/>
    </row>
    <row r="8" spans="1:16" ht="13.2">
      <c r="A8" s="242"/>
      <c r="B8" s="238"/>
      <c r="C8" s="238"/>
      <c r="D8" s="238"/>
      <c r="E8" s="238"/>
      <c r="F8" s="238"/>
      <c r="G8" s="251"/>
      <c r="H8" s="252"/>
      <c r="I8" s="252"/>
      <c r="J8" s="253"/>
      <c r="K8" s="1120"/>
      <c r="L8" s="254" t="s">
        <v>448</v>
      </c>
      <c r="M8" s="255" t="s">
        <v>449</v>
      </c>
      <c r="N8" s="256" t="s">
        <v>450</v>
      </c>
    </row>
    <row r="9" spans="1:16" ht="13.2">
      <c r="A9" s="242"/>
      <c r="B9" s="238"/>
      <c r="C9" s="238"/>
      <c r="D9" s="238"/>
      <c r="E9" s="238"/>
      <c r="F9" s="238"/>
      <c r="G9" s="1121" t="s">
        <v>451</v>
      </c>
      <c r="H9" s="1122"/>
      <c r="I9" s="1122"/>
      <c r="J9" s="1123"/>
      <c r="K9" s="257">
        <v>115169713</v>
      </c>
      <c r="L9" s="258">
        <v>144971</v>
      </c>
      <c r="M9" s="259">
        <v>133620</v>
      </c>
      <c r="N9" s="260">
        <v>8.5</v>
      </c>
    </row>
    <row r="10" spans="1:16" ht="13.2">
      <c r="A10" s="242"/>
      <c r="B10" s="238"/>
      <c r="C10" s="238"/>
      <c r="D10" s="238"/>
      <c r="E10" s="238"/>
      <c r="F10" s="238"/>
      <c r="G10" s="1121" t="s">
        <v>452</v>
      </c>
      <c r="H10" s="1122"/>
      <c r="I10" s="1122"/>
      <c r="J10" s="1123"/>
      <c r="K10" s="257">
        <v>573748</v>
      </c>
      <c r="L10" s="258">
        <v>722</v>
      </c>
      <c r="M10" s="259">
        <v>423</v>
      </c>
      <c r="N10" s="260">
        <v>70.7</v>
      </c>
    </row>
    <row r="11" spans="1:16" ht="13.5" customHeight="1">
      <c r="A11" s="242"/>
      <c r="B11" s="238"/>
      <c r="C11" s="238"/>
      <c r="D11" s="238"/>
      <c r="E11" s="238"/>
      <c r="F11" s="238"/>
      <c r="G11" s="1121" t="s">
        <v>453</v>
      </c>
      <c r="H11" s="1122"/>
      <c r="I11" s="1122"/>
      <c r="J11" s="1123"/>
      <c r="K11" s="257">
        <v>327115</v>
      </c>
      <c r="L11" s="258">
        <v>412</v>
      </c>
      <c r="M11" s="259">
        <v>619</v>
      </c>
      <c r="N11" s="260">
        <v>-33.4</v>
      </c>
    </row>
    <row r="12" spans="1:16" ht="13.5" customHeight="1">
      <c r="A12" s="242"/>
      <c r="B12" s="238"/>
      <c r="C12" s="238"/>
      <c r="D12" s="238"/>
      <c r="E12" s="238"/>
      <c r="F12" s="238"/>
      <c r="G12" s="1121" t="s">
        <v>454</v>
      </c>
      <c r="H12" s="1122"/>
      <c r="I12" s="1122"/>
      <c r="J12" s="1123"/>
      <c r="K12" s="257" t="s">
        <v>455</v>
      </c>
      <c r="L12" s="258" t="s">
        <v>455</v>
      </c>
      <c r="M12" s="259" t="s">
        <v>455</v>
      </c>
      <c r="N12" s="260" t="s">
        <v>455</v>
      </c>
    </row>
    <row r="13" spans="1:16" ht="13.5" customHeight="1">
      <c r="A13" s="242"/>
      <c r="B13" s="238"/>
      <c r="C13" s="238"/>
      <c r="D13" s="238"/>
      <c r="E13" s="238"/>
      <c r="F13" s="238"/>
      <c r="G13" s="1121" t="s">
        <v>456</v>
      </c>
      <c r="H13" s="1122"/>
      <c r="I13" s="1122"/>
      <c r="J13" s="1123"/>
      <c r="K13" s="257" t="s">
        <v>455</v>
      </c>
      <c r="L13" s="258" t="s">
        <v>455</v>
      </c>
      <c r="M13" s="259">
        <v>5</v>
      </c>
      <c r="N13" s="260" t="s">
        <v>455</v>
      </c>
    </row>
    <row r="14" spans="1:16" ht="13.5" customHeight="1">
      <c r="A14" s="242"/>
      <c r="B14" s="238"/>
      <c r="C14" s="238"/>
      <c r="D14" s="238"/>
      <c r="E14" s="238"/>
      <c r="F14" s="238"/>
      <c r="G14" s="1121" t="s">
        <v>457</v>
      </c>
      <c r="H14" s="1122"/>
      <c r="I14" s="1122"/>
      <c r="J14" s="1123"/>
      <c r="K14" s="257">
        <v>1236533</v>
      </c>
      <c r="L14" s="258">
        <v>1556</v>
      </c>
      <c r="M14" s="259">
        <v>2508</v>
      </c>
      <c r="N14" s="260">
        <v>-38</v>
      </c>
    </row>
    <row r="15" spans="1:16" ht="13.2">
      <c r="A15" s="242"/>
      <c r="B15" s="238"/>
      <c r="C15" s="238"/>
      <c r="D15" s="238"/>
      <c r="E15" s="238"/>
      <c r="F15" s="238"/>
      <c r="G15" s="1121" t="s">
        <v>458</v>
      </c>
      <c r="H15" s="1122"/>
      <c r="I15" s="1122"/>
      <c r="J15" s="1123"/>
      <c r="K15" s="257">
        <v>-10185663</v>
      </c>
      <c r="L15" s="258">
        <v>-12821</v>
      </c>
      <c r="M15" s="259">
        <v>-11441</v>
      </c>
      <c r="N15" s="260">
        <v>12.1</v>
      </c>
    </row>
    <row r="16" spans="1:16" ht="13.2">
      <c r="A16" s="242"/>
      <c r="B16" s="238"/>
      <c r="C16" s="238"/>
      <c r="D16" s="238"/>
      <c r="E16" s="238"/>
      <c r="F16" s="238"/>
      <c r="G16" s="1127" t="s">
        <v>138</v>
      </c>
      <c r="H16" s="1128"/>
      <c r="I16" s="1128"/>
      <c r="J16" s="1129"/>
      <c r="K16" s="258">
        <v>107121446</v>
      </c>
      <c r="L16" s="258">
        <v>134840</v>
      </c>
      <c r="M16" s="259">
        <v>125734</v>
      </c>
      <c r="N16" s="260">
        <v>7.2</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459</v>
      </c>
      <c r="H19" s="238"/>
      <c r="I19" s="238"/>
      <c r="J19" s="238"/>
      <c r="K19" s="238"/>
      <c r="L19" s="238"/>
      <c r="M19" s="238"/>
      <c r="N19" s="238"/>
    </row>
    <row r="20" spans="1:16" ht="13.2">
      <c r="A20" s="242"/>
      <c r="B20" s="238"/>
      <c r="C20" s="238"/>
      <c r="D20" s="238"/>
      <c r="E20" s="238"/>
      <c r="F20" s="238"/>
      <c r="G20" s="265"/>
      <c r="H20" s="266"/>
      <c r="I20" s="266"/>
      <c r="J20" s="267"/>
      <c r="K20" s="268" t="s">
        <v>460</v>
      </c>
      <c r="L20" s="269" t="s">
        <v>461</v>
      </c>
      <c r="M20" s="270" t="s">
        <v>462</v>
      </c>
      <c r="N20" s="271"/>
    </row>
    <row r="21" spans="1:16" s="277" customFormat="1" ht="13.2">
      <c r="A21" s="272"/>
      <c r="B21" s="243"/>
      <c r="C21" s="243"/>
      <c r="D21" s="243"/>
      <c r="E21" s="243"/>
      <c r="F21" s="243"/>
      <c r="G21" s="1130" t="s">
        <v>463</v>
      </c>
      <c r="H21" s="1131"/>
      <c r="I21" s="1131"/>
      <c r="J21" s="1132"/>
      <c r="K21" s="273">
        <v>1571.94</v>
      </c>
      <c r="L21" s="274">
        <v>1407.39</v>
      </c>
      <c r="M21" s="275">
        <v>164.55</v>
      </c>
      <c r="N21" s="243"/>
      <c r="O21" s="276"/>
      <c r="P21" s="272"/>
    </row>
    <row r="22" spans="1:16" s="277" customFormat="1" ht="13.2">
      <c r="A22" s="272"/>
      <c r="B22" s="243"/>
      <c r="C22" s="243"/>
      <c r="D22" s="243"/>
      <c r="E22" s="243"/>
      <c r="F22" s="243"/>
      <c r="G22" s="1130" t="s">
        <v>464</v>
      </c>
      <c r="H22" s="1131"/>
      <c r="I22" s="1131"/>
      <c r="J22" s="1132"/>
      <c r="K22" s="278">
        <v>99.9</v>
      </c>
      <c r="L22" s="279">
        <v>99.5</v>
      </c>
      <c r="M22" s="280">
        <v>0.4</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465</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466</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467</v>
      </c>
      <c r="H29" s="243"/>
      <c r="I29" s="243"/>
      <c r="J29" s="243"/>
      <c r="K29" s="238"/>
      <c r="L29" s="238"/>
      <c r="M29" s="238"/>
      <c r="N29" s="238"/>
      <c r="O29" s="286"/>
    </row>
    <row r="30" spans="1:16" ht="13.2">
      <c r="A30" s="242"/>
      <c r="B30" s="238"/>
      <c r="C30" s="238"/>
      <c r="D30" s="238"/>
      <c r="E30" s="238"/>
      <c r="F30" s="238"/>
      <c r="G30" s="245"/>
      <c r="H30" s="246"/>
      <c r="I30" s="246"/>
      <c r="J30" s="247"/>
      <c r="K30" s="1119" t="s">
        <v>446</v>
      </c>
      <c r="L30" s="248"/>
      <c r="M30" s="249" t="s">
        <v>447</v>
      </c>
      <c r="N30" s="250"/>
    </row>
    <row r="31" spans="1:16" ht="13.2">
      <c r="A31" s="242"/>
      <c r="B31" s="238"/>
      <c r="C31" s="238"/>
      <c r="D31" s="238"/>
      <c r="E31" s="238"/>
      <c r="F31" s="238"/>
      <c r="G31" s="251"/>
      <c r="H31" s="252"/>
      <c r="I31" s="252"/>
      <c r="J31" s="253"/>
      <c r="K31" s="1120"/>
      <c r="L31" s="254" t="s">
        <v>448</v>
      </c>
      <c r="M31" s="255" t="s">
        <v>449</v>
      </c>
      <c r="N31" s="256" t="s">
        <v>450</v>
      </c>
    </row>
    <row r="32" spans="1:16" ht="27" customHeight="1">
      <c r="A32" s="242"/>
      <c r="B32" s="238"/>
      <c r="C32" s="238"/>
      <c r="D32" s="238"/>
      <c r="E32" s="238"/>
      <c r="F32" s="238"/>
      <c r="G32" s="1124" t="s">
        <v>468</v>
      </c>
      <c r="H32" s="1125"/>
      <c r="I32" s="1125"/>
      <c r="J32" s="1126"/>
      <c r="K32" s="258">
        <v>68346018</v>
      </c>
      <c r="L32" s="258">
        <v>86031</v>
      </c>
      <c r="M32" s="259">
        <v>75377</v>
      </c>
      <c r="N32" s="260">
        <v>14.1</v>
      </c>
    </row>
    <row r="33" spans="1:16" ht="13.5" customHeight="1">
      <c r="A33" s="242"/>
      <c r="B33" s="238"/>
      <c r="C33" s="238"/>
      <c r="D33" s="238"/>
      <c r="E33" s="238"/>
      <c r="F33" s="238"/>
      <c r="G33" s="1124" t="s">
        <v>469</v>
      </c>
      <c r="H33" s="1125"/>
      <c r="I33" s="1125"/>
      <c r="J33" s="1126"/>
      <c r="K33" s="258" t="s">
        <v>455</v>
      </c>
      <c r="L33" s="258" t="s">
        <v>455</v>
      </c>
      <c r="M33" s="259" t="s">
        <v>455</v>
      </c>
      <c r="N33" s="260" t="s">
        <v>455</v>
      </c>
    </row>
    <row r="34" spans="1:16" ht="27" customHeight="1">
      <c r="A34" s="242"/>
      <c r="B34" s="238"/>
      <c r="C34" s="238"/>
      <c r="D34" s="238"/>
      <c r="E34" s="238"/>
      <c r="F34" s="238"/>
      <c r="G34" s="1124" t="s">
        <v>470</v>
      </c>
      <c r="H34" s="1125"/>
      <c r="I34" s="1125"/>
      <c r="J34" s="1126"/>
      <c r="K34" s="258">
        <v>8500000</v>
      </c>
      <c r="L34" s="258">
        <v>10699</v>
      </c>
      <c r="M34" s="259">
        <v>4973</v>
      </c>
      <c r="N34" s="260">
        <v>115.1</v>
      </c>
    </row>
    <row r="35" spans="1:16" ht="27" customHeight="1">
      <c r="A35" s="242"/>
      <c r="B35" s="238"/>
      <c r="C35" s="238"/>
      <c r="D35" s="238"/>
      <c r="E35" s="238"/>
      <c r="F35" s="238"/>
      <c r="G35" s="1124" t="s">
        <v>471</v>
      </c>
      <c r="H35" s="1125"/>
      <c r="I35" s="1125"/>
      <c r="J35" s="1126"/>
      <c r="K35" s="258">
        <v>3632831</v>
      </c>
      <c r="L35" s="258">
        <v>4573</v>
      </c>
      <c r="M35" s="259">
        <v>1922</v>
      </c>
      <c r="N35" s="260">
        <v>137.9</v>
      </c>
    </row>
    <row r="36" spans="1:16" ht="27" customHeight="1">
      <c r="A36" s="242"/>
      <c r="B36" s="238"/>
      <c r="C36" s="238"/>
      <c r="D36" s="238"/>
      <c r="E36" s="238"/>
      <c r="F36" s="238"/>
      <c r="G36" s="1124" t="s">
        <v>472</v>
      </c>
      <c r="H36" s="1125"/>
      <c r="I36" s="1125"/>
      <c r="J36" s="1126"/>
      <c r="K36" s="258" t="s">
        <v>455</v>
      </c>
      <c r="L36" s="258" t="s">
        <v>455</v>
      </c>
      <c r="M36" s="259">
        <v>124</v>
      </c>
      <c r="N36" s="260" t="s">
        <v>455</v>
      </c>
    </row>
    <row r="37" spans="1:16" ht="13.5" customHeight="1">
      <c r="A37" s="242"/>
      <c r="B37" s="238"/>
      <c r="C37" s="238"/>
      <c r="D37" s="238"/>
      <c r="E37" s="238"/>
      <c r="F37" s="238"/>
      <c r="G37" s="1124" t="s">
        <v>473</v>
      </c>
      <c r="H37" s="1125"/>
      <c r="I37" s="1125"/>
      <c r="J37" s="1126"/>
      <c r="K37" s="258">
        <v>654511</v>
      </c>
      <c r="L37" s="258">
        <v>824</v>
      </c>
      <c r="M37" s="259">
        <v>987</v>
      </c>
      <c r="N37" s="260">
        <v>-16.5</v>
      </c>
    </row>
    <row r="38" spans="1:16" ht="27" customHeight="1">
      <c r="A38" s="242"/>
      <c r="B38" s="238"/>
      <c r="C38" s="238"/>
      <c r="D38" s="238"/>
      <c r="E38" s="238"/>
      <c r="F38" s="238"/>
      <c r="G38" s="1133" t="s">
        <v>474</v>
      </c>
      <c r="H38" s="1134"/>
      <c r="I38" s="1134"/>
      <c r="J38" s="1135"/>
      <c r="K38" s="287" t="s">
        <v>455</v>
      </c>
      <c r="L38" s="287" t="s">
        <v>455</v>
      </c>
      <c r="M38" s="288">
        <v>2</v>
      </c>
      <c r="N38" s="289" t="s">
        <v>455</v>
      </c>
      <c r="O38" s="286"/>
    </row>
    <row r="39" spans="1:16" ht="13.2">
      <c r="A39" s="242"/>
      <c r="B39" s="238"/>
      <c r="C39" s="238"/>
      <c r="D39" s="238"/>
      <c r="E39" s="238"/>
      <c r="F39" s="238"/>
      <c r="G39" s="1133" t="s">
        <v>475</v>
      </c>
      <c r="H39" s="1134"/>
      <c r="I39" s="1134"/>
      <c r="J39" s="1135"/>
      <c r="K39" s="257">
        <v>-1432899</v>
      </c>
      <c r="L39" s="257">
        <v>-1804</v>
      </c>
      <c r="M39" s="290">
        <v>-2466</v>
      </c>
      <c r="N39" s="291">
        <v>-26.8</v>
      </c>
      <c r="O39" s="286"/>
    </row>
    <row r="40" spans="1:16" ht="27" customHeight="1">
      <c r="A40" s="242"/>
      <c r="B40" s="238"/>
      <c r="C40" s="238"/>
      <c r="D40" s="238"/>
      <c r="E40" s="238"/>
      <c r="F40" s="238"/>
      <c r="G40" s="1124" t="s">
        <v>476</v>
      </c>
      <c r="H40" s="1125"/>
      <c r="I40" s="1125"/>
      <c r="J40" s="1126"/>
      <c r="K40" s="257">
        <v>-52047275</v>
      </c>
      <c r="L40" s="257">
        <v>-65515</v>
      </c>
      <c r="M40" s="290">
        <v>-51701</v>
      </c>
      <c r="N40" s="291">
        <v>26.7</v>
      </c>
      <c r="O40" s="286"/>
    </row>
    <row r="41" spans="1:16" ht="13.2">
      <c r="A41" s="242"/>
      <c r="B41" s="238"/>
      <c r="C41" s="238"/>
      <c r="D41" s="238"/>
      <c r="E41" s="238"/>
      <c r="F41" s="238"/>
      <c r="G41" s="1127" t="s">
        <v>477</v>
      </c>
      <c r="H41" s="1128"/>
      <c r="I41" s="1128"/>
      <c r="J41" s="1129"/>
      <c r="K41" s="258">
        <v>27653186</v>
      </c>
      <c r="L41" s="257">
        <v>34809</v>
      </c>
      <c r="M41" s="290">
        <v>29219</v>
      </c>
      <c r="N41" s="291">
        <v>19.100000000000001</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478</v>
      </c>
      <c r="B47" s="238"/>
      <c r="C47" s="238"/>
      <c r="D47" s="238"/>
      <c r="E47" s="238"/>
      <c r="F47" s="238"/>
      <c r="G47" s="238"/>
      <c r="H47" s="238"/>
      <c r="I47" s="238"/>
      <c r="J47" s="238"/>
      <c r="K47" s="238"/>
      <c r="L47" s="238"/>
      <c r="M47" s="238"/>
      <c r="N47" s="238"/>
    </row>
    <row r="48" spans="1:16" ht="13.2">
      <c r="A48" s="242"/>
      <c r="B48" s="238"/>
      <c r="C48" s="238"/>
      <c r="D48" s="238"/>
      <c r="E48" s="238"/>
      <c r="F48" s="238"/>
      <c r="G48" s="296" t="s">
        <v>479</v>
      </c>
      <c r="H48" s="296"/>
      <c r="I48" s="296"/>
      <c r="J48" s="296"/>
      <c r="K48" s="296"/>
      <c r="L48" s="296"/>
      <c r="M48" s="297"/>
      <c r="N48" s="296"/>
    </row>
    <row r="49" spans="1:14" ht="13.5" customHeight="1">
      <c r="A49" s="242"/>
      <c r="B49" s="238"/>
      <c r="C49" s="238"/>
      <c r="D49" s="238"/>
      <c r="E49" s="238"/>
      <c r="F49" s="238"/>
      <c r="G49" s="298"/>
      <c r="H49" s="299"/>
      <c r="I49" s="1136" t="s">
        <v>446</v>
      </c>
      <c r="J49" s="1138" t="s">
        <v>480</v>
      </c>
      <c r="K49" s="1139"/>
      <c r="L49" s="1139"/>
      <c r="M49" s="1139"/>
      <c r="N49" s="1140"/>
    </row>
    <row r="50" spans="1:14" ht="13.2">
      <c r="A50" s="242"/>
      <c r="B50" s="238"/>
      <c r="C50" s="238"/>
      <c r="D50" s="238"/>
      <c r="E50" s="238"/>
      <c r="F50" s="238"/>
      <c r="G50" s="300"/>
      <c r="H50" s="301"/>
      <c r="I50" s="1137"/>
      <c r="J50" s="302" t="s">
        <v>481</v>
      </c>
      <c r="K50" s="303" t="s">
        <v>482</v>
      </c>
      <c r="L50" s="304" t="s">
        <v>483</v>
      </c>
      <c r="M50" s="305" t="s">
        <v>484</v>
      </c>
      <c r="N50" s="306" t="s">
        <v>485</v>
      </c>
    </row>
    <row r="51" spans="1:14" ht="13.2">
      <c r="A51" s="242"/>
      <c r="B51" s="238"/>
      <c r="C51" s="238"/>
      <c r="D51" s="238"/>
      <c r="E51" s="238"/>
      <c r="F51" s="238"/>
      <c r="G51" s="298" t="s">
        <v>486</v>
      </c>
      <c r="H51" s="299"/>
      <c r="I51" s="307">
        <v>86789458</v>
      </c>
      <c r="J51" s="308">
        <v>107075</v>
      </c>
      <c r="K51" s="309">
        <v>-7.7</v>
      </c>
      <c r="L51" s="310">
        <v>78803</v>
      </c>
      <c r="M51" s="311">
        <v>-7.3</v>
      </c>
      <c r="N51" s="312">
        <v>-0.4</v>
      </c>
    </row>
    <row r="52" spans="1:14" ht="13.2">
      <c r="A52" s="242"/>
      <c r="B52" s="238"/>
      <c r="C52" s="238"/>
      <c r="D52" s="238"/>
      <c r="E52" s="238"/>
      <c r="F52" s="238"/>
      <c r="G52" s="313"/>
      <c r="H52" s="314" t="s">
        <v>487</v>
      </c>
      <c r="I52" s="315">
        <v>24962618</v>
      </c>
      <c r="J52" s="316">
        <v>30797</v>
      </c>
      <c r="K52" s="317">
        <v>-4.7</v>
      </c>
      <c r="L52" s="318">
        <v>19976</v>
      </c>
      <c r="M52" s="319">
        <v>-24.6</v>
      </c>
      <c r="N52" s="320">
        <v>19.899999999999999</v>
      </c>
    </row>
    <row r="53" spans="1:14" ht="13.2">
      <c r="A53" s="242"/>
      <c r="B53" s="238"/>
      <c r="C53" s="238"/>
      <c r="D53" s="238"/>
      <c r="E53" s="238"/>
      <c r="F53" s="238"/>
      <c r="G53" s="298" t="s">
        <v>488</v>
      </c>
      <c r="H53" s="299"/>
      <c r="I53" s="307">
        <v>97540900</v>
      </c>
      <c r="J53" s="308">
        <v>120685</v>
      </c>
      <c r="K53" s="309">
        <v>12.7</v>
      </c>
      <c r="L53" s="310">
        <v>88620</v>
      </c>
      <c r="M53" s="311">
        <v>12.5</v>
      </c>
      <c r="N53" s="312">
        <v>0.2</v>
      </c>
    </row>
    <row r="54" spans="1:14" ht="13.2">
      <c r="A54" s="242"/>
      <c r="B54" s="238"/>
      <c r="C54" s="238"/>
      <c r="D54" s="238"/>
      <c r="E54" s="238"/>
      <c r="F54" s="238"/>
      <c r="G54" s="313"/>
      <c r="H54" s="314" t="s">
        <v>487</v>
      </c>
      <c r="I54" s="315">
        <v>26685472</v>
      </c>
      <c r="J54" s="316">
        <v>33017</v>
      </c>
      <c r="K54" s="317">
        <v>7.2</v>
      </c>
      <c r="L54" s="318">
        <v>19309</v>
      </c>
      <c r="M54" s="319">
        <v>-3.3</v>
      </c>
      <c r="N54" s="320">
        <v>10.5</v>
      </c>
    </row>
    <row r="55" spans="1:14" ht="13.2">
      <c r="A55" s="242"/>
      <c r="B55" s="238"/>
      <c r="C55" s="238"/>
      <c r="D55" s="238"/>
      <c r="E55" s="238"/>
      <c r="F55" s="238"/>
      <c r="G55" s="298" t="s">
        <v>489</v>
      </c>
      <c r="H55" s="299"/>
      <c r="I55" s="307">
        <v>104132236</v>
      </c>
      <c r="J55" s="308">
        <v>129597</v>
      </c>
      <c r="K55" s="309">
        <v>7.4</v>
      </c>
      <c r="L55" s="310">
        <v>94715</v>
      </c>
      <c r="M55" s="311">
        <v>6.9</v>
      </c>
      <c r="N55" s="312">
        <v>0.5</v>
      </c>
    </row>
    <row r="56" spans="1:14" ht="13.2">
      <c r="A56" s="242"/>
      <c r="B56" s="238"/>
      <c r="C56" s="238"/>
      <c r="D56" s="238"/>
      <c r="E56" s="238"/>
      <c r="F56" s="238"/>
      <c r="G56" s="313"/>
      <c r="H56" s="314" t="s">
        <v>487</v>
      </c>
      <c r="I56" s="315">
        <v>30990026</v>
      </c>
      <c r="J56" s="316">
        <v>38569</v>
      </c>
      <c r="K56" s="317">
        <v>16.8</v>
      </c>
      <c r="L56" s="318">
        <v>24902</v>
      </c>
      <c r="M56" s="319">
        <v>29</v>
      </c>
      <c r="N56" s="320">
        <v>-12.2</v>
      </c>
    </row>
    <row r="57" spans="1:14" ht="13.2">
      <c r="A57" s="242"/>
      <c r="B57" s="238"/>
      <c r="C57" s="238"/>
      <c r="D57" s="238"/>
      <c r="E57" s="238"/>
      <c r="F57" s="238"/>
      <c r="G57" s="298" t="s">
        <v>490</v>
      </c>
      <c r="H57" s="299"/>
      <c r="I57" s="307">
        <v>103657153</v>
      </c>
      <c r="J57" s="308">
        <v>129698</v>
      </c>
      <c r="K57" s="309">
        <v>0.1</v>
      </c>
      <c r="L57" s="310">
        <v>97161</v>
      </c>
      <c r="M57" s="311">
        <v>2.6</v>
      </c>
      <c r="N57" s="312">
        <v>-2.5</v>
      </c>
    </row>
    <row r="58" spans="1:14" ht="13.2">
      <c r="A58" s="242"/>
      <c r="B58" s="238"/>
      <c r="C58" s="238"/>
      <c r="D58" s="238"/>
      <c r="E58" s="238"/>
      <c r="F58" s="238"/>
      <c r="G58" s="313"/>
      <c r="H58" s="314" t="s">
        <v>487</v>
      </c>
      <c r="I58" s="315">
        <v>44017986</v>
      </c>
      <c r="J58" s="316">
        <v>55076</v>
      </c>
      <c r="K58" s="317">
        <v>42.8</v>
      </c>
      <c r="L58" s="318">
        <v>26543</v>
      </c>
      <c r="M58" s="319">
        <v>6.6</v>
      </c>
      <c r="N58" s="320">
        <v>36.200000000000003</v>
      </c>
    </row>
    <row r="59" spans="1:14" ht="13.2">
      <c r="A59" s="242"/>
      <c r="B59" s="238"/>
      <c r="C59" s="238"/>
      <c r="D59" s="238"/>
      <c r="E59" s="238"/>
      <c r="F59" s="238"/>
      <c r="G59" s="298" t="s">
        <v>491</v>
      </c>
      <c r="H59" s="299"/>
      <c r="I59" s="307">
        <v>111974374</v>
      </c>
      <c r="J59" s="308">
        <v>140949</v>
      </c>
      <c r="K59" s="309">
        <v>8.6999999999999993</v>
      </c>
      <c r="L59" s="310">
        <v>101731</v>
      </c>
      <c r="M59" s="311">
        <v>4.7</v>
      </c>
      <c r="N59" s="312">
        <v>4</v>
      </c>
    </row>
    <row r="60" spans="1:14" ht="13.2">
      <c r="A60" s="242"/>
      <c r="B60" s="238"/>
      <c r="C60" s="238"/>
      <c r="D60" s="238"/>
      <c r="E60" s="238"/>
      <c r="F60" s="238"/>
      <c r="G60" s="313"/>
      <c r="H60" s="314" t="s">
        <v>487</v>
      </c>
      <c r="I60" s="321">
        <v>40719297</v>
      </c>
      <c r="J60" s="316">
        <v>51256</v>
      </c>
      <c r="K60" s="317">
        <v>-6.9</v>
      </c>
      <c r="L60" s="318">
        <v>26906</v>
      </c>
      <c r="M60" s="319">
        <v>1.4</v>
      </c>
      <c r="N60" s="320">
        <v>-8.3000000000000007</v>
      </c>
    </row>
    <row r="61" spans="1:14" ht="13.2">
      <c r="A61" s="242"/>
      <c r="B61" s="238"/>
      <c r="C61" s="238"/>
      <c r="D61" s="238"/>
      <c r="E61" s="238"/>
      <c r="F61" s="238"/>
      <c r="G61" s="298" t="s">
        <v>492</v>
      </c>
      <c r="H61" s="322"/>
      <c r="I61" s="323">
        <v>100818824</v>
      </c>
      <c r="J61" s="324">
        <v>125601</v>
      </c>
      <c r="K61" s="325">
        <v>4.2</v>
      </c>
      <c r="L61" s="326">
        <v>92206</v>
      </c>
      <c r="M61" s="327">
        <v>3.9</v>
      </c>
      <c r="N61" s="312">
        <v>0.3</v>
      </c>
    </row>
    <row r="62" spans="1:14" ht="13.2">
      <c r="A62" s="242"/>
      <c r="B62" s="238"/>
      <c r="C62" s="238"/>
      <c r="D62" s="238"/>
      <c r="E62" s="238"/>
      <c r="F62" s="238"/>
      <c r="G62" s="313"/>
      <c r="H62" s="314" t="s">
        <v>487</v>
      </c>
      <c r="I62" s="315">
        <v>33475080</v>
      </c>
      <c r="J62" s="316">
        <v>41743</v>
      </c>
      <c r="K62" s="317">
        <v>11</v>
      </c>
      <c r="L62" s="318">
        <v>23527</v>
      </c>
      <c r="M62" s="319">
        <v>1.8</v>
      </c>
      <c r="N62" s="320">
        <v>9.1999999999999993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493</v>
      </c>
      <c r="G46" s="331" t="s">
        <v>494</v>
      </c>
      <c r="H46" s="331" t="s">
        <v>495</v>
      </c>
      <c r="I46" s="331" t="s">
        <v>496</v>
      </c>
      <c r="J46" s="332" t="s">
        <v>497</v>
      </c>
    </row>
    <row r="47" spans="2:10" ht="57.75" customHeight="1">
      <c r="B47" s="7"/>
      <c r="C47" s="1141" t="s">
        <v>3</v>
      </c>
      <c r="D47" s="1141"/>
      <c r="E47" s="1142"/>
      <c r="F47" s="333">
        <v>6.25</v>
      </c>
      <c r="G47" s="334">
        <v>5.9</v>
      </c>
      <c r="H47" s="334">
        <v>5.91</v>
      </c>
      <c r="I47" s="334">
        <v>5.84</v>
      </c>
      <c r="J47" s="335">
        <v>4.88</v>
      </c>
    </row>
    <row r="48" spans="2:10" ht="57.75" customHeight="1">
      <c r="B48" s="8"/>
      <c r="C48" s="1143" t="s">
        <v>4</v>
      </c>
      <c r="D48" s="1143"/>
      <c r="E48" s="1144"/>
      <c r="F48" s="336">
        <v>1.38</v>
      </c>
      <c r="G48" s="337">
        <v>1.45</v>
      </c>
      <c r="H48" s="337">
        <v>1.52</v>
      </c>
      <c r="I48" s="337">
        <v>1.57</v>
      </c>
      <c r="J48" s="338">
        <v>1.45</v>
      </c>
    </row>
    <row r="49" spans="2:10" ht="57.75" customHeight="1" thickBot="1">
      <c r="B49" s="9"/>
      <c r="C49" s="1145" t="s">
        <v>5</v>
      </c>
      <c r="D49" s="1145"/>
      <c r="E49" s="1146"/>
      <c r="F49" s="339">
        <v>3.69</v>
      </c>
      <c r="G49" s="340">
        <v>3.43</v>
      </c>
      <c r="H49" s="340">
        <v>2.71</v>
      </c>
      <c r="I49" s="340">
        <v>2.21</v>
      </c>
      <c r="J49" s="341" t="s">
        <v>498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493</v>
      </c>
      <c r="G33" s="17" t="s">
        <v>494</v>
      </c>
      <c r="H33" s="17" t="s">
        <v>495</v>
      </c>
      <c r="I33" s="17" t="s">
        <v>496</v>
      </c>
      <c r="J33" s="18" t="s">
        <v>497</v>
      </c>
      <c r="K33" s="10"/>
      <c r="L33" s="10"/>
      <c r="M33" s="10"/>
      <c r="N33" s="10"/>
      <c r="O33" s="10"/>
      <c r="P33" s="10"/>
    </row>
    <row r="34" spans="1:16" ht="39" customHeight="1">
      <c r="A34" s="10"/>
      <c r="B34" s="19"/>
      <c r="C34" s="1153" t="s">
        <v>499</v>
      </c>
      <c r="D34" s="1153"/>
      <c r="E34" s="1154"/>
      <c r="F34" s="20">
        <v>3.05</v>
      </c>
      <c r="G34" s="21">
        <v>3.43</v>
      </c>
      <c r="H34" s="21">
        <v>3.66</v>
      </c>
      <c r="I34" s="21">
        <v>3.93</v>
      </c>
      <c r="J34" s="22">
        <v>4.1100000000000003</v>
      </c>
      <c r="K34" s="10"/>
      <c r="L34" s="10"/>
      <c r="M34" s="10"/>
      <c r="N34" s="10"/>
      <c r="O34" s="10"/>
      <c r="P34" s="10"/>
    </row>
    <row r="35" spans="1:16" ht="39" customHeight="1">
      <c r="A35" s="10"/>
      <c r="B35" s="23"/>
      <c r="C35" s="1147" t="s">
        <v>500</v>
      </c>
      <c r="D35" s="1148"/>
      <c r="E35" s="1149"/>
      <c r="F35" s="24">
        <v>3.47</v>
      </c>
      <c r="G35" s="25">
        <v>3.81</v>
      </c>
      <c r="H35" s="25">
        <v>3.86</v>
      </c>
      <c r="I35" s="25">
        <v>3.86</v>
      </c>
      <c r="J35" s="26">
        <v>3.87</v>
      </c>
      <c r="K35" s="10"/>
      <c r="L35" s="10"/>
      <c r="M35" s="10"/>
      <c r="N35" s="10"/>
      <c r="O35" s="10"/>
      <c r="P35" s="10"/>
    </row>
    <row r="36" spans="1:16" ht="39" customHeight="1">
      <c r="A36" s="10"/>
      <c r="B36" s="23"/>
      <c r="C36" s="1147" t="s">
        <v>501</v>
      </c>
      <c r="D36" s="1148"/>
      <c r="E36" s="1149"/>
      <c r="F36" s="24">
        <v>1.04</v>
      </c>
      <c r="G36" s="25">
        <v>1.1200000000000001</v>
      </c>
      <c r="H36" s="25">
        <v>1.25</v>
      </c>
      <c r="I36" s="25">
        <v>1.63</v>
      </c>
      <c r="J36" s="26">
        <v>1.93</v>
      </c>
      <c r="K36" s="10"/>
      <c r="L36" s="10"/>
      <c r="M36" s="10"/>
      <c r="N36" s="10"/>
      <c r="O36" s="10"/>
      <c r="P36" s="10"/>
    </row>
    <row r="37" spans="1:16" ht="39" customHeight="1">
      <c r="A37" s="10"/>
      <c r="B37" s="23"/>
      <c r="C37" s="1147" t="s">
        <v>502</v>
      </c>
      <c r="D37" s="1148"/>
      <c r="E37" s="1149"/>
      <c r="F37" s="24">
        <v>1.2</v>
      </c>
      <c r="G37" s="25">
        <v>1.27</v>
      </c>
      <c r="H37" s="25">
        <v>1.33</v>
      </c>
      <c r="I37" s="25">
        <v>1.38</v>
      </c>
      <c r="J37" s="26">
        <v>1.27</v>
      </c>
      <c r="K37" s="10"/>
      <c r="L37" s="10"/>
      <c r="M37" s="10"/>
      <c r="N37" s="10"/>
      <c r="O37" s="10"/>
      <c r="P37" s="10"/>
    </row>
    <row r="38" spans="1:16" ht="39" customHeight="1">
      <c r="A38" s="10"/>
      <c r="B38" s="23"/>
      <c r="C38" s="1147" t="s">
        <v>503</v>
      </c>
      <c r="D38" s="1148"/>
      <c r="E38" s="1149"/>
      <c r="F38" s="24">
        <v>0.72</v>
      </c>
      <c r="G38" s="25">
        <v>0.78</v>
      </c>
      <c r="H38" s="25">
        <v>0.92</v>
      </c>
      <c r="I38" s="25">
        <v>0.9</v>
      </c>
      <c r="J38" s="26">
        <v>0.92</v>
      </c>
      <c r="K38" s="10"/>
      <c r="L38" s="10"/>
      <c r="M38" s="10"/>
      <c r="N38" s="10"/>
      <c r="O38" s="10"/>
      <c r="P38" s="10"/>
    </row>
    <row r="39" spans="1:16" ht="39" customHeight="1">
      <c r="A39" s="10"/>
      <c r="B39" s="23"/>
      <c r="C39" s="1147" t="s">
        <v>504</v>
      </c>
      <c r="D39" s="1148"/>
      <c r="E39" s="1149"/>
      <c r="F39" s="24">
        <v>0.76</v>
      </c>
      <c r="G39" s="25">
        <v>0.71</v>
      </c>
      <c r="H39" s="25">
        <v>0.79</v>
      </c>
      <c r="I39" s="25">
        <v>0.74</v>
      </c>
      <c r="J39" s="26">
        <v>0.75</v>
      </c>
      <c r="K39" s="10"/>
      <c r="L39" s="10"/>
      <c r="M39" s="10"/>
      <c r="N39" s="10"/>
      <c r="O39" s="10"/>
      <c r="P39" s="10"/>
    </row>
    <row r="40" spans="1:16" ht="39" customHeight="1">
      <c r="A40" s="10"/>
      <c r="B40" s="23"/>
      <c r="C40" s="1147" t="s">
        <v>505</v>
      </c>
      <c r="D40" s="1148"/>
      <c r="E40" s="1149"/>
      <c r="F40" s="24">
        <v>0.44</v>
      </c>
      <c r="G40" s="25">
        <v>0.47</v>
      </c>
      <c r="H40" s="25">
        <v>0.46</v>
      </c>
      <c r="I40" s="25">
        <v>0.44</v>
      </c>
      <c r="J40" s="26">
        <v>0.44</v>
      </c>
      <c r="K40" s="10"/>
      <c r="L40" s="10"/>
      <c r="M40" s="10"/>
      <c r="N40" s="10"/>
      <c r="O40" s="10"/>
      <c r="P40" s="10"/>
    </row>
    <row r="41" spans="1:16" ht="39" customHeight="1">
      <c r="A41" s="10"/>
      <c r="B41" s="23"/>
      <c r="C41" s="1147" t="s">
        <v>506</v>
      </c>
      <c r="D41" s="1148"/>
      <c r="E41" s="1149"/>
      <c r="F41" s="24">
        <v>0.16</v>
      </c>
      <c r="G41" s="25">
        <v>0.15</v>
      </c>
      <c r="H41" s="25">
        <v>0.17</v>
      </c>
      <c r="I41" s="25">
        <v>0.17</v>
      </c>
      <c r="J41" s="26">
        <v>0.15</v>
      </c>
      <c r="K41" s="10"/>
      <c r="L41" s="10"/>
      <c r="M41" s="10"/>
      <c r="N41" s="10"/>
      <c r="O41" s="10"/>
      <c r="P41" s="10"/>
    </row>
    <row r="42" spans="1:16" ht="39" customHeight="1">
      <c r="A42" s="10"/>
      <c r="B42" s="27"/>
      <c r="C42" s="1147" t="s">
        <v>507</v>
      </c>
      <c r="D42" s="1148"/>
      <c r="E42" s="1149"/>
      <c r="F42" s="24" t="s">
        <v>455</v>
      </c>
      <c r="G42" s="25" t="s">
        <v>455</v>
      </c>
      <c r="H42" s="25" t="s">
        <v>455</v>
      </c>
      <c r="I42" s="25" t="s">
        <v>455</v>
      </c>
      <c r="J42" s="26" t="s">
        <v>455</v>
      </c>
      <c r="K42" s="10"/>
      <c r="L42" s="10"/>
      <c r="M42" s="10"/>
      <c r="N42" s="10"/>
      <c r="O42" s="10"/>
      <c r="P42" s="10"/>
    </row>
    <row r="43" spans="1:16" ht="39" customHeight="1" thickBot="1">
      <c r="A43" s="10"/>
      <c r="B43" s="28"/>
      <c r="C43" s="1150" t="s">
        <v>508</v>
      </c>
      <c r="D43" s="1151"/>
      <c r="E43" s="1152"/>
      <c r="F43" s="29">
        <v>0.02</v>
      </c>
      <c r="G43" s="30">
        <v>0.03</v>
      </c>
      <c r="H43" s="30">
        <v>0.03</v>
      </c>
      <c r="I43" s="30">
        <v>0.03</v>
      </c>
      <c r="J43" s="31">
        <v>0.03</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493</v>
      </c>
      <c r="L44" s="44" t="s">
        <v>494</v>
      </c>
      <c r="M44" s="44" t="s">
        <v>495</v>
      </c>
      <c r="N44" s="44" t="s">
        <v>496</v>
      </c>
      <c r="O44" s="45" t="s">
        <v>497</v>
      </c>
      <c r="P44" s="36"/>
      <c r="Q44" s="36"/>
      <c r="R44" s="36"/>
      <c r="S44" s="36"/>
      <c r="T44" s="36"/>
      <c r="U44" s="36"/>
    </row>
    <row r="45" spans="1:21" ht="30.75" customHeight="1">
      <c r="A45" s="36"/>
      <c r="B45" s="1163" t="s">
        <v>10</v>
      </c>
      <c r="C45" s="1164"/>
      <c r="D45" s="46"/>
      <c r="E45" s="1169" t="s">
        <v>11</v>
      </c>
      <c r="F45" s="1169"/>
      <c r="G45" s="1169"/>
      <c r="H45" s="1169"/>
      <c r="I45" s="1169"/>
      <c r="J45" s="1170"/>
      <c r="K45" s="47">
        <v>75491</v>
      </c>
      <c r="L45" s="48">
        <v>73923</v>
      </c>
      <c r="M45" s="48">
        <v>72252</v>
      </c>
      <c r="N45" s="48">
        <v>70719</v>
      </c>
      <c r="O45" s="49">
        <v>68346</v>
      </c>
      <c r="P45" s="36"/>
      <c r="Q45" s="36"/>
      <c r="R45" s="36"/>
      <c r="S45" s="36"/>
      <c r="T45" s="36"/>
      <c r="U45" s="36"/>
    </row>
    <row r="46" spans="1:21" ht="30.75" customHeight="1">
      <c r="A46" s="36"/>
      <c r="B46" s="1165"/>
      <c r="C46" s="1166"/>
      <c r="D46" s="50"/>
      <c r="E46" s="1157" t="s">
        <v>12</v>
      </c>
      <c r="F46" s="1157"/>
      <c r="G46" s="1157"/>
      <c r="H46" s="1157"/>
      <c r="I46" s="1157"/>
      <c r="J46" s="1158"/>
      <c r="K46" s="51" t="s">
        <v>455</v>
      </c>
      <c r="L46" s="52" t="s">
        <v>455</v>
      </c>
      <c r="M46" s="52" t="s">
        <v>455</v>
      </c>
      <c r="N46" s="52" t="s">
        <v>455</v>
      </c>
      <c r="O46" s="53" t="s">
        <v>455</v>
      </c>
      <c r="P46" s="36"/>
      <c r="Q46" s="36"/>
      <c r="R46" s="36"/>
      <c r="S46" s="36"/>
      <c r="T46" s="36"/>
      <c r="U46" s="36"/>
    </row>
    <row r="47" spans="1:21" ht="30.75" customHeight="1">
      <c r="A47" s="36"/>
      <c r="B47" s="1165"/>
      <c r="C47" s="1166"/>
      <c r="D47" s="50"/>
      <c r="E47" s="1157" t="s">
        <v>13</v>
      </c>
      <c r="F47" s="1157"/>
      <c r="G47" s="1157"/>
      <c r="H47" s="1157"/>
      <c r="I47" s="1157"/>
      <c r="J47" s="1158"/>
      <c r="K47" s="51">
        <v>2533</v>
      </c>
      <c r="L47" s="52">
        <v>4167</v>
      </c>
      <c r="M47" s="52">
        <v>5833</v>
      </c>
      <c r="N47" s="52">
        <v>7167</v>
      </c>
      <c r="O47" s="53">
        <v>8500</v>
      </c>
      <c r="P47" s="36"/>
      <c r="Q47" s="36"/>
      <c r="R47" s="36"/>
      <c r="S47" s="36"/>
      <c r="T47" s="36"/>
      <c r="U47" s="36"/>
    </row>
    <row r="48" spans="1:21" ht="30.75" customHeight="1">
      <c r="A48" s="36"/>
      <c r="B48" s="1165"/>
      <c r="C48" s="1166"/>
      <c r="D48" s="50"/>
      <c r="E48" s="1157" t="s">
        <v>14</v>
      </c>
      <c r="F48" s="1157"/>
      <c r="G48" s="1157"/>
      <c r="H48" s="1157"/>
      <c r="I48" s="1157"/>
      <c r="J48" s="1158"/>
      <c r="K48" s="51">
        <v>3681</v>
      </c>
      <c r="L48" s="52">
        <v>3704</v>
      </c>
      <c r="M48" s="52">
        <v>3763</v>
      </c>
      <c r="N48" s="52">
        <v>3578</v>
      </c>
      <c r="O48" s="53">
        <v>3633</v>
      </c>
      <c r="P48" s="36"/>
      <c r="Q48" s="36"/>
      <c r="R48" s="36"/>
      <c r="S48" s="36"/>
      <c r="T48" s="36"/>
      <c r="U48" s="36"/>
    </row>
    <row r="49" spans="1:21" ht="30.75" customHeight="1">
      <c r="A49" s="36"/>
      <c r="B49" s="1165"/>
      <c r="C49" s="1166"/>
      <c r="D49" s="50"/>
      <c r="E49" s="1157" t="s">
        <v>15</v>
      </c>
      <c r="F49" s="1157"/>
      <c r="G49" s="1157"/>
      <c r="H49" s="1157"/>
      <c r="I49" s="1157"/>
      <c r="J49" s="1158"/>
      <c r="K49" s="51" t="s">
        <v>455</v>
      </c>
      <c r="L49" s="52" t="s">
        <v>455</v>
      </c>
      <c r="M49" s="52" t="s">
        <v>455</v>
      </c>
      <c r="N49" s="52" t="s">
        <v>455</v>
      </c>
      <c r="O49" s="53" t="s">
        <v>455</v>
      </c>
      <c r="P49" s="36"/>
      <c r="Q49" s="36"/>
      <c r="R49" s="36"/>
      <c r="S49" s="36"/>
      <c r="T49" s="36"/>
      <c r="U49" s="36"/>
    </row>
    <row r="50" spans="1:21" ht="30.75" customHeight="1">
      <c r="A50" s="36"/>
      <c r="B50" s="1165"/>
      <c r="C50" s="1166"/>
      <c r="D50" s="50"/>
      <c r="E50" s="1157" t="s">
        <v>16</v>
      </c>
      <c r="F50" s="1157"/>
      <c r="G50" s="1157"/>
      <c r="H50" s="1157"/>
      <c r="I50" s="1157"/>
      <c r="J50" s="1158"/>
      <c r="K50" s="51">
        <v>656</v>
      </c>
      <c r="L50" s="52">
        <v>518</v>
      </c>
      <c r="M50" s="52">
        <v>767</v>
      </c>
      <c r="N50" s="52">
        <v>688</v>
      </c>
      <c r="O50" s="53">
        <v>655</v>
      </c>
      <c r="P50" s="36"/>
      <c r="Q50" s="36"/>
      <c r="R50" s="36"/>
      <c r="S50" s="36"/>
      <c r="T50" s="36"/>
      <c r="U50" s="36"/>
    </row>
    <row r="51" spans="1:21" ht="30.75" customHeight="1">
      <c r="A51" s="36"/>
      <c r="B51" s="1167"/>
      <c r="C51" s="1168"/>
      <c r="D51" s="54"/>
      <c r="E51" s="1157" t="s">
        <v>17</v>
      </c>
      <c r="F51" s="1157"/>
      <c r="G51" s="1157"/>
      <c r="H51" s="1157"/>
      <c r="I51" s="1157"/>
      <c r="J51" s="1158"/>
      <c r="K51" s="51">
        <v>10</v>
      </c>
      <c r="L51" s="52">
        <v>5</v>
      </c>
      <c r="M51" s="52" t="s">
        <v>455</v>
      </c>
      <c r="N51" s="52" t="s">
        <v>455</v>
      </c>
      <c r="O51" s="53" t="s">
        <v>455</v>
      </c>
      <c r="P51" s="36"/>
      <c r="Q51" s="36"/>
      <c r="R51" s="36"/>
      <c r="S51" s="36"/>
      <c r="T51" s="36"/>
      <c r="U51" s="36"/>
    </row>
    <row r="52" spans="1:21" ht="30.75" customHeight="1">
      <c r="A52" s="36"/>
      <c r="B52" s="1155" t="s">
        <v>18</v>
      </c>
      <c r="C52" s="1156"/>
      <c r="D52" s="54"/>
      <c r="E52" s="1157" t="s">
        <v>19</v>
      </c>
      <c r="F52" s="1157"/>
      <c r="G52" s="1157"/>
      <c r="H52" s="1157"/>
      <c r="I52" s="1157"/>
      <c r="J52" s="1158"/>
      <c r="K52" s="51">
        <v>48101</v>
      </c>
      <c r="L52" s="52">
        <v>50675</v>
      </c>
      <c r="M52" s="52">
        <v>52511</v>
      </c>
      <c r="N52" s="52">
        <v>53377</v>
      </c>
      <c r="O52" s="53">
        <v>53481</v>
      </c>
      <c r="P52" s="36"/>
      <c r="Q52" s="36"/>
      <c r="R52" s="36"/>
      <c r="S52" s="36"/>
      <c r="T52" s="36"/>
      <c r="U52" s="36"/>
    </row>
    <row r="53" spans="1:21" ht="30.75" customHeight="1" thickBot="1">
      <c r="A53" s="36"/>
      <c r="B53" s="1159" t="s">
        <v>20</v>
      </c>
      <c r="C53" s="1160"/>
      <c r="D53" s="55"/>
      <c r="E53" s="1161" t="s">
        <v>21</v>
      </c>
      <c r="F53" s="1161"/>
      <c r="G53" s="1161"/>
      <c r="H53" s="1161"/>
      <c r="I53" s="1161"/>
      <c r="J53" s="1162"/>
      <c r="K53" s="56">
        <v>34270</v>
      </c>
      <c r="L53" s="57">
        <v>31642</v>
      </c>
      <c r="M53" s="57">
        <v>30104</v>
      </c>
      <c r="N53" s="57">
        <v>28775</v>
      </c>
      <c r="O53" s="58">
        <v>27653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493</v>
      </c>
      <c r="J40" s="343" t="s">
        <v>494</v>
      </c>
      <c r="K40" s="343" t="s">
        <v>495</v>
      </c>
      <c r="L40" s="343" t="s">
        <v>496</v>
      </c>
      <c r="M40" s="344" t="s">
        <v>497</v>
      </c>
    </row>
    <row r="41" spans="2:13" ht="27.75" customHeight="1">
      <c r="B41" s="1171" t="s">
        <v>22</v>
      </c>
      <c r="C41" s="1172"/>
      <c r="D41" s="66"/>
      <c r="E41" s="1177" t="s">
        <v>23</v>
      </c>
      <c r="F41" s="1177"/>
      <c r="G41" s="1177"/>
      <c r="H41" s="1178"/>
      <c r="I41" s="345">
        <v>895143</v>
      </c>
      <c r="J41" s="346">
        <v>889242</v>
      </c>
      <c r="K41" s="346">
        <v>878660</v>
      </c>
      <c r="L41" s="346">
        <v>871423</v>
      </c>
      <c r="M41" s="347">
        <v>866636</v>
      </c>
    </row>
    <row r="42" spans="2:13" ht="27.75" customHeight="1">
      <c r="B42" s="1173"/>
      <c r="C42" s="1174"/>
      <c r="D42" s="67"/>
      <c r="E42" s="1179" t="s">
        <v>24</v>
      </c>
      <c r="F42" s="1179"/>
      <c r="G42" s="1179"/>
      <c r="H42" s="1180"/>
      <c r="I42" s="348">
        <v>1211</v>
      </c>
      <c r="J42" s="349">
        <v>11737</v>
      </c>
      <c r="K42" s="349">
        <v>11025</v>
      </c>
      <c r="L42" s="349">
        <v>10373</v>
      </c>
      <c r="M42" s="350">
        <v>9794</v>
      </c>
    </row>
    <row r="43" spans="2:13" ht="27.75" customHeight="1">
      <c r="B43" s="1173"/>
      <c r="C43" s="1174"/>
      <c r="D43" s="67"/>
      <c r="E43" s="1179" t="s">
        <v>25</v>
      </c>
      <c r="F43" s="1179"/>
      <c r="G43" s="1179"/>
      <c r="H43" s="1180"/>
      <c r="I43" s="348">
        <v>49862</v>
      </c>
      <c r="J43" s="349">
        <v>46499</v>
      </c>
      <c r="K43" s="349">
        <v>43151</v>
      </c>
      <c r="L43" s="349">
        <v>40709</v>
      </c>
      <c r="M43" s="350">
        <v>39384</v>
      </c>
    </row>
    <row r="44" spans="2:13" ht="27.75" customHeight="1">
      <c r="B44" s="1173"/>
      <c r="C44" s="1174"/>
      <c r="D44" s="67"/>
      <c r="E44" s="1179" t="s">
        <v>26</v>
      </c>
      <c r="F44" s="1179"/>
      <c r="G44" s="1179"/>
      <c r="H44" s="1180"/>
      <c r="I44" s="348" t="s">
        <v>455</v>
      </c>
      <c r="J44" s="349" t="s">
        <v>455</v>
      </c>
      <c r="K44" s="349" t="s">
        <v>455</v>
      </c>
      <c r="L44" s="349" t="s">
        <v>455</v>
      </c>
      <c r="M44" s="350" t="s">
        <v>455</v>
      </c>
    </row>
    <row r="45" spans="2:13" ht="27.75" customHeight="1">
      <c r="B45" s="1173"/>
      <c r="C45" s="1174"/>
      <c r="D45" s="67"/>
      <c r="E45" s="1179" t="s">
        <v>27</v>
      </c>
      <c r="F45" s="1179"/>
      <c r="G45" s="1179"/>
      <c r="H45" s="1180"/>
      <c r="I45" s="348">
        <v>133567</v>
      </c>
      <c r="J45" s="349">
        <v>125935</v>
      </c>
      <c r="K45" s="349">
        <v>117363</v>
      </c>
      <c r="L45" s="349">
        <v>114915</v>
      </c>
      <c r="M45" s="350">
        <v>114534</v>
      </c>
    </row>
    <row r="46" spans="2:13" ht="27.75" customHeight="1">
      <c r="B46" s="1173"/>
      <c r="C46" s="1174"/>
      <c r="D46" s="68"/>
      <c r="E46" s="1181" t="s">
        <v>28</v>
      </c>
      <c r="F46" s="1181"/>
      <c r="G46" s="1181"/>
      <c r="H46" s="1182"/>
      <c r="I46" s="348">
        <v>21810</v>
      </c>
      <c r="J46" s="349">
        <v>2169</v>
      </c>
      <c r="K46" s="349">
        <v>2234</v>
      </c>
      <c r="L46" s="349">
        <v>2450</v>
      </c>
      <c r="M46" s="350">
        <v>2437</v>
      </c>
    </row>
    <row r="47" spans="2:13" ht="27.75" customHeight="1">
      <c r="B47" s="1173"/>
      <c r="C47" s="1174"/>
      <c r="D47" s="69"/>
      <c r="E47" s="1183" t="s">
        <v>29</v>
      </c>
      <c r="F47" s="1184"/>
      <c r="G47" s="1184"/>
      <c r="H47" s="1185"/>
      <c r="I47" s="348" t="s">
        <v>455</v>
      </c>
      <c r="J47" s="349" t="s">
        <v>455</v>
      </c>
      <c r="K47" s="349" t="s">
        <v>455</v>
      </c>
      <c r="L47" s="349" t="s">
        <v>455</v>
      </c>
      <c r="M47" s="350" t="s">
        <v>455</v>
      </c>
    </row>
    <row r="48" spans="2:13" ht="27.75" customHeight="1">
      <c r="B48" s="1173"/>
      <c r="C48" s="1174"/>
      <c r="D48" s="67"/>
      <c r="E48" s="1179" t="s">
        <v>30</v>
      </c>
      <c r="F48" s="1179"/>
      <c r="G48" s="1179"/>
      <c r="H48" s="1180"/>
      <c r="I48" s="348" t="s">
        <v>455</v>
      </c>
      <c r="J48" s="349" t="s">
        <v>455</v>
      </c>
      <c r="K48" s="349" t="s">
        <v>455</v>
      </c>
      <c r="L48" s="349" t="s">
        <v>455</v>
      </c>
      <c r="M48" s="350" t="s">
        <v>455</v>
      </c>
    </row>
    <row r="49" spans="2:13" ht="27.75" customHeight="1">
      <c r="B49" s="1175"/>
      <c r="C49" s="1176"/>
      <c r="D49" s="67"/>
      <c r="E49" s="1179" t="s">
        <v>31</v>
      </c>
      <c r="F49" s="1179"/>
      <c r="G49" s="1179"/>
      <c r="H49" s="1180"/>
      <c r="I49" s="348" t="s">
        <v>455</v>
      </c>
      <c r="J49" s="349" t="s">
        <v>455</v>
      </c>
      <c r="K49" s="349" t="s">
        <v>455</v>
      </c>
      <c r="L49" s="349" t="s">
        <v>455</v>
      </c>
      <c r="M49" s="350" t="s">
        <v>455</v>
      </c>
    </row>
    <row r="50" spans="2:13" ht="27.75" customHeight="1">
      <c r="B50" s="1186" t="s">
        <v>32</v>
      </c>
      <c r="C50" s="1187"/>
      <c r="D50" s="70"/>
      <c r="E50" s="1179" t="s">
        <v>33</v>
      </c>
      <c r="F50" s="1179"/>
      <c r="G50" s="1179"/>
      <c r="H50" s="1180"/>
      <c r="I50" s="348">
        <v>63898</v>
      </c>
      <c r="J50" s="349">
        <v>61768</v>
      </c>
      <c r="K50" s="349">
        <v>67556</v>
      </c>
      <c r="L50" s="349">
        <v>76046</v>
      </c>
      <c r="M50" s="350">
        <v>80853</v>
      </c>
    </row>
    <row r="51" spans="2:13" ht="27.75" customHeight="1">
      <c r="B51" s="1173"/>
      <c r="C51" s="1174"/>
      <c r="D51" s="67"/>
      <c r="E51" s="1179" t="s">
        <v>34</v>
      </c>
      <c r="F51" s="1179"/>
      <c r="G51" s="1179"/>
      <c r="H51" s="1180"/>
      <c r="I51" s="348">
        <v>24050</v>
      </c>
      <c r="J51" s="349">
        <v>22616</v>
      </c>
      <c r="K51" s="349">
        <v>21694</v>
      </c>
      <c r="L51" s="349">
        <v>21012</v>
      </c>
      <c r="M51" s="350">
        <v>20223</v>
      </c>
    </row>
    <row r="52" spans="2:13" ht="27.75" customHeight="1">
      <c r="B52" s="1175"/>
      <c r="C52" s="1176"/>
      <c r="D52" s="67"/>
      <c r="E52" s="1179" t="s">
        <v>35</v>
      </c>
      <c r="F52" s="1179"/>
      <c r="G52" s="1179"/>
      <c r="H52" s="1180"/>
      <c r="I52" s="348">
        <v>607961</v>
      </c>
      <c r="J52" s="349">
        <v>611105</v>
      </c>
      <c r="K52" s="349">
        <v>610257</v>
      </c>
      <c r="L52" s="349">
        <v>601845</v>
      </c>
      <c r="M52" s="350">
        <v>588948</v>
      </c>
    </row>
    <row r="53" spans="2:13" ht="27.75" customHeight="1" thickBot="1">
      <c r="B53" s="1188" t="s">
        <v>20</v>
      </c>
      <c r="C53" s="1189"/>
      <c r="D53" s="71"/>
      <c r="E53" s="1190" t="s">
        <v>36</v>
      </c>
      <c r="F53" s="1190"/>
      <c r="G53" s="1190"/>
      <c r="H53" s="1191"/>
      <c r="I53" s="351">
        <v>405684</v>
      </c>
      <c r="J53" s="352">
        <v>380093</v>
      </c>
      <c r="K53" s="352">
        <v>352926</v>
      </c>
      <c r="L53" s="352">
        <v>340967</v>
      </c>
      <c r="M53" s="353">
        <v>342762</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486</v>
      </c>
      <c r="B3" s="90"/>
      <c r="C3" s="91"/>
      <c r="D3" s="92">
        <v>107075</v>
      </c>
      <c r="E3" s="93"/>
      <c r="F3" s="94">
        <v>78803</v>
      </c>
      <c r="G3" s="95"/>
      <c r="H3" s="96"/>
    </row>
    <row r="4" spans="1:8">
      <c r="A4" s="97"/>
      <c r="B4" s="98"/>
      <c r="C4" s="99"/>
      <c r="D4" s="100">
        <v>30797</v>
      </c>
      <c r="E4" s="101"/>
      <c r="F4" s="102">
        <v>19976</v>
      </c>
      <c r="G4" s="103"/>
      <c r="H4" s="104"/>
    </row>
    <row r="5" spans="1:8">
      <c r="A5" s="85" t="s">
        <v>488</v>
      </c>
      <c r="B5" s="90"/>
      <c r="C5" s="91"/>
      <c r="D5" s="92">
        <v>120685</v>
      </c>
      <c r="E5" s="93"/>
      <c r="F5" s="94">
        <v>88620</v>
      </c>
      <c r="G5" s="95"/>
      <c r="H5" s="96"/>
    </row>
    <row r="6" spans="1:8">
      <c r="A6" s="97"/>
      <c r="B6" s="98"/>
      <c r="C6" s="99"/>
      <c r="D6" s="100">
        <v>33017</v>
      </c>
      <c r="E6" s="101"/>
      <c r="F6" s="102">
        <v>19309</v>
      </c>
      <c r="G6" s="103"/>
      <c r="H6" s="104"/>
    </row>
    <row r="7" spans="1:8">
      <c r="A7" s="85" t="s">
        <v>489</v>
      </c>
      <c r="B7" s="90"/>
      <c r="C7" s="91"/>
      <c r="D7" s="92">
        <v>129597</v>
      </c>
      <c r="E7" s="93"/>
      <c r="F7" s="94">
        <v>94715</v>
      </c>
      <c r="G7" s="95"/>
      <c r="H7" s="96"/>
    </row>
    <row r="8" spans="1:8">
      <c r="A8" s="97"/>
      <c r="B8" s="98"/>
      <c r="C8" s="99"/>
      <c r="D8" s="100">
        <v>38569</v>
      </c>
      <c r="E8" s="101"/>
      <c r="F8" s="102">
        <v>24902</v>
      </c>
      <c r="G8" s="103"/>
      <c r="H8" s="104"/>
    </row>
    <row r="9" spans="1:8">
      <c r="A9" s="85" t="s">
        <v>490</v>
      </c>
      <c r="B9" s="90"/>
      <c r="C9" s="91"/>
      <c r="D9" s="92">
        <v>129698</v>
      </c>
      <c r="E9" s="93"/>
      <c r="F9" s="94">
        <v>97161</v>
      </c>
      <c r="G9" s="95"/>
      <c r="H9" s="96"/>
    </row>
    <row r="10" spans="1:8">
      <c r="A10" s="97"/>
      <c r="B10" s="98"/>
      <c r="C10" s="99"/>
      <c r="D10" s="100">
        <v>55076</v>
      </c>
      <c r="E10" s="101"/>
      <c r="F10" s="102">
        <v>26543</v>
      </c>
      <c r="G10" s="103"/>
      <c r="H10" s="104"/>
    </row>
    <row r="11" spans="1:8">
      <c r="A11" s="85" t="s">
        <v>491</v>
      </c>
      <c r="B11" s="90"/>
      <c r="C11" s="91"/>
      <c r="D11" s="92">
        <v>140949</v>
      </c>
      <c r="E11" s="93"/>
      <c r="F11" s="94">
        <v>101731</v>
      </c>
      <c r="G11" s="95"/>
      <c r="H11" s="96"/>
    </row>
    <row r="12" spans="1:8">
      <c r="A12" s="97"/>
      <c r="B12" s="98"/>
      <c r="C12" s="105"/>
      <c r="D12" s="100">
        <v>51256</v>
      </c>
      <c r="E12" s="101"/>
      <c r="F12" s="102">
        <v>26906</v>
      </c>
      <c r="G12" s="103"/>
      <c r="H12" s="104"/>
    </row>
    <row r="13" spans="1:8">
      <c r="A13" s="85"/>
      <c r="B13" s="90"/>
      <c r="C13" s="106"/>
      <c r="D13" s="107">
        <v>125601</v>
      </c>
      <c r="E13" s="108"/>
      <c r="F13" s="109">
        <v>92206</v>
      </c>
      <c r="G13" s="110"/>
      <c r="H13" s="96"/>
    </row>
    <row r="14" spans="1:8">
      <c r="A14" s="97"/>
      <c r="B14" s="98"/>
      <c r="C14" s="99"/>
      <c r="D14" s="100">
        <v>41743</v>
      </c>
      <c r="E14" s="101"/>
      <c r="F14" s="102">
        <v>23527</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1.38</v>
      </c>
      <c r="C19" s="111">
        <f>ROUND(VALUE(SUBSTITUTE(実質収支比率等に係る経年分析!G$48,"▲","-")),2)</f>
        <v>1.45</v>
      </c>
      <c r="D19" s="111">
        <f>ROUND(VALUE(SUBSTITUTE(実質収支比率等に係る経年分析!H$48,"▲","-")),2)</f>
        <v>1.52</v>
      </c>
      <c r="E19" s="111">
        <f>ROUND(VALUE(SUBSTITUTE(実質収支比率等に係る経年分析!I$48,"▲","-")),2)</f>
        <v>1.57</v>
      </c>
      <c r="F19" s="111">
        <f>ROUND(VALUE(SUBSTITUTE(実質収支比率等に係る経年分析!J$48,"▲","-")),2)</f>
        <v>1.45</v>
      </c>
    </row>
    <row r="20" spans="1:11">
      <c r="A20" s="111" t="s">
        <v>41</v>
      </c>
      <c r="B20" s="111">
        <f>ROUND(VALUE(SUBSTITUTE(実質収支比率等に係る経年分析!F$47,"▲","-")),2)</f>
        <v>6.25</v>
      </c>
      <c r="C20" s="111">
        <f>ROUND(VALUE(SUBSTITUTE(実質収支比率等に係る経年分析!G$47,"▲","-")),2)</f>
        <v>5.9</v>
      </c>
      <c r="D20" s="111">
        <f>ROUND(VALUE(SUBSTITUTE(実質収支比率等に係る経年分析!H$47,"▲","-")),2)</f>
        <v>5.91</v>
      </c>
      <c r="E20" s="111">
        <f>ROUND(VALUE(SUBSTITUTE(実質収支比率等に係る経年分析!I$47,"▲","-")),2)</f>
        <v>5.84</v>
      </c>
      <c r="F20" s="111">
        <f>ROUND(VALUE(SUBSTITUTE(実質収支比率等に係る経年分析!J$47,"▲","-")),2)</f>
        <v>4.88</v>
      </c>
    </row>
    <row r="21" spans="1:11">
      <c r="A21" s="111" t="s">
        <v>42</v>
      </c>
      <c r="B21" s="111">
        <f>IF(ISNUMBER(VALUE(SUBSTITUTE(実質収支比率等に係る経年分析!F$49,"▲","-"))),ROUND(VALUE(SUBSTITUTE(実質収支比率等に係る経年分析!F$49,"▲","-")),2),NA())</f>
        <v>3.69</v>
      </c>
      <c r="C21" s="111">
        <f>IF(ISNUMBER(VALUE(SUBSTITUTE(実質収支比率等に係る経年分析!G$49,"▲","-"))),ROUND(VALUE(SUBSTITUTE(実質収支比率等に係る経年分析!G$49,"▲","-")),2),NA())</f>
        <v>3.43</v>
      </c>
      <c r="D21" s="111">
        <f>IF(ISNUMBER(VALUE(SUBSTITUTE(実質収支比率等に係る経年分析!H$49,"▲","-"))),ROUND(VALUE(SUBSTITUTE(実質収支比率等に係る経年分析!H$49,"▲","-")),2),NA())</f>
        <v>2.71</v>
      </c>
      <c r="E21" s="111">
        <f>IF(ISNUMBER(VALUE(SUBSTITUTE(実質収支比率等に係る経年分析!I$49,"▲","-"))),ROUND(VALUE(SUBSTITUTE(実質収支比率等に係る経年分析!I$49,"▲","-")),2),NA())</f>
        <v>2.21</v>
      </c>
      <c r="F21" s="111">
        <f>IF(ISNUMBER(VALUE(SUBSTITUTE(実質収支比率等に係る経年分析!J$49,"▲","-"))),ROUND(VALUE(SUBSTITUTE(実質収支比率等に係る経年分析!J$49,"▲","-")),2),NA())</f>
        <v>-1.1100000000000001</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0.03</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0.03</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0.03</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0.03</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証紙特別会計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0.16</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0.15</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0.17</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0.17</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0.15</v>
      </c>
    </row>
    <row r="30" spans="1:11">
      <c r="A30" s="112" t="str">
        <f>IF(連結実質赤字比率に係る赤字・黒字の構成分析!C$40="",NA(),連結実質赤字比率に係る赤字・黒字の構成分析!C$40)</f>
        <v>下水道事業特別会計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0.44</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0.47</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0.46</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0.44</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0.44</v>
      </c>
    </row>
    <row r="31" spans="1:11">
      <c r="A31" s="112" t="str">
        <f>IF(連結実質赤字比率に係る赤字・黒字の構成分析!C$39="",NA(),連結実質赤字比率に係る赤字・黒字の構成分析!C$39)</f>
        <v>工業用水道事業会計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0.76</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0.71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0.79</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0.74</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0.75</v>
      </c>
    </row>
    <row r="32" spans="1:11">
      <c r="A32" s="112" t="str">
        <f>IF(連結実質赤字比率に係る赤字・黒字の構成分析!C$38="",NA(),連結実質赤字比率に係る赤字・黒字の構成分析!C$38)</f>
        <v>臨海下水道事業会計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0.72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0.78</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0.92</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0.9</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0.92</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1.2</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1.27</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1.33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1.38</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1.27</v>
      </c>
    </row>
    <row r="34" spans="1:16">
      <c r="A34" s="112" t="str">
        <f>IF(連結実質赤字比率に係る赤字・黒字の構成分析!C$36="",NA(),連結実質赤字比率に係る赤字・黒字の構成分析!C$36)</f>
        <v>臨海工業用地等造成事業会計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1.04</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1.1200000000000001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1.25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1.63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1.93</v>
      </c>
    </row>
    <row r="35" spans="1:16">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3.47</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3.81</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3.86</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3.86</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3.87</v>
      </c>
    </row>
    <row r="36" spans="1:16">
      <c r="A36" s="112" t="str">
        <f>IF(連結実質赤字比率に係る赤字・黒字の構成分析!C$34="",NA(),連結実質赤字比率に係る赤字・黒字の構成分析!C$34)</f>
        <v>水道用水供給事業会計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3.05</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3.43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3.66</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3.93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4.1100000000000003</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48101</v>
      </c>
      <c r="E42" s="113"/>
      <c r="F42" s="113"/>
      <c r="G42" s="113">
        <f>'実質公債費比率（分子）の構造'!L$52</f>
        <v>50675</v>
      </c>
      <c r="H42" s="113"/>
      <c r="I42" s="113"/>
      <c r="J42" s="113">
        <f>'実質公債費比率（分子）の構造'!M$52</f>
        <v>52511</v>
      </c>
      <c r="K42" s="113"/>
      <c r="L42" s="113"/>
      <c r="M42" s="113">
        <f>'実質公債費比率（分子）の構造'!N$52</f>
        <v>53377</v>
      </c>
      <c r="N42" s="113"/>
      <c r="O42" s="113"/>
      <c r="P42" s="113">
        <f>'実質公債費比率（分子）の構造'!O$52</f>
        <v>53481</v>
      </c>
    </row>
    <row r="43" spans="1:16">
      <c r="A43" s="113" t="s">
        <v>50</v>
      </c>
      <c r="B43" s="113">
        <f>'実質公債費比率（分子）の構造'!K$51</f>
        <v>10</v>
      </c>
      <c r="C43" s="113"/>
      <c r="D43" s="113"/>
      <c r="E43" s="113">
        <f>'実質公債費比率（分子）の構造'!L$51</f>
        <v>5</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656</v>
      </c>
      <c r="C44" s="113"/>
      <c r="D44" s="113"/>
      <c r="E44" s="113">
        <f>'実質公債費比率（分子）の構造'!L$50</f>
        <v>518</v>
      </c>
      <c r="F44" s="113"/>
      <c r="G44" s="113"/>
      <c r="H44" s="113">
        <f>'実質公債費比率（分子）の構造'!M$50</f>
        <v>767</v>
      </c>
      <c r="I44" s="113"/>
      <c r="J44" s="113"/>
      <c r="K44" s="113">
        <f>'実質公債費比率（分子）の構造'!N$50</f>
        <v>688</v>
      </c>
      <c r="L44" s="113"/>
      <c r="M44" s="113"/>
      <c r="N44" s="113">
        <f>'実質公債費比率（分子）の構造'!O$50</f>
        <v>655</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3681</v>
      </c>
      <c r="C46" s="113"/>
      <c r="D46" s="113"/>
      <c r="E46" s="113">
        <f>'実質公債費比率（分子）の構造'!L$48</f>
        <v>3704</v>
      </c>
      <c r="F46" s="113"/>
      <c r="G46" s="113"/>
      <c r="H46" s="113">
        <f>'実質公債費比率（分子）の構造'!M$48</f>
        <v>3763</v>
      </c>
      <c r="I46" s="113"/>
      <c r="J46" s="113"/>
      <c r="K46" s="113">
        <f>'実質公債費比率（分子）の構造'!N$48</f>
        <v>3578</v>
      </c>
      <c r="L46" s="113"/>
      <c r="M46" s="113"/>
      <c r="N46" s="113">
        <f>'実質公債費比率（分子）の構造'!O$48</f>
        <v>3633</v>
      </c>
      <c r="O46" s="113"/>
      <c r="P46" s="113"/>
    </row>
    <row r="47" spans="1:16">
      <c r="A47" s="113" t="s">
        <v>54</v>
      </c>
      <c r="B47" s="113">
        <f>'実質公債費比率（分子）の構造'!K$47</f>
        <v>2533</v>
      </c>
      <c r="C47" s="113"/>
      <c r="D47" s="113"/>
      <c r="E47" s="113">
        <f>'実質公債費比率（分子）の構造'!L$47</f>
        <v>4167</v>
      </c>
      <c r="F47" s="113"/>
      <c r="G47" s="113"/>
      <c r="H47" s="113">
        <f>'実質公債費比率（分子）の構造'!M$47</f>
        <v>5833</v>
      </c>
      <c r="I47" s="113"/>
      <c r="J47" s="113"/>
      <c r="K47" s="113">
        <f>'実質公債費比率（分子）の構造'!N$47</f>
        <v>7167</v>
      </c>
      <c r="L47" s="113"/>
      <c r="M47" s="113"/>
      <c r="N47" s="113">
        <f>'実質公債費比率（分子）の構造'!O$47</f>
        <v>8500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75491</v>
      </c>
      <c r="C49" s="113"/>
      <c r="D49" s="113"/>
      <c r="E49" s="113">
        <f>'実質公債費比率（分子）の構造'!L$45</f>
        <v>73923</v>
      </c>
      <c r="F49" s="113"/>
      <c r="G49" s="113"/>
      <c r="H49" s="113">
        <f>'実質公債費比率（分子）の構造'!M$45</f>
        <v>72252</v>
      </c>
      <c r="I49" s="113"/>
      <c r="J49" s="113"/>
      <c r="K49" s="113">
        <f>'実質公債費比率（分子）の構造'!N$45</f>
        <v>70719</v>
      </c>
      <c r="L49" s="113"/>
      <c r="M49" s="113"/>
      <c r="N49" s="113">
        <f>'実質公債費比率（分子）の構造'!O$45</f>
        <v>68346</v>
      </c>
      <c r="O49" s="113"/>
      <c r="P49" s="113"/>
    </row>
    <row r="50" spans="1:16">
      <c r="A50" s="113" t="s">
        <v>57</v>
      </c>
      <c r="B50" s="113" t="e">
        <f>NA()</f>
        <v>#N/A</v>
      </c>
      <c r="C50" s="113">
        <f>IF(ISNUMBER('実質公債費比率（分子）の構造'!K$53),'実質公債費比率（分子）の構造'!K$53,NA())</f>
        <v>34270</v>
      </c>
      <c r="D50" s="113" t="e">
        <f>NA()</f>
        <v>#N/A</v>
      </c>
      <c r="E50" s="113" t="e">
        <f>NA()</f>
        <v>#N/A</v>
      </c>
      <c r="F50" s="113">
        <f>IF(ISNUMBER('実質公債費比率（分子）の構造'!L$53),'実質公債費比率（分子）の構造'!L$53,NA())</f>
        <v>31642</v>
      </c>
      <c r="G50" s="113" t="e">
        <f>NA()</f>
        <v>#N/A</v>
      </c>
      <c r="H50" s="113" t="e">
        <f>NA()</f>
        <v>#N/A</v>
      </c>
      <c r="I50" s="113">
        <f>IF(ISNUMBER('実質公債費比率（分子）の構造'!M$53),'実質公債費比率（分子）の構造'!M$53,NA())</f>
        <v>30104</v>
      </c>
      <c r="J50" s="113" t="e">
        <f>NA()</f>
        <v>#N/A</v>
      </c>
      <c r="K50" s="113" t="e">
        <f>NA()</f>
        <v>#N/A</v>
      </c>
      <c r="L50" s="113">
        <f>IF(ISNUMBER('実質公債費比率（分子）の構造'!N$53),'実質公債費比率（分子）の構造'!N$53,NA())</f>
        <v>28775</v>
      </c>
      <c r="M50" s="113" t="e">
        <f>NA()</f>
        <v>#N/A</v>
      </c>
      <c r="N50" s="113" t="e">
        <f>NA()</f>
        <v>#N/A</v>
      </c>
      <c r="O50" s="113">
        <f>IF(ISNUMBER('実質公債費比率（分子）の構造'!O$53),'実質公債費比率（分子）の構造'!O$53,NA())</f>
        <v>27653</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607961</v>
      </c>
      <c r="E56" s="112"/>
      <c r="F56" s="112"/>
      <c r="G56" s="112">
        <f>'将来負担比率（分子）の構造'!J$52</f>
        <v>611105</v>
      </c>
      <c r="H56" s="112"/>
      <c r="I56" s="112"/>
      <c r="J56" s="112">
        <f>'将来負担比率（分子）の構造'!K$52</f>
        <v>610257</v>
      </c>
      <c r="K56" s="112"/>
      <c r="L56" s="112"/>
      <c r="M56" s="112">
        <f>'将来負担比率（分子）の構造'!L$52</f>
        <v>601845</v>
      </c>
      <c r="N56" s="112"/>
      <c r="O56" s="112"/>
      <c r="P56" s="112">
        <f>'将来負担比率（分子）の構造'!M$52</f>
        <v>588948</v>
      </c>
    </row>
    <row r="57" spans="1:16">
      <c r="A57" s="112" t="s">
        <v>34</v>
      </c>
      <c r="B57" s="112"/>
      <c r="C57" s="112"/>
      <c r="D57" s="112">
        <f>'将来負担比率（分子）の構造'!I$51</f>
        <v>24050</v>
      </c>
      <c r="E57" s="112"/>
      <c r="F57" s="112"/>
      <c r="G57" s="112">
        <f>'将来負担比率（分子）の構造'!J$51</f>
        <v>22616</v>
      </c>
      <c r="H57" s="112"/>
      <c r="I57" s="112"/>
      <c r="J57" s="112">
        <f>'将来負担比率（分子）の構造'!K$51</f>
        <v>21694</v>
      </c>
      <c r="K57" s="112"/>
      <c r="L57" s="112"/>
      <c r="M57" s="112">
        <f>'将来負担比率（分子）の構造'!L$51</f>
        <v>21012</v>
      </c>
      <c r="N57" s="112"/>
      <c r="O57" s="112"/>
      <c r="P57" s="112">
        <f>'将来負担比率（分子）の構造'!M$51</f>
        <v>20223</v>
      </c>
    </row>
    <row r="58" spans="1:16">
      <c r="A58" s="112" t="s">
        <v>33</v>
      </c>
      <c r="B58" s="112"/>
      <c r="C58" s="112"/>
      <c r="D58" s="112">
        <f>'将来負担比率（分子）の構造'!I$50</f>
        <v>63898</v>
      </c>
      <c r="E58" s="112"/>
      <c r="F58" s="112"/>
      <c r="G58" s="112">
        <f>'将来負担比率（分子）の構造'!J$50</f>
        <v>61768</v>
      </c>
      <c r="H58" s="112"/>
      <c r="I58" s="112"/>
      <c r="J58" s="112">
        <f>'将来負担比率（分子）の構造'!K$50</f>
        <v>67556</v>
      </c>
      <c r="K58" s="112"/>
      <c r="L58" s="112"/>
      <c r="M58" s="112">
        <f>'将来負担比率（分子）の構造'!L$50</f>
        <v>76046</v>
      </c>
      <c r="N58" s="112"/>
      <c r="O58" s="112"/>
      <c r="P58" s="112">
        <f>'将来負担比率（分子）の構造'!M$50</f>
        <v>80853</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21810</v>
      </c>
      <c r="C61" s="112"/>
      <c r="D61" s="112"/>
      <c r="E61" s="112">
        <f>'将来負担比率（分子）の構造'!J$46</f>
        <v>2169</v>
      </c>
      <c r="F61" s="112"/>
      <c r="G61" s="112"/>
      <c r="H61" s="112">
        <f>'将来負担比率（分子）の構造'!K$46</f>
        <v>2234</v>
      </c>
      <c r="I61" s="112"/>
      <c r="J61" s="112"/>
      <c r="K61" s="112">
        <f>'将来負担比率（分子）の構造'!L$46</f>
        <v>2450</v>
      </c>
      <c r="L61" s="112"/>
      <c r="M61" s="112"/>
      <c r="N61" s="112">
        <f>'将来負担比率（分子）の構造'!M$46</f>
        <v>2437</v>
      </c>
      <c r="O61" s="112"/>
      <c r="P61" s="112"/>
    </row>
    <row r="62" spans="1:16">
      <c r="A62" s="112" t="s">
        <v>27</v>
      </c>
      <c r="B62" s="112">
        <f>'将来負担比率（分子）の構造'!I$45</f>
        <v>133567</v>
      </c>
      <c r="C62" s="112"/>
      <c r="D62" s="112"/>
      <c r="E62" s="112">
        <f>'将来負担比率（分子）の構造'!J$45</f>
        <v>125935</v>
      </c>
      <c r="F62" s="112"/>
      <c r="G62" s="112"/>
      <c r="H62" s="112">
        <f>'将来負担比率（分子）の構造'!K$45</f>
        <v>117363</v>
      </c>
      <c r="I62" s="112"/>
      <c r="J62" s="112"/>
      <c r="K62" s="112">
        <f>'将来負担比率（分子）の構造'!L$45</f>
        <v>114915</v>
      </c>
      <c r="L62" s="112"/>
      <c r="M62" s="112"/>
      <c r="N62" s="112">
        <f>'将来負担比率（分子）の構造'!M$45</f>
        <v>114534</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25</v>
      </c>
      <c r="B64" s="112">
        <f>'将来負担比率（分子）の構造'!I$43</f>
        <v>49862</v>
      </c>
      <c r="C64" s="112"/>
      <c r="D64" s="112"/>
      <c r="E64" s="112">
        <f>'将来負担比率（分子）の構造'!J$43</f>
        <v>46499</v>
      </c>
      <c r="F64" s="112"/>
      <c r="G64" s="112"/>
      <c r="H64" s="112">
        <f>'将来負担比率（分子）の構造'!K$43</f>
        <v>43151</v>
      </c>
      <c r="I64" s="112"/>
      <c r="J64" s="112"/>
      <c r="K64" s="112">
        <f>'将来負担比率（分子）の構造'!L$43</f>
        <v>40709</v>
      </c>
      <c r="L64" s="112"/>
      <c r="M64" s="112"/>
      <c r="N64" s="112">
        <f>'将来負担比率（分子）の構造'!M$43</f>
        <v>39384</v>
      </c>
      <c r="O64" s="112"/>
      <c r="P64" s="112"/>
    </row>
    <row r="65" spans="1:16">
      <c r="A65" s="112" t="s">
        <v>24</v>
      </c>
      <c r="B65" s="112">
        <f>'将来負担比率（分子）の構造'!I$42</f>
        <v>1211</v>
      </c>
      <c r="C65" s="112"/>
      <c r="D65" s="112"/>
      <c r="E65" s="112">
        <f>'将来負担比率（分子）の構造'!J$42</f>
        <v>11737</v>
      </c>
      <c r="F65" s="112"/>
      <c r="G65" s="112"/>
      <c r="H65" s="112">
        <f>'将来負担比率（分子）の構造'!K$42</f>
        <v>11025</v>
      </c>
      <c r="I65" s="112"/>
      <c r="J65" s="112"/>
      <c r="K65" s="112">
        <f>'将来負担比率（分子）の構造'!L$42</f>
        <v>10373</v>
      </c>
      <c r="L65" s="112"/>
      <c r="M65" s="112"/>
      <c r="N65" s="112">
        <f>'将来負担比率（分子）の構造'!M$42</f>
        <v>9794</v>
      </c>
      <c r="O65" s="112"/>
      <c r="P65" s="112"/>
    </row>
    <row r="66" spans="1:16">
      <c r="A66" s="112" t="s">
        <v>23</v>
      </c>
      <c r="B66" s="112">
        <f>'将来負担比率（分子）の構造'!I$41</f>
        <v>895143</v>
      </c>
      <c r="C66" s="112"/>
      <c r="D66" s="112"/>
      <c r="E66" s="112">
        <f>'将来負担比率（分子）の構造'!J$41</f>
        <v>889242</v>
      </c>
      <c r="F66" s="112"/>
      <c r="G66" s="112"/>
      <c r="H66" s="112">
        <f>'将来負担比率（分子）の構造'!K$41</f>
        <v>878660</v>
      </c>
      <c r="I66" s="112"/>
      <c r="J66" s="112"/>
      <c r="K66" s="112">
        <f>'将来負担比率（分子）の構造'!L$41</f>
        <v>871423</v>
      </c>
      <c r="L66" s="112"/>
      <c r="M66" s="112"/>
      <c r="N66" s="112">
        <f>'将来負担比率（分子）の構造'!M$41</f>
        <v>866636</v>
      </c>
      <c r="O66" s="112"/>
      <c r="P66" s="112"/>
    </row>
    <row r="67" spans="1:16">
      <c r="A67" s="112" t="s">
        <v>61</v>
      </c>
      <c r="B67" s="112" t="e">
        <f>NA()</f>
        <v>#N/A</v>
      </c>
      <c r="C67" s="112">
        <f>IF(ISNUMBER('将来負担比率（分子）の構造'!I$53), IF('将来負担比率（分子）の構造'!I$53 &lt; 0, 0, '将来負担比率（分子）の構造'!I$53), NA())</f>
        <v>405684</v>
      </c>
      <c r="D67" s="112" t="e">
        <f>NA()</f>
        <v>#N/A</v>
      </c>
      <c r="E67" s="112" t="e">
        <f>NA()</f>
        <v>#N/A</v>
      </c>
      <c r="F67" s="112">
        <f>IF(ISNUMBER('将来負担比率（分子）の構造'!J$53), IF('将来負担比率（分子）の構造'!J$53 &lt; 0, 0, '将来負担比率（分子）の構造'!J$53), NA())</f>
        <v>380093</v>
      </c>
      <c r="G67" s="112" t="e">
        <f>NA()</f>
        <v>#N/A</v>
      </c>
      <c r="H67" s="112" t="e">
        <f>NA()</f>
        <v>#N/A</v>
      </c>
      <c r="I67" s="112">
        <f>IF(ISNUMBER('将来負担比率（分子）の構造'!K$53), IF('将来負担比率（分子）の構造'!K$53 &lt; 0, 0, '将来負担比率（分子）の構造'!K$53), NA())</f>
        <v>352926</v>
      </c>
      <c r="J67" s="112" t="e">
        <f>NA()</f>
        <v>#N/A</v>
      </c>
      <c r="K67" s="112" t="e">
        <f>NA()</f>
        <v>#N/A</v>
      </c>
      <c r="L67" s="112">
        <f>IF(ISNUMBER('将来負担比率（分子）の構造'!L$53), IF('将来負担比率（分子）の構造'!L$53 &lt; 0, 0, '将来負担比率（分子）の構造'!L$53), NA())</f>
        <v>340967</v>
      </c>
      <c r="M67" s="112" t="e">
        <f>NA()</f>
        <v>#N/A</v>
      </c>
      <c r="N67" s="112" t="e">
        <f>NA()</f>
        <v>#N/A</v>
      </c>
      <c r="O67" s="112">
        <f>IF(ISNUMBER('将来負担比率（分子）の構造'!M$53), IF('将来負担比率（分子）の構造'!M$53 &lt; 0, 0, '将来負担比率（分子）の構造'!M$53), NA())</f>
        <v>342762</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547</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547</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548</v>
      </c>
      <c r="C41" s="240"/>
      <c r="D41" s="240"/>
      <c r="E41" s="240"/>
      <c r="F41" s="240"/>
      <c r="G41" s="240"/>
      <c r="H41" s="240"/>
      <c r="I41" s="240"/>
      <c r="J41" s="240"/>
      <c r="K41" s="240"/>
      <c r="L41" s="240"/>
      <c r="M41" s="240"/>
      <c r="N41" s="240"/>
      <c r="O41" s="240"/>
      <c r="P41" s="241"/>
    </row>
    <row r="42" spans="1:17" ht="13.2">
      <c r="B42" s="242"/>
      <c r="C42" s="238"/>
      <c r="D42" s="238"/>
      <c r="E42" s="238"/>
      <c r="F42" s="238"/>
      <c r="G42" s="374" t="s">
        <v>549</v>
      </c>
      <c r="H42" s="375"/>
      <c r="I42" s="376"/>
      <c r="J42" s="376"/>
      <c r="K42" s="376"/>
      <c r="L42" s="377"/>
      <c r="M42" s="377"/>
      <c r="N42" s="377"/>
      <c r="O42" s="377"/>
    </row>
    <row r="43" spans="1:17" ht="13.2">
      <c r="B43" s="242"/>
      <c r="C43" s="238"/>
      <c r="D43" s="238"/>
      <c r="E43" s="238"/>
      <c r="F43" s="238"/>
      <c r="G43" s="1202" t="s">
        <v>560</v>
      </c>
      <c r="H43" s="1202"/>
      <c r="I43" s="1202"/>
      <c r="J43" s="1202"/>
      <c r="K43" s="1202"/>
      <c r="L43" s="1202"/>
      <c r="M43" s="1202"/>
      <c r="N43" s="1202"/>
      <c r="O43" s="1202"/>
    </row>
    <row r="44" spans="1:17" ht="13.2">
      <c r="B44" s="242"/>
      <c r="C44" s="238"/>
      <c r="D44" s="238"/>
      <c r="E44" s="238"/>
      <c r="F44" s="238"/>
      <c r="G44" s="1202"/>
      <c r="H44" s="1202"/>
      <c r="I44" s="1202"/>
      <c r="J44" s="1202"/>
      <c r="K44" s="1202"/>
      <c r="L44" s="1202"/>
      <c r="M44" s="1202"/>
      <c r="N44" s="1202"/>
      <c r="O44" s="1202"/>
    </row>
    <row r="45" spans="1:17" ht="13.2">
      <c r="B45" s="242"/>
      <c r="C45" s="238"/>
      <c r="D45" s="238"/>
      <c r="E45" s="238"/>
      <c r="F45" s="238"/>
      <c r="G45" s="1202"/>
      <c r="H45" s="1202"/>
      <c r="I45" s="1202"/>
      <c r="J45" s="1202"/>
      <c r="K45" s="1202"/>
      <c r="L45" s="1202"/>
      <c r="M45" s="1202"/>
      <c r="N45" s="1202"/>
      <c r="O45" s="1202"/>
    </row>
    <row r="46" spans="1:17" ht="13.2">
      <c r="B46" s="242"/>
      <c r="C46" s="238"/>
      <c r="D46" s="238"/>
      <c r="E46" s="238"/>
      <c r="F46" s="238"/>
      <c r="G46" s="1202"/>
      <c r="H46" s="1202"/>
      <c r="I46" s="1202"/>
      <c r="J46" s="1202"/>
      <c r="K46" s="1202"/>
      <c r="L46" s="1202"/>
      <c r="M46" s="1202"/>
      <c r="N46" s="1202"/>
      <c r="O46" s="1202"/>
    </row>
    <row r="47" spans="1:17" ht="13.2">
      <c r="B47" s="242"/>
      <c r="C47" s="238"/>
      <c r="D47" s="238"/>
      <c r="E47" s="238"/>
      <c r="F47" s="238"/>
      <c r="G47" s="1202"/>
      <c r="H47" s="1202"/>
      <c r="I47" s="1202"/>
      <c r="J47" s="1202"/>
      <c r="K47" s="1202"/>
      <c r="L47" s="1202"/>
      <c r="M47" s="1202"/>
      <c r="N47" s="1202"/>
      <c r="O47" s="1202"/>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550</v>
      </c>
      <c r="H49" s="375"/>
      <c r="I49" s="375"/>
      <c r="J49" s="375"/>
      <c r="K49" s="375"/>
      <c r="L49" s="375"/>
      <c r="M49" s="375"/>
      <c r="N49" s="375"/>
      <c r="O49" s="375"/>
    </row>
    <row r="50" spans="1:17" ht="13.2">
      <c r="B50" s="242"/>
      <c r="C50" s="238"/>
      <c r="D50" s="238"/>
      <c r="E50" s="238"/>
      <c r="F50" s="238"/>
      <c r="G50" s="1192"/>
      <c r="H50" s="1192"/>
      <c r="I50" s="1192"/>
      <c r="J50" s="1192"/>
      <c r="K50" s="379" t="s">
        <v>564</v>
      </c>
      <c r="L50" s="379" t="s">
        <v>551</v>
      </c>
      <c r="M50" s="380" t="s">
        <v>552</v>
      </c>
      <c r="N50" s="380" t="s">
        <v>553</v>
      </c>
      <c r="O50" s="380" t="s">
        <v>554</v>
      </c>
    </row>
    <row r="51" spans="1:17" ht="13.2">
      <c r="B51" s="242"/>
      <c r="C51" s="238"/>
      <c r="D51" s="238"/>
      <c r="E51" s="238"/>
      <c r="F51" s="238"/>
      <c r="G51" s="1193" t="s">
        <v>555</v>
      </c>
      <c r="H51" s="1193"/>
      <c r="I51" s="1194" t="s">
        <v>556</v>
      </c>
      <c r="J51" s="1194"/>
      <c r="K51" s="1195"/>
      <c r="L51" s="1195"/>
      <c r="M51" s="1195"/>
      <c r="N51" s="1195"/>
      <c r="O51" s="1195"/>
    </row>
    <row r="52" spans="1:17" ht="13.2">
      <c r="B52" s="242"/>
      <c r="C52" s="238"/>
      <c r="D52" s="238"/>
      <c r="E52" s="238"/>
      <c r="F52" s="238"/>
      <c r="G52" s="1193"/>
      <c r="H52" s="1193"/>
      <c r="I52" s="1194"/>
      <c r="J52" s="1194"/>
      <c r="K52" s="1196"/>
      <c r="L52" s="1196"/>
      <c r="M52" s="1196"/>
      <c r="N52" s="1196"/>
      <c r="O52" s="1196"/>
    </row>
    <row r="53" spans="1:17" ht="13.2">
      <c r="A53" s="381"/>
      <c r="B53" s="242"/>
      <c r="C53" s="238"/>
      <c r="D53" s="238"/>
      <c r="E53" s="238"/>
      <c r="F53" s="238"/>
      <c r="G53" s="1193"/>
      <c r="H53" s="1193"/>
      <c r="I53" s="1197" t="s">
        <v>557</v>
      </c>
      <c r="J53" s="1197"/>
      <c r="K53" s="1198"/>
      <c r="L53" s="1198"/>
      <c r="M53" s="1198"/>
      <c r="N53" s="1198"/>
      <c r="O53" s="1198"/>
    </row>
    <row r="54" spans="1:17" ht="13.2">
      <c r="A54" s="381"/>
      <c r="B54" s="242"/>
      <c r="C54" s="238"/>
      <c r="D54" s="238"/>
      <c r="E54" s="238"/>
      <c r="F54" s="238"/>
      <c r="G54" s="1193"/>
      <c r="H54" s="1193"/>
      <c r="I54" s="1197"/>
      <c r="J54" s="1197"/>
      <c r="K54" s="1199"/>
      <c r="L54" s="1199"/>
      <c r="M54" s="1199"/>
      <c r="N54" s="1199"/>
      <c r="O54" s="1199"/>
    </row>
    <row r="55" spans="1:17" ht="13.2">
      <c r="A55" s="381"/>
      <c r="B55" s="242"/>
      <c r="C55" s="238"/>
      <c r="D55" s="238"/>
      <c r="E55" s="238"/>
      <c r="F55" s="238"/>
      <c r="G55" s="1197" t="s">
        <v>558</v>
      </c>
      <c r="H55" s="1197"/>
      <c r="I55" s="1197" t="s">
        <v>556</v>
      </c>
      <c r="J55" s="1197"/>
      <c r="K55" s="1195"/>
      <c r="L55" s="1195"/>
      <c r="M55" s="1195"/>
      <c r="N55" s="1195"/>
      <c r="O55" s="1195"/>
    </row>
    <row r="56" spans="1:17" ht="13.2">
      <c r="A56" s="381"/>
      <c r="B56" s="242"/>
      <c r="C56" s="238"/>
      <c r="D56" s="238"/>
      <c r="E56" s="238"/>
      <c r="F56" s="238"/>
      <c r="G56" s="1197"/>
      <c r="H56" s="1197"/>
      <c r="I56" s="1197"/>
      <c r="J56" s="1197"/>
      <c r="K56" s="1196"/>
      <c r="L56" s="1196"/>
      <c r="M56" s="1196"/>
      <c r="N56" s="1196"/>
      <c r="O56" s="1196"/>
    </row>
    <row r="57" spans="1:17" s="381" customFormat="1" ht="13.2">
      <c r="B57" s="382"/>
      <c r="C57" s="383"/>
      <c r="D57" s="383"/>
      <c r="E57" s="383"/>
      <c r="F57" s="383"/>
      <c r="G57" s="1197"/>
      <c r="H57" s="1197"/>
      <c r="I57" s="1200" t="s">
        <v>557</v>
      </c>
      <c r="J57" s="1200"/>
      <c r="K57" s="1201"/>
      <c r="L57" s="1201"/>
      <c r="M57" s="1201"/>
      <c r="N57" s="1201"/>
      <c r="O57" s="1201"/>
      <c r="P57" s="384"/>
      <c r="Q57" s="382"/>
    </row>
    <row r="58" spans="1:17" s="381" customFormat="1" ht="13.2">
      <c r="A58" s="237"/>
      <c r="B58" s="382"/>
      <c r="C58" s="383"/>
      <c r="D58" s="383"/>
      <c r="E58" s="383"/>
      <c r="F58" s="383"/>
      <c r="G58" s="1197"/>
      <c r="H58" s="1197"/>
      <c r="I58" s="1200"/>
      <c r="J58" s="1200"/>
      <c r="K58" s="1199"/>
      <c r="L58" s="1199"/>
      <c r="M58" s="1199"/>
      <c r="N58" s="1199"/>
      <c r="O58" s="1199"/>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559</v>
      </c>
      <c r="C63" s="238"/>
      <c r="D63" s="238"/>
      <c r="E63" s="238"/>
      <c r="F63" s="238"/>
      <c r="G63" s="238"/>
      <c r="H63" s="238"/>
      <c r="I63" s="238"/>
      <c r="J63" s="238"/>
      <c r="K63" s="238"/>
      <c r="L63" s="238"/>
      <c r="M63" s="238"/>
      <c r="N63" s="238"/>
      <c r="O63" s="238"/>
    </row>
    <row r="64" spans="1:17" ht="13.2">
      <c r="B64" s="242"/>
      <c r="C64" s="238"/>
      <c r="D64" s="238"/>
      <c r="E64" s="238"/>
      <c r="F64" s="238"/>
      <c r="G64" s="391" t="s">
        <v>549</v>
      </c>
      <c r="I64" s="392"/>
      <c r="J64" s="392"/>
      <c r="K64" s="392"/>
      <c r="L64" s="392"/>
      <c r="M64" s="392"/>
      <c r="N64" s="393"/>
      <c r="O64" s="392"/>
    </row>
    <row r="65" spans="2:30" ht="13.2">
      <c r="B65" s="242"/>
      <c r="C65" s="238"/>
      <c r="D65" s="238"/>
      <c r="E65" s="238"/>
      <c r="F65" s="238"/>
      <c r="G65" s="1202" t="s">
        <v>565</v>
      </c>
      <c r="H65" s="1202"/>
      <c r="I65" s="1202"/>
      <c r="J65" s="1202"/>
      <c r="K65" s="1202"/>
      <c r="L65" s="1202"/>
      <c r="M65" s="1202"/>
      <c r="N65" s="1202"/>
      <c r="O65" s="1202"/>
    </row>
    <row r="66" spans="2:30" ht="13.2">
      <c r="B66" s="242"/>
      <c r="C66" s="238"/>
      <c r="D66" s="238"/>
      <c r="E66" s="238"/>
      <c r="F66" s="238"/>
      <c r="G66" s="1202"/>
      <c r="H66" s="1202"/>
      <c r="I66" s="1202"/>
      <c r="J66" s="1202"/>
      <c r="K66" s="1202"/>
      <c r="L66" s="1202"/>
      <c r="M66" s="1202"/>
      <c r="N66" s="1202"/>
      <c r="O66" s="1202"/>
    </row>
    <row r="67" spans="2:30" ht="13.2">
      <c r="B67" s="242"/>
      <c r="C67" s="238"/>
      <c r="D67" s="238"/>
      <c r="E67" s="238"/>
      <c r="F67" s="238"/>
      <c r="G67" s="1202"/>
      <c r="H67" s="1202"/>
      <c r="I67" s="1202"/>
      <c r="J67" s="1202"/>
      <c r="K67" s="1202"/>
      <c r="L67" s="1202"/>
      <c r="M67" s="1202"/>
      <c r="N67" s="1202"/>
      <c r="O67" s="1202"/>
    </row>
    <row r="68" spans="2:30" ht="13.2">
      <c r="B68" s="242"/>
      <c r="C68" s="238"/>
      <c r="D68" s="238"/>
      <c r="E68" s="238"/>
      <c r="F68" s="238"/>
      <c r="G68" s="1202"/>
      <c r="H68" s="1202"/>
      <c r="I68" s="1202"/>
      <c r="J68" s="1202"/>
      <c r="K68" s="1202"/>
      <c r="L68" s="1202"/>
      <c r="M68" s="1202"/>
      <c r="N68" s="1202"/>
      <c r="O68" s="1202"/>
    </row>
    <row r="69" spans="2:30" ht="13.2">
      <c r="B69" s="242"/>
      <c r="C69" s="238"/>
      <c r="D69" s="238"/>
      <c r="E69" s="238"/>
      <c r="F69" s="238"/>
      <c r="G69" s="1202"/>
      <c r="H69" s="1202"/>
      <c r="I69" s="1202"/>
      <c r="J69" s="1202"/>
      <c r="K69" s="1202"/>
      <c r="L69" s="1202"/>
      <c r="M69" s="1202"/>
      <c r="N69" s="1202"/>
      <c r="O69" s="1202"/>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561</v>
      </c>
      <c r="I71" s="399"/>
      <c r="J71" s="395"/>
      <c r="K71" s="395"/>
      <c r="L71" s="396"/>
      <c r="M71" s="395"/>
      <c r="N71" s="396"/>
      <c r="O71" s="397"/>
    </row>
    <row r="72" spans="2:30" ht="13.2">
      <c r="B72" s="242"/>
      <c r="C72" s="238"/>
      <c r="D72" s="238"/>
      <c r="E72" s="238"/>
      <c r="F72" s="238"/>
      <c r="G72" s="1197"/>
      <c r="H72" s="1197"/>
      <c r="I72" s="1197"/>
      <c r="J72" s="1197"/>
      <c r="K72" s="400" t="s">
        <v>564</v>
      </c>
      <c r="L72" s="400" t="s">
        <v>551</v>
      </c>
      <c r="M72" s="401" t="s">
        <v>552</v>
      </c>
      <c r="N72" s="401" t="s">
        <v>553</v>
      </c>
      <c r="O72" s="401" t="s">
        <v>554</v>
      </c>
    </row>
    <row r="73" spans="2:30" ht="13.2">
      <c r="B73" s="242"/>
      <c r="C73" s="238"/>
      <c r="D73" s="238"/>
      <c r="E73" s="238"/>
      <c r="F73" s="238"/>
      <c r="G73" s="1193" t="s">
        <v>555</v>
      </c>
      <c r="H73" s="1193"/>
      <c r="I73" s="1193" t="s">
        <v>556</v>
      </c>
      <c r="J73" s="1193"/>
      <c r="K73" s="1203">
        <v>191</v>
      </c>
      <c r="L73" s="1203">
        <v>182.7</v>
      </c>
      <c r="M73" s="1203">
        <v>171.1</v>
      </c>
      <c r="N73" s="1203">
        <v>163.4</v>
      </c>
      <c r="O73" s="1203">
        <v>164.9</v>
      </c>
      <c r="S73" s="237">
        <v>9.9</v>
      </c>
    </row>
    <row r="74" spans="2:30" ht="13.2">
      <c r="B74" s="242"/>
      <c r="C74" s="238"/>
      <c r="D74" s="238"/>
      <c r="E74" s="238"/>
      <c r="F74" s="238"/>
      <c r="G74" s="1193"/>
      <c r="H74" s="1193"/>
      <c r="I74" s="1193"/>
      <c r="J74" s="1193"/>
      <c r="K74" s="1203"/>
      <c r="L74" s="1203"/>
      <c r="M74" s="1203"/>
      <c r="N74" s="1203"/>
      <c r="O74" s="1203"/>
    </row>
    <row r="75" spans="2:30" ht="13.2">
      <c r="B75" s="242"/>
      <c r="C75" s="238"/>
      <c r="D75" s="238"/>
      <c r="E75" s="238"/>
      <c r="F75" s="238"/>
      <c r="G75" s="1193"/>
      <c r="H75" s="1193"/>
      <c r="I75" s="1197" t="s">
        <v>562</v>
      </c>
      <c r="J75" s="1197"/>
      <c r="K75" s="1204">
        <v>17.5</v>
      </c>
      <c r="L75" s="1204">
        <v>16.7</v>
      </c>
      <c r="M75" s="1204">
        <v>15.3</v>
      </c>
      <c r="N75" s="1204">
        <v>14.5</v>
      </c>
      <c r="O75" s="1204">
        <v>13.8</v>
      </c>
      <c r="U75" s="237">
        <v>81.2</v>
      </c>
      <c r="W75" s="237">
        <v>87.2</v>
      </c>
      <c r="Y75" s="237">
        <v>99.8</v>
      </c>
      <c r="AA75" s="237">
        <v>109.5</v>
      </c>
      <c r="AC75" s="237">
        <v>115.2</v>
      </c>
    </row>
    <row r="76" spans="2:30" ht="13.2">
      <c r="B76" s="242"/>
      <c r="C76" s="238"/>
      <c r="D76" s="238"/>
      <c r="E76" s="238"/>
      <c r="F76" s="238"/>
      <c r="G76" s="1193"/>
      <c r="H76" s="1193"/>
      <c r="I76" s="1197"/>
      <c r="J76" s="1197"/>
      <c r="K76" s="1199"/>
      <c r="L76" s="1199"/>
      <c r="M76" s="1199"/>
      <c r="N76" s="1199"/>
      <c r="O76" s="1199"/>
    </row>
    <row r="77" spans="2:30" ht="13.2">
      <c r="B77" s="242"/>
      <c r="C77" s="238"/>
      <c r="D77" s="238"/>
      <c r="E77" s="238"/>
      <c r="F77" s="238"/>
      <c r="G77" s="1197" t="s">
        <v>558</v>
      </c>
      <c r="H77" s="1197"/>
      <c r="I77" s="1197" t="s">
        <v>556</v>
      </c>
      <c r="J77" s="1197"/>
      <c r="K77" s="1203">
        <v>239.7</v>
      </c>
      <c r="L77" s="1203">
        <v>233.9</v>
      </c>
      <c r="M77" s="1203">
        <v>216</v>
      </c>
      <c r="N77" s="1203">
        <v>169.1</v>
      </c>
      <c r="O77" s="1203">
        <v>174.6</v>
      </c>
      <c r="R77" s="237">
        <v>12.3</v>
      </c>
      <c r="T77" s="237">
        <v>11.1</v>
      </c>
    </row>
    <row r="78" spans="2:30" ht="13.2">
      <c r="B78" s="242"/>
      <c r="C78" s="238"/>
      <c r="D78" s="238"/>
      <c r="E78" s="238"/>
      <c r="F78" s="238"/>
      <c r="G78" s="1197"/>
      <c r="H78" s="1197"/>
      <c r="I78" s="1197"/>
      <c r="J78" s="1197"/>
      <c r="K78" s="1203"/>
      <c r="L78" s="1203"/>
      <c r="M78" s="1203"/>
      <c r="N78" s="1203"/>
      <c r="O78" s="1203"/>
    </row>
    <row r="79" spans="2:30" ht="13.2">
      <c r="B79" s="242"/>
      <c r="C79" s="238"/>
      <c r="D79" s="238"/>
      <c r="E79" s="238"/>
      <c r="F79" s="238"/>
      <c r="G79" s="1197"/>
      <c r="H79" s="1197"/>
      <c r="I79" s="1200" t="s">
        <v>562</v>
      </c>
      <c r="J79" s="1200"/>
      <c r="K79" s="1205">
        <v>17.100000000000001</v>
      </c>
      <c r="L79" s="1205">
        <v>16.899999999999999</v>
      </c>
      <c r="M79" s="1205">
        <v>16.2</v>
      </c>
      <c r="N79" s="1205">
        <v>14.1</v>
      </c>
      <c r="O79" s="1205">
        <v>13.1</v>
      </c>
      <c r="V79" s="237">
        <v>53.5</v>
      </c>
      <c r="X79" s="237">
        <v>48.2</v>
      </c>
      <c r="Z79" s="237">
        <v>34.200000000000003</v>
      </c>
      <c r="AB79" s="237">
        <v>30.3</v>
      </c>
      <c r="AD79" s="237">
        <v>28.9</v>
      </c>
    </row>
    <row r="80" spans="2:30" ht="13.2">
      <c r="B80" s="242"/>
      <c r="C80" s="238"/>
      <c r="D80" s="238"/>
      <c r="E80" s="238"/>
      <c r="F80" s="238"/>
      <c r="G80" s="1197"/>
      <c r="H80" s="1197"/>
      <c r="I80" s="1200"/>
      <c r="J80" s="1200"/>
      <c r="K80" s="1205"/>
      <c r="L80" s="1205"/>
      <c r="M80" s="1205"/>
      <c r="N80" s="1205"/>
      <c r="O80" s="1205"/>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x5myyRxKingDSYJYhYMgKR3LpNYGHOL55VvS9DKDjh7gqiqKdj2YXvDB6lGUHtson68MmXKTqDtC8KdoxWUlw==" saltValue="ymDUDugSv9e0MXsRZoUJog==" spinCount="100000"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M1"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2018-02-26T23:44:18Z</cp:lastPrinted>
  <dcterms:created xsi:type="dcterms:W3CDTF">2018-01-24T03:04:04Z</dcterms:created>
  <dcterms:modified xsi:type="dcterms:W3CDTF">2018-11-28T07:36:46Z</dcterms:modified>
</cp:coreProperties>
</file>