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E32" i="9"/>
  <c r="U32" i="9"/>
  <c r="CO31" i="9"/>
  <c r="CO32" i="9" s="1"/>
  <c r="CO33" i="9" s="1"/>
  <c r="CO34" i="9" s="1"/>
  <c r="CO35" i="9" s="1"/>
  <c r="CO36" i="9" s="1"/>
  <c r="CO37" i="9" s="1"/>
  <c r="CO38" i="9" s="1"/>
  <c r="CO39" i="9" s="1"/>
  <c r="CO40" i="9" s="1"/>
  <c r="BW31" i="9"/>
  <c r="BW32"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alcChain>
</file>

<file path=xl/sharedStrings.xml><?xml version="1.0" encoding="utf-8"?>
<sst xmlns="http://schemas.openxmlformats.org/spreadsheetml/2006/main" count="1144" uniqueCount="569">
  <si>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</si>
  <si>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</si>
  <si>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</si>
  <si>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</si>
  <si>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</si>
  <si>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</si>
  <si>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</si>
  <si>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</si>
  <si>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</si>
  <si>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</si>
  <si>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</si>
  <si>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</si>
  <si>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</si>
  <si>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</si>
  <si>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</si>
  <si>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</si>
  <si>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</si>
  <si>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</si>
  <si>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</si>
  <si>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</si>
  <si>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</si>
  <si>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</si>
  <si>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</si>
  <si>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</si>
  <si>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</si>
  <si>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</si>
  <si>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</si>
  <si>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</si>
  <si>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</si>
  <si>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</si>
  <si>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</si>
  <si>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</si>
  <si>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</si>
  <si>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</si>
  <si>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</si>
  <si>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</si>
  <si>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</si>
  <si>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</si>
  <si>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</si>
  <si>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</si>
  <si>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</si>
  <si>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</si>
  <si>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</si>
  <si>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</si>
  <si>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</si>
  <si>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</si>
  <si>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</si>
  <si>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</si>
  <si>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</si>
  <si>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</si>
  <si>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</si>
  <si>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</si>
  <si>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</si>
  <si>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</si>
  <si>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</si>
  <si>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</si>
  <si>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</si>
  <si>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</si>
  <si>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</si>
  <si>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</si>
  <si>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</si>
  <si>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</si>
  <si>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</si>
  <si>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</si>
  <si>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</si>
  <si>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</si>
  <si>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</si>
  <si>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</si>
  <si>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</si>
  <si>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</si>
  <si>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</si>
  <si>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</si>
  <si>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</si>
  <si>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</si>
  <si>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</si>
  <si>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</si>
  <si>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</si>
  <si>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</si>
  <si>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</si>
  <si>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</si>
  <si>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</si>
  <si>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</si>
  <si>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</si>
  <si>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</si>
  <si>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</si>
  <si>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</si>
  <si>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</si>
  <si>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</si>
  <si>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</si>
  <si>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</si>
  <si>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</si>
  <si>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</si>
  <si>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</si>
  <si>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</si>
  <si>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</si>
  <si>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</si>
  <si>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</si>
  <si>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</si>
  <si>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</si>
  <si>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</si>
  <si>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</si>
  <si>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</si>
  <si>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</si>
  <si>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</si>
  <si>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</si>
  <si>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</si>
  <si>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</si>
  <si>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</si>
  <si>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</si>
  <si>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</si>
  <si>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</si>
  <si>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</si>
  <si>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</si>
  <si>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</si>
  <si>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</si>
  <si>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</si>
  <si>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</si>
  <si>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</si>
  <si>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</si>
  <si>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</si>
  <si>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</si>
  <si>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</si>
  <si>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</si>
  <si>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</si>
  <si>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</si>
  <si>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</si>
  <si>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</si>
  <si>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</si>
  <si>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</si>
  <si>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</si>
  <si>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</si>
  <si>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</si>
  <si>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</si>
  <si>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</si>
  <si>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</si>
  <si>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</si>
  <si>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</si>
  <si>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</si>
  <si>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</si>
  <si>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</si>
  <si>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</si>
  <si>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</si>
  <si>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</si>
  <si>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</si>
  <si>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</si>
  <si>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</si>
  <si>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</si>
  <si>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</si>
  <si>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</si>
  <si>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</si>
  <si>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</si>
  <si>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</si>
  <si>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</si>
  <si>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</si>
  <si>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</si>
  <si>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</si>
  <si>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</si>
  <si>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</si>
  <si>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</si>
  <si>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</si>
  <si>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</si>
  <si>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</si>
  <si>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</si>
  <si>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</si>
  <si>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</si>
  <si>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</si>
  <si>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</si>
  <si>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</si>
  <si>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</si>
  <si>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</si>
  <si>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</si>
  <si>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</si>
  <si>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</si>
  <si>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</si>
  <si>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</si>
  <si>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</si>
  <si>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</si>
  <si>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</si>
  <si>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</si>
  <si>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</si>
  <si>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</si>
  <si>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</si>
  <si>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</si>
  <si>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</si>
  <si>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</si>
  <si>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</si>
  <si>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</si>
  <si>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</si>
  <si>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</si>
  <si>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</si>
  <si>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</si>
  <si>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</si>
  <si>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</si>
  <si>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</si>
  <si>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</si>
  <si>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</si>
  <si>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</si>
  <si>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</si>
  <si>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</si>
  <si>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</si>
  <si>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</si>
  <si>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</si>
  <si>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</si>
  <si>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</si>
  <si>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</si>
  <si>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</si>
  <si>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</si>
  <si>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</si>
  <si>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</si>
  <si>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</si>
  <si>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</si>
  <si>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</si>
  <si>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</si>
  <si>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</si>
  <si>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</si>
  <si>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</si>
  <si>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</si>
  <si>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</si>
  <si>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</si>
  <si>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</si>
  <si>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</si>
  <si>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</si>
  <si>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</si>
  <si>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</si>
  <si>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</si>
  <si>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</si>
  <si>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</si>
  <si>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</si>
  <si>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</si>
  <si>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</si>
  <si>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</si>
  <si>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</si>
  <si>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</si>
  <si>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</si>
  <si>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</si>
  <si>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</si>
  <si>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</si>
  <si>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</si>
  <si>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</si>
  <si>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</si>
  <si>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</si>
  <si>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</si>
  <si>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</si>
  <si>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</si>
  <si>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</si>
  <si>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</si>
  <si>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</si>
  <si>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</si>
  <si>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</si>
  <si>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</si>
  <si>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</si>
  <si>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</si>
  <si>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</si>
  <si>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</si>
  <si>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</si>
  <si>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</si>
  <si>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</si>
  <si>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</si>
  <si>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</si>
  <si>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</si>
  <si>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</si>
  <si>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</si>
  <si>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</si>
  <si>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</si>
  <si>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</si>
  <si>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</si>
  <si>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</si>
  <si>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</si>
  <si>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</si>
  <si>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</si>
  <si>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</si>
  <si>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</si>
  <si>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</si>
  <si>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</si>
  <si>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</si>
  <si>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</si>
  <si>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</si>
  <si>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</si>
  <si>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</si>
  <si>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</si>
  <si>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</si>
  <si>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</si>
  <si>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</si>
  <si>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</si>
  <si>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</si>
  <si>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</si>
  <si>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</si>
  <si>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</si>
  <si>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</si>
  <si>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</si>
  <si>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</si>
  <si>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</si>
  <si>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</si>
  <si>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</si>
  <si>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</si>
  <si>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</si>
  <si>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</si>
  <si>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</si>
  <si>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</si>
  <si>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</si>
  <si>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</si>
  <si>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</si>
  <si>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</si>
  <si>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</si>
  <si>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</si>
  <si>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</si>
  <si>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</si>
  <si>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</si>
  <si>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</si>
  <si>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</si>
  <si>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</si>
  <si>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</si>
  <si>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</si>
  <si>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</si>
  <si>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長野県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</si>
  <si>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</si>
  <si>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</si>
  <si>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</si>
  <si>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</si>
  <si>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</si>
  <si>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</si>
  <si>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</si>
  <si>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</si>
  <si>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</si>
  <si>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</si>
  <si>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</si>
  <si>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</si>
  <si>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</si>
  <si>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</si>
  <si>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</si>
  <si>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</si>
  <si>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</si>
  <si>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</si>
  <si>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</si>
  <si>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</si>
  <si>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</si>
  <si>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市町村振興資金貸付金特別会計</t>
    <phoneticPr fontId="5"/>
  </si>
  <si>
    <t>母子父子寡婦福祉資金貸付金特別会計</t>
    <phoneticPr fontId="5"/>
  </si>
  <si>
    <t>心身障害者扶養共済事業費特別会計</t>
    <phoneticPr fontId="5"/>
  </si>
  <si>
    <t>地方独立行政法人長野県立病院機構施設整備等資金貸付金特別会計</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</si>
  <si>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</si>
  <si>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</si>
  <si>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</si>
  <si>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</si>
  <si>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</si>
  <si>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</si>
  <si>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</si>
  <si>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</si>
  <si>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</si>
  <si>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</si>
  <si>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</si>
  <si>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</si>
  <si>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</si>
  <si>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</si>
  <si>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</si>
  <si>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</si>
  <si>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</si>
  <si>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</si>
  <si>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</si>
  <si>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</si>
  <si>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</si>
  <si>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水道事業会計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</si>
  <si>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</si>
  <si>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</si>
  <si>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</si>
  <si>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</si>
  <si>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</si>
  <si>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</si>
  <si>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</si>
  <si>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</si>
  <si>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</si>
  <si>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</si>
  <si>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</si>
  <si>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</si>
  <si>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</si>
  <si>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</si>
  <si>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</si>
  <si>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</si>
  <si>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</si>
  <si>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</si>
  <si>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</si>
  <si>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</si>
  <si>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</si>
  <si>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</si>
  <si>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</si>
  <si>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</si>
  <si>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</si>
  <si>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</si>
  <si>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</si>
  <si>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</si>
  <si>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</si>
  <si>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</si>
  <si>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</si>
  <si>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</si>
  <si>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</si>
  <si>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</si>
  <si>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</si>
  <si>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</si>
  <si>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</si>
  <si>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</si>
  <si>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</si>
  <si>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</si>
  <si>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</si>
  <si>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</si>
  <si>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</si>
  <si>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</si>
  <si>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</si>
  <si>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</si>
  <si>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</si>
  <si>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</si>
  <si>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</si>
  <si>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</si>
  <si>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</si>
  <si>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</si>
  <si>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</si>
  <si>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流域下水道事業費特別会計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</si>
  <si>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</si>
  <si>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</si>
  <si>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</si>
  <si>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</si>
  <si>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電気事業会計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</si>
  <si>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</si>
  <si>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</si>
  <si>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</si>
  <si>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</si>
  <si>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</si>
  <si>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</si>
  <si>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</si>
  <si>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</si>
  <si>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</si>
  <si>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</si>
  <si>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</si>
  <si>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</si>
  <si>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</si>
  <si>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</si>
  <si>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</si>
  <si>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</si>
  <si>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</si>
  <si>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</si>
  <si>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</si>
  <si>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</si>
  <si>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</si>
  <si>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</si>
  <si>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</si>
  <si>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</si>
  <si>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</si>
  <si>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</si>
  <si>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</si>
  <si>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</si>
  <si>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</si>
  <si>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</si>
  <si>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</si>
  <si>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</si>
  <si>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</si>
  <si>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</si>
  <si>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</si>
  <si>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</si>
  <si>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</si>
  <si>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</si>
  <si>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</si>
  <si>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</si>
  <si>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</si>
  <si>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</si>
  <si>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</si>
  <si>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</si>
  <si>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</si>
  <si>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</si>
  <si>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</si>
  <si>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</si>
  <si>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</si>
  <si>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</si>
  <si>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</si>
  <si>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</si>
  <si>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</si>
  <si>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</si>
  <si>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</si>
  <si>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</si>
  <si>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</si>
  <si>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</si>
  <si>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</si>
  <si>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</si>
  <si>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</si>
  <si>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</si>
  <si>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</si>
  <si>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</si>
  <si>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</si>
  <si>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</si>
  <si>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</si>
  <si>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</si>
  <si>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</si>
  <si>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</si>
  <si>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</si>
  <si>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</si>
  <si>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</si>
  <si>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</si>
  <si>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</si>
  <si>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</si>
  <si>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</si>
  <si>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</si>
  <si>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</si>
  <si>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</si>
  <si>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</si>
  <si>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</si>
  <si>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0.02</t>
  </si>
  <si>
    <t>▲ 0.08</t>
  </si>
  <si>
    <t>▲ 1.12</t>
  </si>
  <si>
    <t>一般会計</t>
  </si>
  <si>
    <t>水道事業会計</t>
  </si>
  <si>
    <t>電気事業会計</t>
  </si>
  <si>
    <t>流域下水道事業費特別会計</t>
  </si>
  <si>
    <t>市町村振興資金貸付金特別会計</t>
  </si>
  <si>
    <t>県営林経営費特別会計</t>
  </si>
  <si>
    <t>心身障害者扶養共済事業費特別会計</t>
  </si>
  <si>
    <t>公債費特別会計</t>
  </si>
  <si>
    <t>その他会計（赤字）</t>
  </si>
  <si>
    <t>その他会計（黒字）</t>
  </si>
  <si>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3"/>
  </si>
  <si>
    <t>長野県地方税滞納整理機構</t>
    <rPh sb="0" eb="3">
      <t>ナガノケン</t>
    </rPh>
    <rPh sb="3" eb="6">
      <t>チホウゼイ</t>
    </rPh>
    <rPh sb="6" eb="8">
      <t>タイノウ</t>
    </rPh>
    <rPh sb="8" eb="10">
      <t>セイリ</t>
    </rPh>
    <rPh sb="10" eb="12">
      <t>キコウ</t>
    </rPh>
    <phoneticPr fontId="3"/>
  </si>
  <si>
    <t>○</t>
  </si>
  <si>
    <t>(地独法)長野県立病院機構</t>
    <rPh sb="1" eb="2">
      <t>チ</t>
    </rPh>
    <rPh sb="2" eb="3">
      <t>ドク</t>
    </rPh>
    <rPh sb="3" eb="4">
      <t>ホウ</t>
    </rPh>
    <rPh sb="5" eb="9">
      <t>ナガノケンリツ</t>
    </rPh>
    <rPh sb="9" eb="11">
      <t>ビョウイン</t>
    </rPh>
    <rPh sb="11" eb="13">
      <t>キコウ</t>
    </rPh>
    <phoneticPr fontId="3"/>
  </si>
  <si>
    <t>長野県土地開発公社</t>
    <rPh sb="0" eb="3">
      <t>ナガノケン</t>
    </rPh>
    <rPh sb="3" eb="5">
      <t>トチ</t>
    </rPh>
    <rPh sb="5" eb="7">
      <t>カイハツ</t>
    </rPh>
    <rPh sb="7" eb="9">
      <t>コウシャ</t>
    </rPh>
    <phoneticPr fontId="3"/>
  </si>
  <si>
    <t>長野県道路公社</t>
    <rPh sb="0" eb="3">
      <t>ナガノケン</t>
    </rPh>
    <rPh sb="3" eb="5">
      <t>ドウロ</t>
    </rPh>
    <rPh sb="5" eb="7">
      <t>コウシャ</t>
    </rPh>
    <phoneticPr fontId="3"/>
  </si>
  <si>
    <t>長野県住宅供給公社</t>
    <rPh sb="0" eb="3">
      <t>ナガノケン</t>
    </rPh>
    <rPh sb="3" eb="5">
      <t>ジュウタク</t>
    </rPh>
    <rPh sb="5" eb="7">
      <t>キョウキュウ</t>
    </rPh>
    <rPh sb="7" eb="9">
      <t>コウシャ</t>
    </rPh>
    <phoneticPr fontId="3"/>
  </si>
  <si>
    <t>(公財)長野県消防協会</t>
    <rPh sb="1" eb="2">
      <t>コウ</t>
    </rPh>
    <rPh sb="2" eb="3">
      <t>ザイ</t>
    </rPh>
    <rPh sb="4" eb="7">
      <t>ナガノケン</t>
    </rPh>
    <rPh sb="7" eb="9">
      <t>ショウボウ</t>
    </rPh>
    <rPh sb="9" eb="11">
      <t>キョウカイ</t>
    </rPh>
    <phoneticPr fontId="3"/>
  </si>
  <si>
    <t>(一財)長野県文化振興事業団</t>
    <rPh sb="1" eb="2">
      <t>イチ</t>
    </rPh>
    <rPh sb="2" eb="3">
      <t>ザイ</t>
    </rPh>
    <rPh sb="4" eb="7">
      <t>ナガノケン</t>
    </rPh>
    <rPh sb="7" eb="9">
      <t>ブンカ</t>
    </rPh>
    <rPh sb="9" eb="11">
      <t>シンコウ</t>
    </rPh>
    <rPh sb="11" eb="14">
      <t>ジギョウダン</t>
    </rPh>
    <phoneticPr fontId="3"/>
  </si>
  <si>
    <t>(公財)長野県私学教育協会</t>
    <rPh sb="1" eb="2">
      <t>コウ</t>
    </rPh>
    <rPh sb="2" eb="3">
      <t>ザイ</t>
    </rPh>
    <rPh sb="4" eb="7">
      <t>ナガノケン</t>
    </rPh>
    <rPh sb="7" eb="9">
      <t>シガク</t>
    </rPh>
    <rPh sb="9" eb="11">
      <t>キョウイク</t>
    </rPh>
    <rPh sb="11" eb="13">
      <t>キョウカイ</t>
    </rPh>
    <phoneticPr fontId="3"/>
  </si>
  <si>
    <t>(公財)長野県長寿社会開発センター</t>
    <rPh sb="1" eb="2">
      <t>コウ</t>
    </rPh>
    <rPh sb="2" eb="3">
      <t>ザイ</t>
    </rPh>
    <rPh sb="4" eb="7">
      <t>ナガノケン</t>
    </rPh>
    <rPh sb="7" eb="9">
      <t>チョウジュ</t>
    </rPh>
    <rPh sb="9" eb="11">
      <t>シャカイ</t>
    </rPh>
    <rPh sb="11" eb="13">
      <t>カイハツ</t>
    </rPh>
    <phoneticPr fontId="3"/>
  </si>
  <si>
    <t>(公財)長野県生活衛生営業指導センター</t>
    <rPh sb="1" eb="2">
      <t>コウ</t>
    </rPh>
    <rPh sb="2" eb="3">
      <t>ザイ</t>
    </rPh>
    <rPh sb="4" eb="7">
      <t>ナガノケン</t>
    </rPh>
    <rPh sb="7" eb="9">
      <t>セイカツ</t>
    </rPh>
    <rPh sb="9" eb="11">
      <t>エイセイ</t>
    </rPh>
    <rPh sb="11" eb="13">
      <t>エイギョウ</t>
    </rPh>
    <rPh sb="13" eb="15">
      <t>シドウ</t>
    </rPh>
    <phoneticPr fontId="3"/>
  </si>
  <si>
    <t>(公財)長野県アイバンク・臓器移植推進協会</t>
    <rPh sb="1" eb="2">
      <t>コウ</t>
    </rPh>
    <rPh sb="2" eb="3">
      <t>ザイ</t>
    </rPh>
    <rPh sb="4" eb="7">
      <t>ナガノケン</t>
    </rPh>
    <rPh sb="13" eb="15">
      <t>ゾウキ</t>
    </rPh>
    <rPh sb="15" eb="17">
      <t>イショク</t>
    </rPh>
    <rPh sb="17" eb="19">
      <t>スイシン</t>
    </rPh>
    <rPh sb="19" eb="21">
      <t>キョウカイ</t>
    </rPh>
    <phoneticPr fontId="3"/>
  </si>
  <si>
    <t>(公財)長野県下水道公社</t>
    <rPh sb="1" eb="2">
      <t>コウ</t>
    </rPh>
    <rPh sb="2" eb="3">
      <t>ザイ</t>
    </rPh>
    <rPh sb="4" eb="7">
      <t>ナガノケン</t>
    </rPh>
    <rPh sb="7" eb="10">
      <t>ゲスイドウ</t>
    </rPh>
    <rPh sb="10" eb="12">
      <t>コウシャ</t>
    </rPh>
    <phoneticPr fontId="3"/>
  </si>
  <si>
    <t>(公財)長野県中小企業振興センター</t>
    <rPh sb="1" eb="2">
      <t>コウ</t>
    </rPh>
    <rPh sb="2" eb="3">
      <t>ザイ</t>
    </rPh>
    <rPh sb="4" eb="7">
      <t>ナガノケン</t>
    </rPh>
    <rPh sb="7" eb="9">
      <t>チュウショウ</t>
    </rPh>
    <rPh sb="9" eb="11">
      <t>キギョウ</t>
    </rPh>
    <rPh sb="11" eb="13">
      <t>シンコウ</t>
    </rPh>
    <phoneticPr fontId="3"/>
  </si>
  <si>
    <t>(公財)長野県テクノ財団</t>
    <rPh sb="1" eb="2">
      <t>コウ</t>
    </rPh>
    <rPh sb="2" eb="3">
      <t>ザイ</t>
    </rPh>
    <rPh sb="4" eb="7">
      <t>ナガノケン</t>
    </rPh>
    <rPh sb="10" eb="12">
      <t>ザイダン</t>
    </rPh>
    <phoneticPr fontId="3"/>
  </si>
  <si>
    <t>(一財)塩尻・木曽地域地場産業振興センター</t>
    <rPh sb="1" eb="2">
      <t>イチ</t>
    </rPh>
    <rPh sb="2" eb="3">
      <t>ザイ</t>
    </rPh>
    <rPh sb="4" eb="6">
      <t>シオジリ</t>
    </rPh>
    <rPh sb="7" eb="9">
      <t>キソ</t>
    </rPh>
    <rPh sb="9" eb="11">
      <t>チイキ</t>
    </rPh>
    <rPh sb="11" eb="13">
      <t>ジバ</t>
    </rPh>
    <rPh sb="13" eb="15">
      <t>サンギョウ</t>
    </rPh>
    <rPh sb="15" eb="17">
      <t>シンコウ</t>
    </rPh>
    <phoneticPr fontId="3"/>
  </si>
  <si>
    <t>(公財)南信州・飯田産業センター</t>
    <rPh sb="1" eb="2">
      <t>コウ</t>
    </rPh>
    <rPh sb="2" eb="3">
      <t>ザイ</t>
    </rPh>
    <rPh sb="4" eb="5">
      <t>ミナミ</t>
    </rPh>
    <rPh sb="5" eb="7">
      <t>シンシュウ</t>
    </rPh>
    <rPh sb="8" eb="10">
      <t>イイダ</t>
    </rPh>
    <rPh sb="10" eb="12">
      <t>サンギョウ</t>
    </rPh>
    <phoneticPr fontId="3"/>
  </si>
  <si>
    <t>(公財)長野県国際化協会</t>
    <rPh sb="1" eb="2">
      <t>コウ</t>
    </rPh>
    <rPh sb="2" eb="3">
      <t>ザイ</t>
    </rPh>
    <rPh sb="4" eb="7">
      <t>ナガノケン</t>
    </rPh>
    <rPh sb="7" eb="9">
      <t>コクサイ</t>
    </rPh>
    <rPh sb="9" eb="10">
      <t>カ</t>
    </rPh>
    <rPh sb="10" eb="12">
      <t>キョウカイ</t>
    </rPh>
    <phoneticPr fontId="3"/>
  </si>
  <si>
    <t>(一社)長野県観光機構</t>
    <rPh sb="1" eb="3">
      <t>イチシャ</t>
    </rPh>
    <rPh sb="4" eb="7">
      <t>ナガノケン</t>
    </rPh>
    <rPh sb="7" eb="9">
      <t>カンコウ</t>
    </rPh>
    <rPh sb="9" eb="11">
      <t>キコウ</t>
    </rPh>
    <phoneticPr fontId="3"/>
  </si>
  <si>
    <t>(公財)長野県農業開発公社</t>
    <rPh sb="1" eb="2">
      <t>コウ</t>
    </rPh>
    <rPh sb="2" eb="3">
      <t>ザイ</t>
    </rPh>
    <rPh sb="4" eb="7">
      <t>ナガノケン</t>
    </rPh>
    <rPh sb="7" eb="9">
      <t>ノウギョウ</t>
    </rPh>
    <rPh sb="9" eb="11">
      <t>カイハツ</t>
    </rPh>
    <rPh sb="11" eb="13">
      <t>コウシャ</t>
    </rPh>
    <phoneticPr fontId="3"/>
  </si>
  <si>
    <t>(一社)長野県原種センター</t>
    <rPh sb="1" eb="2">
      <t>イチ</t>
    </rPh>
    <rPh sb="2" eb="3">
      <t>シャ</t>
    </rPh>
    <rPh sb="4" eb="7">
      <t>ナガノケン</t>
    </rPh>
    <rPh sb="7" eb="9">
      <t>ゲンシュ</t>
    </rPh>
    <phoneticPr fontId="3"/>
  </si>
  <si>
    <t>(公社)長野県農業担い手育成基金</t>
    <rPh sb="1" eb="3">
      <t>コウシャ</t>
    </rPh>
    <rPh sb="4" eb="7">
      <t>ナガノケン</t>
    </rPh>
    <rPh sb="7" eb="9">
      <t>ノウギョウ</t>
    </rPh>
    <rPh sb="9" eb="10">
      <t>ニナ</t>
    </rPh>
    <rPh sb="11" eb="12">
      <t>テ</t>
    </rPh>
    <rPh sb="12" eb="14">
      <t>イクセイ</t>
    </rPh>
    <rPh sb="14" eb="16">
      <t>キキン</t>
    </rPh>
    <phoneticPr fontId="3"/>
  </si>
  <si>
    <t>(公社)長野県畜産物価格安定基金協会</t>
    <rPh sb="1" eb="3">
      <t>コウシャ</t>
    </rPh>
    <rPh sb="4" eb="7">
      <t>ナガノケン</t>
    </rPh>
    <rPh sb="7" eb="10">
      <t>チクサンブツ</t>
    </rPh>
    <rPh sb="10" eb="12">
      <t>カカク</t>
    </rPh>
    <rPh sb="12" eb="14">
      <t>アンテイ</t>
    </rPh>
    <rPh sb="14" eb="16">
      <t>キキン</t>
    </rPh>
    <rPh sb="16" eb="18">
      <t>キョウカイ</t>
    </rPh>
    <phoneticPr fontId="3"/>
  </si>
  <si>
    <t>(一社)長野県果実協会</t>
    <rPh sb="1" eb="3">
      <t>イチシャ</t>
    </rPh>
    <rPh sb="4" eb="7">
      <t>ナガノケン</t>
    </rPh>
    <rPh sb="7" eb="9">
      <t>カジツ</t>
    </rPh>
    <rPh sb="9" eb="11">
      <t>キョウカイ</t>
    </rPh>
    <phoneticPr fontId="3"/>
  </si>
  <si>
    <t>(公社)長野県林業公社</t>
    <rPh sb="1" eb="3">
      <t>コウシャ</t>
    </rPh>
    <rPh sb="4" eb="7">
      <t>ナガノケン</t>
    </rPh>
    <rPh sb="7" eb="9">
      <t>リンギョウ</t>
    </rPh>
    <rPh sb="9" eb="11">
      <t>コウシャ</t>
    </rPh>
    <phoneticPr fontId="3"/>
  </si>
  <si>
    <t>(一財)長野県林業用苗木安定基金協会</t>
    <rPh sb="1" eb="2">
      <t>イチ</t>
    </rPh>
    <rPh sb="2" eb="3">
      <t>ザイ</t>
    </rPh>
    <rPh sb="4" eb="7">
      <t>ナガノケン</t>
    </rPh>
    <rPh sb="7" eb="10">
      <t>リンギョウヨウ</t>
    </rPh>
    <rPh sb="10" eb="12">
      <t>ナエギ</t>
    </rPh>
    <rPh sb="12" eb="14">
      <t>アンテイ</t>
    </rPh>
    <rPh sb="14" eb="16">
      <t>キキン</t>
    </rPh>
    <rPh sb="16" eb="18">
      <t>キョウカイ</t>
    </rPh>
    <phoneticPr fontId="3"/>
  </si>
  <si>
    <t>(公財)長野県緑の基金</t>
    <rPh sb="1" eb="2">
      <t>コウ</t>
    </rPh>
    <rPh sb="2" eb="3">
      <t>ザイ</t>
    </rPh>
    <rPh sb="4" eb="7">
      <t>ナガノケン</t>
    </rPh>
    <rPh sb="7" eb="8">
      <t>ミドリ</t>
    </rPh>
    <rPh sb="9" eb="11">
      <t>キキン</t>
    </rPh>
    <phoneticPr fontId="3"/>
  </si>
  <si>
    <t>(一財)長野県林業労働財団</t>
    <rPh sb="1" eb="2">
      <t>イチ</t>
    </rPh>
    <rPh sb="2" eb="3">
      <t>ザイ</t>
    </rPh>
    <rPh sb="4" eb="7">
      <t>ナガノケン</t>
    </rPh>
    <rPh sb="7" eb="9">
      <t>リンギョウ</t>
    </rPh>
    <rPh sb="9" eb="11">
      <t>ロウドウ</t>
    </rPh>
    <rPh sb="11" eb="13">
      <t>ザイダン</t>
    </rPh>
    <phoneticPr fontId="3"/>
  </si>
  <si>
    <t>(公財)長野県暴力追放県民センター</t>
    <rPh sb="1" eb="2">
      <t>コウ</t>
    </rPh>
    <rPh sb="2" eb="3">
      <t>ザイ</t>
    </rPh>
    <rPh sb="4" eb="7">
      <t>ナガノケン</t>
    </rPh>
    <rPh sb="7" eb="9">
      <t>ボウリョク</t>
    </rPh>
    <rPh sb="9" eb="11">
      <t>ツイホウ</t>
    </rPh>
    <rPh sb="11" eb="13">
      <t>ケンミン</t>
    </rPh>
    <phoneticPr fontId="3"/>
  </si>
  <si>
    <t>しなの鉄道(株)</t>
    <rPh sb="3" eb="5">
      <t>テツドウ</t>
    </rPh>
    <rPh sb="6" eb="7">
      <t>カブ</t>
    </rPh>
    <phoneticPr fontId="3"/>
  </si>
  <si>
    <t>松本空港ターミナルビル(株)</t>
    <rPh sb="0" eb="2">
      <t>マツモト</t>
    </rPh>
    <rPh sb="2" eb="4">
      <t>クウコウ</t>
    </rPh>
    <rPh sb="12" eb="13">
      <t>カブ</t>
    </rPh>
    <phoneticPr fontId="3"/>
  </si>
  <si>
    <t>(株)長野協同データセンター</t>
    <rPh sb="1" eb="2">
      <t>カブ</t>
    </rPh>
    <rPh sb="3" eb="5">
      <t>ナガノ</t>
    </rPh>
    <rPh sb="5" eb="7">
      <t>キョウドウ</t>
    </rPh>
    <phoneticPr fontId="3"/>
  </si>
  <si>
    <t>①</t>
  </si>
  <si>
    <t>②</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</si>
  <si>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</si>
  <si>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</si>
  <si>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</si>
  <si>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</si>
  <si>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</si>
  <si>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</si>
  <si>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</si>
  <si>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</si>
  <si>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</si>
  <si>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</si>
  <si>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</si>
  <si>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</si>
  <si>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</si>
  <si>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</si>
  <si>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24～28年度の期間全体を通じて、これまでの県債発行の抑制による通常債現在高の減などにより、将来負担比率及び実質公債費比率は、いずれも減少傾向（＝財政健全度が高い）にあり、類似団体と比較しても健全な状況にあります。
　今後も、将来負担比率及び実質公債費比率の健全な状況を維持するため、県債発行額の抑制など財政の健全化に努めていきます。</t>
    <rPh sb="1" eb="3">
      <t>ヘイセイ</t>
    </rPh>
    <rPh sb="8" eb="10">
      <t>ネンド</t>
    </rPh>
    <rPh sb="11" eb="13">
      <t>キカン</t>
    </rPh>
    <rPh sb="13" eb="15">
      <t>ゼンタイ</t>
    </rPh>
    <rPh sb="16" eb="17">
      <t>ツウ</t>
    </rPh>
    <rPh sb="25" eb="27">
      <t>ケンサイ</t>
    </rPh>
    <rPh sb="27" eb="29">
      <t>ハッコウ</t>
    </rPh>
    <rPh sb="30" eb="32">
      <t>ヨクセイ</t>
    </rPh>
    <rPh sb="35" eb="37">
      <t>ツウジョウ</t>
    </rPh>
    <rPh sb="37" eb="38">
      <t>サイ</t>
    </rPh>
    <rPh sb="38" eb="40">
      <t>ゲンザイ</t>
    </rPh>
    <rPh sb="40" eb="41">
      <t>ダカ</t>
    </rPh>
    <rPh sb="42" eb="43">
      <t>ゲン</t>
    </rPh>
    <rPh sb="49" eb="51">
      <t>ショウライ</t>
    </rPh>
    <rPh sb="51" eb="53">
      <t>フタン</t>
    </rPh>
    <rPh sb="53" eb="55">
      <t>ヒリツ</t>
    </rPh>
    <rPh sb="55" eb="56">
      <t>オヨ</t>
    </rPh>
    <rPh sb="57" eb="59">
      <t>ジッシツ</t>
    </rPh>
    <rPh sb="59" eb="62">
      <t>コウサイヒ</t>
    </rPh>
    <rPh sb="62" eb="64">
      <t>ヒリツ</t>
    </rPh>
    <rPh sb="70" eb="72">
      <t>ゲンショウ</t>
    </rPh>
    <rPh sb="72" eb="74">
      <t>ケイコウ</t>
    </rPh>
    <rPh sb="76" eb="78">
      <t>ザイセイ</t>
    </rPh>
    <rPh sb="78" eb="80">
      <t>ケンゼン</t>
    </rPh>
    <rPh sb="80" eb="81">
      <t>ド</t>
    </rPh>
    <rPh sb="82" eb="83">
      <t>タカ</t>
    </rPh>
    <rPh sb="89" eb="91">
      <t>ルイジ</t>
    </rPh>
    <rPh sb="91" eb="93">
      <t>ダンタイ</t>
    </rPh>
    <rPh sb="94" eb="96">
      <t>ヒカク</t>
    </rPh>
    <rPh sb="99" eb="101">
      <t>ケンゼン</t>
    </rPh>
    <rPh sb="102" eb="104">
      <t>ジョウキョウ</t>
    </rPh>
    <rPh sb="112" eb="114">
      <t>コンゴ</t>
    </rPh>
    <rPh sb="116" eb="118">
      <t>ショウライ</t>
    </rPh>
    <rPh sb="118" eb="120">
      <t>フタン</t>
    </rPh>
    <rPh sb="120" eb="122">
      <t>ヒリツ</t>
    </rPh>
    <rPh sb="122" eb="123">
      <t>オヨ</t>
    </rPh>
    <rPh sb="124" eb="126">
      <t>ジッシツ</t>
    </rPh>
    <rPh sb="126" eb="129">
      <t>コウサイヒ</t>
    </rPh>
    <rPh sb="129" eb="131">
      <t>ヒリツ</t>
    </rPh>
    <rPh sb="132" eb="134">
      <t>ケンゼン</t>
    </rPh>
    <rPh sb="135" eb="137">
      <t>ジョウキョウ</t>
    </rPh>
    <rPh sb="138" eb="140">
      <t>イジ</t>
    </rPh>
    <rPh sb="145" eb="147">
      <t>ケンサイ</t>
    </rPh>
    <rPh sb="147" eb="150">
      <t>ハッコウガク</t>
    </rPh>
    <rPh sb="151" eb="153">
      <t>ヨクセイ</t>
    </rPh>
    <rPh sb="162" eb="163">
      <t>ツト</t>
    </rPh>
    <phoneticPr fontId="2"/>
  </si>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</sst>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64604</c:v>
                </c:pt>
                <c:pt idx="1">
                  <c:v>75396</c:v>
                </c:pt>
                <c:pt idx="2">
                  <c:v>79311</c:v>
                </c:pt>
                <c:pt idx="3">
                  <c:v>67951</c:v>
                </c:pt>
                <c:pt idx="4">
                  <c:v>72635</c:v>
                </c:pt>
              </c:numCache>
            </c:numRef>
          </c:val>
          <c:smooth val="0"/>
          <c:extLst xmlns:c16r2="http://schemas.microsoft.com/office/drawing/2015/06/chart">
            <c:ext xmlns:c16="http://schemas.microsoft.com/office/drawing/2014/chart" uri="{C3380CC4-5D6E-409C-BE32-E72D297353CC}">
              <c16:uniqueId val="{00000000-22AB-4D9E-8CD8-967EC37BFC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62648</c:v>
                </c:pt>
                <c:pt idx="1">
                  <c:v>66514</c:v>
                </c:pt>
                <c:pt idx="2">
                  <c:v>69628</c:v>
                </c:pt>
                <c:pt idx="3">
                  <c:v>60627</c:v>
                </c:pt>
                <c:pt idx="4">
                  <c:v>59727</c:v>
                </c:pt>
              </c:numCache>
            </c:numRef>
          </c:val>
          <c:smooth val="0"/>
          <c:extLst xmlns:c16r2="http://schemas.microsoft.com/office/drawing/2015/06/chart">
            <c:ext xmlns:c16="http://schemas.microsoft.com/office/drawing/2014/chart" uri="{C3380CC4-5D6E-409C-BE32-E72D297353CC}">
              <c16:uniqueId val="{00000001-22AB-4D9E-8CD8-967EC37BFC2B}"/>
            </c:ext>
          </c:extLst>
        </c:ser>
        <c:dLbls>
          <c:showLegendKey val="0"/>
          <c:showVal val="0"/>
          <c:showCatName val="0"/>
          <c:showSerName val="0"/>
          <c:showPercent val="0"/>
          <c:showBubbleSize val="0"/>
        </c:dLbls>
        <c:marker val="1"/>
        <c:smooth val="0"/>
        <c:axId val="436525840"/>
        <c:axId val="436526232"/>
      </c:lineChart>
      <c:catAx>
        <c:axId val="43652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526232"/>
        <c:crosses val="autoZero"/>
        <c:auto val="1"/>
        <c:lblAlgn val="ctr"/>
        <c:lblOffset val="100"/>
        <c:tickLblSkip val="1"/>
        <c:tickMarkSkip val="1"/>
        <c:noMultiLvlLbl val="0"/>
      </c:catAx>
      <c:valAx>
        <c:axId val="436526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52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c:v>
                </c:pt>
                <c:pt idx="1">
                  <c:v>0.93</c:v>
                </c:pt>
                <c:pt idx="2">
                  <c:v>1.24</c:v>
                </c:pt>
                <c:pt idx="3">
                  <c:v>1.33</c:v>
                </c:pt>
                <c:pt idx="4">
                  <c:v>0.88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4.8899999999999997</c:v>
                </c:pt>
                <c:pt idx="1">
                  <c:v>5.41</c:v>
                </c:pt>
                <c:pt idx="2">
                  <c:v>5.87</c:v>
                </c:pt>
                <c:pt idx="3">
                  <c:v>6.32</c:v>
                </c:pt>
                <c:pt idx="4">
                  <c:v>6.45</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11509280"/>
        <c:axId val="111509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-0.08</c:v>
                </c:pt>
                <c:pt idx="2">
                  <c:v>0.32</c:v>
                </c:pt>
                <c:pt idx="3">
                  <c:v>0.12</c:v>
                </c:pt>
                <c:pt idx="4">
                  <c:v>-1.1200000000000001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11509280"/>
        <c:axId val="111509672"/>
      </c:lineChart>
      <c:catAx>
        <c:axId val="1115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509672"/>
        <c:crosses val="autoZero"/>
        <c:auto val="1"/>
        <c:lblAlgn val="ctr"/>
        <c:lblOffset val="100"/>
        <c:tickLblSkip val="1"/>
        <c:tickMarkSkip val="1"/>
        <c:noMultiLvlLbl val="0"/>
      </c:catAx>
      <c:valAx>
        <c:axId val="11150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市町村振興資金貸付金特別会計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0.1</c:v>
                </c:pt>
                <c:pt idx="4">
                  <c:v>#N/A</c:v>
                </c:pt>
                <c:pt idx="5">
                  <c:v>0.09</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0.57999999999999996</c:v>
                </c:pt>
                <c:pt idx="4">
                  <c:v>#N/A</c:v>
                </c:pt>
                <c:pt idx="5">
                  <c:v>0.43</c:v>
                </c:pt>
                <c:pt idx="6">
                  <c:v>#N/A</c:v>
                </c:pt>
                <c:pt idx="7">
                  <c:v>0.43</c:v>
                </c:pt>
                <c:pt idx="8">
                  <c:v>#N/A</c:v>
                </c:pt>
                <c:pt idx="9">
                  <c:v>0.68</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0.78</c:v>
                </c:pt>
                <c:pt idx="2">
                  <c:v>#N/A</c:v>
                </c:pt>
                <c:pt idx="3">
                  <c:v>0.67</c:v>
                </c:pt>
                <c:pt idx="4">
                  <c:v>#N/A</c:v>
                </c:pt>
                <c:pt idx="5">
                  <c:v>0.46</c:v>
                </c:pt>
                <c:pt idx="6">
                  <c:v>#N/A</c:v>
                </c:pt>
                <c:pt idx="7">
                  <c:v>0.44</c:v>
                </c:pt>
                <c:pt idx="8">
                  <c:v>#N/A</c:v>
                </c:pt>
                <c:pt idx="9">
                  <c:v>0.76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0.95</c:v>
                </c:pt>
                <c:pt idx="2">
                  <c:v>#N/A</c:v>
                </c:pt>
                <c:pt idx="3">
                  <c:v>0.89</c:v>
                </c:pt>
                <c:pt idx="4">
                  <c:v>#N/A</c:v>
                </c:pt>
                <c:pt idx="5">
                  <c:v>1.19</c:v>
                </c:pt>
                <c:pt idx="6">
                  <c:v>#N/A</c:v>
                </c:pt>
                <c:pt idx="7">
                  <c:v>1.28</c:v>
                </c:pt>
                <c:pt idx="8">
                  <c:v>#N/A</c:v>
                </c:pt>
                <c:pt idx="9">
                  <c:v>0.84</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11510456"/>
        <c:axId val="111510848"/>
      </c:barChart>
      <c:catAx>
        <c:axId val="11151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10848"/>
        <c:crosses val="autoZero"/>
        <c:auto val="1"/>
        <c:lblAlgn val="ctr"/>
        <c:lblOffset val="100"/>
        <c:tickLblSkip val="1"/>
        <c:tickMarkSkip val="1"/>
        <c:noMultiLvlLbl val="0"/>
      </c:catAx>
      <c:valAx>
        <c:axId val="11151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1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89056</c:v>
                </c:pt>
                <c:pt idx="5">
                  <c:v>91143</c:v>
                </c:pt>
                <c:pt idx="8">
                  <c:v>92317</c:v>
                </c:pt>
                <c:pt idx="11">
                  <c:v>92229</c:v>
                </c:pt>
                <c:pt idx="14">
                  <c:v>89926</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2945</c:v>
                </c:pt>
                <c:pt idx="3">
                  <c:v>2539</c:v>
                </c:pt>
                <c:pt idx="6">
                  <c:v>2048</c:v>
                </c:pt>
                <c:pt idx="9">
                  <c:v>1342</c:v>
                </c:pt>
                <c:pt idx="12">
                  <c:v>889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77</c:v>
                </c:pt>
                <c:pt idx="6">
                  <c:v>68</c:v>
                </c:pt>
                <c:pt idx="9">
                  <c:v>57</c:v>
                </c:pt>
                <c:pt idx="12">
                  <c:v>45</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1190</c:v>
                </c:pt>
                <c:pt idx="3">
                  <c:v>1048</c:v>
                </c:pt>
                <c:pt idx="6">
                  <c:v>974</c:v>
                </c:pt>
                <c:pt idx="9">
                  <c:v>965</c:v>
                </c:pt>
                <c:pt idx="12">
                  <c:v>883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44295</c:v>
                </c:pt>
                <c:pt idx="3">
                  <c:v>45188</c:v>
                </c:pt>
                <c:pt idx="6">
                  <c:v>45829</c:v>
                </c:pt>
                <c:pt idx="9">
                  <c:v>47543</c:v>
                </c:pt>
                <c:pt idx="12">
                  <c:v>48846</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7446</c:v>
                </c:pt>
                <c:pt idx="3">
                  <c:v>7262</c:v>
                </c:pt>
                <c:pt idx="6">
                  <c:v>7127</c:v>
                </c:pt>
                <c:pt idx="9">
                  <c:v>7199</c:v>
                </c:pt>
                <c:pt idx="12">
                  <c:v>5797</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95595</c:v>
                </c:pt>
                <c:pt idx="3">
                  <c:v>92589</c:v>
                </c:pt>
                <c:pt idx="6">
                  <c:v>89066</c:v>
                </c:pt>
                <c:pt idx="9">
                  <c:v>88366</c:v>
                </c:pt>
                <c:pt idx="12">
                  <c:v>82395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5861688"/>
        <c:axId val="44586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62500</c:v>
                </c:pt>
                <c:pt idx="2">
                  <c:v>#N/A</c:v>
                </c:pt>
                <c:pt idx="3">
                  <c:v>#N/A</c:v>
                </c:pt>
                <c:pt idx="4">
                  <c:v>57560</c:v>
                </c:pt>
                <c:pt idx="5">
                  <c:v>#N/A</c:v>
                </c:pt>
                <c:pt idx="6">
                  <c:v>#N/A</c:v>
                </c:pt>
                <c:pt idx="7">
                  <c:v>52795</c:v>
                </c:pt>
                <c:pt idx="8">
                  <c:v>#N/A</c:v>
                </c:pt>
                <c:pt idx="9">
                  <c:v>#N/A</c:v>
                </c:pt>
                <c:pt idx="10">
                  <c:v>53243</c:v>
                </c:pt>
                <c:pt idx="11">
                  <c:v>#N/A</c:v>
                </c:pt>
                <c:pt idx="12">
                  <c:v>#N/A</c:v>
                </c:pt>
                <c:pt idx="13">
                  <c:v>48929</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5861688"/>
        <c:axId val="445862080"/>
      </c:lineChart>
      <c:catAx>
        <c:axId val="44586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862080"/>
        <c:crosses val="autoZero"/>
        <c:auto val="1"/>
        <c:lblAlgn val="ctr"/>
        <c:lblOffset val="100"/>
        <c:tickLblSkip val="1"/>
        <c:tickMarkSkip val="1"/>
        <c:noMultiLvlLbl val="0"/>
      </c:catAx>
      <c:valAx>
        <c:axId val="4458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86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1000738</c:v>
                </c:pt>
                <c:pt idx="5">
                  <c:v>1018337</c:v>
                </c:pt>
                <c:pt idx="8">
                  <c:v>1017178</c:v>
                </c:pt>
                <c:pt idx="11">
                  <c:v>1011016</c:v>
                </c:pt>
                <c:pt idx="14">
                  <c:v>1003931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31710</c:v>
                </c:pt>
                <c:pt idx="5">
                  <c:v>27845</c:v>
                </c:pt>
                <c:pt idx="8">
                  <c:v>24176</c:v>
                </c:pt>
                <c:pt idx="11">
                  <c:v>22506</c:v>
                </c:pt>
                <c:pt idx="14">
                  <c:v>23193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213997</c:v>
                </c:pt>
                <c:pt idx="5">
                  <c:v>242314</c:v>
                </c:pt>
                <c:pt idx="8">
                  <c:v>260192</c:v>
                </c:pt>
                <c:pt idx="11">
                  <c:v>270408</c:v>
                </c:pt>
                <c:pt idx="14">
                  <c:v>276461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8300</c:v>
                </c:pt>
                <c:pt idx="3">
                  <c:v>8143</c:v>
                </c:pt>
                <c:pt idx="6">
                  <c:v>7992</c:v>
                </c:pt>
                <c:pt idx="9">
                  <c:v>7808</c:v>
                </c:pt>
                <c:pt idx="12">
                  <c:v>7791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264564</c:v>
                </c:pt>
                <c:pt idx="3">
                  <c:v>245571</c:v>
                </c:pt>
                <c:pt idx="6">
                  <c:v>226229</c:v>
                </c:pt>
                <c:pt idx="9">
                  <c:v>225100</c:v>
                </c:pt>
                <c:pt idx="12">
                  <c:v>223345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288</c:v>
                </c:pt>
                <c:pt idx="3">
                  <c:v>217</c:v>
                </c:pt>
                <c:pt idx="6">
                  <c:v>153</c:v>
                </c:pt>
                <c:pt idx="9">
                  <c:v>98</c:v>
                </c:pt>
                <c:pt idx="12">
                  <c:v>54</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29493</c:v>
                </c:pt>
                <c:pt idx="3">
                  <c:v>28392</c:v>
                </c:pt>
                <c:pt idx="6">
                  <c:v>27297</c:v>
                </c:pt>
                <c:pt idx="9">
                  <c:v>26186</c:v>
                </c:pt>
                <c:pt idx="12">
                  <c:v>25053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10879</c:v>
                </c:pt>
                <c:pt idx="3">
                  <c:v>7920</c:v>
                </c:pt>
                <c:pt idx="6">
                  <c:v>5871</c:v>
                </c:pt>
                <c:pt idx="9">
                  <c:v>4761</c:v>
                </c:pt>
                <c:pt idx="12">
                  <c:v>4139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1755955</c:v>
                </c:pt>
                <c:pt idx="3">
                  <c:v>1781025</c:v>
                </c:pt>
                <c:pt idx="6">
                  <c:v>1791221</c:v>
                </c:pt>
                <c:pt idx="9">
                  <c:v>1778452</c:v>
                </c:pt>
                <c:pt idx="12">
                  <c:v>1774616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5863256"/>
        <c:axId val="44586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823034</c:v>
                </c:pt>
                <c:pt idx="2">
                  <c:v>#N/A</c:v>
                </c:pt>
                <c:pt idx="3">
                  <c:v>#N/A</c:v>
                </c:pt>
                <c:pt idx="4">
                  <c:v>782772</c:v>
                </c:pt>
                <c:pt idx="5">
                  <c:v>#N/A</c:v>
                </c:pt>
                <c:pt idx="6">
                  <c:v>#N/A</c:v>
                </c:pt>
                <c:pt idx="7">
                  <c:v>757216</c:v>
                </c:pt>
                <c:pt idx="8">
                  <c:v>#N/A</c:v>
                </c:pt>
                <c:pt idx="9">
                  <c:v>#N/A</c:v>
                </c:pt>
                <c:pt idx="10">
                  <c:v>738477</c:v>
                </c:pt>
                <c:pt idx="11">
                  <c:v>#N/A</c:v>
                </c:pt>
                <c:pt idx="12">
                  <c:v>#N/A</c:v>
                </c:pt>
                <c:pt idx="13">
                  <c:v>731413</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5863256"/>
        <c:axId val="445863648"/>
      </c:lineChart>
      <c:catAx>
        <c:axId val="44586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863648"/>
        <c:crosses val="autoZero"/>
        <c:auto val="1"/>
        <c:lblAlgn val="ctr"/>
        <c:lblOffset val="100"/>
        <c:tickLblSkip val="1"/>
        <c:tickMarkSkip val="1"/>
        <c:noMultiLvlLbl val="0"/>
      </c:catAx>
      <c:valAx>
        <c:axId val="4458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86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88-4516-88D0-5945148DEEC4}"/>
                </c:ext>
                <c:ext xmlns:c15="http://schemas.microsoft.com/office/drawing/2012/chart" uri="{CE6537A1-D6FC-4f65-9D91-7224C49458BB}">
                  <c15:dlblFieldTable>
                    <c15:dlblFTEntry>
                      <c15:txfldGUID>{48784761-B192-4C5A-988F-E4D4F8677F10}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88-4516-88D0-5945148DEEC4}"/>
                </c:ext>
                <c:ext xmlns:c15="http://schemas.microsoft.com/office/drawing/2012/chart" uri="{CE6537A1-D6FC-4f65-9D91-7224C49458BB}">
                  <c15:dlblFieldTable>
                    <c15:dlblFTEntry>
                      <c15:txfldGUID>{4CDECAED-1DE8-4C00-9D92-373463C8B657}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88-4516-88D0-5945148DEEC4}"/>
                </c:ext>
                <c:ext xmlns:c15="http://schemas.microsoft.com/office/drawing/2012/chart" uri="{CE6537A1-D6FC-4f65-9D91-7224C49458BB}">
                  <c15:dlblFieldTable>
                    <c15:dlblFTEntry>
                      <c15:txfldGUID>{9065FD1B-5EE0-4C91-A3F4-3540E7FBE5BA}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88-4516-88D0-5945148DEEC4}"/>
                </c:ext>
                <c:ext xmlns:c15="http://schemas.microsoft.com/office/drawing/2012/chart" uri="{CE6537A1-D6FC-4f65-9D91-7224C49458BB}">
                  <c15:dlblFieldTable>
                    <c15:dlblFTEntry>
                      <c15:txfldGUID>{15D40F03-4B5F-46D4-B92A-2EF8405EB85E}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88-4516-88D0-5945148DEEC4}"/>
                </c:ext>
                <c:ext xmlns:c15="http://schemas.microsoft.com/office/drawing/2012/chart" uri="{CE6537A1-D6FC-4f65-9D91-7224C49458BB}">
                  <c15:dlblFieldTable>
                    <c15:dlblFTEntry>
                      <c15:txfldGUID>{DACE42D0-9830-4CA1-A0DA-8434485C4B55}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388-4516-88D0-5945148DEEC4}"/>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388-4516-88D0-5945148DEEC4}"/>
                </c:ext>
                <c:ext xmlns:c15="http://schemas.microsoft.com/office/drawing/2012/chart" uri="{CE6537A1-D6FC-4f65-9D91-7224C49458BB}">
                  <c15:dlblFieldTable>
                    <c15:dlblFTEntry>
                      <c15:txfldGUID>{77A23455-4AA1-4EF5-B600-2EF027C334E1}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388-4516-88D0-5945148DEEC4}"/>
                </c:ext>
                <c:ext xmlns:c15="http://schemas.microsoft.com/office/drawing/2012/chart" uri="{CE6537A1-D6FC-4f65-9D91-7224C49458BB}">
                  <c15:dlblFieldTable>
                    <c15:dlblFTEntry>
                      <c15:txfldGUID>{ADF0F7D1-1380-4889-B93B-B71CA15DDABF}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388-4516-88D0-5945148DEEC4}"/>
                </c:ext>
                <c:ext xmlns:c15="http://schemas.microsoft.com/office/drawing/2012/chart" uri="{CE6537A1-D6FC-4f65-9D91-7224C49458BB}">
                  <c15:dlblFieldTable>
                    <c15:dlblFTEntry>
                      <c15:txfldGUID>{80B77135-EE95-4DDE-BF35-8E668F76CB50}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388-4516-88D0-5945148DEEC4}"/>
                </c:ext>
                <c:ext xmlns:c15="http://schemas.microsoft.com/office/drawing/2012/chart" uri="{CE6537A1-D6FC-4f65-9D91-7224C49458BB}">
                  <c15:dlblFieldTable>
                    <c15:dlblFTEntry>
                      <c15:txfldGUID>{BB2B39AB-84AA-42CF-98D1-9E56A3EDA471}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88-4516-88D0-5945148DEEC4}"/>
                </c:ext>
                <c:ext xmlns:c15="http://schemas.microsoft.com/office/drawing/2012/chart" uri="{CE6537A1-D6FC-4f65-9D91-7224C49458BB}">
                  <c15:dlblFieldTable>
                    <c15:dlblFTEntry>
                      <c15:txfldGUID>{0644C373-F222-4E90-8F21-E032AB944A70}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388-4516-88D0-5945148DEEC4}"/>
            </c:ext>
          </c:extLst>
        </c:ser>
        <c:dLbls>
          <c:showLegendKey val="0"/>
          <c:showVal val="1"/>
          <c:showCatName val="0"/>
          <c:showSerName val="0"/>
          <c:showPercent val="0"/>
          <c:showBubbleSize val="0"/>
        </c:dLbls>
        <c:axId val="445864432"/>
        <c:axId val="436812472"/>
      </c:scatterChart>
      <c:valAx>
        <c:axId val="445864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812472"/>
        <c:crosses val="autoZero"/>
        <c:crossBetween val="midCat"/>
      </c:valAx>
      <c:valAx>
        <c:axId val="436812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86443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4A-4C2B-95E5-20B337F3AC77}"/>
                </c:ext>
                <c:ext xmlns:c15="http://schemas.microsoft.com/office/drawing/2012/chart" uri="{CE6537A1-D6FC-4f65-9D91-7224C49458BB}">
                  <c15:dlblFieldTable>
                    <c15:dlblFTEntry>
                      <c15:txfldGUID>{C636A80E-3079-452E-9207-29158FC33278}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4A-4C2B-95E5-20B337F3AC77}"/>
                </c:ext>
                <c:ext xmlns:c15="http://schemas.microsoft.com/office/drawing/2012/chart" uri="{CE6537A1-D6FC-4f65-9D91-7224C49458BB}">
                  <c15:dlblFieldTable>
                    <c15:dlblFTEntry>
                      <c15:txfldGUID>{E50E161D-DCAB-4642-B582-F771207996A7}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4A-4C2B-95E5-20B337F3AC77}"/>
                </c:ext>
                <c:ext xmlns:c15="http://schemas.microsoft.com/office/drawing/2012/chart" uri="{CE6537A1-D6FC-4f65-9D91-7224C49458BB}">
                  <c15:dlblFieldTable>
                    <c15:dlblFTEntry>
                      <c15:txfldGUID>{5D78D028-02F9-44E4-B2BD-832FE9EA88A0}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4A-4C2B-95E5-20B337F3AC77}"/>
                </c:ext>
                <c:ext xmlns:c15="http://schemas.microsoft.com/office/drawing/2012/chart" uri="{CE6537A1-D6FC-4f65-9D91-7224C49458BB}">
                  <c15:dlblFieldTable>
                    <c15:dlblFTEntry>
                      <c15:txfldGUID>{53F91BE9-7064-4FEF-9723-8A89D68D0F4E}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4A-4C2B-95E5-20B337F3AC77}"/>
                </c:ext>
                <c:ext xmlns:c15="http://schemas.microsoft.com/office/drawing/2012/chart" uri="{CE6537A1-D6FC-4f65-9D91-7224C49458BB}">
                  <c15:dlblFieldTable>
                    <c15:dlblFTEntry>
                      <c15:txfldGUID>{BF61AE81-4E06-4CA6-8194-FC99206665ED}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14.2</c:v>
                </c:pt>
                <c:pt idx="2">
                  <c:v>13.5</c:v>
                </c:pt>
                <c:pt idx="3">
                  <c:v>12.7</c:v>
                </c:pt>
                <c:pt idx="4">
                  <c:v>12</c:v>
                </c:pt>
              </c:numCache>
            </c:numRef>
          </c:xVal>
          <c:yVal>
            <c:numRef>
              <c:f>公会計指標分析・財政指標組合せ分析表!$K$73:$O$73</c:f>
              <c:numCache>
                <c:formatCode>#,##0.0;"▲ "#,##0.0</c:formatCode>
                <c:ptCount val="5"/>
                <c:pt idx="0">
                  <c:v>192</c:v>
                </c:pt>
                <c:pt idx="1">
                  <c:v>185</c:v>
                </c:pt>
                <c:pt idx="2">
                  <c:v>179.6</c:v>
                </c:pt>
                <c:pt idx="3">
                  <c:v>170.1</c:v>
                </c:pt>
                <c:pt idx="4">
                  <c:v>171</c:v>
                </c:pt>
              </c:numCache>
            </c:numRef>
          </c:yVal>
          <c:smooth val="0"/>
          <c:extLst xmlns:c16r2="http://schemas.microsoft.com/office/drawing/2015/06/chart">
            <c:ext xmlns:c16="http://schemas.microsoft.com/office/drawing/2014/chart" uri="{C3380CC4-5D6E-409C-BE32-E72D297353CC}">
              <c16:uniqueId val="{00000005-704A-4C2B-95E5-20B337F3AC77}"/>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4A-4C2B-95E5-20B337F3AC77}"/>
                </c:ext>
                <c:ext xmlns:c15="http://schemas.microsoft.com/office/drawing/2012/chart" uri="{CE6537A1-D6FC-4f65-9D91-7224C49458BB}">
                  <c15:dlblFieldTable>
                    <c15:dlblFTEntry>
                      <c15:txfldGUID>{FC15BF91-5A5C-4E83-B247-A00ABFAF905F}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4A-4C2B-95E5-20B337F3AC77}"/>
                </c:ext>
                <c:ext xmlns:c15="http://schemas.microsoft.com/office/drawing/2012/chart" uri="{CE6537A1-D6FC-4f65-9D91-7224C49458BB}">
                  <c15:dlblFieldTable>
                    <c15:dlblFTEntry>
                      <c15:txfldGUID>{CE710A38-1E6A-4AF1-A773-74A64EDFDE7E}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4A-4C2B-95E5-20B337F3AC77}"/>
                </c:ext>
                <c:ext xmlns:c15="http://schemas.microsoft.com/office/drawing/2012/chart" uri="{CE6537A1-D6FC-4f65-9D91-7224C49458BB}">
                  <c15:dlblFieldTable>
                    <c15:dlblFTEntry>
                      <c15:txfldGUID>{67F52841-A030-4996-B62D-B674B88C7CAD}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4A-4C2B-95E5-20B337F3AC77}"/>
                </c:ext>
                <c:ext xmlns:c15="http://schemas.microsoft.com/office/drawing/2012/chart" uri="{CE6537A1-D6FC-4f65-9D91-7224C49458BB}">
                  <c15:dlblFieldTable>
                    <c15:dlblFTEntry>
                      <c15:txfldGUID>{77512E2E-C4ED-4869-8EBF-B8157D07D342}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4A-4C2B-95E5-20B337F3AC77}"/>
                </c:ext>
                <c:ext xmlns:c15="http://schemas.microsoft.com/office/drawing/2012/chart" uri="{CE6537A1-D6FC-4f65-9D91-7224C49458BB}">
                  <c15:dlblFieldTable>
                    <c15:dlblFTEntry>
                      <c15:txfldGUID>{D2F465C1-65CD-4642-A9A6-C49DF391F25A}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15.7</c:v>
                </c:pt>
                <c:pt idx="1">
                  <c:v>14.9</c:v>
                </c:pt>
                <c:pt idx="2">
                  <c:v>14.2</c:v>
                </c:pt>
                <c:pt idx="3">
                  <c:v>15.9</c:v>
                </c:pt>
                <c:pt idx="4">
                  <c:v>15.4</c:v>
                </c:pt>
              </c:numCache>
            </c:numRef>
          </c:xVal>
          <c:yVal>
            <c:numRef>
              <c:f>公会計指標分析・財政指標組合せ分析表!$K$77:$O$77</c:f>
              <c:numCache>
                <c:formatCode>#,##0.0;"▲ "#,##0.0</c:formatCode>
                <c:ptCount val="5"/>
                <c:pt idx="0">
                  <c:v>206</c:v>
                </c:pt>
                <c:pt idx="1">
                  <c:v>199.1</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4A-4C2B-95E5-20B337F3AC77}"/>
            </c:ext>
          </c:extLst>
        </c:ser>
        <c:dLbls>
          <c:showLegendKey val="0"/>
          <c:showVal val="1"/>
          <c:showCatName val="0"/>
          <c:showSerName val="0"/>
          <c:showPercent val="0"/>
          <c:showBubbleSize val="0"/>
        </c:dLbls>
        <c:axId val="445862864"/>
        <c:axId val="445861296"/>
      </c:scatterChart>
      <c:valAx>
        <c:axId val="445862864"/>
        <c:scaling>
          <c:orientation val="minMax"/>
          <c:max val="16.3"/>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861296"/>
        <c:crosses val="autoZero"/>
        <c:crossBetween val="midCat"/>
      </c:valAx>
      <c:valAx>
        <c:axId val="445861296"/>
        <c:scaling>
          <c:orientation val="minMax"/>
          <c:max val="257"/>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86286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年度は地方法人特別譲与税の増など、</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年度は地方消費税や法人関係税の増など、平成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28年度は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法人事業税</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の増など</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基準財政収入額が増加したことなどから、指数が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「しあわせ信州創造プラン</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」（総合５か年計画。</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2018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2022</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基づき、産業の生産性が高い県づくりや、人をひきつける快適な県づくりの取</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などを一層進め、産業の持続的な発展と、地域の活力の創出などを通じて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、財政力の向上に努めていきます。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1" name="直線コネクタ 60"/>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8467</xdr:rowOff>
    </xdr:from>
    <xdr:to>
      <xdr:col>7</xdr:col>
      <xdr:colOff>152400</xdr:colOff>
      <xdr:row>38</xdr:row>
      <xdr:rowOff>67733</xdr:rowOff>
    </xdr:to>
    <xdr:cxnSp macro="">
      <xdr:nvCxnSpPr>
        <xdr:cNvPr id="66" name="直線コネクタ 65"/>
        <xdr:cNvCxnSpPr/>
      </xdr:nvCxnSpPr>
      <xdr:spPr>
        <a:xfrm flipV="1">
          <a:off x="4114800" y="61806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41</xdr:row>
      <xdr:rowOff>156633</xdr:rowOff>
    </xdr:to>
    <xdr:cxnSp macro="">
      <xdr:nvCxnSpPr>
        <xdr:cNvPr id="69" name="直線コネクタ 68"/>
        <xdr:cNvCxnSpPr/>
      </xdr:nvCxnSpPr>
      <xdr:spPr>
        <a:xfrm flipV="1">
          <a:off x="3225800" y="658283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0" name="フローチャート : 判断 69"/>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1" name="テキスト ボックス 7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43</xdr:row>
      <xdr:rowOff>14817</xdr:rowOff>
    </xdr:to>
    <xdr:cxnSp macro="">
      <xdr:nvCxnSpPr>
        <xdr:cNvPr id="72" name="直線コネクタ 71"/>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3" name="フローチャート : 判断 72"/>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4" name="テキスト ボックス 7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5" name="直線コネクタ 74"/>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8" name="フローチャート : 判断 77"/>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79" name="テキスト ボックス 78"/>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129117</xdr:rowOff>
    </xdr:from>
    <xdr:to>
      <xdr:col>7</xdr:col>
      <xdr:colOff>203200</xdr:colOff>
      <xdr:row>36</xdr:row>
      <xdr:rowOff>59267</xdr:rowOff>
    </xdr:to>
    <xdr:sp macro="" textlink="">
      <xdr:nvSpPr>
        <xdr:cNvPr id="85" name="円/楕円 84"/>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50394</xdr:rowOff>
    </xdr:from>
    <xdr:ext cx="762000" cy="259045"/>
    <xdr:sp macro="" textlink="">
      <xdr:nvSpPr>
        <xdr:cNvPr id="86"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7" name="円/楕円 86"/>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88" name="テキスト ボックス 87"/>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9" name="円/楕円 88"/>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0" name="テキスト ボックス 89"/>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2" name="テキスト ボックス 91"/>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年度は、人件費の抑制などにより、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地方税収入の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増などにより、比率が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改善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しました。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年度は、公債費などが減少したものの、地方譲与税収入の減少などにより、比率が前年度比</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ポイント増加しましたが、類似団体の平均値より財政の弾力性が高い状況となっています。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今後も高齢化の進行による社会保障関係経費の増加などが見込まれますが、弾力的な財政構造</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の維持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に向け、歳出削減と歳入確保の取組を進めていきます。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4" name="直線コネクタ 123"/>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5"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6" name="直線コネクタ 125"/>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7"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8" name="直線コネクタ 127"/>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65</xdr:row>
      <xdr:rowOff>64407</xdr:rowOff>
    </xdr:to>
    <xdr:cxnSp macro="">
      <xdr:nvCxnSpPr>
        <xdr:cNvPr id="129" name="直線コネクタ 128"/>
        <xdr:cNvCxnSpPr/>
      </xdr:nvCxnSpPr>
      <xdr:spPr>
        <a:xfrm>
          <a:off x="4114800" y="10743293"/>
          <a:ext cx="8382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30" name="財政構造の弾力性平均値テキスト"/>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31" name="フローチャート : 判断 130"/>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9978</xdr:rowOff>
    </xdr:from>
    <xdr:to>
      <xdr:col>6</xdr:col>
      <xdr:colOff>0</xdr:colOff>
      <xdr:row>62</xdr:row>
      <xdr:rowOff>113393</xdr:rowOff>
    </xdr:to>
    <xdr:cxnSp macro="">
      <xdr:nvCxnSpPr>
        <xdr:cNvPr id="132" name="直線コネクタ 131"/>
        <xdr:cNvCxnSpPr/>
      </xdr:nvCxnSpPr>
      <xdr:spPr>
        <a:xfrm>
          <a:off x="3225800" y="106398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3" name="フローチャート : 判断 132"/>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4" name="テキスト ボックス 133"/>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9978</xdr:rowOff>
    </xdr:from>
    <xdr:to>
      <xdr:col>4</xdr:col>
      <xdr:colOff>482600</xdr:colOff>
      <xdr:row>62</xdr:row>
      <xdr:rowOff>78922</xdr:rowOff>
    </xdr:to>
    <xdr:cxnSp macro="">
      <xdr:nvCxnSpPr>
        <xdr:cNvPr id="135" name="直線コネクタ 134"/>
        <xdr:cNvCxnSpPr/>
      </xdr:nvCxnSpPr>
      <xdr:spPr>
        <a:xfrm flipV="1">
          <a:off x="2336800" y="106398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6" name="フローチャート :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7" name="テキスト ボックス 136"/>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78922</xdr:rowOff>
    </xdr:from>
    <xdr:to>
      <xdr:col>3</xdr:col>
      <xdr:colOff>279400</xdr:colOff>
      <xdr:row>63</xdr:row>
      <xdr:rowOff>131535</xdr:rowOff>
    </xdr:to>
    <xdr:cxnSp macro="">
      <xdr:nvCxnSpPr>
        <xdr:cNvPr id="138" name="直線コネクタ 137"/>
        <xdr:cNvCxnSpPr/>
      </xdr:nvCxnSpPr>
      <xdr:spPr>
        <a:xfrm flipV="1">
          <a:off x="1447800" y="10708822"/>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39" name="フローチャート : 判断 138"/>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40" name="テキスト ボックス 139"/>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41" name="フローチャート : 判断 140"/>
        <xdr:cNvSpPr/>
      </xdr:nvSpPr>
      <xdr:spPr>
        <a:xfrm>
          <a:off x="1397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47370</xdr:rowOff>
    </xdr:from>
    <xdr:ext cx="762000" cy="259045"/>
    <xdr:sp macro="" textlink="">
      <xdr:nvSpPr>
        <xdr:cNvPr id="142" name="テキスト ボックス 141"/>
        <xdr:cNvSpPr txBox="1"/>
      </xdr:nvSpPr>
      <xdr:spPr>
        <a:xfrm>
          <a:off x="1066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48" name="円/楕円 147"/>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30134</xdr:rowOff>
    </xdr:from>
    <xdr:ext cx="762000" cy="259045"/>
    <xdr:sp macro="" textlink="">
      <xdr:nvSpPr>
        <xdr:cNvPr id="149" name="財政構造の弾力性該当値テキスト"/>
        <xdr:cNvSpPr txBox="1"/>
      </xdr:nvSpPr>
      <xdr:spPr>
        <a:xfrm>
          <a:off x="50419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62593</xdr:rowOff>
    </xdr:from>
    <xdr:to>
      <xdr:col>6</xdr:col>
      <xdr:colOff>50800</xdr:colOff>
      <xdr:row>62</xdr:row>
      <xdr:rowOff>164193</xdr:rowOff>
    </xdr:to>
    <xdr:sp macro="" textlink="">
      <xdr:nvSpPr>
        <xdr:cNvPr id="150" name="円/楕円 149"/>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2920</xdr:rowOff>
    </xdr:from>
    <xdr:ext cx="736600" cy="259045"/>
    <xdr:sp macro="" textlink="">
      <xdr:nvSpPr>
        <xdr:cNvPr id="151" name="テキスト ボックス 150"/>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130628</xdr:rowOff>
    </xdr:from>
    <xdr:to>
      <xdr:col>4</xdr:col>
      <xdr:colOff>533400</xdr:colOff>
      <xdr:row>62</xdr:row>
      <xdr:rowOff>60778</xdr:rowOff>
    </xdr:to>
    <xdr:sp macro="" textlink="">
      <xdr:nvSpPr>
        <xdr:cNvPr id="152" name="円/楕円 151"/>
        <xdr:cNvSpPr/>
      </xdr:nvSpPr>
      <xdr:spPr>
        <a:xfrm>
          <a:off x="3175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70955</xdr:rowOff>
    </xdr:from>
    <xdr:ext cx="762000" cy="259045"/>
    <xdr:sp macro="" textlink="">
      <xdr:nvSpPr>
        <xdr:cNvPr id="153" name="テキスト ボックス 152"/>
        <xdr:cNvSpPr txBox="1"/>
      </xdr:nvSpPr>
      <xdr:spPr>
        <a:xfrm>
          <a:off x="2844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28122</xdr:rowOff>
    </xdr:from>
    <xdr:to>
      <xdr:col>3</xdr:col>
      <xdr:colOff>330200</xdr:colOff>
      <xdr:row>62</xdr:row>
      <xdr:rowOff>129722</xdr:rowOff>
    </xdr:to>
    <xdr:sp macro="" textlink="">
      <xdr:nvSpPr>
        <xdr:cNvPr id="154" name="円/楕円 153"/>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139899</xdr:rowOff>
    </xdr:from>
    <xdr:ext cx="762000" cy="259045"/>
    <xdr:sp macro="" textlink="">
      <xdr:nvSpPr>
        <xdr:cNvPr id="155" name="テキスト ボックス 154"/>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56" name="円/楕円 155"/>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57" name="テキスト ボックス 156"/>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行政・財政改革方針（平成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年度）に基づく人件費の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抑制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や、事務事業の見直しによる物件費の縮減などにより、類似団体と比較して概ね低い数値となっています。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年度は、職員数</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、数値が減少しました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年度は、職員数</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が減少（</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人減、</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167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人減）したものの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人口の減少率（</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、Ｈ</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が大きく、数値が増加しました。</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継続的な事務事業の見直しと</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経費の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抑制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に努めていきます。</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5" name="直線コネクタ 184"/>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6"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7" name="直線コネクタ 186"/>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8"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9" name="直線コネクタ 188"/>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111023</xdr:rowOff>
    </xdr:from>
    <xdr:to>
      <xdr:col>7</xdr:col>
      <xdr:colOff>152400</xdr:colOff>
      <xdr:row>84</xdr:row>
      <xdr:rowOff>143197</xdr:rowOff>
    </xdr:to>
    <xdr:cxnSp macro="">
      <xdr:nvCxnSpPr>
        <xdr:cNvPr id="190" name="直線コネクタ 189"/>
        <xdr:cNvCxnSpPr/>
      </xdr:nvCxnSpPr>
      <xdr:spPr>
        <a:xfrm flipV="1">
          <a:off x="4114800" y="1451282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74327</xdr:rowOff>
    </xdr:from>
    <xdr:ext cx="762000" cy="259045"/>
    <xdr:sp macro="" textlink="">
      <xdr:nvSpPr>
        <xdr:cNvPr id="191" name="人件費・物件費等の状況平均値テキスト"/>
        <xdr:cNvSpPr txBox="1"/>
      </xdr:nvSpPr>
      <xdr:spPr>
        <a:xfrm>
          <a:off x="5041900" y="1447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2" name="フローチャート : 判断 191"/>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91880</xdr:rowOff>
    </xdr:from>
    <xdr:to>
      <xdr:col>6</xdr:col>
      <xdr:colOff>0</xdr:colOff>
      <xdr:row>84</xdr:row>
      <xdr:rowOff>143197</xdr:rowOff>
    </xdr:to>
    <xdr:cxnSp macro="">
      <xdr:nvCxnSpPr>
        <xdr:cNvPr id="193" name="直線コネクタ 192"/>
        <xdr:cNvCxnSpPr/>
      </xdr:nvCxnSpPr>
      <xdr:spPr>
        <a:xfrm>
          <a:off x="3225800" y="14493680"/>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4" name="フローチャート : 判断 193"/>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5" name="テキスト ボックス 194"/>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64218</xdr:rowOff>
    </xdr:from>
    <xdr:to>
      <xdr:col>4</xdr:col>
      <xdr:colOff>482600</xdr:colOff>
      <xdr:row>84</xdr:row>
      <xdr:rowOff>91880</xdr:rowOff>
    </xdr:to>
    <xdr:cxnSp macro="">
      <xdr:nvCxnSpPr>
        <xdr:cNvPr id="196" name="直線コネクタ 195"/>
        <xdr:cNvCxnSpPr/>
      </xdr:nvCxnSpPr>
      <xdr:spPr>
        <a:xfrm>
          <a:off x="2336800" y="14294568"/>
          <a:ext cx="889000" cy="1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7" name="フローチャート : 判断 196"/>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57106</xdr:rowOff>
    </xdr:from>
    <xdr:ext cx="762000" cy="259045"/>
    <xdr:sp macro="" textlink="">
      <xdr:nvSpPr>
        <xdr:cNvPr id="198" name="テキスト ボックス 197"/>
        <xdr:cNvSpPr txBox="1"/>
      </xdr:nvSpPr>
      <xdr:spPr>
        <a:xfrm>
          <a:off x="2844800" y="148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64218</xdr:rowOff>
    </xdr:from>
    <xdr:to>
      <xdr:col>3</xdr:col>
      <xdr:colOff>279400</xdr:colOff>
      <xdr:row>84</xdr:row>
      <xdr:rowOff>25724</xdr:rowOff>
    </xdr:to>
    <xdr:cxnSp macro="">
      <xdr:nvCxnSpPr>
        <xdr:cNvPr id="199" name="直線コネクタ 198"/>
        <xdr:cNvCxnSpPr/>
      </xdr:nvCxnSpPr>
      <xdr:spPr>
        <a:xfrm flipV="1">
          <a:off x="1447800" y="14294568"/>
          <a:ext cx="889000" cy="1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122720</xdr:rowOff>
    </xdr:from>
    <xdr:to>
      <xdr:col>3</xdr:col>
      <xdr:colOff>330200</xdr:colOff>
      <xdr:row>85</xdr:row>
      <xdr:rowOff>52870</xdr:rowOff>
    </xdr:to>
    <xdr:sp macro="" textlink="">
      <xdr:nvSpPr>
        <xdr:cNvPr id="200" name="フローチャート : 判断 199"/>
        <xdr:cNvSpPr/>
      </xdr:nvSpPr>
      <xdr:spPr>
        <a:xfrm>
          <a:off x="2286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37647</xdr:rowOff>
    </xdr:from>
    <xdr:ext cx="762000" cy="259045"/>
    <xdr:sp macro="" textlink="">
      <xdr:nvSpPr>
        <xdr:cNvPr id="201" name="テキスト ボックス 200"/>
        <xdr:cNvSpPr txBox="1"/>
      </xdr:nvSpPr>
      <xdr:spPr>
        <a:xfrm>
          <a:off x="1955800" y="1461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73890</xdr:rowOff>
    </xdr:from>
    <xdr:to>
      <xdr:col>2</xdr:col>
      <xdr:colOff>127000</xdr:colOff>
      <xdr:row>86</xdr:row>
      <xdr:rowOff>4040</xdr:rowOff>
    </xdr:to>
    <xdr:sp macro="" textlink="">
      <xdr:nvSpPr>
        <xdr:cNvPr id="202" name="フローチャート : 判断 201"/>
        <xdr:cNvSpPr/>
      </xdr:nvSpPr>
      <xdr:spPr>
        <a:xfrm>
          <a:off x="1397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160267</xdr:rowOff>
    </xdr:from>
    <xdr:ext cx="762000" cy="259045"/>
    <xdr:sp macro="" textlink="">
      <xdr:nvSpPr>
        <xdr:cNvPr id="203" name="テキスト ボックス 202"/>
        <xdr:cNvSpPr txBox="1"/>
      </xdr:nvSpPr>
      <xdr:spPr>
        <a:xfrm>
          <a:off x="1066800" y="1473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60223</xdr:rowOff>
    </xdr:from>
    <xdr:to>
      <xdr:col>7</xdr:col>
      <xdr:colOff>203200</xdr:colOff>
      <xdr:row>84</xdr:row>
      <xdr:rowOff>161823</xdr:rowOff>
    </xdr:to>
    <xdr:sp macro="" textlink="">
      <xdr:nvSpPr>
        <xdr:cNvPr id="209" name="円/楕円 208"/>
        <xdr:cNvSpPr/>
      </xdr:nvSpPr>
      <xdr:spPr>
        <a:xfrm>
          <a:off x="4902200" y="144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76750</xdr:rowOff>
    </xdr:from>
    <xdr:ext cx="762000" cy="259045"/>
    <xdr:sp macro="" textlink="">
      <xdr:nvSpPr>
        <xdr:cNvPr id="210" name="人件費・物件費等の状況該当値テキスト"/>
        <xdr:cNvSpPr txBox="1"/>
      </xdr:nvSpPr>
      <xdr:spPr>
        <a:xfrm>
          <a:off x="5041900" y="1430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127,708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92397</xdr:rowOff>
    </xdr:from>
    <xdr:to>
      <xdr:col>6</xdr:col>
      <xdr:colOff>50800</xdr:colOff>
      <xdr:row>85</xdr:row>
      <xdr:rowOff>22547</xdr:rowOff>
    </xdr:to>
    <xdr:sp macro="" textlink="">
      <xdr:nvSpPr>
        <xdr:cNvPr id="211" name="円/楕円 210"/>
        <xdr:cNvSpPr/>
      </xdr:nvSpPr>
      <xdr:spPr>
        <a:xfrm>
          <a:off x="4064000" y="144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7324</xdr:rowOff>
    </xdr:from>
    <xdr:ext cx="736600" cy="259045"/>
    <xdr:sp macro="" textlink="">
      <xdr:nvSpPr>
        <xdr:cNvPr id="212" name="テキスト ボックス 211"/>
        <xdr:cNvSpPr txBox="1"/>
      </xdr:nvSpPr>
      <xdr:spPr>
        <a:xfrm>
          <a:off x="3733800" y="1458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41080</xdr:rowOff>
    </xdr:from>
    <xdr:to>
      <xdr:col>4</xdr:col>
      <xdr:colOff>533400</xdr:colOff>
      <xdr:row>84</xdr:row>
      <xdr:rowOff>142680</xdr:rowOff>
    </xdr:to>
    <xdr:sp macro="" textlink="">
      <xdr:nvSpPr>
        <xdr:cNvPr id="213" name="円/楕円 212"/>
        <xdr:cNvSpPr/>
      </xdr:nvSpPr>
      <xdr:spPr>
        <a:xfrm>
          <a:off x="3175000" y="14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152857</xdr:rowOff>
    </xdr:from>
    <xdr:ext cx="762000" cy="259045"/>
    <xdr:sp macro="" textlink="">
      <xdr:nvSpPr>
        <xdr:cNvPr id="214" name="テキスト ボックス 213"/>
        <xdr:cNvSpPr txBox="1"/>
      </xdr:nvSpPr>
      <xdr:spPr>
        <a:xfrm>
          <a:off x="2844800" y="142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13418</xdr:rowOff>
    </xdr:from>
    <xdr:to>
      <xdr:col>3</xdr:col>
      <xdr:colOff>330200</xdr:colOff>
      <xdr:row>83</xdr:row>
      <xdr:rowOff>115018</xdr:rowOff>
    </xdr:to>
    <xdr:sp macro="" textlink="">
      <xdr:nvSpPr>
        <xdr:cNvPr id="215" name="円/楕円 214"/>
        <xdr:cNvSpPr/>
      </xdr:nvSpPr>
      <xdr:spPr>
        <a:xfrm>
          <a:off x="2286000" y="142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125195</xdr:rowOff>
    </xdr:from>
    <xdr:ext cx="762000" cy="259045"/>
    <xdr:sp macro="" textlink="">
      <xdr:nvSpPr>
        <xdr:cNvPr id="216" name="テキスト ボックス 215"/>
        <xdr:cNvSpPr txBox="1"/>
      </xdr:nvSpPr>
      <xdr:spPr>
        <a:xfrm>
          <a:off x="1955800" y="140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122,281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146374</xdr:rowOff>
    </xdr:from>
    <xdr:to>
      <xdr:col>2</xdr:col>
      <xdr:colOff>127000</xdr:colOff>
      <xdr:row>84</xdr:row>
      <xdr:rowOff>76524</xdr:rowOff>
    </xdr:to>
    <xdr:sp macro="" textlink="">
      <xdr:nvSpPr>
        <xdr:cNvPr id="217" name="円/楕円 216"/>
        <xdr:cNvSpPr/>
      </xdr:nvSpPr>
      <xdr:spPr>
        <a:xfrm>
          <a:off x="1397000" y="143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86701</xdr:rowOff>
    </xdr:from>
    <xdr:ext cx="762000" cy="259045"/>
    <xdr:sp macro="" textlink="">
      <xdr:nvSpPr>
        <xdr:cNvPr id="218" name="テキスト ボックス 217"/>
        <xdr:cNvSpPr txBox="1"/>
      </xdr:nvSpPr>
      <xdr:spPr>
        <a:xfrm>
          <a:off x="1066800" y="141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年度は、東日本大震災への対応により国家公務員の給与が減額されたため、指数が高い状況でしたが、減額措置が終了した平成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年度以降は、給与構造改革及び給与制度の総合的見直しなどの取組により都道府県平均を下回っています。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146957</xdr:rowOff>
    </xdr:from>
    <xdr:to>
      <xdr:col>24</xdr:col>
      <xdr:colOff>558800</xdr:colOff>
      <xdr:row>83</xdr:row>
      <xdr:rowOff>12700</xdr:rowOff>
    </xdr:to>
    <xdr:cxnSp macro="">
      <xdr:nvCxnSpPr>
        <xdr:cNvPr id="247" name="直線コネクタ 246"/>
        <xdr:cNvCxnSpPr/>
      </xdr:nvCxnSpPr>
      <xdr:spPr>
        <a:xfrm flipV="1">
          <a:off x="17018000" y="13691507"/>
          <a:ext cx="0" cy="551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8"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9" name="直線コネクタ 248"/>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61884</xdr:rowOff>
    </xdr:from>
    <xdr:ext cx="762000" cy="259045"/>
    <xdr:sp macro="" textlink="">
      <xdr:nvSpPr>
        <xdr:cNvPr id="250"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79</xdr:row>
      <xdr:rowOff>146957</xdr:rowOff>
    </xdr:from>
    <xdr:to>
      <xdr:col>24</xdr:col>
      <xdr:colOff>647700</xdr:colOff>
      <xdr:row>79</xdr:row>
      <xdr:rowOff>146957</xdr:rowOff>
    </xdr:to>
    <xdr:cxnSp macro="">
      <xdr:nvCxnSpPr>
        <xdr:cNvPr id="251" name="直線コネクタ 250"/>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82</xdr:row>
      <xdr:rowOff>11793</xdr:rowOff>
    </xdr:to>
    <xdr:cxnSp macro="">
      <xdr:nvCxnSpPr>
        <xdr:cNvPr id="252" name="直線コネクタ 251"/>
        <xdr:cNvCxnSpPr/>
      </xdr:nvCxnSpPr>
      <xdr:spPr>
        <a:xfrm>
          <a:off x="16179800" y="139845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80027</xdr:rowOff>
    </xdr:from>
    <xdr:ext cx="762000" cy="259045"/>
    <xdr:sp macro="" textlink="">
      <xdr:nvSpPr>
        <xdr:cNvPr id="253" name="給与水準   （国との比較）平均値テキスト"/>
        <xdr:cNvSpPr txBox="1"/>
      </xdr:nvSpPr>
      <xdr:spPr>
        <a:xfrm>
          <a:off x="17106900" y="1379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81</xdr:row>
      <xdr:rowOff>97064</xdr:rowOff>
    </xdr:to>
    <xdr:cxnSp macro="">
      <xdr:nvCxnSpPr>
        <xdr:cNvPr id="255" name="直線コネクタ 254"/>
        <xdr:cNvCxnSpPr/>
      </xdr:nvCxnSpPr>
      <xdr:spPr>
        <a:xfrm>
          <a:off x="15290800" y="137604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46264</xdr:rowOff>
    </xdr:from>
    <xdr:to>
      <xdr:col>23</xdr:col>
      <xdr:colOff>457200</xdr:colOff>
      <xdr:row>81</xdr:row>
      <xdr:rowOff>147864</xdr:rowOff>
    </xdr:to>
    <xdr:sp macro="" textlink="">
      <xdr:nvSpPr>
        <xdr:cNvPr id="256" name="フローチャート : 判断 255"/>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57" name="テキスト ボックス 256"/>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80</xdr:row>
      <xdr:rowOff>130629</xdr:rowOff>
    </xdr:to>
    <xdr:cxnSp macro="">
      <xdr:nvCxnSpPr>
        <xdr:cNvPr id="258" name="直線コネクタ 257"/>
        <xdr:cNvCxnSpPr/>
      </xdr:nvCxnSpPr>
      <xdr:spPr>
        <a:xfrm flipV="1">
          <a:off x="14401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63500</xdr:rowOff>
    </xdr:from>
    <xdr:to>
      <xdr:col>22</xdr:col>
      <xdr:colOff>254000</xdr:colOff>
      <xdr:row>81</xdr:row>
      <xdr:rowOff>165100</xdr:rowOff>
    </xdr:to>
    <xdr:sp macro="" textlink="">
      <xdr:nvSpPr>
        <xdr:cNvPr id="259" name="フローチャート : 判断 258"/>
        <xdr:cNvSpPr/>
      </xdr:nvSpPr>
      <xdr:spPr>
        <a:xfrm>
          <a:off x="15240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149877</xdr:rowOff>
    </xdr:from>
    <xdr:ext cx="762000" cy="259045"/>
    <xdr:sp macro="" textlink="">
      <xdr:nvSpPr>
        <xdr:cNvPr id="260" name="テキスト ボックス 259"/>
        <xdr:cNvSpPr txBox="1"/>
      </xdr:nvSpPr>
      <xdr:spPr>
        <a:xfrm>
          <a:off x="14909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130629</xdr:rowOff>
    </xdr:from>
    <xdr:to>
      <xdr:col>21</xdr:col>
      <xdr:colOff>0</xdr:colOff>
      <xdr:row>88</xdr:row>
      <xdr:rowOff>120650</xdr:rowOff>
    </xdr:to>
    <xdr:cxnSp macro="">
      <xdr:nvCxnSpPr>
        <xdr:cNvPr id="261" name="直線コネクタ 260"/>
        <xdr:cNvCxnSpPr/>
      </xdr:nvCxnSpPr>
      <xdr:spPr>
        <a:xfrm flipV="1">
          <a:off x="13512800" y="13846629"/>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11793</xdr:rowOff>
    </xdr:from>
    <xdr:to>
      <xdr:col>21</xdr:col>
      <xdr:colOff>50800</xdr:colOff>
      <xdr:row>81</xdr:row>
      <xdr:rowOff>113393</xdr:rowOff>
    </xdr:to>
    <xdr:sp macro="" textlink="">
      <xdr:nvSpPr>
        <xdr:cNvPr id="262" name="フローチャート : 判断 261"/>
        <xdr:cNvSpPr/>
      </xdr:nvSpPr>
      <xdr:spPr>
        <a:xfrm>
          <a:off x="14351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98170</xdr:rowOff>
    </xdr:from>
    <xdr:ext cx="762000" cy="259045"/>
    <xdr:sp macro="" textlink="">
      <xdr:nvSpPr>
        <xdr:cNvPr id="263" name="テキスト ボックス 262"/>
        <xdr:cNvSpPr txBox="1"/>
      </xdr:nvSpPr>
      <xdr:spPr>
        <a:xfrm>
          <a:off x="14020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64" name="フローチャート : 判断 263"/>
        <xdr:cNvSpPr/>
      </xdr:nvSpPr>
      <xdr:spPr>
        <a:xfrm>
          <a:off x="13462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122663</xdr:rowOff>
    </xdr:from>
    <xdr:ext cx="762000" cy="259045"/>
    <xdr:sp macro="" textlink="">
      <xdr:nvSpPr>
        <xdr:cNvPr id="265" name="テキスト ボックス 264"/>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132443</xdr:rowOff>
    </xdr:from>
    <xdr:to>
      <xdr:col>24</xdr:col>
      <xdr:colOff>609600</xdr:colOff>
      <xdr:row>82</xdr:row>
      <xdr:rowOff>62593</xdr:rowOff>
    </xdr:to>
    <xdr:sp macro="" textlink="">
      <xdr:nvSpPr>
        <xdr:cNvPr id="271" name="円/楕円 270"/>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104520</xdr:rowOff>
    </xdr:from>
    <xdr:ext cx="762000" cy="259045"/>
    <xdr:sp macro="" textlink="">
      <xdr:nvSpPr>
        <xdr:cNvPr id="272" name="給与水準   （国との比較）該当値テキスト"/>
        <xdr:cNvSpPr txBox="1"/>
      </xdr:nvSpPr>
      <xdr:spPr>
        <a:xfrm>
          <a:off x="17106900" y="139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3" name="円/楕円 272"/>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132641</xdr:rowOff>
    </xdr:from>
    <xdr:ext cx="736600" cy="259045"/>
    <xdr:sp macro="" textlink="">
      <xdr:nvSpPr>
        <xdr:cNvPr id="274" name="テキスト ボックス 273"/>
        <xdr:cNvSpPr txBox="1"/>
      </xdr:nvSpPr>
      <xdr:spPr>
        <a:xfrm>
          <a:off x="15798800" y="140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165100</xdr:rowOff>
    </xdr:from>
    <xdr:to>
      <xdr:col>22</xdr:col>
      <xdr:colOff>254000</xdr:colOff>
      <xdr:row>80</xdr:row>
      <xdr:rowOff>95250</xdr:rowOff>
    </xdr:to>
    <xdr:sp macro="" textlink="">
      <xdr:nvSpPr>
        <xdr:cNvPr id="275" name="円/楕円 274"/>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105427</xdr:rowOff>
    </xdr:from>
    <xdr:ext cx="762000" cy="259045"/>
    <xdr:sp macro="" textlink="">
      <xdr:nvSpPr>
        <xdr:cNvPr id="276" name="テキスト ボックス 275"/>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79829</xdr:rowOff>
    </xdr:from>
    <xdr:to>
      <xdr:col>21</xdr:col>
      <xdr:colOff>50800</xdr:colOff>
      <xdr:row>81</xdr:row>
      <xdr:rowOff>9979</xdr:rowOff>
    </xdr:to>
    <xdr:sp macro="" textlink="">
      <xdr:nvSpPr>
        <xdr:cNvPr id="277" name="円/楕円 276"/>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20156</xdr:rowOff>
    </xdr:from>
    <xdr:ext cx="762000" cy="259045"/>
    <xdr:sp macro="" textlink="">
      <xdr:nvSpPr>
        <xdr:cNvPr id="278" name="テキスト ボックス 277"/>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0" name="テキスト ボックス 279"/>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年度は、職員数の大幅な減により数値が減少しましたが、平成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年度は、職員は減少したものの人口の減少率（</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％）が大きく、数値が増加しました。平成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年度についても、職員数は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167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人減少したものの人口の減少率（前年比△</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％）が大きく、数値は微減にとどまりました。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今後は、長野県行政経営方針に基づき、人口規模などに応じて正規職員を確保しつつ、業務の変動に応じて任期付職員や非常勤職員など多様な雇用形態の職員を配置し、職員数の適正化に取り組みます。</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6" name="直線コネクタ 305"/>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7"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8" name="直線コネクタ 307"/>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9"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10" name="直線コネクタ 309"/>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120411</xdr:rowOff>
    </xdr:from>
    <xdr:to>
      <xdr:col>24</xdr:col>
      <xdr:colOff>558800</xdr:colOff>
      <xdr:row>62</xdr:row>
      <xdr:rowOff>125623</xdr:rowOff>
    </xdr:to>
    <xdr:cxnSp macro="">
      <xdr:nvCxnSpPr>
        <xdr:cNvPr id="311" name="直線コネクタ 310"/>
        <xdr:cNvCxnSpPr/>
      </xdr:nvCxnSpPr>
      <xdr:spPr>
        <a:xfrm flipV="1">
          <a:off x="16179800" y="10750311"/>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12"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3" name="フローチャート : 判断 312"/>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113606</xdr:rowOff>
    </xdr:from>
    <xdr:to>
      <xdr:col>23</xdr:col>
      <xdr:colOff>406400</xdr:colOff>
      <xdr:row>62</xdr:row>
      <xdr:rowOff>125623</xdr:rowOff>
    </xdr:to>
    <xdr:cxnSp macro="">
      <xdr:nvCxnSpPr>
        <xdr:cNvPr id="314" name="直線コネクタ 313"/>
        <xdr:cNvCxnSpPr/>
      </xdr:nvCxnSpPr>
      <xdr:spPr>
        <a:xfrm>
          <a:off x="15290800" y="10743506"/>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5" name="フローチャート : 判断 314"/>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9072</xdr:rowOff>
    </xdr:from>
    <xdr:ext cx="736600" cy="259045"/>
    <xdr:sp macro="" textlink="">
      <xdr:nvSpPr>
        <xdr:cNvPr id="316" name="テキスト ボックス 315"/>
        <xdr:cNvSpPr txBox="1"/>
      </xdr:nvSpPr>
      <xdr:spPr>
        <a:xfrm>
          <a:off x="15798800" y="1098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81321</xdr:rowOff>
    </xdr:from>
    <xdr:to>
      <xdr:col>22</xdr:col>
      <xdr:colOff>203200</xdr:colOff>
      <xdr:row>62</xdr:row>
      <xdr:rowOff>113606</xdr:rowOff>
    </xdr:to>
    <xdr:cxnSp macro="">
      <xdr:nvCxnSpPr>
        <xdr:cNvPr id="317" name="直線コネクタ 316"/>
        <xdr:cNvCxnSpPr/>
      </xdr:nvCxnSpPr>
      <xdr:spPr>
        <a:xfrm>
          <a:off x="14401800" y="10711221"/>
          <a:ext cx="8890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8" name="フローチャート : 判断 317"/>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90952</xdr:rowOff>
    </xdr:from>
    <xdr:ext cx="762000" cy="259045"/>
    <xdr:sp macro="" textlink="">
      <xdr:nvSpPr>
        <xdr:cNvPr id="319" name="テキスト ボックス 318"/>
        <xdr:cNvSpPr txBox="1"/>
      </xdr:nvSpPr>
      <xdr:spPr>
        <a:xfrm>
          <a:off x="14909800" y="108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81321</xdr:rowOff>
    </xdr:from>
    <xdr:to>
      <xdr:col>21</xdr:col>
      <xdr:colOff>0</xdr:colOff>
      <xdr:row>62</xdr:row>
      <xdr:rowOff>108057</xdr:rowOff>
    </xdr:to>
    <xdr:cxnSp macro="">
      <xdr:nvCxnSpPr>
        <xdr:cNvPr id="320" name="直線コネクタ 319"/>
        <xdr:cNvCxnSpPr/>
      </xdr:nvCxnSpPr>
      <xdr:spPr>
        <a:xfrm flipV="1">
          <a:off x="13512800" y="10711221"/>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105806</xdr:rowOff>
    </xdr:from>
    <xdr:to>
      <xdr:col>21</xdr:col>
      <xdr:colOff>50800</xdr:colOff>
      <xdr:row>63</xdr:row>
      <xdr:rowOff>35956</xdr:rowOff>
    </xdr:to>
    <xdr:sp macro="" textlink="">
      <xdr:nvSpPr>
        <xdr:cNvPr id="321" name="フローチャート : 判断 320"/>
        <xdr:cNvSpPr/>
      </xdr:nvSpPr>
      <xdr:spPr>
        <a:xfrm>
          <a:off x="14351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20733</xdr:rowOff>
    </xdr:from>
    <xdr:ext cx="762000" cy="259045"/>
    <xdr:sp macro="" textlink="">
      <xdr:nvSpPr>
        <xdr:cNvPr id="322" name="テキスト ボックス 321"/>
        <xdr:cNvSpPr txBox="1"/>
      </xdr:nvSpPr>
      <xdr:spPr>
        <a:xfrm>
          <a:off x="14020800" y="108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108557</xdr:rowOff>
    </xdr:from>
    <xdr:to>
      <xdr:col>19</xdr:col>
      <xdr:colOff>533400</xdr:colOff>
      <xdr:row>63</xdr:row>
      <xdr:rowOff>38707</xdr:rowOff>
    </xdr:to>
    <xdr:sp macro="" textlink="">
      <xdr:nvSpPr>
        <xdr:cNvPr id="323" name="フローチャート : 判断 322"/>
        <xdr:cNvSpPr/>
      </xdr:nvSpPr>
      <xdr:spPr>
        <a:xfrm>
          <a:off x="13462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23484</xdr:rowOff>
    </xdr:from>
    <xdr:ext cx="762000" cy="259045"/>
    <xdr:sp macro="" textlink="">
      <xdr:nvSpPr>
        <xdr:cNvPr id="324" name="テキスト ボックス 323"/>
        <xdr:cNvSpPr txBox="1"/>
      </xdr:nvSpPr>
      <xdr:spPr>
        <a:xfrm>
          <a:off x="13131800" y="108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69611</xdr:rowOff>
    </xdr:from>
    <xdr:to>
      <xdr:col>24</xdr:col>
      <xdr:colOff>609600</xdr:colOff>
      <xdr:row>62</xdr:row>
      <xdr:rowOff>171211</xdr:rowOff>
    </xdr:to>
    <xdr:sp macro="" textlink="">
      <xdr:nvSpPr>
        <xdr:cNvPr id="330" name="円/楕円 329"/>
        <xdr:cNvSpPr/>
      </xdr:nvSpPr>
      <xdr:spPr>
        <a:xfrm>
          <a:off x="16967200" y="10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41688</xdr:rowOff>
    </xdr:from>
    <xdr:ext cx="762000" cy="259045"/>
    <xdr:sp macro="" textlink="">
      <xdr:nvSpPr>
        <xdr:cNvPr id="331" name="定員管理の状況該当値テキスト"/>
        <xdr:cNvSpPr txBox="1"/>
      </xdr:nvSpPr>
      <xdr:spPr>
        <a:xfrm>
          <a:off x="17106900" y="106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74823</xdr:rowOff>
    </xdr:from>
    <xdr:to>
      <xdr:col>23</xdr:col>
      <xdr:colOff>457200</xdr:colOff>
      <xdr:row>63</xdr:row>
      <xdr:rowOff>4973</xdr:rowOff>
    </xdr:to>
    <xdr:sp macro="" textlink="">
      <xdr:nvSpPr>
        <xdr:cNvPr id="332" name="円/楕円 331"/>
        <xdr:cNvSpPr/>
      </xdr:nvSpPr>
      <xdr:spPr>
        <a:xfrm>
          <a:off x="16129000" y="10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15150</xdr:rowOff>
    </xdr:from>
    <xdr:ext cx="736600" cy="259045"/>
    <xdr:sp macro="" textlink="">
      <xdr:nvSpPr>
        <xdr:cNvPr id="333" name="テキスト ボックス 332"/>
        <xdr:cNvSpPr txBox="1"/>
      </xdr:nvSpPr>
      <xdr:spPr>
        <a:xfrm>
          <a:off x="15798800" y="104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62806</xdr:rowOff>
    </xdr:from>
    <xdr:to>
      <xdr:col>22</xdr:col>
      <xdr:colOff>254000</xdr:colOff>
      <xdr:row>62</xdr:row>
      <xdr:rowOff>164406</xdr:rowOff>
    </xdr:to>
    <xdr:sp macro="" textlink="">
      <xdr:nvSpPr>
        <xdr:cNvPr id="334" name="円/楕円 333"/>
        <xdr:cNvSpPr/>
      </xdr:nvSpPr>
      <xdr:spPr>
        <a:xfrm>
          <a:off x="15240000" y="10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3133</xdr:rowOff>
    </xdr:from>
    <xdr:ext cx="762000" cy="259045"/>
    <xdr:sp macro="" textlink="">
      <xdr:nvSpPr>
        <xdr:cNvPr id="335" name="テキスト ボックス 334"/>
        <xdr:cNvSpPr txBox="1"/>
      </xdr:nvSpPr>
      <xdr:spPr>
        <a:xfrm>
          <a:off x="14909800" y="1046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30521</xdr:rowOff>
    </xdr:from>
    <xdr:to>
      <xdr:col>21</xdr:col>
      <xdr:colOff>50800</xdr:colOff>
      <xdr:row>62</xdr:row>
      <xdr:rowOff>132121</xdr:rowOff>
    </xdr:to>
    <xdr:sp macro="" textlink="">
      <xdr:nvSpPr>
        <xdr:cNvPr id="336" name="円/楕円 335"/>
        <xdr:cNvSpPr/>
      </xdr:nvSpPr>
      <xdr:spPr>
        <a:xfrm>
          <a:off x="14351000" y="10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142298</xdr:rowOff>
    </xdr:from>
    <xdr:ext cx="762000" cy="259045"/>
    <xdr:sp macro="" textlink="">
      <xdr:nvSpPr>
        <xdr:cNvPr id="337" name="テキスト ボックス 336"/>
        <xdr:cNvSpPr txBox="1"/>
      </xdr:nvSpPr>
      <xdr:spPr>
        <a:xfrm>
          <a:off x="14020800" y="1042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57257</xdr:rowOff>
    </xdr:from>
    <xdr:to>
      <xdr:col>19</xdr:col>
      <xdr:colOff>533400</xdr:colOff>
      <xdr:row>62</xdr:row>
      <xdr:rowOff>158857</xdr:rowOff>
    </xdr:to>
    <xdr:sp macro="" textlink="">
      <xdr:nvSpPr>
        <xdr:cNvPr id="338" name="円/楕円 337"/>
        <xdr:cNvSpPr/>
      </xdr:nvSpPr>
      <xdr:spPr>
        <a:xfrm>
          <a:off x="13462000" y="10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169034</xdr:rowOff>
    </xdr:from>
    <xdr:ext cx="762000" cy="259045"/>
    <xdr:sp macro="" textlink="">
      <xdr:nvSpPr>
        <xdr:cNvPr id="339" name="テキスト ボックス 338"/>
        <xdr:cNvSpPr txBox="1"/>
      </xdr:nvSpPr>
      <xdr:spPr>
        <a:xfrm>
          <a:off x="13131800" y="104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24～28年度の期間全体を通じて、これまでの県債発行の抑制により、</a:t>
          </a:r>
          <a:r>
            <a:rPr kumimoji="1" lang="ja-JP" altLang="en-US" sz="1200">
              <a:latin typeface="ＭＳ Ｐゴシック"/>
            </a:rPr>
            <a:t>比率は減少傾向（＝財政健全度が高い）にあり、類似団体と比較しても健全な状況にあります。</a:t>
          </a:r>
          <a:endParaRPr kumimoji="1" lang="en-US" altLang="ja-JP" sz="1200">
            <a:latin typeface="ＭＳ Ｐゴシック"/>
          </a:endParaRPr>
        </a:p>
        <a:p>
          <a:r>
            <a:rPr kumimoji="1" lang="ja-JP" altLang="en-US" sz="1200">
              <a:latin typeface="ＭＳ Ｐゴシック"/>
            </a:rPr>
            <a:t>　引き続き県債発行額を抑制し、今後も公債費縮減・比率改善に努めていきます。</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9" name="直線コネクタ 368"/>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38</xdr:row>
      <xdr:rowOff>73478</xdr:rowOff>
    </xdr:to>
    <xdr:cxnSp macro="">
      <xdr:nvCxnSpPr>
        <xdr:cNvPr id="374" name="直線コネクタ 373"/>
        <xdr:cNvCxnSpPr/>
      </xdr:nvCxnSpPr>
      <xdr:spPr>
        <a:xfrm flipV="1">
          <a:off x="16179800" y="64679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5"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6" name="フローチャート : 判断 375"/>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73478</xdr:rowOff>
    </xdr:from>
    <xdr:to>
      <xdr:col>23</xdr:col>
      <xdr:colOff>406400</xdr:colOff>
      <xdr:row>39</xdr:row>
      <xdr:rowOff>39915</xdr:rowOff>
    </xdr:to>
    <xdr:cxnSp macro="">
      <xdr:nvCxnSpPr>
        <xdr:cNvPr id="377" name="直線コネクタ 376"/>
        <xdr:cNvCxnSpPr/>
      </xdr:nvCxnSpPr>
      <xdr:spPr>
        <a:xfrm flipV="1">
          <a:off x="15290800" y="65885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8" name="フローチャート : 判断 377"/>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9" name="テキスト ボックス 378"/>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39</xdr:row>
      <xdr:rowOff>160565</xdr:rowOff>
    </xdr:to>
    <xdr:cxnSp macro="">
      <xdr:nvCxnSpPr>
        <xdr:cNvPr id="380" name="直線コネクタ 379"/>
        <xdr:cNvCxnSpPr/>
      </xdr:nvCxnSpPr>
      <xdr:spPr>
        <a:xfrm flipV="1">
          <a:off x="14401800" y="672646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81" name="フローチャート : 判断 380"/>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24692</xdr:rowOff>
    </xdr:from>
    <xdr:ext cx="762000" cy="259045"/>
    <xdr:sp macro="" textlink="">
      <xdr:nvSpPr>
        <xdr:cNvPr id="382" name="テキスト ボックス 381"/>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75293</xdr:rowOff>
    </xdr:to>
    <xdr:cxnSp macro="">
      <xdr:nvCxnSpPr>
        <xdr:cNvPr id="383" name="直線コネクタ 382"/>
        <xdr:cNvCxnSpPr/>
      </xdr:nvCxnSpPr>
      <xdr:spPr>
        <a:xfrm flipV="1">
          <a:off x="13512800" y="68471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58965</xdr:rowOff>
    </xdr:from>
    <xdr:to>
      <xdr:col>21</xdr:col>
      <xdr:colOff>50800</xdr:colOff>
      <xdr:row>40</xdr:row>
      <xdr:rowOff>160565</xdr:rowOff>
    </xdr:to>
    <xdr:sp macro="" textlink="">
      <xdr:nvSpPr>
        <xdr:cNvPr id="384" name="フローチャート : 判断 383"/>
        <xdr:cNvSpPr/>
      </xdr:nvSpPr>
      <xdr:spPr>
        <a:xfrm>
          <a:off x="14351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145342</xdr:rowOff>
    </xdr:from>
    <xdr:ext cx="762000" cy="259045"/>
    <xdr:sp macro="" textlink="">
      <xdr:nvSpPr>
        <xdr:cNvPr id="385" name="テキスト ボックス 384"/>
        <xdr:cNvSpPr txBox="1"/>
      </xdr:nvSpPr>
      <xdr:spPr>
        <a:xfrm>
          <a:off x="14020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6" name="フローチャート : 判断 385"/>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7" name="テキスト ボックス 386"/>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93" name="円/楕円 392"/>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4"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395" name="円/楕円 394"/>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134455</xdr:rowOff>
    </xdr:from>
    <xdr:ext cx="736600" cy="259045"/>
    <xdr:sp macro="" textlink="">
      <xdr:nvSpPr>
        <xdr:cNvPr id="396" name="テキスト ボックス 395"/>
        <xdr:cNvSpPr txBox="1"/>
      </xdr:nvSpPr>
      <xdr:spPr>
        <a:xfrm>
          <a:off x="15798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7" name="円/楕円 396"/>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398" name="テキスト ボックス 397"/>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399" name="円/楕円 398"/>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00" name="テキスト ボックス 399"/>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24493</xdr:rowOff>
    </xdr:from>
    <xdr:to>
      <xdr:col>19</xdr:col>
      <xdr:colOff>533400</xdr:colOff>
      <xdr:row>40</xdr:row>
      <xdr:rowOff>126093</xdr:rowOff>
    </xdr:to>
    <xdr:sp macro="" textlink="">
      <xdr:nvSpPr>
        <xdr:cNvPr id="401" name="円/楕円 400"/>
        <xdr:cNvSpPr/>
      </xdr:nvSpPr>
      <xdr:spPr>
        <a:xfrm>
          <a:off x="13462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136270</xdr:rowOff>
    </xdr:from>
    <xdr:ext cx="762000" cy="259045"/>
    <xdr:sp macro="" textlink="">
      <xdr:nvSpPr>
        <xdr:cNvPr id="402" name="テキスト ボックス 401"/>
        <xdr:cNvSpPr txBox="1"/>
      </xdr:nvSpPr>
      <xdr:spPr>
        <a:xfrm>
          <a:off x="13131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年度は、通常債現在高の減などによ</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将来負担額</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したものの、分母の標準財政規模も縮小したため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前年度から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ほぼ横ばいとなりましたが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、類似団体と比較して財政健全度が高い状況にあります。また、平成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年度の期間全体を通じて、通常債現在高の減などにより、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概ね</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改善傾向にあります。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将来負担額の約</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％を占める地方債残高をはじめ、県が将来の負担を保証している団体の借入金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などを</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含め</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県全体の将来負担額の縮減に努めていきます。</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30" name="直線コネクタ 429"/>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31"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2" name="直線コネクタ 431"/>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3"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4" name="直線コネクタ 433"/>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14</xdr:row>
      <xdr:rowOff>139277</xdr:rowOff>
    </xdr:to>
    <xdr:cxnSp macro="">
      <xdr:nvCxnSpPr>
        <xdr:cNvPr id="435" name="直線コネクタ 434"/>
        <xdr:cNvCxnSpPr/>
      </xdr:nvCxnSpPr>
      <xdr:spPr>
        <a:xfrm>
          <a:off x="16179800" y="253233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6"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7" name="フローチャート : 判断 436"/>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15</xdr:row>
      <xdr:rowOff>36999</xdr:rowOff>
    </xdr:to>
    <xdr:cxnSp macro="">
      <xdr:nvCxnSpPr>
        <xdr:cNvPr id="438" name="直線コネクタ 437"/>
        <xdr:cNvCxnSpPr/>
      </xdr:nvCxnSpPr>
      <xdr:spPr>
        <a:xfrm flipV="1">
          <a:off x="15290800" y="253233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9" name="フローチャート : 判断 438"/>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40" name="テキスト ボックス 439"/>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36999</xdr:rowOff>
    </xdr:from>
    <xdr:to>
      <xdr:col>22</xdr:col>
      <xdr:colOff>203200</xdr:colOff>
      <xdr:row>15</xdr:row>
      <xdr:rowOff>80433</xdr:rowOff>
    </xdr:to>
    <xdr:cxnSp macro="">
      <xdr:nvCxnSpPr>
        <xdr:cNvPr id="441" name="直線コネクタ 440"/>
        <xdr:cNvCxnSpPr/>
      </xdr:nvCxnSpPr>
      <xdr:spPr>
        <a:xfrm flipV="1">
          <a:off x="14401800" y="260874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2" name="フローチャート : 判断 441"/>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43" name="テキスト ボックス 442"/>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80433</xdr:rowOff>
    </xdr:from>
    <xdr:to>
      <xdr:col>21</xdr:col>
      <xdr:colOff>0</xdr:colOff>
      <xdr:row>15</xdr:row>
      <xdr:rowOff>136737</xdr:rowOff>
    </xdr:to>
    <xdr:cxnSp macro="">
      <xdr:nvCxnSpPr>
        <xdr:cNvPr id="444" name="直線コネクタ 443"/>
        <xdr:cNvCxnSpPr/>
      </xdr:nvCxnSpPr>
      <xdr:spPr>
        <a:xfrm flipV="1">
          <a:off x="13512800" y="265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143044</xdr:rowOff>
    </xdr:from>
    <xdr:to>
      <xdr:col>21</xdr:col>
      <xdr:colOff>50800</xdr:colOff>
      <xdr:row>16</xdr:row>
      <xdr:rowOff>73194</xdr:rowOff>
    </xdr:to>
    <xdr:sp macro="" textlink="">
      <xdr:nvSpPr>
        <xdr:cNvPr id="445" name="フローチャート : 判断 444"/>
        <xdr:cNvSpPr/>
      </xdr:nvSpPr>
      <xdr:spPr>
        <a:xfrm>
          <a:off x="14351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57971</xdr:rowOff>
    </xdr:from>
    <xdr:ext cx="762000" cy="259045"/>
    <xdr:sp macro="" textlink="">
      <xdr:nvSpPr>
        <xdr:cNvPr id="446" name="テキスト ボックス 445"/>
        <xdr:cNvSpPr txBox="1"/>
      </xdr:nvSpPr>
      <xdr:spPr>
        <a:xfrm>
          <a:off x="14020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27093</xdr:rowOff>
    </xdr:from>
    <xdr:to>
      <xdr:col>19</xdr:col>
      <xdr:colOff>533400</xdr:colOff>
      <xdr:row>16</xdr:row>
      <xdr:rowOff>128693</xdr:rowOff>
    </xdr:to>
    <xdr:sp macro="" textlink="">
      <xdr:nvSpPr>
        <xdr:cNvPr id="447" name="フローチャート : 判断 446"/>
        <xdr:cNvSpPr/>
      </xdr:nvSpPr>
      <xdr:spPr>
        <a:xfrm>
          <a:off x="13462000" y="27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113470</xdr:rowOff>
    </xdr:from>
    <xdr:ext cx="762000" cy="259045"/>
    <xdr:sp macro="" textlink="">
      <xdr:nvSpPr>
        <xdr:cNvPr id="448" name="テキスト ボックス 447"/>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88477</xdr:rowOff>
    </xdr:from>
    <xdr:to>
      <xdr:col>24</xdr:col>
      <xdr:colOff>609600</xdr:colOff>
      <xdr:row>15</xdr:row>
      <xdr:rowOff>18627</xdr:rowOff>
    </xdr:to>
    <xdr:sp macro="" textlink="">
      <xdr:nvSpPr>
        <xdr:cNvPr id="454" name="円/楕円 453"/>
        <xdr:cNvSpPr/>
      </xdr:nvSpPr>
      <xdr:spPr>
        <a:xfrm>
          <a:off x="169672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105004</xdr:rowOff>
    </xdr:from>
    <xdr:ext cx="762000" cy="259045"/>
    <xdr:sp macro="" textlink="">
      <xdr:nvSpPr>
        <xdr:cNvPr id="455" name="将来負担の状況該当値テキスト"/>
        <xdr:cNvSpPr txBox="1"/>
      </xdr:nvSpPr>
      <xdr:spPr>
        <a:xfrm>
          <a:off x="17106900" y="23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56" name="円/楕円 455"/>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57" name="テキスト ボックス 456"/>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157649</xdr:rowOff>
    </xdr:from>
    <xdr:to>
      <xdr:col>22</xdr:col>
      <xdr:colOff>254000</xdr:colOff>
      <xdr:row>15</xdr:row>
      <xdr:rowOff>87799</xdr:rowOff>
    </xdr:to>
    <xdr:sp macro="" textlink="">
      <xdr:nvSpPr>
        <xdr:cNvPr id="458" name="円/楕円 457"/>
        <xdr:cNvSpPr/>
      </xdr:nvSpPr>
      <xdr:spPr>
        <a:xfrm>
          <a:off x="15240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97976</xdr:rowOff>
    </xdr:from>
    <xdr:ext cx="762000" cy="259045"/>
    <xdr:sp macro="" textlink="">
      <xdr:nvSpPr>
        <xdr:cNvPr id="459" name="テキスト ボックス 458"/>
        <xdr:cNvSpPr txBox="1"/>
      </xdr:nvSpPr>
      <xdr:spPr>
        <a:xfrm>
          <a:off x="14909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29633</xdr:rowOff>
    </xdr:from>
    <xdr:to>
      <xdr:col>21</xdr:col>
      <xdr:colOff>50800</xdr:colOff>
      <xdr:row>15</xdr:row>
      <xdr:rowOff>131233</xdr:rowOff>
    </xdr:to>
    <xdr:sp macro="" textlink="">
      <xdr:nvSpPr>
        <xdr:cNvPr id="460" name="円/楕円 459"/>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141410</xdr:rowOff>
    </xdr:from>
    <xdr:ext cx="762000" cy="259045"/>
    <xdr:sp macro="" textlink="">
      <xdr:nvSpPr>
        <xdr:cNvPr id="461" name="テキスト ボックス 460"/>
        <xdr:cNvSpPr txBox="1"/>
      </xdr:nvSpPr>
      <xdr:spPr>
        <a:xfrm>
          <a:off x="14020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62" name="円/楕円 461"/>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63" name="テキスト ボックス 462"/>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年度以降、行政・財政改革方針（平成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年度）に基づいて人件費の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縮減</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に取り組んでおり、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概ね</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40％程度で推移しています</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年度は、退職金の減などにより人件費が減少しましたが、地方譲与税の減などにより経常一般財源等総額（分母）が減少したため、比率が増加しました。</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今後も効率的な行政運営に向けた取組などにより人件費の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抑制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を図っていきます。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41</xdr:row>
      <xdr:rowOff>12700</xdr:rowOff>
    </xdr:to>
    <xdr:cxnSp macro="">
      <xdr:nvCxnSpPr>
        <xdr:cNvPr id="65" name="直線コネクタ 64"/>
        <xdr:cNvCxnSpPr/>
      </xdr:nvCxnSpPr>
      <xdr:spPr>
        <a:xfrm>
          <a:off x="3987800" y="6794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107950</xdr:rowOff>
    </xdr:to>
    <xdr:cxnSp macro="">
      <xdr:nvCxnSpPr>
        <xdr:cNvPr id="68" name="直線コネクタ 67"/>
        <xdr:cNvCxnSpPr/>
      </xdr:nvCxnSpPr>
      <xdr:spPr>
        <a:xfrm>
          <a:off x="3098800" y="669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12700</xdr:rowOff>
    </xdr:from>
    <xdr:to>
      <xdr:col>4</xdr:col>
      <xdr:colOff>346075</xdr:colOff>
      <xdr:row>39</xdr:row>
      <xdr:rowOff>31750</xdr:rowOff>
    </xdr:to>
    <xdr:cxnSp macro="">
      <xdr:nvCxnSpPr>
        <xdr:cNvPr id="71" name="直線コネクタ 70"/>
        <xdr:cNvCxnSpPr/>
      </xdr:nvCxnSpPr>
      <xdr:spPr>
        <a:xfrm flipV="1">
          <a:off x="2209800" y="669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168927</xdr:rowOff>
    </xdr:from>
    <xdr:ext cx="762000" cy="259045"/>
    <xdr:sp macro="" textlink="">
      <xdr:nvSpPr>
        <xdr:cNvPr id="73" name="テキスト ボックス 72"/>
        <xdr:cNvSpPr txBox="1"/>
      </xdr:nvSpPr>
      <xdr:spPr>
        <a:xfrm>
          <a:off x="2717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40</xdr:row>
      <xdr:rowOff>165100</xdr:rowOff>
    </xdr:to>
    <xdr:cxnSp macro="">
      <xdr:nvCxnSpPr>
        <xdr:cNvPr id="74" name="直線コネクタ 73"/>
        <xdr:cNvCxnSpPr/>
      </xdr:nvCxnSpPr>
      <xdr:spPr>
        <a:xfrm flipV="1">
          <a:off x="1320800" y="6718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76" name="テキスト ボックス 75"/>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7" name="フローチャート : 判断 76"/>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8" name="テキスト ボックス 77"/>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133350</xdr:rowOff>
    </xdr:from>
    <xdr:to>
      <xdr:col>7</xdr:col>
      <xdr:colOff>66675</xdr:colOff>
      <xdr:row>41</xdr:row>
      <xdr:rowOff>63500</xdr:rowOff>
    </xdr:to>
    <xdr:sp macro="" textlink="">
      <xdr:nvSpPr>
        <xdr:cNvPr id="84" name="円/楕円 83"/>
        <xdr:cNvSpPr/>
      </xdr:nvSpPr>
      <xdr:spPr>
        <a:xfrm>
          <a:off x="4775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41927</xdr:rowOff>
    </xdr:from>
    <xdr:ext cx="762000" cy="259045"/>
    <xdr:sp macro="" textlink="">
      <xdr:nvSpPr>
        <xdr:cNvPr id="85" name="人件費該当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6" name="円/楕円 85"/>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7" name="テキスト ボックス 86"/>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133350</xdr:rowOff>
    </xdr:from>
    <xdr:to>
      <xdr:col>4</xdr:col>
      <xdr:colOff>396875</xdr:colOff>
      <xdr:row>39</xdr:row>
      <xdr:rowOff>63500</xdr:rowOff>
    </xdr:to>
    <xdr:sp macro="" textlink="">
      <xdr:nvSpPr>
        <xdr:cNvPr id="88" name="円/楕円 87"/>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48277</xdr:rowOff>
    </xdr:from>
    <xdr:ext cx="762000" cy="259045"/>
    <xdr:sp macro="" textlink="">
      <xdr:nvSpPr>
        <xdr:cNvPr id="89" name="テキスト ボックス 88"/>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0" name="円/楕円 89"/>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1" name="テキスト ボックス 90"/>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2" name="円/楕円 91"/>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3" name="テキスト ボックス 92"/>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概ね横ばいで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すが、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年度は、観光関係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事業費の増などにより、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年度は、教育・警察関係事業費の増などにより、前年度よりやや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行政・財政改革方針（平成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年度）に基づき、事務事業の見直しを</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継続的に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行っており、類似団体と比較して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低い水準にあります。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事務</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事業の見直しに</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取り組んで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いきます。</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127000</xdr:rowOff>
    </xdr:from>
    <xdr:to>
      <xdr:col>24</xdr:col>
      <xdr:colOff>22225</xdr:colOff>
      <xdr:row>14</xdr:row>
      <xdr:rowOff>69850</xdr:rowOff>
    </xdr:to>
    <xdr:cxnSp macro="">
      <xdr:nvCxnSpPr>
        <xdr:cNvPr id="120" name="直線コネクタ 119"/>
        <xdr:cNvCxnSpPr/>
      </xdr:nvCxnSpPr>
      <xdr:spPr>
        <a:xfrm>
          <a:off x="15671800" y="235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127000</xdr:rowOff>
    </xdr:from>
    <xdr:to>
      <xdr:col>22</xdr:col>
      <xdr:colOff>555625</xdr:colOff>
      <xdr:row>13</xdr:row>
      <xdr:rowOff>127000</xdr:rowOff>
    </xdr:to>
    <xdr:cxnSp macro="">
      <xdr:nvCxnSpPr>
        <xdr:cNvPr id="123" name="直線コネクタ 122"/>
        <xdr:cNvCxnSpPr/>
      </xdr:nvCxnSpPr>
      <xdr:spPr>
        <a:xfrm>
          <a:off x="14782800" y="235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127000</xdr:rowOff>
    </xdr:to>
    <xdr:cxnSp macro="">
      <xdr:nvCxnSpPr>
        <xdr:cNvPr id="126" name="直線コネクタ 125"/>
        <xdr:cNvCxnSpPr/>
      </xdr:nvCxnSpPr>
      <xdr:spPr>
        <a:xfrm>
          <a:off x="13893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14</xdr:row>
      <xdr:rowOff>12700</xdr:rowOff>
    </xdr:to>
    <xdr:cxnSp macro="">
      <xdr:nvCxnSpPr>
        <xdr:cNvPr id="129" name="直線コネクタ 128"/>
        <xdr:cNvCxnSpPr/>
      </xdr:nvCxnSpPr>
      <xdr:spPr>
        <a:xfrm flipV="1">
          <a:off x="13004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76200</xdr:rowOff>
    </xdr:from>
    <xdr:to>
      <xdr:col>20</xdr:col>
      <xdr:colOff>200025</xdr:colOff>
      <xdr:row>16</xdr:row>
      <xdr:rowOff>6350</xdr:rowOff>
    </xdr:to>
    <xdr:sp macro="" textlink="">
      <xdr:nvSpPr>
        <xdr:cNvPr id="130" name="フローチャート : 判断 129"/>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162577</xdr:rowOff>
    </xdr:from>
    <xdr:ext cx="762000" cy="259045"/>
    <xdr:sp macro="" textlink="">
      <xdr:nvSpPr>
        <xdr:cNvPr id="131" name="テキスト ボックス 130"/>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76200</xdr:rowOff>
    </xdr:from>
    <xdr:to>
      <xdr:col>18</xdr:col>
      <xdr:colOff>682625</xdr:colOff>
      <xdr:row>16</xdr:row>
      <xdr:rowOff>6350</xdr:rowOff>
    </xdr:to>
    <xdr:sp macro="" textlink="">
      <xdr:nvSpPr>
        <xdr:cNvPr id="132" name="フローチャート : 判断 131"/>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162577</xdr:rowOff>
    </xdr:from>
    <xdr:ext cx="762000" cy="259045"/>
    <xdr:sp macro="" textlink="">
      <xdr:nvSpPr>
        <xdr:cNvPr id="133" name="テキスト ボックス 132"/>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14</xdr:row>
      <xdr:rowOff>19050</xdr:rowOff>
    </xdr:from>
    <xdr:to>
      <xdr:col>24</xdr:col>
      <xdr:colOff>73025</xdr:colOff>
      <xdr:row>14</xdr:row>
      <xdr:rowOff>120650</xdr:rowOff>
    </xdr:to>
    <xdr:sp macro="" textlink="">
      <xdr:nvSpPr>
        <xdr:cNvPr id="139" name="円/楕円 138"/>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35577</xdr:rowOff>
    </xdr:from>
    <xdr:ext cx="762000" cy="259045"/>
    <xdr:sp macro="" textlink="">
      <xdr:nvSpPr>
        <xdr:cNvPr id="140" name="物件費該当値テキスト"/>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76200</xdr:rowOff>
    </xdr:from>
    <xdr:to>
      <xdr:col>22</xdr:col>
      <xdr:colOff>606425</xdr:colOff>
      <xdr:row>14</xdr:row>
      <xdr:rowOff>6350</xdr:rowOff>
    </xdr:to>
    <xdr:sp macro="" textlink="">
      <xdr:nvSpPr>
        <xdr:cNvPr id="141" name="円/楕円 140"/>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16527</xdr:rowOff>
    </xdr:from>
    <xdr:ext cx="736600" cy="259045"/>
    <xdr:sp macro="" textlink="">
      <xdr:nvSpPr>
        <xdr:cNvPr id="142" name="テキスト ボックス 141"/>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76200</xdr:rowOff>
    </xdr:from>
    <xdr:to>
      <xdr:col>21</xdr:col>
      <xdr:colOff>403225</xdr:colOff>
      <xdr:row>14</xdr:row>
      <xdr:rowOff>6350</xdr:rowOff>
    </xdr:to>
    <xdr:sp macro="" textlink="">
      <xdr:nvSpPr>
        <xdr:cNvPr id="143" name="円/楕円 142"/>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16527</xdr:rowOff>
    </xdr:from>
    <xdr:ext cx="762000" cy="259045"/>
    <xdr:sp macro="" textlink="">
      <xdr:nvSpPr>
        <xdr:cNvPr id="144" name="テキスト ボックス 143"/>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5" name="円/楕円 144"/>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6" name="テキスト ボックス 145"/>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47" name="円/楕円 146"/>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48" name="テキスト ボックス 147"/>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以降、数値は概ね横ばいですが、平成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年度は児童措置費・精神医療費の増などにより、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年度は高校生等奨学給付金の増などにより、経常的な扶助費に充てる一般財源の額は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やや増加しました。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今後も対象者に必要な支援を行うとともに、経費の適切な執行に努めていきます。</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79" name="直線コネクタ 178"/>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124477</xdr:rowOff>
    </xdr:from>
    <xdr:ext cx="762000" cy="259045"/>
    <xdr:sp macro="" textlink="">
      <xdr:nvSpPr>
        <xdr:cNvPr id="180"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2" name="直線コネクタ 181"/>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4" name="テキスト ボックス 18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85" name="直線コネクタ 184"/>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7" name="テキスト ボックス 18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88" name="直線コネクタ 187"/>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89" name="フローチャート : 判断 188"/>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0" name="テキスト ボックス 189"/>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1" name="フローチャート : 判断 19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2" name="テキスト ボックス 19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198" name="円/楕円 197"/>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199"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0" name="円/楕円 199"/>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1" name="テキスト ボックス 200"/>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2" name="円/楕円 201"/>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03" name="テキスト ボックス 202"/>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4" name="円/楕円 203"/>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5" name="テキスト ボックス 204"/>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6" name="円/楕円 20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7" name="テキスト ボックス 206"/>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維持補修費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及び貸付金がこの経費に該当しますが、そのうち維持補修費が大部分を占めています。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年度は、除雪経費の増などにより数値が増加しましたが、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年度は、除雪経費の減などにより数値が減少しました。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今後も、必要な事業を実施するとともに、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経費の縮減に努めていきます。</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107950</xdr:rowOff>
    </xdr:from>
    <xdr:to>
      <xdr:col>24</xdr:col>
      <xdr:colOff>22225</xdr:colOff>
      <xdr:row>60</xdr:row>
      <xdr:rowOff>12700</xdr:rowOff>
    </xdr:to>
    <xdr:cxnSp macro="">
      <xdr:nvCxnSpPr>
        <xdr:cNvPr id="238" name="直線コネクタ 237"/>
        <xdr:cNvCxnSpPr/>
      </xdr:nvCxnSpPr>
      <xdr:spPr>
        <a:xfrm flipV="1">
          <a:off x="15671800" y="1022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111777</xdr:rowOff>
    </xdr:from>
    <xdr:ext cx="762000" cy="259045"/>
    <xdr:sp macro="" textlink="">
      <xdr:nvSpPr>
        <xdr:cNvPr id="239"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12700</xdr:rowOff>
    </xdr:from>
    <xdr:to>
      <xdr:col>22</xdr:col>
      <xdr:colOff>555625</xdr:colOff>
      <xdr:row>61</xdr:row>
      <xdr:rowOff>69850</xdr:rowOff>
    </xdr:to>
    <xdr:cxnSp macro="">
      <xdr:nvCxnSpPr>
        <xdr:cNvPr id="241" name="直線コネクタ 240"/>
        <xdr:cNvCxnSpPr/>
      </xdr:nvCxnSpPr>
      <xdr:spPr>
        <a:xfrm flipV="1">
          <a:off x="14782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3" name="テキスト ボックス 24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165100</xdr:rowOff>
    </xdr:from>
    <xdr:to>
      <xdr:col>21</xdr:col>
      <xdr:colOff>352425</xdr:colOff>
      <xdr:row>61</xdr:row>
      <xdr:rowOff>69850</xdr:rowOff>
    </xdr:to>
    <xdr:cxnSp macro="">
      <xdr:nvCxnSpPr>
        <xdr:cNvPr id="244" name="直線コネクタ 243"/>
        <xdr:cNvCxnSpPr/>
      </xdr:nvCxnSpPr>
      <xdr:spPr>
        <a:xfrm>
          <a:off x="13893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5" name="フローチャート : 判断 244"/>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168927</xdr:rowOff>
    </xdr:from>
    <xdr:ext cx="762000" cy="259045"/>
    <xdr:sp macro="" textlink="">
      <xdr:nvSpPr>
        <xdr:cNvPr id="246" name="テキスト ボックス 245"/>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107950</xdr:rowOff>
    </xdr:from>
    <xdr:to>
      <xdr:col>20</xdr:col>
      <xdr:colOff>149225</xdr:colOff>
      <xdr:row>60</xdr:row>
      <xdr:rowOff>165100</xdr:rowOff>
    </xdr:to>
    <xdr:cxnSp macro="">
      <xdr:nvCxnSpPr>
        <xdr:cNvPr id="247" name="直線コネクタ 246"/>
        <xdr:cNvCxnSpPr/>
      </xdr:nvCxnSpPr>
      <xdr:spPr>
        <a:xfrm>
          <a:off x="13004800" y="1022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0</xdr:rowOff>
    </xdr:from>
    <xdr:to>
      <xdr:col>20</xdr:col>
      <xdr:colOff>200025</xdr:colOff>
      <xdr:row>58</xdr:row>
      <xdr:rowOff>101600</xdr:rowOff>
    </xdr:to>
    <xdr:sp macro="" textlink="">
      <xdr:nvSpPr>
        <xdr:cNvPr id="248" name="フローチャート : 判断 24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111777</xdr:rowOff>
    </xdr:from>
    <xdr:ext cx="762000" cy="259045"/>
    <xdr:sp macro="" textlink="">
      <xdr:nvSpPr>
        <xdr:cNvPr id="249" name="テキスト ボックス 248"/>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76200</xdr:rowOff>
    </xdr:from>
    <xdr:to>
      <xdr:col>18</xdr:col>
      <xdr:colOff>682625</xdr:colOff>
      <xdr:row>59</xdr:row>
      <xdr:rowOff>6350</xdr:rowOff>
    </xdr:to>
    <xdr:sp macro="" textlink="">
      <xdr:nvSpPr>
        <xdr:cNvPr id="250" name="フローチャート : 判断 24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16527</xdr:rowOff>
    </xdr:from>
    <xdr:ext cx="762000" cy="259045"/>
    <xdr:sp macro="" textlink="">
      <xdr:nvSpPr>
        <xdr:cNvPr id="251" name="テキスト ボックス 25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59</xdr:row>
      <xdr:rowOff>57150</xdr:rowOff>
    </xdr:from>
    <xdr:to>
      <xdr:col>24</xdr:col>
      <xdr:colOff>73025</xdr:colOff>
      <xdr:row>59</xdr:row>
      <xdr:rowOff>158750</xdr:rowOff>
    </xdr:to>
    <xdr:sp macro="" textlink="">
      <xdr:nvSpPr>
        <xdr:cNvPr id="257" name="円/楕円 256"/>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29227</xdr:rowOff>
    </xdr:from>
    <xdr:ext cx="762000" cy="259045"/>
    <xdr:sp macro="" textlink="">
      <xdr:nvSpPr>
        <xdr:cNvPr id="258"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59" name="円/楕円 258"/>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60" name="テキスト ボックス 259"/>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19050</xdr:rowOff>
    </xdr:from>
    <xdr:to>
      <xdr:col>21</xdr:col>
      <xdr:colOff>403225</xdr:colOff>
      <xdr:row>61</xdr:row>
      <xdr:rowOff>120650</xdr:rowOff>
    </xdr:to>
    <xdr:sp macro="" textlink="">
      <xdr:nvSpPr>
        <xdr:cNvPr id="261" name="円/楕円 260"/>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105427</xdr:rowOff>
    </xdr:from>
    <xdr:ext cx="762000" cy="259045"/>
    <xdr:sp macro="" textlink="">
      <xdr:nvSpPr>
        <xdr:cNvPr id="262" name="テキスト ボックス 261"/>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114300</xdr:rowOff>
    </xdr:from>
    <xdr:to>
      <xdr:col>20</xdr:col>
      <xdr:colOff>200025</xdr:colOff>
      <xdr:row>61</xdr:row>
      <xdr:rowOff>44450</xdr:rowOff>
    </xdr:to>
    <xdr:sp macro="" textlink="">
      <xdr:nvSpPr>
        <xdr:cNvPr id="263" name="円/楕円 262"/>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61</xdr:row>
      <xdr:rowOff>29227</xdr:rowOff>
    </xdr:from>
    <xdr:ext cx="762000" cy="259045"/>
    <xdr:sp macro="" textlink="">
      <xdr:nvSpPr>
        <xdr:cNvPr id="264" name="テキスト ボックス 263"/>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57150</xdr:rowOff>
    </xdr:from>
    <xdr:to>
      <xdr:col>18</xdr:col>
      <xdr:colOff>682625</xdr:colOff>
      <xdr:row>59</xdr:row>
      <xdr:rowOff>158750</xdr:rowOff>
    </xdr:to>
    <xdr:sp macro="" textlink="">
      <xdr:nvSpPr>
        <xdr:cNvPr id="265" name="円/楕円 264"/>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年度の５年間で、国民健康保険</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や介護保険、後期高齢者医療などの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社会保障関係費の増加</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により、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経常的な</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補助費等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に充てる一般財源の額</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は約</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億円増加し、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も増加傾向となっています。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今後も同様の傾向が続くと見込まれますが、健康増進や介護予防</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の取組を進め、経費の縮減に努めていきます。</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20864</xdr:rowOff>
    </xdr:from>
    <xdr:to>
      <xdr:col>24</xdr:col>
      <xdr:colOff>22225</xdr:colOff>
      <xdr:row>36</xdr:row>
      <xdr:rowOff>45357</xdr:rowOff>
    </xdr:to>
    <xdr:cxnSp macro="">
      <xdr:nvCxnSpPr>
        <xdr:cNvPr id="299" name="直線コネクタ 298"/>
        <xdr:cNvCxnSpPr/>
      </xdr:nvCxnSpPr>
      <xdr:spPr>
        <a:xfrm>
          <a:off x="15671800" y="60216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0"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78014</xdr:rowOff>
    </xdr:from>
    <xdr:to>
      <xdr:col>22</xdr:col>
      <xdr:colOff>555625</xdr:colOff>
      <xdr:row>35</xdr:row>
      <xdr:rowOff>20864</xdr:rowOff>
    </xdr:to>
    <xdr:cxnSp macro="">
      <xdr:nvCxnSpPr>
        <xdr:cNvPr id="302" name="直線コネクタ 301"/>
        <xdr:cNvCxnSpPr/>
      </xdr:nvCxnSpPr>
      <xdr:spPr>
        <a:xfrm>
          <a:off x="14782800" y="59073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4" name="テキスト ボックス 303"/>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29028</xdr:rowOff>
    </xdr:from>
    <xdr:to>
      <xdr:col>21</xdr:col>
      <xdr:colOff>352425</xdr:colOff>
      <xdr:row>34</xdr:row>
      <xdr:rowOff>78014</xdr:rowOff>
    </xdr:to>
    <xdr:cxnSp macro="">
      <xdr:nvCxnSpPr>
        <xdr:cNvPr id="305" name="直線コネクタ 304"/>
        <xdr:cNvCxnSpPr/>
      </xdr:nvCxnSpPr>
      <xdr:spPr>
        <a:xfrm>
          <a:off x="13893800" y="58583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6" name="フローチャート : 判断 305"/>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7" name="テキスト ボックス 306"/>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135164</xdr:rowOff>
    </xdr:from>
    <xdr:to>
      <xdr:col>20</xdr:col>
      <xdr:colOff>149225</xdr:colOff>
      <xdr:row>34</xdr:row>
      <xdr:rowOff>29028</xdr:rowOff>
    </xdr:to>
    <xdr:cxnSp macro="">
      <xdr:nvCxnSpPr>
        <xdr:cNvPr id="308" name="直線コネクタ 307"/>
        <xdr:cNvCxnSpPr/>
      </xdr:nvCxnSpPr>
      <xdr:spPr>
        <a:xfrm>
          <a:off x="13004800" y="5793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84364</xdr:rowOff>
    </xdr:from>
    <xdr:to>
      <xdr:col>20</xdr:col>
      <xdr:colOff>200025</xdr:colOff>
      <xdr:row>36</xdr:row>
      <xdr:rowOff>14514</xdr:rowOff>
    </xdr:to>
    <xdr:sp macro="" textlink="">
      <xdr:nvSpPr>
        <xdr:cNvPr id="309" name="フローチャート : 判断 308"/>
        <xdr:cNvSpPr/>
      </xdr:nvSpPr>
      <xdr:spPr>
        <a:xfrm>
          <a:off x="13843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170741</xdr:rowOff>
    </xdr:from>
    <xdr:ext cx="762000" cy="259045"/>
    <xdr:sp macro="" textlink="">
      <xdr:nvSpPr>
        <xdr:cNvPr id="310" name="テキスト ボックス 309"/>
        <xdr:cNvSpPr txBox="1"/>
      </xdr:nvSpPr>
      <xdr:spPr>
        <a:xfrm>
          <a:off x="13512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1" name="フローチャート : 判断 310"/>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12" name="テキスト ボックス 311"/>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166007</xdr:rowOff>
    </xdr:from>
    <xdr:to>
      <xdr:col>24</xdr:col>
      <xdr:colOff>73025</xdr:colOff>
      <xdr:row>36</xdr:row>
      <xdr:rowOff>96157</xdr:rowOff>
    </xdr:to>
    <xdr:sp macro="" textlink="">
      <xdr:nvSpPr>
        <xdr:cNvPr id="318" name="円/楕円 317"/>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11084</xdr:rowOff>
    </xdr:from>
    <xdr:ext cx="762000" cy="259045"/>
    <xdr:sp macro="" textlink="">
      <xdr:nvSpPr>
        <xdr:cNvPr id="319"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141514</xdr:rowOff>
    </xdr:from>
    <xdr:to>
      <xdr:col>22</xdr:col>
      <xdr:colOff>606425</xdr:colOff>
      <xdr:row>35</xdr:row>
      <xdr:rowOff>71664</xdr:rowOff>
    </xdr:to>
    <xdr:sp macro="" textlink="">
      <xdr:nvSpPr>
        <xdr:cNvPr id="320" name="円/楕円 319"/>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81841</xdr:rowOff>
    </xdr:from>
    <xdr:ext cx="736600" cy="259045"/>
    <xdr:sp macro="" textlink="">
      <xdr:nvSpPr>
        <xdr:cNvPr id="321" name="テキスト ボックス 320"/>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27214</xdr:rowOff>
    </xdr:from>
    <xdr:to>
      <xdr:col>21</xdr:col>
      <xdr:colOff>403225</xdr:colOff>
      <xdr:row>34</xdr:row>
      <xdr:rowOff>128814</xdr:rowOff>
    </xdr:to>
    <xdr:sp macro="" textlink="">
      <xdr:nvSpPr>
        <xdr:cNvPr id="322" name="円/楕円 321"/>
        <xdr:cNvSpPr/>
      </xdr:nvSpPr>
      <xdr:spPr>
        <a:xfrm>
          <a:off x="14732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138991</xdr:rowOff>
    </xdr:from>
    <xdr:ext cx="762000" cy="259045"/>
    <xdr:sp macro="" textlink="">
      <xdr:nvSpPr>
        <xdr:cNvPr id="323" name="テキスト ボックス 322"/>
        <xdr:cNvSpPr txBox="1"/>
      </xdr:nvSpPr>
      <xdr:spPr>
        <a:xfrm>
          <a:off x="14401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149678</xdr:rowOff>
    </xdr:from>
    <xdr:to>
      <xdr:col>20</xdr:col>
      <xdr:colOff>200025</xdr:colOff>
      <xdr:row>34</xdr:row>
      <xdr:rowOff>79828</xdr:rowOff>
    </xdr:to>
    <xdr:sp macro="" textlink="">
      <xdr:nvSpPr>
        <xdr:cNvPr id="324" name="円/楕円 323"/>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90005</xdr:rowOff>
    </xdr:from>
    <xdr:ext cx="762000" cy="259045"/>
    <xdr:sp macro="" textlink="">
      <xdr:nvSpPr>
        <xdr:cNvPr id="325" name="テキスト ボックス 324"/>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84364</xdr:rowOff>
    </xdr:from>
    <xdr:to>
      <xdr:col>18</xdr:col>
      <xdr:colOff>682625</xdr:colOff>
      <xdr:row>34</xdr:row>
      <xdr:rowOff>14514</xdr:rowOff>
    </xdr:to>
    <xdr:sp macro="" textlink="">
      <xdr:nvSpPr>
        <xdr:cNvPr id="326" name="円/楕円 325"/>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24691</xdr:rowOff>
    </xdr:from>
    <xdr:ext cx="762000" cy="259045"/>
    <xdr:sp macro="" textlink="">
      <xdr:nvSpPr>
        <xdr:cNvPr id="327" name="テキスト ボックス 326"/>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行政・財政改革方針（平成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年度）に基づき、県債発行の抑制や元金償還の平準化、利子負担の軽減などに中長期的に取り組んだ結果、数値は概ね減少傾向となっています。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引き続き県債発行額を抑制し、公債費縮減に努めていきます。</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92710</xdr:rowOff>
    </xdr:to>
    <xdr:cxnSp macro="">
      <xdr:nvCxnSpPr>
        <xdr:cNvPr id="356" name="直線コネクタ 355"/>
        <xdr:cNvCxnSpPr/>
      </xdr:nvCxnSpPr>
      <xdr:spPr>
        <a:xfrm>
          <a:off x="3987800" y="12951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7"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161289</xdr:rowOff>
    </xdr:to>
    <xdr:cxnSp macro="">
      <xdr:nvCxnSpPr>
        <xdr:cNvPr id="359" name="直線コネクタ 358"/>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61" name="テキスト ボックス 360"/>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77</xdr:row>
      <xdr:rowOff>1270</xdr:rowOff>
    </xdr:to>
    <xdr:cxnSp macro="">
      <xdr:nvCxnSpPr>
        <xdr:cNvPr id="362" name="直線コネクタ 361"/>
        <xdr:cNvCxnSpPr/>
      </xdr:nvCxnSpPr>
      <xdr:spPr>
        <a:xfrm flipV="1">
          <a:off x="2209800" y="130200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3" name="フローチャート : 判断 36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64" name="テキスト ボックス 36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24130</xdr:rowOff>
    </xdr:to>
    <xdr:cxnSp macro="">
      <xdr:nvCxnSpPr>
        <xdr:cNvPr id="365" name="直線コネクタ 364"/>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66" name="フローチャート : 判断 365"/>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67" name="テキスト ボックス 366"/>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68" name="フローチャート : 判断 367"/>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69" name="テキスト ボックス 36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75" name="円/楕円 37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7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77" name="円/楕円 376"/>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78" name="テキスト ボックス 377"/>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79" name="円/楕円 37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0" name="テキスト ボックス 379"/>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1" name="円/楕円 380"/>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82" name="テキスト ボックス 381"/>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3" name="円/楕円 38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59707</xdr:rowOff>
    </xdr:from>
    <xdr:ext cx="762000" cy="259045"/>
    <xdr:sp macro="" textlink="">
      <xdr:nvSpPr>
        <xdr:cNvPr id="384" name="テキスト ボックス 383"/>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公債費以外</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の経費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は、人件費（約６割）及び補助費等（約３割）が大きな割合を占めており、平成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年度以降、概ね人件費の増減と同様の傾向となっています。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社会保障経費の増加などによる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補助費等の増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の影響もあり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数値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が増加しています。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今後も人件費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抑制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をはじめとする歳出削減と歳入確保の取組を一層進め、弾力的な財政構造の維持に努めていきます。</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53522</xdr:rowOff>
    </xdr:from>
    <xdr:to>
      <xdr:col>24</xdr:col>
      <xdr:colOff>22225</xdr:colOff>
      <xdr:row>81</xdr:row>
      <xdr:rowOff>69850</xdr:rowOff>
    </xdr:to>
    <xdr:cxnSp macro="">
      <xdr:nvCxnSpPr>
        <xdr:cNvPr id="412" name="直線コネクタ 411"/>
        <xdr:cNvCxnSpPr/>
      </xdr:nvCxnSpPr>
      <xdr:spPr>
        <a:xfrm flipV="1">
          <a:off x="16510000" y="12569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3"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4" name="直線コネクタ 413"/>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139899</xdr:rowOff>
    </xdr:from>
    <xdr:ext cx="762000" cy="259045"/>
    <xdr:sp macro="" textlink="">
      <xdr:nvSpPr>
        <xdr:cNvPr id="415"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73</xdr:row>
      <xdr:rowOff>53522</xdr:rowOff>
    </xdr:from>
    <xdr:to>
      <xdr:col>24</xdr:col>
      <xdr:colOff>111125</xdr:colOff>
      <xdr:row>73</xdr:row>
      <xdr:rowOff>53522</xdr:rowOff>
    </xdr:to>
    <xdr:cxnSp macro="">
      <xdr:nvCxnSpPr>
        <xdr:cNvPr id="416" name="直線コネクタ 415"/>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102507</xdr:rowOff>
    </xdr:from>
    <xdr:to>
      <xdr:col>24</xdr:col>
      <xdr:colOff>22225</xdr:colOff>
      <xdr:row>78</xdr:row>
      <xdr:rowOff>29029</xdr:rowOff>
    </xdr:to>
    <xdr:cxnSp macro="">
      <xdr:nvCxnSpPr>
        <xdr:cNvPr id="417" name="直線コネクタ 416"/>
        <xdr:cNvCxnSpPr/>
      </xdr:nvCxnSpPr>
      <xdr:spPr>
        <a:xfrm>
          <a:off x="15671800" y="12961257"/>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18"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19" name="フローチャート : 判断 418"/>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127000</xdr:rowOff>
    </xdr:from>
    <xdr:to>
      <xdr:col>22</xdr:col>
      <xdr:colOff>555625</xdr:colOff>
      <xdr:row>75</xdr:row>
      <xdr:rowOff>102507</xdr:rowOff>
    </xdr:to>
    <xdr:cxnSp macro="">
      <xdr:nvCxnSpPr>
        <xdr:cNvPr id="420" name="直線コネクタ 419"/>
        <xdr:cNvCxnSpPr/>
      </xdr:nvCxnSpPr>
      <xdr:spPr>
        <a:xfrm>
          <a:off x="14782800" y="12814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92528</xdr:rowOff>
    </xdr:from>
    <xdr:to>
      <xdr:col>22</xdr:col>
      <xdr:colOff>606425</xdr:colOff>
      <xdr:row>75</xdr:row>
      <xdr:rowOff>22678</xdr:rowOff>
    </xdr:to>
    <xdr:sp macro="" textlink="">
      <xdr:nvSpPr>
        <xdr:cNvPr id="421" name="フローチャート : 判断 420"/>
        <xdr:cNvSpPr/>
      </xdr:nvSpPr>
      <xdr:spPr>
        <a:xfrm>
          <a:off x="15621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32855</xdr:rowOff>
    </xdr:from>
    <xdr:ext cx="736600" cy="259045"/>
    <xdr:sp macro="" textlink="">
      <xdr:nvSpPr>
        <xdr:cNvPr id="422" name="テキスト ボックス 421"/>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61685</xdr:rowOff>
    </xdr:from>
    <xdr:to>
      <xdr:col>21</xdr:col>
      <xdr:colOff>352425</xdr:colOff>
      <xdr:row>74</xdr:row>
      <xdr:rowOff>127000</xdr:rowOff>
    </xdr:to>
    <xdr:cxnSp macro="">
      <xdr:nvCxnSpPr>
        <xdr:cNvPr id="423" name="直線コネクタ 422"/>
        <xdr:cNvCxnSpPr/>
      </xdr:nvCxnSpPr>
      <xdr:spPr>
        <a:xfrm>
          <a:off x="13893800" y="12748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35378</xdr:rowOff>
    </xdr:from>
    <xdr:to>
      <xdr:col>21</xdr:col>
      <xdr:colOff>403225</xdr:colOff>
      <xdr:row>75</xdr:row>
      <xdr:rowOff>136978</xdr:rowOff>
    </xdr:to>
    <xdr:sp macro="" textlink="">
      <xdr:nvSpPr>
        <xdr:cNvPr id="424" name="フローチャート : 判断 423"/>
        <xdr:cNvSpPr/>
      </xdr:nvSpPr>
      <xdr:spPr>
        <a:xfrm>
          <a:off x="14732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121756</xdr:rowOff>
    </xdr:from>
    <xdr:ext cx="762000" cy="259045"/>
    <xdr:sp macro="" textlink="">
      <xdr:nvSpPr>
        <xdr:cNvPr id="425" name="テキスト ボックス 424"/>
        <xdr:cNvSpPr txBox="1"/>
      </xdr:nvSpPr>
      <xdr:spPr>
        <a:xfrm>
          <a:off x="14401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61685</xdr:rowOff>
    </xdr:from>
    <xdr:to>
      <xdr:col>20</xdr:col>
      <xdr:colOff>149225</xdr:colOff>
      <xdr:row>75</xdr:row>
      <xdr:rowOff>86178</xdr:rowOff>
    </xdr:to>
    <xdr:cxnSp macro="">
      <xdr:nvCxnSpPr>
        <xdr:cNvPr id="426" name="直線コネクタ 425"/>
        <xdr:cNvCxnSpPr/>
      </xdr:nvCxnSpPr>
      <xdr:spPr>
        <a:xfrm flipV="1">
          <a:off x="13004800" y="12748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84365</xdr:rowOff>
    </xdr:from>
    <xdr:to>
      <xdr:col>20</xdr:col>
      <xdr:colOff>200025</xdr:colOff>
      <xdr:row>76</xdr:row>
      <xdr:rowOff>14514</xdr:rowOff>
    </xdr:to>
    <xdr:sp macro="" textlink="">
      <xdr:nvSpPr>
        <xdr:cNvPr id="427" name="フローチャート : 判断 426"/>
        <xdr:cNvSpPr/>
      </xdr:nvSpPr>
      <xdr:spPr>
        <a:xfrm>
          <a:off x="13843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170741</xdr:rowOff>
    </xdr:from>
    <xdr:ext cx="762000" cy="259045"/>
    <xdr:sp macro="" textlink="">
      <xdr:nvSpPr>
        <xdr:cNvPr id="428" name="テキスト ボックス 427"/>
        <xdr:cNvSpPr txBox="1"/>
      </xdr:nvSpPr>
      <xdr:spPr>
        <a:xfrm>
          <a:off x="13512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27214</xdr:rowOff>
    </xdr:from>
    <xdr:to>
      <xdr:col>18</xdr:col>
      <xdr:colOff>682625</xdr:colOff>
      <xdr:row>76</xdr:row>
      <xdr:rowOff>128814</xdr:rowOff>
    </xdr:to>
    <xdr:sp macro="" textlink="">
      <xdr:nvSpPr>
        <xdr:cNvPr id="429" name="フローチャート : 判断 428"/>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113591</xdr:rowOff>
    </xdr:from>
    <xdr:ext cx="762000" cy="259045"/>
    <xdr:sp macro="" textlink="">
      <xdr:nvSpPr>
        <xdr:cNvPr id="430" name="テキスト ボックス 429"/>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149679</xdr:rowOff>
    </xdr:from>
    <xdr:to>
      <xdr:col>24</xdr:col>
      <xdr:colOff>73025</xdr:colOff>
      <xdr:row>78</xdr:row>
      <xdr:rowOff>79829</xdr:rowOff>
    </xdr:to>
    <xdr:sp macro="" textlink="">
      <xdr:nvSpPr>
        <xdr:cNvPr id="436" name="円/楕円 435"/>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121756</xdr:rowOff>
    </xdr:from>
    <xdr:ext cx="762000" cy="259045"/>
    <xdr:sp macro="" textlink="">
      <xdr:nvSpPr>
        <xdr:cNvPr id="437" name="公債費以外該当値テキスト"/>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51707</xdr:rowOff>
    </xdr:from>
    <xdr:to>
      <xdr:col>22</xdr:col>
      <xdr:colOff>606425</xdr:colOff>
      <xdr:row>75</xdr:row>
      <xdr:rowOff>153307</xdr:rowOff>
    </xdr:to>
    <xdr:sp macro="" textlink="">
      <xdr:nvSpPr>
        <xdr:cNvPr id="438" name="円/楕円 437"/>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138084</xdr:rowOff>
    </xdr:from>
    <xdr:ext cx="736600" cy="259045"/>
    <xdr:sp macro="" textlink="">
      <xdr:nvSpPr>
        <xdr:cNvPr id="439" name="テキスト ボックス 438"/>
        <xdr:cNvSpPr txBox="1"/>
      </xdr:nvSpPr>
      <xdr:spPr>
        <a:xfrm>
          <a:off x="15290800" y="129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76200</xdr:rowOff>
    </xdr:from>
    <xdr:to>
      <xdr:col>21</xdr:col>
      <xdr:colOff>403225</xdr:colOff>
      <xdr:row>75</xdr:row>
      <xdr:rowOff>6350</xdr:rowOff>
    </xdr:to>
    <xdr:sp macro="" textlink="">
      <xdr:nvSpPr>
        <xdr:cNvPr id="440" name="円/楕円 43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16527</xdr:rowOff>
    </xdr:from>
    <xdr:ext cx="762000" cy="259045"/>
    <xdr:sp macro="" textlink="">
      <xdr:nvSpPr>
        <xdr:cNvPr id="441" name="テキスト ボックス 440"/>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10885</xdr:rowOff>
    </xdr:from>
    <xdr:to>
      <xdr:col>20</xdr:col>
      <xdr:colOff>200025</xdr:colOff>
      <xdr:row>74</xdr:row>
      <xdr:rowOff>112485</xdr:rowOff>
    </xdr:to>
    <xdr:sp macro="" textlink="">
      <xdr:nvSpPr>
        <xdr:cNvPr id="442" name="円/楕円 441"/>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122662</xdr:rowOff>
    </xdr:from>
    <xdr:ext cx="762000" cy="259045"/>
    <xdr:sp macro="" textlink="">
      <xdr:nvSpPr>
        <xdr:cNvPr id="443" name="テキスト ボックス 442"/>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35378</xdr:rowOff>
    </xdr:from>
    <xdr:to>
      <xdr:col>18</xdr:col>
      <xdr:colOff>682625</xdr:colOff>
      <xdr:row>75</xdr:row>
      <xdr:rowOff>136978</xdr:rowOff>
    </xdr:to>
    <xdr:sp macro="" textlink="">
      <xdr:nvSpPr>
        <xdr:cNvPr id="444" name="円/楕円 443"/>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147155</xdr:rowOff>
    </xdr:from>
    <xdr:ext cx="762000" cy="259045"/>
    <xdr:sp macro="" textlink="">
      <xdr:nvSpPr>
        <xdr:cNvPr id="445" name="テキスト ボックス 444"/>
        <xdr:cNvSpPr txBox="1"/>
      </xdr:nvSpPr>
      <xdr:spPr>
        <a:xfrm>
          <a:off x="12623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128265</xdr:rowOff>
    </xdr:from>
    <xdr:to>
      <xdr:col>4</xdr:col>
      <xdr:colOff>1117600</xdr:colOff>
      <xdr:row>14</xdr:row>
      <xdr:rowOff>154325</xdr:rowOff>
    </xdr:to>
    <xdr:cxnSp macro="">
      <xdr:nvCxnSpPr>
        <xdr:cNvPr id="48" name="直線コネクタ 47"/>
        <xdr:cNvCxnSpPr/>
      </xdr:nvCxnSpPr>
      <xdr:spPr bwMode="auto">
        <a:xfrm flipV="1">
          <a:off x="5003800" y="2576190"/>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36339</xdr:rowOff>
    </xdr:from>
    <xdr:ext cx="762000" cy="259045"/>
    <xdr:sp macro="" textlink="">
      <xdr:nvSpPr>
        <xdr:cNvPr id="49" name="人口1人当たり決算額の推移平均値テキスト130"/>
        <xdr:cNvSpPr txBox="1"/>
      </xdr:nvSpPr>
      <xdr:spPr>
        <a:xfrm>
          <a:off x="5740400" y="2312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154325</xdr:rowOff>
    </xdr:from>
    <xdr:to>
      <xdr:col>4</xdr:col>
      <xdr:colOff>469900</xdr:colOff>
      <xdr:row>15</xdr:row>
      <xdr:rowOff>6055</xdr:rowOff>
    </xdr:to>
    <xdr:cxnSp macro="">
      <xdr:nvCxnSpPr>
        <xdr:cNvPr id="51" name="直線コネクタ 50"/>
        <xdr:cNvCxnSpPr/>
      </xdr:nvCxnSpPr>
      <xdr:spPr bwMode="auto">
        <a:xfrm flipV="1">
          <a:off x="4305300" y="2602250"/>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170497</xdr:rowOff>
    </xdr:from>
    <xdr:ext cx="736600" cy="259045"/>
    <xdr:sp macro="" textlink="">
      <xdr:nvSpPr>
        <xdr:cNvPr id="53" name="テキスト ボックス 52"/>
        <xdr:cNvSpPr txBox="1"/>
      </xdr:nvSpPr>
      <xdr:spPr>
        <a:xfrm>
          <a:off x="4622800" y="227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6055</xdr:rowOff>
    </xdr:from>
    <xdr:to>
      <xdr:col>3</xdr:col>
      <xdr:colOff>904875</xdr:colOff>
      <xdr:row>15</xdr:row>
      <xdr:rowOff>167858</xdr:rowOff>
    </xdr:to>
    <xdr:cxnSp macro="">
      <xdr:nvCxnSpPr>
        <xdr:cNvPr id="54" name="直線コネクタ 53"/>
        <xdr:cNvCxnSpPr/>
      </xdr:nvCxnSpPr>
      <xdr:spPr bwMode="auto">
        <a:xfrm flipV="1">
          <a:off x="3606800" y="2625430"/>
          <a:ext cx="698500" cy="16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108638</xdr:rowOff>
    </xdr:from>
    <xdr:ext cx="762000" cy="259045"/>
    <xdr:sp macro="" textlink="">
      <xdr:nvSpPr>
        <xdr:cNvPr id="56" name="テキスト ボックス 55"/>
        <xdr:cNvSpPr txBox="1"/>
      </xdr:nvSpPr>
      <xdr:spPr>
        <a:xfrm>
          <a:off x="3924300" y="221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8570</xdr:rowOff>
    </xdr:from>
    <xdr:to>
      <xdr:col>3</xdr:col>
      <xdr:colOff>206375</xdr:colOff>
      <xdr:row>15</xdr:row>
      <xdr:rowOff>167858</xdr:rowOff>
    </xdr:to>
    <xdr:cxnSp macro="">
      <xdr:nvCxnSpPr>
        <xdr:cNvPr id="57" name="直線コネクタ 56"/>
        <xdr:cNvCxnSpPr/>
      </xdr:nvCxnSpPr>
      <xdr:spPr bwMode="auto">
        <a:xfrm>
          <a:off x="2908300" y="2627945"/>
          <a:ext cx="698500" cy="15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53005</xdr:rowOff>
    </xdr:from>
    <xdr:to>
      <xdr:col>3</xdr:col>
      <xdr:colOff>257175</xdr:colOff>
      <xdr:row>15</xdr:row>
      <xdr:rowOff>154605</xdr:rowOff>
    </xdr:to>
    <xdr:sp macro="" textlink="">
      <xdr:nvSpPr>
        <xdr:cNvPr id="58" name="フローチャート : 判断 57"/>
        <xdr:cNvSpPr/>
      </xdr:nvSpPr>
      <xdr:spPr bwMode="auto">
        <a:xfrm>
          <a:off x="35560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164782</xdr:rowOff>
    </xdr:from>
    <xdr:ext cx="762000" cy="259045"/>
    <xdr:sp macro="" textlink="">
      <xdr:nvSpPr>
        <xdr:cNvPr id="59" name="テキスト ボックス 58"/>
        <xdr:cNvSpPr txBox="1"/>
      </xdr:nvSpPr>
      <xdr:spPr>
        <a:xfrm>
          <a:off x="3225800" y="244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124236</xdr:rowOff>
    </xdr:from>
    <xdr:to>
      <xdr:col>2</xdr:col>
      <xdr:colOff>692150</xdr:colOff>
      <xdr:row>15</xdr:row>
      <xdr:rowOff>54386</xdr:rowOff>
    </xdr:to>
    <xdr:sp macro="" textlink="">
      <xdr:nvSpPr>
        <xdr:cNvPr id="60" name="フローチャート : 判断 59"/>
        <xdr:cNvSpPr/>
      </xdr:nvSpPr>
      <xdr:spPr bwMode="auto">
        <a:xfrm>
          <a:off x="28575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64563</xdr:rowOff>
    </xdr:from>
    <xdr:ext cx="762000" cy="259045"/>
    <xdr:sp macro="" textlink="">
      <xdr:nvSpPr>
        <xdr:cNvPr id="61" name="テキスト ボックス 60"/>
        <xdr:cNvSpPr txBox="1"/>
      </xdr:nvSpPr>
      <xdr:spPr>
        <a:xfrm>
          <a:off x="2527300" y="23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77465</xdr:rowOff>
    </xdr:from>
    <xdr:to>
      <xdr:col>5</xdr:col>
      <xdr:colOff>34925</xdr:colOff>
      <xdr:row>15</xdr:row>
      <xdr:rowOff>7615</xdr:rowOff>
    </xdr:to>
    <xdr:sp macro="" textlink="">
      <xdr:nvSpPr>
        <xdr:cNvPr id="67" name="円/楕円 66"/>
        <xdr:cNvSpPr/>
      </xdr:nvSpPr>
      <xdr:spPr bwMode="auto">
        <a:xfrm>
          <a:off x="5600700" y="252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49542</xdr:rowOff>
    </xdr:from>
    <xdr:ext cx="762000" cy="259045"/>
    <xdr:sp macro="" textlink="">
      <xdr:nvSpPr>
        <xdr:cNvPr id="68" name="人口1人当たり決算額の推移該当値テキスト130"/>
        <xdr:cNvSpPr txBox="1"/>
      </xdr:nvSpPr>
      <xdr:spPr>
        <a:xfrm>
          <a:off x="5740400" y="249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103525</xdr:rowOff>
    </xdr:from>
    <xdr:to>
      <xdr:col>4</xdr:col>
      <xdr:colOff>520700</xdr:colOff>
      <xdr:row>15</xdr:row>
      <xdr:rowOff>33675</xdr:rowOff>
    </xdr:to>
    <xdr:sp macro="" textlink="">
      <xdr:nvSpPr>
        <xdr:cNvPr id="69" name="円/楕円 68"/>
        <xdr:cNvSpPr/>
      </xdr:nvSpPr>
      <xdr:spPr bwMode="auto">
        <a:xfrm>
          <a:off x="4953000" y="25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18452</xdr:rowOff>
    </xdr:from>
    <xdr:ext cx="736600" cy="259045"/>
    <xdr:sp macro="" textlink="">
      <xdr:nvSpPr>
        <xdr:cNvPr id="70" name="テキスト ボックス 69"/>
        <xdr:cNvSpPr txBox="1"/>
      </xdr:nvSpPr>
      <xdr:spPr>
        <a:xfrm>
          <a:off x="4622800" y="263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126705</xdr:rowOff>
    </xdr:from>
    <xdr:to>
      <xdr:col>3</xdr:col>
      <xdr:colOff>955675</xdr:colOff>
      <xdr:row>15</xdr:row>
      <xdr:rowOff>56855</xdr:rowOff>
    </xdr:to>
    <xdr:sp macro="" textlink="">
      <xdr:nvSpPr>
        <xdr:cNvPr id="71" name="円/楕円 70"/>
        <xdr:cNvSpPr/>
      </xdr:nvSpPr>
      <xdr:spPr bwMode="auto">
        <a:xfrm>
          <a:off x="4254500" y="257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41632</xdr:rowOff>
    </xdr:from>
    <xdr:ext cx="762000" cy="259045"/>
    <xdr:sp macro="" textlink="">
      <xdr:nvSpPr>
        <xdr:cNvPr id="72" name="テキスト ボックス 71"/>
        <xdr:cNvSpPr txBox="1"/>
      </xdr:nvSpPr>
      <xdr:spPr>
        <a:xfrm>
          <a:off x="3924300" y="26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117058</xdr:rowOff>
    </xdr:from>
    <xdr:to>
      <xdr:col>3</xdr:col>
      <xdr:colOff>257175</xdr:colOff>
      <xdr:row>16</xdr:row>
      <xdr:rowOff>47208</xdr:rowOff>
    </xdr:to>
    <xdr:sp macro="" textlink="">
      <xdr:nvSpPr>
        <xdr:cNvPr id="73" name="円/楕円 72"/>
        <xdr:cNvSpPr/>
      </xdr:nvSpPr>
      <xdr:spPr bwMode="auto">
        <a:xfrm>
          <a:off x="3556000" y="273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31985</xdr:rowOff>
    </xdr:from>
    <xdr:ext cx="762000" cy="259045"/>
    <xdr:sp macro="" textlink="">
      <xdr:nvSpPr>
        <xdr:cNvPr id="74" name="テキスト ボックス 73"/>
        <xdr:cNvSpPr txBox="1"/>
      </xdr:nvSpPr>
      <xdr:spPr>
        <a:xfrm>
          <a:off x="32258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129220</xdr:rowOff>
    </xdr:from>
    <xdr:to>
      <xdr:col>2</xdr:col>
      <xdr:colOff>692150</xdr:colOff>
      <xdr:row>15</xdr:row>
      <xdr:rowOff>59370</xdr:rowOff>
    </xdr:to>
    <xdr:sp macro="" textlink="">
      <xdr:nvSpPr>
        <xdr:cNvPr id="75" name="円/楕円 74"/>
        <xdr:cNvSpPr/>
      </xdr:nvSpPr>
      <xdr:spPr bwMode="auto">
        <a:xfrm>
          <a:off x="2857500" y="257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44147</xdr:rowOff>
    </xdr:from>
    <xdr:ext cx="762000" cy="259045"/>
    <xdr:sp macro="" textlink="">
      <xdr:nvSpPr>
        <xdr:cNvPr id="76" name="テキスト ボックス 75"/>
        <xdr:cNvSpPr txBox="1"/>
      </xdr:nvSpPr>
      <xdr:spPr>
        <a:xfrm>
          <a:off x="2527300" y="26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131206</xdr:rowOff>
    </xdr:from>
    <xdr:to>
      <xdr:col>4</xdr:col>
      <xdr:colOff>1117600</xdr:colOff>
      <xdr:row>37</xdr:row>
      <xdr:rowOff>217754</xdr:rowOff>
    </xdr:to>
    <xdr:cxnSp macro="">
      <xdr:nvCxnSpPr>
        <xdr:cNvPr id="109" name="直線コネクタ 108"/>
        <xdr:cNvCxnSpPr/>
      </xdr:nvCxnSpPr>
      <xdr:spPr bwMode="auto">
        <a:xfrm>
          <a:off x="5003800" y="7255906"/>
          <a:ext cx="647700" cy="8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131206</xdr:rowOff>
    </xdr:from>
    <xdr:to>
      <xdr:col>4</xdr:col>
      <xdr:colOff>469900</xdr:colOff>
      <xdr:row>37</xdr:row>
      <xdr:rowOff>146522</xdr:rowOff>
    </xdr:to>
    <xdr:cxnSp macro="">
      <xdr:nvCxnSpPr>
        <xdr:cNvPr id="112" name="直線コネクタ 111"/>
        <xdr:cNvCxnSpPr/>
      </xdr:nvCxnSpPr>
      <xdr:spPr bwMode="auto">
        <a:xfrm flipV="1">
          <a:off x="4305300" y="7255906"/>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52111</xdr:rowOff>
    </xdr:from>
    <xdr:to>
      <xdr:col>3</xdr:col>
      <xdr:colOff>904875</xdr:colOff>
      <xdr:row>37</xdr:row>
      <xdr:rowOff>146522</xdr:rowOff>
    </xdr:to>
    <xdr:cxnSp macro="">
      <xdr:nvCxnSpPr>
        <xdr:cNvPr id="115" name="直線コネクタ 114"/>
        <xdr:cNvCxnSpPr/>
      </xdr:nvCxnSpPr>
      <xdr:spPr bwMode="auto">
        <a:xfrm>
          <a:off x="3606800" y="7176811"/>
          <a:ext cx="698500" cy="9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260855</xdr:rowOff>
    </xdr:from>
    <xdr:ext cx="762000" cy="259045"/>
    <xdr:sp macro="" textlink="">
      <xdr:nvSpPr>
        <xdr:cNvPr id="117" name="テキスト ボックス 116"/>
        <xdr:cNvSpPr txBox="1"/>
      </xdr:nvSpPr>
      <xdr:spPr>
        <a:xfrm>
          <a:off x="39243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121925</xdr:rowOff>
    </xdr:from>
    <xdr:to>
      <xdr:col>3</xdr:col>
      <xdr:colOff>206375</xdr:colOff>
      <xdr:row>37</xdr:row>
      <xdr:rowOff>52111</xdr:rowOff>
    </xdr:to>
    <xdr:cxnSp macro="">
      <xdr:nvCxnSpPr>
        <xdr:cNvPr id="118" name="直線コネクタ 117"/>
        <xdr:cNvCxnSpPr/>
      </xdr:nvCxnSpPr>
      <xdr:spPr bwMode="auto">
        <a:xfrm>
          <a:off x="2908300" y="7075175"/>
          <a:ext cx="698500" cy="10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95037</xdr:rowOff>
    </xdr:from>
    <xdr:to>
      <xdr:col>3</xdr:col>
      <xdr:colOff>257175</xdr:colOff>
      <xdr:row>37</xdr:row>
      <xdr:rowOff>25187</xdr:rowOff>
    </xdr:to>
    <xdr:sp macro="" textlink="">
      <xdr:nvSpPr>
        <xdr:cNvPr id="119" name="フローチャート : 判断 118"/>
        <xdr:cNvSpPr/>
      </xdr:nvSpPr>
      <xdr:spPr bwMode="auto">
        <a:xfrm>
          <a:off x="35560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206814</xdr:rowOff>
    </xdr:from>
    <xdr:ext cx="762000" cy="259045"/>
    <xdr:sp macro="" textlink="">
      <xdr:nvSpPr>
        <xdr:cNvPr id="120" name="テキスト ボックス 119"/>
        <xdr:cNvSpPr txBox="1"/>
      </xdr:nvSpPr>
      <xdr:spPr>
        <a:xfrm>
          <a:off x="3225800" y="68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4876</xdr:rowOff>
    </xdr:from>
    <xdr:to>
      <xdr:col>2</xdr:col>
      <xdr:colOff>692150</xdr:colOff>
      <xdr:row>36</xdr:row>
      <xdr:rowOff>106476</xdr:rowOff>
    </xdr:to>
    <xdr:sp macro="" textlink="">
      <xdr:nvSpPr>
        <xdr:cNvPr id="121" name="フローチャート : 判断 120"/>
        <xdr:cNvSpPr/>
      </xdr:nvSpPr>
      <xdr:spPr bwMode="auto">
        <a:xfrm>
          <a:off x="28575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116653</xdr:rowOff>
    </xdr:from>
    <xdr:ext cx="762000" cy="259045"/>
    <xdr:sp macro="" textlink="">
      <xdr:nvSpPr>
        <xdr:cNvPr id="122" name="テキスト ボックス 121"/>
        <xdr:cNvSpPr txBox="1"/>
      </xdr:nvSpPr>
      <xdr:spPr>
        <a:xfrm>
          <a:off x="2527300" y="67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166954</xdr:rowOff>
    </xdr:from>
    <xdr:to>
      <xdr:col>5</xdr:col>
      <xdr:colOff>34925</xdr:colOff>
      <xdr:row>37</xdr:row>
      <xdr:rowOff>268554</xdr:rowOff>
    </xdr:to>
    <xdr:sp macro="" textlink="">
      <xdr:nvSpPr>
        <xdr:cNvPr id="128" name="円/楕円 127"/>
        <xdr:cNvSpPr/>
      </xdr:nvSpPr>
      <xdr:spPr bwMode="auto">
        <a:xfrm>
          <a:off x="5600700" y="729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75531</xdr:rowOff>
    </xdr:from>
    <xdr:ext cx="762000" cy="259045"/>
    <xdr:sp macro="" textlink="">
      <xdr:nvSpPr>
        <xdr:cNvPr id="129" name="人口1人当たり決算額の推移該当値テキスト445"/>
        <xdr:cNvSpPr txBox="1"/>
      </xdr:nvSpPr>
      <xdr:spPr>
        <a:xfrm>
          <a:off x="5740400" y="720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80406</xdr:rowOff>
    </xdr:from>
    <xdr:to>
      <xdr:col>4</xdr:col>
      <xdr:colOff>520700</xdr:colOff>
      <xdr:row>37</xdr:row>
      <xdr:rowOff>182006</xdr:rowOff>
    </xdr:to>
    <xdr:sp macro="" textlink="">
      <xdr:nvSpPr>
        <xdr:cNvPr id="130" name="円/楕円 129"/>
        <xdr:cNvSpPr/>
      </xdr:nvSpPr>
      <xdr:spPr bwMode="auto">
        <a:xfrm>
          <a:off x="4953000" y="720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166783</xdr:rowOff>
    </xdr:from>
    <xdr:ext cx="736600" cy="259045"/>
    <xdr:sp macro="" textlink="">
      <xdr:nvSpPr>
        <xdr:cNvPr id="131" name="テキスト ボックス 130"/>
        <xdr:cNvSpPr txBox="1"/>
      </xdr:nvSpPr>
      <xdr:spPr>
        <a:xfrm>
          <a:off x="4622800" y="729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95722</xdr:rowOff>
    </xdr:from>
    <xdr:to>
      <xdr:col>3</xdr:col>
      <xdr:colOff>955675</xdr:colOff>
      <xdr:row>37</xdr:row>
      <xdr:rowOff>197322</xdr:rowOff>
    </xdr:to>
    <xdr:sp macro="" textlink="">
      <xdr:nvSpPr>
        <xdr:cNvPr id="132" name="円/楕円 131"/>
        <xdr:cNvSpPr/>
      </xdr:nvSpPr>
      <xdr:spPr bwMode="auto">
        <a:xfrm>
          <a:off x="42545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182099</xdr:rowOff>
    </xdr:from>
    <xdr:ext cx="762000" cy="259045"/>
    <xdr:sp macro="" textlink="">
      <xdr:nvSpPr>
        <xdr:cNvPr id="133" name="テキスト ボックス 132"/>
        <xdr:cNvSpPr txBox="1"/>
      </xdr:nvSpPr>
      <xdr:spPr>
        <a:xfrm>
          <a:off x="3924300" y="7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1311</xdr:rowOff>
    </xdr:from>
    <xdr:to>
      <xdr:col>3</xdr:col>
      <xdr:colOff>257175</xdr:colOff>
      <xdr:row>37</xdr:row>
      <xdr:rowOff>102911</xdr:rowOff>
    </xdr:to>
    <xdr:sp macro="" textlink="">
      <xdr:nvSpPr>
        <xdr:cNvPr id="134" name="円/楕円 133"/>
        <xdr:cNvSpPr/>
      </xdr:nvSpPr>
      <xdr:spPr bwMode="auto">
        <a:xfrm>
          <a:off x="3556000" y="712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87688</xdr:rowOff>
    </xdr:from>
    <xdr:ext cx="762000" cy="259045"/>
    <xdr:sp macro="" textlink="">
      <xdr:nvSpPr>
        <xdr:cNvPr id="135" name="テキスト ボックス 134"/>
        <xdr:cNvSpPr txBox="1"/>
      </xdr:nvSpPr>
      <xdr:spPr>
        <a:xfrm>
          <a:off x="3225800" y="721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71125</xdr:rowOff>
    </xdr:from>
    <xdr:to>
      <xdr:col>2</xdr:col>
      <xdr:colOff>692150</xdr:colOff>
      <xdr:row>37</xdr:row>
      <xdr:rowOff>1275</xdr:rowOff>
    </xdr:to>
    <xdr:sp macro="" textlink="">
      <xdr:nvSpPr>
        <xdr:cNvPr id="136" name="円/楕円 135"/>
        <xdr:cNvSpPr/>
      </xdr:nvSpPr>
      <xdr:spPr bwMode="auto">
        <a:xfrm>
          <a:off x="2857500" y="702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157502</xdr:rowOff>
    </xdr:from>
    <xdr:ext cx="762000" cy="259045"/>
    <xdr:sp macro="" textlink="">
      <xdr:nvSpPr>
        <xdr:cNvPr id="137" name="テキスト ボックス 136"/>
        <xdr:cNvSpPr txBox="1"/>
      </xdr:nvSpPr>
      <xdr:spPr>
        <a:xfrm>
          <a:off x="2527300" y="71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139334</xdr:rowOff>
    </xdr:from>
    <xdr:to>
      <xdr:col>6</xdr:col>
      <xdr:colOff>511175</xdr:colOff>
      <xdr:row>33</xdr:row>
      <xdr:rowOff>162332</xdr:rowOff>
    </xdr:to>
    <xdr:cxnSp macro="">
      <xdr:nvCxnSpPr>
        <xdr:cNvPr id="59" name="直線コネクタ 58"/>
        <xdr:cNvCxnSpPr/>
      </xdr:nvCxnSpPr>
      <xdr:spPr>
        <a:xfrm flipV="1">
          <a:off x="3797300" y="5797184"/>
          <a:ext cx="8382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88643</xdr:rowOff>
    </xdr:from>
    <xdr:ext cx="599010" cy="259045"/>
    <xdr:sp macro="" textlink="">
      <xdr:nvSpPr>
        <xdr:cNvPr id="60" name="人件費平均値テキスト"/>
        <xdr:cNvSpPr txBox="1"/>
      </xdr:nvSpPr>
      <xdr:spPr>
        <a:xfrm>
          <a:off x="4686300" y="5575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162332</xdr:rowOff>
    </xdr:from>
    <xdr:to>
      <xdr:col>5</xdr:col>
      <xdr:colOff>358775</xdr:colOff>
      <xdr:row>34</xdr:row>
      <xdr:rowOff>61976</xdr:rowOff>
    </xdr:to>
    <xdr:cxnSp macro="">
      <xdr:nvCxnSpPr>
        <xdr:cNvPr id="62" name="直線コネクタ 61"/>
        <xdr:cNvCxnSpPr/>
      </xdr:nvCxnSpPr>
      <xdr:spPr>
        <a:xfrm flipV="1">
          <a:off x="2908300" y="5820182"/>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41658</xdr:rowOff>
    </xdr:from>
    <xdr:ext cx="599010" cy="259045"/>
    <xdr:sp macro="" textlink="">
      <xdr:nvSpPr>
        <xdr:cNvPr id="64" name="テキスト ボックス 63"/>
        <xdr:cNvSpPr txBox="1"/>
      </xdr:nvSpPr>
      <xdr:spPr>
        <a:xfrm>
          <a:off x="3485094" y="55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61976</xdr:rowOff>
    </xdr:from>
    <xdr:to>
      <xdr:col>4</xdr:col>
      <xdr:colOff>155575</xdr:colOff>
      <xdr:row>35</xdr:row>
      <xdr:rowOff>36876</xdr:rowOff>
    </xdr:to>
    <xdr:cxnSp macro="">
      <xdr:nvCxnSpPr>
        <xdr:cNvPr id="65" name="直線コネクタ 64"/>
        <xdr:cNvCxnSpPr/>
      </xdr:nvCxnSpPr>
      <xdr:spPr>
        <a:xfrm flipV="1">
          <a:off x="2019300" y="589127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166290</xdr:rowOff>
    </xdr:from>
    <xdr:ext cx="599010" cy="259045"/>
    <xdr:sp macro="" textlink="">
      <xdr:nvSpPr>
        <xdr:cNvPr id="67" name="テキスト ボックス 66"/>
        <xdr:cNvSpPr txBox="1"/>
      </xdr:nvSpPr>
      <xdr:spPr>
        <a:xfrm>
          <a:off x="26087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18267</xdr:rowOff>
    </xdr:from>
    <xdr:to>
      <xdr:col>2</xdr:col>
      <xdr:colOff>638175</xdr:colOff>
      <xdr:row>35</xdr:row>
      <xdr:rowOff>36876</xdr:rowOff>
    </xdr:to>
    <xdr:cxnSp macro="">
      <xdr:nvCxnSpPr>
        <xdr:cNvPr id="68" name="直線コネクタ 67"/>
        <xdr:cNvCxnSpPr/>
      </xdr:nvCxnSpPr>
      <xdr:spPr>
        <a:xfrm>
          <a:off x="1130300" y="5847567"/>
          <a:ext cx="889000" cy="19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58679</xdr:rowOff>
    </xdr:from>
    <xdr:to>
      <xdr:col>3</xdr:col>
      <xdr:colOff>3175</xdr:colOff>
      <xdr:row>34</xdr:row>
      <xdr:rowOff>160279</xdr:rowOff>
    </xdr:to>
    <xdr:sp macro="" textlink="">
      <xdr:nvSpPr>
        <xdr:cNvPr id="69" name="フローチャート : 判断 68"/>
        <xdr:cNvSpPr/>
      </xdr:nvSpPr>
      <xdr:spPr>
        <a:xfrm>
          <a:off x="1968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5356</xdr:rowOff>
    </xdr:from>
    <xdr:ext cx="599010" cy="259045"/>
    <xdr:sp macro="" textlink="">
      <xdr:nvSpPr>
        <xdr:cNvPr id="70" name="テキスト ボックス 69"/>
        <xdr:cNvSpPr txBox="1"/>
      </xdr:nvSpPr>
      <xdr:spPr>
        <a:xfrm>
          <a:off x="1719794" y="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112766</xdr:rowOff>
    </xdr:from>
    <xdr:to>
      <xdr:col>1</xdr:col>
      <xdr:colOff>485775</xdr:colOff>
      <xdr:row>34</xdr:row>
      <xdr:rowOff>42916</xdr:rowOff>
    </xdr:to>
    <xdr:sp macro="" textlink="">
      <xdr:nvSpPr>
        <xdr:cNvPr id="71" name="フローチャート : 判断 70"/>
        <xdr:cNvSpPr/>
      </xdr:nvSpPr>
      <xdr:spPr>
        <a:xfrm>
          <a:off x="1079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59443</xdr:rowOff>
    </xdr:from>
    <xdr:ext cx="599010" cy="259045"/>
    <xdr:sp macro="" textlink="">
      <xdr:nvSpPr>
        <xdr:cNvPr id="72" name="テキスト ボックス 71"/>
        <xdr:cNvSpPr txBox="1"/>
      </xdr:nvSpPr>
      <xdr:spPr>
        <a:xfrm>
          <a:off x="830794" y="55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88534</xdr:rowOff>
    </xdr:from>
    <xdr:to>
      <xdr:col>6</xdr:col>
      <xdr:colOff>561975</xdr:colOff>
      <xdr:row>34</xdr:row>
      <xdr:rowOff>18684</xdr:rowOff>
    </xdr:to>
    <xdr:sp macro="" textlink="">
      <xdr:nvSpPr>
        <xdr:cNvPr id="78" name="円/楕円 77"/>
        <xdr:cNvSpPr/>
      </xdr:nvSpPr>
      <xdr:spPr>
        <a:xfrm>
          <a:off x="4584700" y="5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66961</xdr:rowOff>
    </xdr:from>
    <xdr:ext cx="599010" cy="259045"/>
    <xdr:sp macro="" textlink="">
      <xdr:nvSpPr>
        <xdr:cNvPr id="79" name="人件費該当値テキスト"/>
        <xdr:cNvSpPr txBox="1"/>
      </xdr:nvSpPr>
      <xdr:spPr>
        <a:xfrm>
          <a:off x="4686300" y="57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111532</xdr:rowOff>
    </xdr:from>
    <xdr:to>
      <xdr:col>5</xdr:col>
      <xdr:colOff>409575</xdr:colOff>
      <xdr:row>34</xdr:row>
      <xdr:rowOff>41682</xdr:rowOff>
    </xdr:to>
    <xdr:sp macro="" textlink="">
      <xdr:nvSpPr>
        <xdr:cNvPr id="80" name="円/楕円 79"/>
        <xdr:cNvSpPr/>
      </xdr:nvSpPr>
      <xdr:spPr>
        <a:xfrm>
          <a:off x="3746500" y="57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32809</xdr:rowOff>
    </xdr:from>
    <xdr:ext cx="599010" cy="259045"/>
    <xdr:sp macro="" textlink="">
      <xdr:nvSpPr>
        <xdr:cNvPr id="81" name="テキスト ボックス 80"/>
        <xdr:cNvSpPr txBox="1"/>
      </xdr:nvSpPr>
      <xdr:spPr>
        <a:xfrm>
          <a:off x="3485094" y="586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11176</xdr:rowOff>
    </xdr:from>
    <xdr:to>
      <xdr:col>4</xdr:col>
      <xdr:colOff>206375</xdr:colOff>
      <xdr:row>34</xdr:row>
      <xdr:rowOff>112776</xdr:rowOff>
    </xdr:to>
    <xdr:sp macro="" textlink="">
      <xdr:nvSpPr>
        <xdr:cNvPr id="82" name="円/楕円 81"/>
        <xdr:cNvSpPr/>
      </xdr:nvSpPr>
      <xdr:spPr>
        <a:xfrm>
          <a:off x="2857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103903</xdr:rowOff>
    </xdr:from>
    <xdr:ext cx="599010" cy="259045"/>
    <xdr:sp macro="" textlink="">
      <xdr:nvSpPr>
        <xdr:cNvPr id="83" name="テキスト ボックス 82"/>
        <xdr:cNvSpPr txBox="1"/>
      </xdr:nvSpPr>
      <xdr:spPr>
        <a:xfrm>
          <a:off x="2608794" y="593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157526</xdr:rowOff>
    </xdr:from>
    <xdr:to>
      <xdr:col>3</xdr:col>
      <xdr:colOff>3175</xdr:colOff>
      <xdr:row>35</xdr:row>
      <xdr:rowOff>87676</xdr:rowOff>
    </xdr:to>
    <xdr:sp macro="" textlink="">
      <xdr:nvSpPr>
        <xdr:cNvPr id="84" name="円/楕円 83"/>
        <xdr:cNvSpPr/>
      </xdr:nvSpPr>
      <xdr:spPr>
        <a:xfrm>
          <a:off x="1968500" y="59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78803</xdr:rowOff>
    </xdr:from>
    <xdr:ext cx="599010" cy="259045"/>
    <xdr:sp macro="" textlink="">
      <xdr:nvSpPr>
        <xdr:cNvPr id="85" name="テキスト ボックス 84"/>
        <xdr:cNvSpPr txBox="1"/>
      </xdr:nvSpPr>
      <xdr:spPr>
        <a:xfrm>
          <a:off x="1719794" y="607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138917</xdr:rowOff>
    </xdr:from>
    <xdr:to>
      <xdr:col>1</xdr:col>
      <xdr:colOff>485775</xdr:colOff>
      <xdr:row>34</xdr:row>
      <xdr:rowOff>69067</xdr:rowOff>
    </xdr:to>
    <xdr:sp macro="" textlink="">
      <xdr:nvSpPr>
        <xdr:cNvPr id="86" name="円/楕円 85"/>
        <xdr:cNvSpPr/>
      </xdr:nvSpPr>
      <xdr:spPr>
        <a:xfrm>
          <a:off x="1079500" y="5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60194</xdr:rowOff>
    </xdr:from>
    <xdr:ext cx="599010" cy="259045"/>
    <xdr:sp macro="" textlink="">
      <xdr:nvSpPr>
        <xdr:cNvPr id="87" name="テキスト ボックス 86"/>
        <xdr:cNvSpPr txBox="1"/>
      </xdr:nvSpPr>
      <xdr:spPr>
        <a:xfrm>
          <a:off x="830794" y="58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70249</xdr:rowOff>
    </xdr:from>
    <xdr:to>
      <xdr:col>6</xdr:col>
      <xdr:colOff>511175</xdr:colOff>
      <xdr:row>57</xdr:row>
      <xdr:rowOff>15494</xdr:rowOff>
    </xdr:to>
    <xdr:cxnSp macro="">
      <xdr:nvCxnSpPr>
        <xdr:cNvPr id="117" name="直線コネクタ 116"/>
        <xdr:cNvCxnSpPr/>
      </xdr:nvCxnSpPr>
      <xdr:spPr>
        <a:xfrm>
          <a:off x="3797300" y="9671449"/>
          <a:ext cx="838200" cy="1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95993</xdr:rowOff>
    </xdr:from>
    <xdr:ext cx="534377" cy="259045"/>
    <xdr:sp macro="" textlink="">
      <xdr:nvSpPr>
        <xdr:cNvPr id="118" name="物件費平均値テキスト"/>
        <xdr:cNvSpPr txBox="1"/>
      </xdr:nvSpPr>
      <xdr:spPr>
        <a:xfrm>
          <a:off x="4686300" y="9525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70249</xdr:rowOff>
    </xdr:from>
    <xdr:to>
      <xdr:col>5</xdr:col>
      <xdr:colOff>358775</xdr:colOff>
      <xdr:row>57</xdr:row>
      <xdr:rowOff>65568</xdr:rowOff>
    </xdr:to>
    <xdr:cxnSp macro="">
      <xdr:nvCxnSpPr>
        <xdr:cNvPr id="120" name="直線コネクタ 119"/>
        <xdr:cNvCxnSpPr/>
      </xdr:nvCxnSpPr>
      <xdr:spPr>
        <a:xfrm flipV="1">
          <a:off x="2908300" y="9671449"/>
          <a:ext cx="889000" cy="1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65568</xdr:rowOff>
    </xdr:from>
    <xdr:to>
      <xdr:col>4</xdr:col>
      <xdr:colOff>155575</xdr:colOff>
      <xdr:row>57</xdr:row>
      <xdr:rowOff>131645</xdr:rowOff>
    </xdr:to>
    <xdr:cxnSp macro="">
      <xdr:nvCxnSpPr>
        <xdr:cNvPr id="123" name="直線コネクタ 122"/>
        <xdr:cNvCxnSpPr/>
      </xdr:nvCxnSpPr>
      <xdr:spPr>
        <a:xfrm flipV="1">
          <a:off x="2019300" y="9838218"/>
          <a:ext cx="8890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131645</xdr:rowOff>
    </xdr:from>
    <xdr:to>
      <xdr:col>2</xdr:col>
      <xdr:colOff>638175</xdr:colOff>
      <xdr:row>57</xdr:row>
      <xdr:rowOff>133495</xdr:rowOff>
    </xdr:to>
    <xdr:cxnSp macro="">
      <xdr:nvCxnSpPr>
        <xdr:cNvPr id="126" name="直線コネクタ 125"/>
        <xdr:cNvCxnSpPr/>
      </xdr:nvCxnSpPr>
      <xdr:spPr>
        <a:xfrm flipV="1">
          <a:off x="1130300" y="9904295"/>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123734</xdr:rowOff>
    </xdr:from>
    <xdr:to>
      <xdr:col>3</xdr:col>
      <xdr:colOff>3175</xdr:colOff>
      <xdr:row>54</xdr:row>
      <xdr:rowOff>53884</xdr:rowOff>
    </xdr:to>
    <xdr:sp macro="" textlink="">
      <xdr:nvSpPr>
        <xdr:cNvPr id="127" name="フローチャート : 判断 126"/>
        <xdr:cNvSpPr/>
      </xdr:nvSpPr>
      <xdr:spPr>
        <a:xfrm>
          <a:off x="1968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70411</xdr:rowOff>
    </xdr:from>
    <xdr:ext cx="534377" cy="259045"/>
    <xdr:sp macro="" textlink="">
      <xdr:nvSpPr>
        <xdr:cNvPr id="128" name="テキスト ボックス 127"/>
        <xdr:cNvSpPr txBox="1"/>
      </xdr:nvSpPr>
      <xdr:spPr>
        <a:xfrm>
          <a:off x="1752111" y="89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150187</xdr:rowOff>
    </xdr:from>
    <xdr:to>
      <xdr:col>1</xdr:col>
      <xdr:colOff>485775</xdr:colOff>
      <xdr:row>53</xdr:row>
      <xdr:rowOff>80337</xdr:rowOff>
    </xdr:to>
    <xdr:sp macro="" textlink="">
      <xdr:nvSpPr>
        <xdr:cNvPr id="129" name="フローチャート : 判断 128"/>
        <xdr:cNvSpPr/>
      </xdr:nvSpPr>
      <xdr:spPr>
        <a:xfrm>
          <a:off x="1079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96864</xdr:rowOff>
    </xdr:from>
    <xdr:ext cx="534377" cy="259045"/>
    <xdr:sp macro="" textlink="">
      <xdr:nvSpPr>
        <xdr:cNvPr id="130" name="テキスト ボックス 129"/>
        <xdr:cNvSpPr txBox="1"/>
      </xdr:nvSpPr>
      <xdr:spPr>
        <a:xfrm>
          <a:off x="863111" y="88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136144</xdr:rowOff>
    </xdr:from>
    <xdr:to>
      <xdr:col>6</xdr:col>
      <xdr:colOff>561975</xdr:colOff>
      <xdr:row>57</xdr:row>
      <xdr:rowOff>66294</xdr:rowOff>
    </xdr:to>
    <xdr:sp macro="" textlink="">
      <xdr:nvSpPr>
        <xdr:cNvPr id="136" name="円/楕円 135"/>
        <xdr:cNvSpPr/>
      </xdr:nvSpPr>
      <xdr:spPr>
        <a:xfrm>
          <a:off x="4584700" y="97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114571</xdr:rowOff>
    </xdr:from>
    <xdr:ext cx="534377" cy="259045"/>
    <xdr:sp macro="" textlink="">
      <xdr:nvSpPr>
        <xdr:cNvPr id="137" name="物件費該当値テキスト"/>
        <xdr:cNvSpPr txBox="1"/>
      </xdr:nvSpPr>
      <xdr:spPr>
        <a:xfrm>
          <a:off x="4686300" y="97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19449</xdr:rowOff>
    </xdr:from>
    <xdr:to>
      <xdr:col>5</xdr:col>
      <xdr:colOff>409575</xdr:colOff>
      <xdr:row>56</xdr:row>
      <xdr:rowOff>121049</xdr:rowOff>
    </xdr:to>
    <xdr:sp macro="" textlink="">
      <xdr:nvSpPr>
        <xdr:cNvPr id="138" name="円/楕円 137"/>
        <xdr:cNvSpPr/>
      </xdr:nvSpPr>
      <xdr:spPr>
        <a:xfrm>
          <a:off x="3746500" y="96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137576</xdr:rowOff>
    </xdr:from>
    <xdr:ext cx="534377" cy="259045"/>
    <xdr:sp macro="" textlink="">
      <xdr:nvSpPr>
        <xdr:cNvPr id="139" name="テキスト ボックス 138"/>
        <xdr:cNvSpPr txBox="1"/>
      </xdr:nvSpPr>
      <xdr:spPr>
        <a:xfrm>
          <a:off x="3517411" y="93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14768</xdr:rowOff>
    </xdr:from>
    <xdr:to>
      <xdr:col>4</xdr:col>
      <xdr:colOff>206375</xdr:colOff>
      <xdr:row>57</xdr:row>
      <xdr:rowOff>116368</xdr:rowOff>
    </xdr:to>
    <xdr:sp macro="" textlink="">
      <xdr:nvSpPr>
        <xdr:cNvPr id="140" name="円/楕円 139"/>
        <xdr:cNvSpPr/>
      </xdr:nvSpPr>
      <xdr:spPr>
        <a:xfrm>
          <a:off x="2857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107495</xdr:rowOff>
    </xdr:from>
    <xdr:ext cx="534377" cy="259045"/>
    <xdr:sp macro="" textlink="">
      <xdr:nvSpPr>
        <xdr:cNvPr id="141" name="テキスト ボックス 140"/>
        <xdr:cNvSpPr txBox="1"/>
      </xdr:nvSpPr>
      <xdr:spPr>
        <a:xfrm>
          <a:off x="2641111" y="98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80845</xdr:rowOff>
    </xdr:from>
    <xdr:to>
      <xdr:col>3</xdr:col>
      <xdr:colOff>3175</xdr:colOff>
      <xdr:row>58</xdr:row>
      <xdr:rowOff>10995</xdr:rowOff>
    </xdr:to>
    <xdr:sp macro="" textlink="">
      <xdr:nvSpPr>
        <xdr:cNvPr id="142" name="円/楕円 141"/>
        <xdr:cNvSpPr/>
      </xdr:nvSpPr>
      <xdr:spPr>
        <a:xfrm>
          <a:off x="1968500" y="98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2122</xdr:rowOff>
    </xdr:from>
    <xdr:ext cx="534377" cy="259045"/>
    <xdr:sp macro="" textlink="">
      <xdr:nvSpPr>
        <xdr:cNvPr id="143" name="テキスト ボックス 142"/>
        <xdr:cNvSpPr txBox="1"/>
      </xdr:nvSpPr>
      <xdr:spPr>
        <a:xfrm>
          <a:off x="1752111" y="99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82695</xdr:rowOff>
    </xdr:from>
    <xdr:to>
      <xdr:col>1</xdr:col>
      <xdr:colOff>485775</xdr:colOff>
      <xdr:row>58</xdr:row>
      <xdr:rowOff>12845</xdr:rowOff>
    </xdr:to>
    <xdr:sp macro="" textlink="">
      <xdr:nvSpPr>
        <xdr:cNvPr id="144" name="円/楕円 143"/>
        <xdr:cNvSpPr/>
      </xdr:nvSpPr>
      <xdr:spPr>
        <a:xfrm>
          <a:off x="1079500" y="9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3972</xdr:rowOff>
    </xdr:from>
    <xdr:ext cx="534377" cy="259045"/>
    <xdr:sp macro="" textlink="">
      <xdr:nvSpPr>
        <xdr:cNvPr id="145" name="テキスト ボックス 144"/>
        <xdr:cNvSpPr txBox="1"/>
      </xdr:nvSpPr>
      <xdr:spPr>
        <a:xfrm>
          <a:off x="863111" y="994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25971</xdr:rowOff>
    </xdr:from>
    <xdr:to>
      <xdr:col>6</xdr:col>
      <xdr:colOff>511175</xdr:colOff>
      <xdr:row>75</xdr:row>
      <xdr:rowOff>85407</xdr:rowOff>
    </xdr:to>
    <xdr:cxnSp macro="">
      <xdr:nvCxnSpPr>
        <xdr:cNvPr id="173" name="直線コネクタ 172"/>
        <xdr:cNvCxnSpPr/>
      </xdr:nvCxnSpPr>
      <xdr:spPr>
        <a:xfrm>
          <a:off x="3797300" y="12884721"/>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47896</xdr:rowOff>
    </xdr:from>
    <xdr:ext cx="469744" cy="259045"/>
    <xdr:sp macro="" textlink="">
      <xdr:nvSpPr>
        <xdr:cNvPr id="174" name="維持補修費平均値テキスト"/>
        <xdr:cNvSpPr txBox="1"/>
      </xdr:nvSpPr>
      <xdr:spPr>
        <a:xfrm>
          <a:off x="4686300" y="12906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53404</xdr:rowOff>
    </xdr:from>
    <xdr:to>
      <xdr:col>5</xdr:col>
      <xdr:colOff>358775</xdr:colOff>
      <xdr:row>75</xdr:row>
      <xdr:rowOff>25971</xdr:rowOff>
    </xdr:to>
    <xdr:cxnSp macro="">
      <xdr:nvCxnSpPr>
        <xdr:cNvPr id="176" name="直線コネクタ 175"/>
        <xdr:cNvCxnSpPr/>
      </xdr:nvCxnSpPr>
      <xdr:spPr>
        <a:xfrm>
          <a:off x="2908300" y="12740704"/>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27703</xdr:rowOff>
    </xdr:from>
    <xdr:ext cx="469744" cy="259045"/>
    <xdr:sp macro="" textlink="">
      <xdr:nvSpPr>
        <xdr:cNvPr id="178" name="テキスト ボックス 177"/>
        <xdr:cNvSpPr txBox="1"/>
      </xdr:nvSpPr>
      <xdr:spPr>
        <a:xfrm>
          <a:off x="3549727"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53404</xdr:rowOff>
    </xdr:from>
    <xdr:to>
      <xdr:col>4</xdr:col>
      <xdr:colOff>155575</xdr:colOff>
      <xdr:row>75</xdr:row>
      <xdr:rowOff>29401</xdr:rowOff>
    </xdr:to>
    <xdr:cxnSp macro="">
      <xdr:nvCxnSpPr>
        <xdr:cNvPr id="179" name="直線コネクタ 178"/>
        <xdr:cNvCxnSpPr/>
      </xdr:nvCxnSpPr>
      <xdr:spPr>
        <a:xfrm flipV="1">
          <a:off x="2019300" y="12740704"/>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29401</xdr:rowOff>
    </xdr:from>
    <xdr:to>
      <xdr:col>2</xdr:col>
      <xdr:colOff>638175</xdr:colOff>
      <xdr:row>75</xdr:row>
      <xdr:rowOff>65595</xdr:rowOff>
    </xdr:to>
    <xdr:cxnSp macro="">
      <xdr:nvCxnSpPr>
        <xdr:cNvPr id="182" name="直線コネクタ 181"/>
        <xdr:cNvCxnSpPr/>
      </xdr:nvCxnSpPr>
      <xdr:spPr>
        <a:xfrm flipV="1">
          <a:off x="1130300" y="1288815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146812</xdr:rowOff>
    </xdr:from>
    <xdr:to>
      <xdr:col>3</xdr:col>
      <xdr:colOff>3175</xdr:colOff>
      <xdr:row>75</xdr:row>
      <xdr:rowOff>76962</xdr:rowOff>
    </xdr:to>
    <xdr:sp macro="" textlink="">
      <xdr:nvSpPr>
        <xdr:cNvPr id="183" name="フローチャート : 判断 182"/>
        <xdr:cNvSpPr/>
      </xdr:nvSpPr>
      <xdr:spPr>
        <a:xfrm>
          <a:off x="1968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93489</xdr:rowOff>
    </xdr:from>
    <xdr:ext cx="469744" cy="259045"/>
    <xdr:sp macro="" textlink="">
      <xdr:nvSpPr>
        <xdr:cNvPr id="184" name="テキスト ボックス 183"/>
        <xdr:cNvSpPr txBox="1"/>
      </xdr:nvSpPr>
      <xdr:spPr>
        <a:xfrm>
          <a:off x="1784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47371</xdr:rowOff>
    </xdr:from>
    <xdr:to>
      <xdr:col>1</xdr:col>
      <xdr:colOff>485775</xdr:colOff>
      <xdr:row>75</xdr:row>
      <xdr:rowOff>148971</xdr:rowOff>
    </xdr:to>
    <xdr:sp macro="" textlink="">
      <xdr:nvSpPr>
        <xdr:cNvPr id="185" name="フローチャート : 判断 184"/>
        <xdr:cNvSpPr/>
      </xdr:nvSpPr>
      <xdr:spPr>
        <a:xfrm>
          <a:off x="1079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140098</xdr:rowOff>
    </xdr:from>
    <xdr:ext cx="469744" cy="259045"/>
    <xdr:sp macro="" textlink="">
      <xdr:nvSpPr>
        <xdr:cNvPr id="186" name="テキスト ボックス 185"/>
        <xdr:cNvSpPr txBox="1"/>
      </xdr:nvSpPr>
      <xdr:spPr>
        <a:xfrm>
          <a:off x="895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34607</xdr:rowOff>
    </xdr:from>
    <xdr:to>
      <xdr:col>6</xdr:col>
      <xdr:colOff>561975</xdr:colOff>
      <xdr:row>75</xdr:row>
      <xdr:rowOff>136207</xdr:rowOff>
    </xdr:to>
    <xdr:sp macro="" textlink="">
      <xdr:nvSpPr>
        <xdr:cNvPr id="192" name="円/楕円 191"/>
        <xdr:cNvSpPr/>
      </xdr:nvSpPr>
      <xdr:spPr>
        <a:xfrm>
          <a:off x="45847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57484</xdr:rowOff>
    </xdr:from>
    <xdr:ext cx="469744" cy="259045"/>
    <xdr:sp macro="" textlink="">
      <xdr:nvSpPr>
        <xdr:cNvPr id="193" name="維持補修費該当値テキスト"/>
        <xdr:cNvSpPr txBox="1"/>
      </xdr:nvSpPr>
      <xdr:spPr>
        <a:xfrm>
          <a:off x="4686300" y="1274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146621</xdr:rowOff>
    </xdr:from>
    <xdr:to>
      <xdr:col>5</xdr:col>
      <xdr:colOff>409575</xdr:colOff>
      <xdr:row>75</xdr:row>
      <xdr:rowOff>76771</xdr:rowOff>
    </xdr:to>
    <xdr:sp macro="" textlink="">
      <xdr:nvSpPr>
        <xdr:cNvPr id="194" name="円/楕円 193"/>
        <xdr:cNvSpPr/>
      </xdr:nvSpPr>
      <xdr:spPr>
        <a:xfrm>
          <a:off x="3746500" y="128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93298</xdr:rowOff>
    </xdr:from>
    <xdr:ext cx="469744" cy="259045"/>
    <xdr:sp macro="" textlink="">
      <xdr:nvSpPr>
        <xdr:cNvPr id="195" name="テキスト ボックス 194"/>
        <xdr:cNvSpPr txBox="1"/>
      </xdr:nvSpPr>
      <xdr:spPr>
        <a:xfrm>
          <a:off x="3549727" y="126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2604</xdr:rowOff>
    </xdr:from>
    <xdr:to>
      <xdr:col>4</xdr:col>
      <xdr:colOff>206375</xdr:colOff>
      <xdr:row>74</xdr:row>
      <xdr:rowOff>104204</xdr:rowOff>
    </xdr:to>
    <xdr:sp macro="" textlink="">
      <xdr:nvSpPr>
        <xdr:cNvPr id="196" name="円/楕円 195"/>
        <xdr:cNvSpPr/>
      </xdr:nvSpPr>
      <xdr:spPr>
        <a:xfrm>
          <a:off x="28575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95331</xdr:rowOff>
    </xdr:from>
    <xdr:ext cx="469744" cy="259045"/>
    <xdr:sp macro="" textlink="">
      <xdr:nvSpPr>
        <xdr:cNvPr id="197" name="テキスト ボックス 196"/>
        <xdr:cNvSpPr txBox="1"/>
      </xdr:nvSpPr>
      <xdr:spPr>
        <a:xfrm>
          <a:off x="2673427" y="127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150051</xdr:rowOff>
    </xdr:from>
    <xdr:to>
      <xdr:col>3</xdr:col>
      <xdr:colOff>3175</xdr:colOff>
      <xdr:row>75</xdr:row>
      <xdr:rowOff>80201</xdr:rowOff>
    </xdr:to>
    <xdr:sp macro="" textlink="">
      <xdr:nvSpPr>
        <xdr:cNvPr id="198" name="円/楕円 197"/>
        <xdr:cNvSpPr/>
      </xdr:nvSpPr>
      <xdr:spPr>
        <a:xfrm>
          <a:off x="1968500" y="128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71328</xdr:rowOff>
    </xdr:from>
    <xdr:ext cx="469744" cy="259045"/>
    <xdr:sp macro="" textlink="">
      <xdr:nvSpPr>
        <xdr:cNvPr id="199" name="テキスト ボックス 198"/>
        <xdr:cNvSpPr txBox="1"/>
      </xdr:nvSpPr>
      <xdr:spPr>
        <a:xfrm>
          <a:off x="1784427" y="129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14795</xdr:rowOff>
    </xdr:from>
    <xdr:to>
      <xdr:col>1</xdr:col>
      <xdr:colOff>485775</xdr:colOff>
      <xdr:row>75</xdr:row>
      <xdr:rowOff>116395</xdr:rowOff>
    </xdr:to>
    <xdr:sp macro="" textlink="">
      <xdr:nvSpPr>
        <xdr:cNvPr id="200" name="円/楕円 199"/>
        <xdr:cNvSpPr/>
      </xdr:nvSpPr>
      <xdr:spPr>
        <a:xfrm>
          <a:off x="1079500" y="128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132922</xdr:rowOff>
    </xdr:from>
    <xdr:ext cx="469744" cy="259045"/>
    <xdr:sp macro="" textlink="">
      <xdr:nvSpPr>
        <xdr:cNvPr id="201" name="テキスト ボックス 200"/>
        <xdr:cNvSpPr txBox="1"/>
      </xdr:nvSpPr>
      <xdr:spPr>
        <a:xfrm>
          <a:off x="895427" y="126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102907</xdr:rowOff>
    </xdr:from>
    <xdr:to>
      <xdr:col>6</xdr:col>
      <xdr:colOff>511175</xdr:colOff>
      <xdr:row>96</xdr:row>
      <xdr:rowOff>106716</xdr:rowOff>
    </xdr:to>
    <xdr:cxnSp macro="">
      <xdr:nvCxnSpPr>
        <xdr:cNvPr id="231" name="直線コネクタ 230"/>
        <xdr:cNvCxnSpPr/>
      </xdr:nvCxnSpPr>
      <xdr:spPr>
        <a:xfrm flipV="1">
          <a:off x="3797300" y="1656210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106716</xdr:rowOff>
    </xdr:from>
    <xdr:to>
      <xdr:col>5</xdr:col>
      <xdr:colOff>358775</xdr:colOff>
      <xdr:row>96</xdr:row>
      <xdr:rowOff>137088</xdr:rowOff>
    </xdr:to>
    <xdr:cxnSp macro="">
      <xdr:nvCxnSpPr>
        <xdr:cNvPr id="234" name="直線コネクタ 233"/>
        <xdr:cNvCxnSpPr/>
      </xdr:nvCxnSpPr>
      <xdr:spPr>
        <a:xfrm flipV="1">
          <a:off x="2908300" y="16565916"/>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137088</xdr:rowOff>
    </xdr:from>
    <xdr:to>
      <xdr:col>4</xdr:col>
      <xdr:colOff>155575</xdr:colOff>
      <xdr:row>96</xdr:row>
      <xdr:rowOff>164954</xdr:rowOff>
    </xdr:to>
    <xdr:cxnSp macro="">
      <xdr:nvCxnSpPr>
        <xdr:cNvPr id="237" name="直線コネクタ 236"/>
        <xdr:cNvCxnSpPr/>
      </xdr:nvCxnSpPr>
      <xdr:spPr>
        <a:xfrm flipV="1">
          <a:off x="2019300" y="16596288"/>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162778</xdr:rowOff>
    </xdr:from>
    <xdr:to>
      <xdr:col>2</xdr:col>
      <xdr:colOff>638175</xdr:colOff>
      <xdr:row>96</xdr:row>
      <xdr:rowOff>164954</xdr:rowOff>
    </xdr:to>
    <xdr:cxnSp macro="">
      <xdr:nvCxnSpPr>
        <xdr:cNvPr id="240" name="直線コネクタ 239"/>
        <xdr:cNvCxnSpPr/>
      </xdr:nvCxnSpPr>
      <xdr:spPr>
        <a:xfrm>
          <a:off x="1130300" y="1662197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139192</xdr:rowOff>
    </xdr:from>
    <xdr:to>
      <xdr:col>3</xdr:col>
      <xdr:colOff>3175</xdr:colOff>
      <xdr:row>97</xdr:row>
      <xdr:rowOff>69342</xdr:rowOff>
    </xdr:to>
    <xdr:sp macro="" textlink="">
      <xdr:nvSpPr>
        <xdr:cNvPr id="241" name="フローチャート : 判断 240"/>
        <xdr:cNvSpPr/>
      </xdr:nvSpPr>
      <xdr:spPr>
        <a:xfrm>
          <a:off x="1968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60469</xdr:rowOff>
    </xdr:from>
    <xdr:ext cx="469744" cy="259045"/>
    <xdr:sp macro="" textlink="">
      <xdr:nvSpPr>
        <xdr:cNvPr id="242" name="テキスト ボックス 241"/>
        <xdr:cNvSpPr txBox="1"/>
      </xdr:nvSpPr>
      <xdr:spPr>
        <a:xfrm>
          <a:off x="1784427" y="166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128851</xdr:rowOff>
    </xdr:from>
    <xdr:to>
      <xdr:col>1</xdr:col>
      <xdr:colOff>485775</xdr:colOff>
      <xdr:row>97</xdr:row>
      <xdr:rowOff>59001</xdr:rowOff>
    </xdr:to>
    <xdr:sp macro="" textlink="">
      <xdr:nvSpPr>
        <xdr:cNvPr id="243" name="フローチャート : 判断 242"/>
        <xdr:cNvSpPr/>
      </xdr:nvSpPr>
      <xdr:spPr>
        <a:xfrm>
          <a:off x="1079500" y="165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50128</xdr:rowOff>
    </xdr:from>
    <xdr:ext cx="469744" cy="259045"/>
    <xdr:sp macro="" textlink="">
      <xdr:nvSpPr>
        <xdr:cNvPr id="244" name="テキスト ボックス 243"/>
        <xdr:cNvSpPr txBox="1"/>
      </xdr:nvSpPr>
      <xdr:spPr>
        <a:xfrm>
          <a:off x="895427" y="16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52107</xdr:rowOff>
    </xdr:from>
    <xdr:to>
      <xdr:col>6</xdr:col>
      <xdr:colOff>561975</xdr:colOff>
      <xdr:row>96</xdr:row>
      <xdr:rowOff>153707</xdr:rowOff>
    </xdr:to>
    <xdr:sp macro="" textlink="">
      <xdr:nvSpPr>
        <xdr:cNvPr id="250" name="円/楕円 249"/>
        <xdr:cNvSpPr/>
      </xdr:nvSpPr>
      <xdr:spPr>
        <a:xfrm>
          <a:off x="4584700" y="165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30534</xdr:rowOff>
    </xdr:from>
    <xdr:ext cx="469744" cy="259045"/>
    <xdr:sp macro="" textlink="">
      <xdr:nvSpPr>
        <xdr:cNvPr id="251" name="扶助費該当値テキスト"/>
        <xdr:cNvSpPr txBox="1"/>
      </xdr:nvSpPr>
      <xdr:spPr>
        <a:xfrm>
          <a:off x="4686300" y="1648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55916</xdr:rowOff>
    </xdr:from>
    <xdr:to>
      <xdr:col>5</xdr:col>
      <xdr:colOff>409575</xdr:colOff>
      <xdr:row>96</xdr:row>
      <xdr:rowOff>157516</xdr:rowOff>
    </xdr:to>
    <xdr:sp macro="" textlink="">
      <xdr:nvSpPr>
        <xdr:cNvPr id="252" name="円/楕円 251"/>
        <xdr:cNvSpPr/>
      </xdr:nvSpPr>
      <xdr:spPr>
        <a:xfrm>
          <a:off x="3746500" y="165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148643</xdr:rowOff>
    </xdr:from>
    <xdr:ext cx="469744" cy="259045"/>
    <xdr:sp macro="" textlink="">
      <xdr:nvSpPr>
        <xdr:cNvPr id="253" name="テキスト ボックス 252"/>
        <xdr:cNvSpPr txBox="1"/>
      </xdr:nvSpPr>
      <xdr:spPr>
        <a:xfrm>
          <a:off x="3549727" y="1660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86288</xdr:rowOff>
    </xdr:from>
    <xdr:to>
      <xdr:col>4</xdr:col>
      <xdr:colOff>206375</xdr:colOff>
      <xdr:row>97</xdr:row>
      <xdr:rowOff>16438</xdr:rowOff>
    </xdr:to>
    <xdr:sp macro="" textlink="">
      <xdr:nvSpPr>
        <xdr:cNvPr id="254" name="円/楕円 253"/>
        <xdr:cNvSpPr/>
      </xdr:nvSpPr>
      <xdr:spPr>
        <a:xfrm>
          <a:off x="2857500" y="16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32965</xdr:rowOff>
    </xdr:from>
    <xdr:ext cx="469744" cy="259045"/>
    <xdr:sp macro="" textlink="">
      <xdr:nvSpPr>
        <xdr:cNvPr id="255" name="テキスト ボックス 254"/>
        <xdr:cNvSpPr txBox="1"/>
      </xdr:nvSpPr>
      <xdr:spPr>
        <a:xfrm>
          <a:off x="2673427" y="163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114154</xdr:rowOff>
    </xdr:from>
    <xdr:to>
      <xdr:col>3</xdr:col>
      <xdr:colOff>3175</xdr:colOff>
      <xdr:row>97</xdr:row>
      <xdr:rowOff>44304</xdr:rowOff>
    </xdr:to>
    <xdr:sp macro="" textlink="">
      <xdr:nvSpPr>
        <xdr:cNvPr id="256" name="円/楕円 255"/>
        <xdr:cNvSpPr/>
      </xdr:nvSpPr>
      <xdr:spPr>
        <a:xfrm>
          <a:off x="1968500" y="165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60831</xdr:rowOff>
    </xdr:from>
    <xdr:ext cx="469744" cy="259045"/>
    <xdr:sp macro="" textlink="">
      <xdr:nvSpPr>
        <xdr:cNvPr id="257" name="テキスト ボックス 256"/>
        <xdr:cNvSpPr txBox="1"/>
      </xdr:nvSpPr>
      <xdr:spPr>
        <a:xfrm>
          <a:off x="1784427" y="163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111978</xdr:rowOff>
    </xdr:from>
    <xdr:to>
      <xdr:col>1</xdr:col>
      <xdr:colOff>485775</xdr:colOff>
      <xdr:row>97</xdr:row>
      <xdr:rowOff>42128</xdr:rowOff>
    </xdr:to>
    <xdr:sp macro="" textlink="">
      <xdr:nvSpPr>
        <xdr:cNvPr id="258" name="円/楕円 257"/>
        <xdr:cNvSpPr/>
      </xdr:nvSpPr>
      <xdr:spPr>
        <a:xfrm>
          <a:off x="1079500" y="165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58655</xdr:rowOff>
    </xdr:from>
    <xdr:ext cx="469744" cy="259045"/>
    <xdr:sp macro="" textlink="">
      <xdr:nvSpPr>
        <xdr:cNvPr id="259" name="テキスト ボックス 258"/>
        <xdr:cNvSpPr txBox="1"/>
      </xdr:nvSpPr>
      <xdr:spPr>
        <a:xfrm>
          <a:off x="895427" y="1634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24828</xdr:rowOff>
    </xdr:from>
    <xdr:to>
      <xdr:col>15</xdr:col>
      <xdr:colOff>180340</xdr:colOff>
      <xdr:row>35</xdr:row>
      <xdr:rowOff>69596</xdr:rowOff>
    </xdr:to>
    <xdr:cxnSp macro="">
      <xdr:nvCxnSpPr>
        <xdr:cNvPr id="282" name="直線コネクタ 281"/>
        <xdr:cNvCxnSpPr/>
      </xdr:nvCxnSpPr>
      <xdr:spPr>
        <a:xfrm flipV="1">
          <a:off x="10475595" y="5339778"/>
          <a:ext cx="1270" cy="730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73423</xdr:rowOff>
    </xdr:from>
    <xdr:ext cx="534377" cy="259045"/>
    <xdr:sp macro="" textlink="">
      <xdr:nvSpPr>
        <xdr:cNvPr id="283" name="補助費等最小値テキスト"/>
        <xdr:cNvSpPr txBox="1"/>
      </xdr:nvSpPr>
      <xdr:spPr>
        <a:xfrm>
          <a:off x="10528300" y="60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35</xdr:row>
      <xdr:rowOff>69596</xdr:rowOff>
    </xdr:from>
    <xdr:to>
      <xdr:col>15</xdr:col>
      <xdr:colOff>269875</xdr:colOff>
      <xdr:row>35</xdr:row>
      <xdr:rowOff>69596</xdr:rowOff>
    </xdr:to>
    <xdr:cxnSp macro="">
      <xdr:nvCxnSpPr>
        <xdr:cNvPr id="284" name="直線コネクタ 283"/>
        <xdr:cNvCxnSpPr/>
      </xdr:nvCxnSpPr>
      <xdr:spPr>
        <a:xfrm>
          <a:off x="10388600" y="607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142955</xdr:rowOff>
    </xdr:from>
    <xdr:ext cx="599010" cy="259045"/>
    <xdr:sp macro="" textlink="">
      <xdr:nvSpPr>
        <xdr:cNvPr id="285" name="補助費等最大値テキスト"/>
        <xdr:cNvSpPr txBox="1"/>
      </xdr:nvSpPr>
      <xdr:spPr>
        <a:xfrm>
          <a:off x="10528300" y="51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24828</xdr:rowOff>
    </xdr:from>
    <xdr:to>
      <xdr:col>15</xdr:col>
      <xdr:colOff>269875</xdr:colOff>
      <xdr:row>31</xdr:row>
      <xdr:rowOff>24828</xdr:rowOff>
    </xdr:to>
    <xdr:cxnSp macro="">
      <xdr:nvCxnSpPr>
        <xdr:cNvPr id="286" name="直線コネクタ 285"/>
        <xdr:cNvCxnSpPr/>
      </xdr:nvCxnSpPr>
      <xdr:spPr>
        <a:xfrm>
          <a:off x="10388600" y="53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40411</xdr:rowOff>
    </xdr:from>
    <xdr:to>
      <xdr:col>15</xdr:col>
      <xdr:colOff>180975</xdr:colOff>
      <xdr:row>35</xdr:row>
      <xdr:rowOff>70015</xdr:rowOff>
    </xdr:to>
    <xdr:cxnSp macro="">
      <xdr:nvCxnSpPr>
        <xdr:cNvPr id="287" name="直線コネクタ 286"/>
        <xdr:cNvCxnSpPr/>
      </xdr:nvCxnSpPr>
      <xdr:spPr>
        <a:xfrm flipV="1">
          <a:off x="9639300" y="6041161"/>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118292</xdr:rowOff>
    </xdr:from>
    <xdr:ext cx="534377" cy="259045"/>
    <xdr:sp macro="" textlink="">
      <xdr:nvSpPr>
        <xdr:cNvPr id="288" name="補助費等平均値テキスト"/>
        <xdr:cNvSpPr txBox="1"/>
      </xdr:nvSpPr>
      <xdr:spPr>
        <a:xfrm>
          <a:off x="10528300" y="5433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95415</xdr:rowOff>
    </xdr:from>
    <xdr:to>
      <xdr:col>15</xdr:col>
      <xdr:colOff>231775</xdr:colOff>
      <xdr:row>33</xdr:row>
      <xdr:rowOff>25565</xdr:rowOff>
    </xdr:to>
    <xdr:sp macro="" textlink="">
      <xdr:nvSpPr>
        <xdr:cNvPr id="289" name="フローチャート : 判断 288"/>
        <xdr:cNvSpPr/>
      </xdr:nvSpPr>
      <xdr:spPr>
        <a:xfrm>
          <a:off x="10426700" y="5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70015</xdr:rowOff>
    </xdr:from>
    <xdr:to>
      <xdr:col>14</xdr:col>
      <xdr:colOff>28575</xdr:colOff>
      <xdr:row>37</xdr:row>
      <xdr:rowOff>162217</xdr:rowOff>
    </xdr:to>
    <xdr:cxnSp macro="">
      <xdr:nvCxnSpPr>
        <xdr:cNvPr id="290" name="直線コネクタ 289"/>
        <xdr:cNvCxnSpPr/>
      </xdr:nvCxnSpPr>
      <xdr:spPr>
        <a:xfrm flipV="1">
          <a:off x="8750300" y="6070765"/>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52705</xdr:rowOff>
    </xdr:from>
    <xdr:to>
      <xdr:col>14</xdr:col>
      <xdr:colOff>79375</xdr:colOff>
      <xdr:row>32</xdr:row>
      <xdr:rowOff>154305</xdr:rowOff>
    </xdr:to>
    <xdr:sp macro="" textlink="">
      <xdr:nvSpPr>
        <xdr:cNvPr id="291" name="フローチャート : 判断 290"/>
        <xdr:cNvSpPr/>
      </xdr:nvSpPr>
      <xdr:spPr>
        <a:xfrm>
          <a:off x="95885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30</xdr:row>
      <xdr:rowOff>170832</xdr:rowOff>
    </xdr:from>
    <xdr:ext cx="534377" cy="259045"/>
    <xdr:sp macro="" textlink="">
      <xdr:nvSpPr>
        <xdr:cNvPr id="292" name="テキスト ボックス 291"/>
        <xdr:cNvSpPr txBox="1"/>
      </xdr:nvSpPr>
      <xdr:spPr>
        <a:xfrm>
          <a:off x="9359411" y="53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162217</xdr:rowOff>
    </xdr:from>
    <xdr:to>
      <xdr:col>12</xdr:col>
      <xdr:colOff>511175</xdr:colOff>
      <xdr:row>38</xdr:row>
      <xdr:rowOff>145262</xdr:rowOff>
    </xdr:to>
    <xdr:cxnSp macro="">
      <xdr:nvCxnSpPr>
        <xdr:cNvPr id="293" name="直線コネクタ 292"/>
        <xdr:cNvCxnSpPr/>
      </xdr:nvCxnSpPr>
      <xdr:spPr>
        <a:xfrm flipV="1">
          <a:off x="7861300" y="6505867"/>
          <a:ext cx="889000" cy="1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7404</xdr:rowOff>
    </xdr:from>
    <xdr:to>
      <xdr:col>12</xdr:col>
      <xdr:colOff>561975</xdr:colOff>
      <xdr:row>30</xdr:row>
      <xdr:rowOff>109004</xdr:rowOff>
    </xdr:to>
    <xdr:sp macro="" textlink="">
      <xdr:nvSpPr>
        <xdr:cNvPr id="294" name="フローチャート : 判断 293"/>
        <xdr:cNvSpPr/>
      </xdr:nvSpPr>
      <xdr:spPr>
        <a:xfrm>
          <a:off x="8699500" y="51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125531</xdr:rowOff>
    </xdr:from>
    <xdr:ext cx="599010" cy="259045"/>
    <xdr:sp macro="" textlink="">
      <xdr:nvSpPr>
        <xdr:cNvPr id="295" name="テキスト ボックス 294"/>
        <xdr:cNvSpPr txBox="1"/>
      </xdr:nvSpPr>
      <xdr:spPr>
        <a:xfrm>
          <a:off x="8450794" y="49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137109</xdr:rowOff>
    </xdr:from>
    <xdr:to>
      <xdr:col>11</xdr:col>
      <xdr:colOff>307975</xdr:colOff>
      <xdr:row>38</xdr:row>
      <xdr:rowOff>145262</xdr:rowOff>
    </xdr:to>
    <xdr:cxnSp macro="">
      <xdr:nvCxnSpPr>
        <xdr:cNvPr id="296" name="直線コネクタ 295"/>
        <xdr:cNvCxnSpPr/>
      </xdr:nvCxnSpPr>
      <xdr:spPr>
        <a:xfrm>
          <a:off x="6972300" y="665220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128981</xdr:rowOff>
    </xdr:from>
    <xdr:to>
      <xdr:col>11</xdr:col>
      <xdr:colOff>358775</xdr:colOff>
      <xdr:row>31</xdr:row>
      <xdr:rowOff>59131</xdr:rowOff>
    </xdr:to>
    <xdr:sp macro="" textlink="">
      <xdr:nvSpPr>
        <xdr:cNvPr id="297" name="フローチャート : 判断 296"/>
        <xdr:cNvSpPr/>
      </xdr:nvSpPr>
      <xdr:spPr>
        <a:xfrm>
          <a:off x="7810500" y="52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75658</xdr:rowOff>
    </xdr:from>
    <xdr:ext cx="599010" cy="259045"/>
    <xdr:sp macro="" textlink="">
      <xdr:nvSpPr>
        <xdr:cNvPr id="298" name="テキスト ボックス 297"/>
        <xdr:cNvSpPr txBox="1"/>
      </xdr:nvSpPr>
      <xdr:spPr>
        <a:xfrm>
          <a:off x="7561794" y="504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30645</xdr:rowOff>
    </xdr:from>
    <xdr:to>
      <xdr:col>10</xdr:col>
      <xdr:colOff>155575</xdr:colOff>
      <xdr:row>33</xdr:row>
      <xdr:rowOff>132245</xdr:rowOff>
    </xdr:to>
    <xdr:sp macro="" textlink="">
      <xdr:nvSpPr>
        <xdr:cNvPr id="299" name="フローチャート : 判断 298"/>
        <xdr:cNvSpPr/>
      </xdr:nvSpPr>
      <xdr:spPr>
        <a:xfrm>
          <a:off x="6921500" y="568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148772</xdr:rowOff>
    </xdr:from>
    <xdr:ext cx="534377" cy="259045"/>
    <xdr:sp macro="" textlink="">
      <xdr:nvSpPr>
        <xdr:cNvPr id="300" name="テキスト ボックス 299"/>
        <xdr:cNvSpPr txBox="1"/>
      </xdr:nvSpPr>
      <xdr:spPr>
        <a:xfrm>
          <a:off x="6705111" y="54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161061</xdr:rowOff>
    </xdr:from>
    <xdr:to>
      <xdr:col>15</xdr:col>
      <xdr:colOff>231775</xdr:colOff>
      <xdr:row>35</xdr:row>
      <xdr:rowOff>91211</xdr:rowOff>
    </xdr:to>
    <xdr:sp macro="" textlink="">
      <xdr:nvSpPr>
        <xdr:cNvPr id="306" name="円/楕円 305"/>
        <xdr:cNvSpPr/>
      </xdr:nvSpPr>
      <xdr:spPr>
        <a:xfrm>
          <a:off x="104267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75988</xdr:rowOff>
    </xdr:from>
    <xdr:ext cx="534377" cy="259045"/>
    <xdr:sp macro="" textlink="">
      <xdr:nvSpPr>
        <xdr:cNvPr id="307" name="補助費等該当値テキスト"/>
        <xdr:cNvSpPr txBox="1"/>
      </xdr:nvSpPr>
      <xdr:spPr>
        <a:xfrm>
          <a:off x="10528300" y="59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19215</xdr:rowOff>
    </xdr:from>
    <xdr:to>
      <xdr:col>14</xdr:col>
      <xdr:colOff>79375</xdr:colOff>
      <xdr:row>35</xdr:row>
      <xdr:rowOff>120815</xdr:rowOff>
    </xdr:to>
    <xdr:sp macro="" textlink="">
      <xdr:nvSpPr>
        <xdr:cNvPr id="308" name="円/楕円 307"/>
        <xdr:cNvSpPr/>
      </xdr:nvSpPr>
      <xdr:spPr>
        <a:xfrm>
          <a:off x="9588500" y="60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111942</xdr:rowOff>
    </xdr:from>
    <xdr:ext cx="534377" cy="259045"/>
    <xdr:sp macro="" textlink="">
      <xdr:nvSpPr>
        <xdr:cNvPr id="309" name="テキスト ボックス 308"/>
        <xdr:cNvSpPr txBox="1"/>
      </xdr:nvSpPr>
      <xdr:spPr>
        <a:xfrm>
          <a:off x="9359411" y="61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111417</xdr:rowOff>
    </xdr:from>
    <xdr:to>
      <xdr:col>12</xdr:col>
      <xdr:colOff>561975</xdr:colOff>
      <xdr:row>38</xdr:row>
      <xdr:rowOff>41567</xdr:rowOff>
    </xdr:to>
    <xdr:sp macro="" textlink="">
      <xdr:nvSpPr>
        <xdr:cNvPr id="310" name="円/楕円 309"/>
        <xdr:cNvSpPr/>
      </xdr:nvSpPr>
      <xdr:spPr>
        <a:xfrm>
          <a:off x="8699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32694</xdr:rowOff>
    </xdr:from>
    <xdr:ext cx="534377" cy="259045"/>
    <xdr:sp macro="" textlink="">
      <xdr:nvSpPr>
        <xdr:cNvPr id="311" name="テキスト ボックス 310"/>
        <xdr:cNvSpPr txBox="1"/>
      </xdr:nvSpPr>
      <xdr:spPr>
        <a:xfrm>
          <a:off x="8483111" y="6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94462</xdr:rowOff>
    </xdr:from>
    <xdr:to>
      <xdr:col>11</xdr:col>
      <xdr:colOff>358775</xdr:colOff>
      <xdr:row>39</xdr:row>
      <xdr:rowOff>24612</xdr:rowOff>
    </xdr:to>
    <xdr:sp macro="" textlink="">
      <xdr:nvSpPr>
        <xdr:cNvPr id="312" name="円/楕円 311"/>
        <xdr:cNvSpPr/>
      </xdr:nvSpPr>
      <xdr:spPr>
        <a:xfrm>
          <a:off x="7810500" y="66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15739</xdr:rowOff>
    </xdr:from>
    <xdr:ext cx="534377" cy="259045"/>
    <xdr:sp macro="" textlink="">
      <xdr:nvSpPr>
        <xdr:cNvPr id="313" name="テキスト ボックス 312"/>
        <xdr:cNvSpPr txBox="1"/>
      </xdr:nvSpPr>
      <xdr:spPr>
        <a:xfrm>
          <a:off x="7594111" y="67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86309</xdr:rowOff>
    </xdr:from>
    <xdr:to>
      <xdr:col>10</xdr:col>
      <xdr:colOff>155575</xdr:colOff>
      <xdr:row>39</xdr:row>
      <xdr:rowOff>16459</xdr:rowOff>
    </xdr:to>
    <xdr:sp macro="" textlink="">
      <xdr:nvSpPr>
        <xdr:cNvPr id="314" name="円/楕円 313"/>
        <xdr:cNvSpPr/>
      </xdr:nvSpPr>
      <xdr:spPr>
        <a:xfrm>
          <a:off x="69215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7586</xdr:rowOff>
    </xdr:from>
    <xdr:ext cx="534377" cy="259045"/>
    <xdr:sp macro="" textlink="">
      <xdr:nvSpPr>
        <xdr:cNvPr id="315" name="テキスト ボックス 314"/>
        <xdr:cNvSpPr txBox="1"/>
      </xdr:nvSpPr>
      <xdr:spPr>
        <a:xfrm>
          <a:off x="6705111" y="669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79083</xdr:rowOff>
    </xdr:from>
    <xdr:to>
      <xdr:col>15</xdr:col>
      <xdr:colOff>180340</xdr:colOff>
      <xdr:row>58</xdr:row>
      <xdr:rowOff>170370</xdr:rowOff>
    </xdr:to>
    <xdr:cxnSp macro="">
      <xdr:nvCxnSpPr>
        <xdr:cNvPr id="338" name="直線コネクタ 337"/>
        <xdr:cNvCxnSpPr/>
      </xdr:nvCxnSpPr>
      <xdr:spPr>
        <a:xfrm flipV="1">
          <a:off x="10475595" y="8823033"/>
          <a:ext cx="1270" cy="12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2747</xdr:rowOff>
    </xdr:from>
    <xdr:ext cx="534377" cy="259045"/>
    <xdr:sp macro="" textlink="">
      <xdr:nvSpPr>
        <xdr:cNvPr id="339" name="普通建設事業費最小値テキスト"/>
        <xdr:cNvSpPr txBox="1"/>
      </xdr:nvSpPr>
      <xdr:spPr>
        <a:xfrm>
          <a:off x="10528300"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58</xdr:row>
      <xdr:rowOff>170370</xdr:rowOff>
    </xdr:from>
    <xdr:to>
      <xdr:col>15</xdr:col>
      <xdr:colOff>269875</xdr:colOff>
      <xdr:row>58</xdr:row>
      <xdr:rowOff>170370</xdr:rowOff>
    </xdr:to>
    <xdr:cxnSp macro="">
      <xdr:nvCxnSpPr>
        <xdr:cNvPr id="340" name="直線コネクタ 339"/>
        <xdr:cNvCxnSpPr/>
      </xdr:nvCxnSpPr>
      <xdr:spPr>
        <a:xfrm>
          <a:off x="10388600" y="1011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25760</xdr:rowOff>
    </xdr:from>
    <xdr:ext cx="534377" cy="259045"/>
    <xdr:sp macro="" textlink="">
      <xdr:nvSpPr>
        <xdr:cNvPr id="341" name="普通建設事業費最大値テキスト"/>
        <xdr:cNvSpPr txBox="1"/>
      </xdr:nvSpPr>
      <xdr:spPr>
        <a:xfrm>
          <a:off x="10528300" y="85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51</xdr:row>
      <xdr:rowOff>79083</xdr:rowOff>
    </xdr:from>
    <xdr:to>
      <xdr:col>15</xdr:col>
      <xdr:colOff>269875</xdr:colOff>
      <xdr:row>51</xdr:row>
      <xdr:rowOff>79083</xdr:rowOff>
    </xdr:to>
    <xdr:cxnSp macro="">
      <xdr:nvCxnSpPr>
        <xdr:cNvPr id="342" name="直線コネクタ 341"/>
        <xdr:cNvCxnSpPr/>
      </xdr:nvCxnSpPr>
      <xdr:spPr>
        <a:xfrm>
          <a:off x="10388600" y="882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153912</xdr:rowOff>
    </xdr:from>
    <xdr:to>
      <xdr:col>15</xdr:col>
      <xdr:colOff>180975</xdr:colOff>
      <xdr:row>57</xdr:row>
      <xdr:rowOff>16751</xdr:rowOff>
    </xdr:to>
    <xdr:cxnSp macro="">
      <xdr:nvCxnSpPr>
        <xdr:cNvPr id="343" name="直線コネクタ 342"/>
        <xdr:cNvCxnSpPr/>
      </xdr:nvCxnSpPr>
      <xdr:spPr>
        <a:xfrm>
          <a:off x="9639300" y="97551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11383</xdr:rowOff>
    </xdr:from>
    <xdr:ext cx="534377" cy="259045"/>
    <xdr:sp macro="" textlink="">
      <xdr:nvSpPr>
        <xdr:cNvPr id="344" name="普通建設事業費平均値テキスト"/>
        <xdr:cNvSpPr txBox="1"/>
      </xdr:nvSpPr>
      <xdr:spPr>
        <a:xfrm>
          <a:off x="10528300" y="909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159956</xdr:rowOff>
    </xdr:from>
    <xdr:to>
      <xdr:col>15</xdr:col>
      <xdr:colOff>231775</xdr:colOff>
      <xdr:row>54</xdr:row>
      <xdr:rowOff>90106</xdr:rowOff>
    </xdr:to>
    <xdr:sp macro="" textlink="">
      <xdr:nvSpPr>
        <xdr:cNvPr id="345" name="フローチャート : 判断 344"/>
        <xdr:cNvSpPr/>
      </xdr:nvSpPr>
      <xdr:spPr>
        <a:xfrm>
          <a:off x="10426700" y="92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153874</xdr:rowOff>
    </xdr:from>
    <xdr:to>
      <xdr:col>14</xdr:col>
      <xdr:colOff>28575</xdr:colOff>
      <xdr:row>56</xdr:row>
      <xdr:rowOff>153912</xdr:rowOff>
    </xdr:to>
    <xdr:cxnSp macro="">
      <xdr:nvCxnSpPr>
        <xdr:cNvPr id="346" name="直線コネクタ 345"/>
        <xdr:cNvCxnSpPr/>
      </xdr:nvCxnSpPr>
      <xdr:spPr>
        <a:xfrm>
          <a:off x="8750300" y="9412174"/>
          <a:ext cx="889000" cy="3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166967</xdr:rowOff>
    </xdr:from>
    <xdr:to>
      <xdr:col>14</xdr:col>
      <xdr:colOff>79375</xdr:colOff>
      <xdr:row>55</xdr:row>
      <xdr:rowOff>97117</xdr:rowOff>
    </xdr:to>
    <xdr:sp macro="" textlink="">
      <xdr:nvSpPr>
        <xdr:cNvPr id="347" name="フローチャート : 判断 346"/>
        <xdr:cNvSpPr/>
      </xdr:nvSpPr>
      <xdr:spPr>
        <a:xfrm>
          <a:off x="9588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113644</xdr:rowOff>
    </xdr:from>
    <xdr:ext cx="534377" cy="259045"/>
    <xdr:sp macro="" textlink="">
      <xdr:nvSpPr>
        <xdr:cNvPr id="348" name="テキスト ボックス 347"/>
        <xdr:cNvSpPr txBox="1"/>
      </xdr:nvSpPr>
      <xdr:spPr>
        <a:xfrm>
          <a:off x="9359411" y="9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153874</xdr:rowOff>
    </xdr:from>
    <xdr:to>
      <xdr:col>12</xdr:col>
      <xdr:colOff>511175</xdr:colOff>
      <xdr:row>55</xdr:row>
      <xdr:rowOff>101067</xdr:rowOff>
    </xdr:to>
    <xdr:cxnSp macro="">
      <xdr:nvCxnSpPr>
        <xdr:cNvPr id="349" name="直線コネクタ 348"/>
        <xdr:cNvCxnSpPr/>
      </xdr:nvCxnSpPr>
      <xdr:spPr>
        <a:xfrm flipV="1">
          <a:off x="7861300" y="9412174"/>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77051</xdr:rowOff>
    </xdr:from>
    <xdr:to>
      <xdr:col>12</xdr:col>
      <xdr:colOff>561975</xdr:colOff>
      <xdr:row>53</xdr:row>
      <xdr:rowOff>7201</xdr:rowOff>
    </xdr:to>
    <xdr:sp macro="" textlink="">
      <xdr:nvSpPr>
        <xdr:cNvPr id="350" name="フローチャート : 判断 349"/>
        <xdr:cNvSpPr/>
      </xdr:nvSpPr>
      <xdr:spPr>
        <a:xfrm>
          <a:off x="8699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23728</xdr:rowOff>
    </xdr:from>
    <xdr:ext cx="534377" cy="259045"/>
    <xdr:sp macro="" textlink="">
      <xdr:nvSpPr>
        <xdr:cNvPr id="351" name="テキスト ボックス 350"/>
        <xdr:cNvSpPr txBox="1"/>
      </xdr:nvSpPr>
      <xdr:spPr>
        <a:xfrm>
          <a:off x="84831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101067</xdr:rowOff>
    </xdr:from>
    <xdr:to>
      <xdr:col>11</xdr:col>
      <xdr:colOff>307975</xdr:colOff>
      <xdr:row>56</xdr:row>
      <xdr:rowOff>76912</xdr:rowOff>
    </xdr:to>
    <xdr:cxnSp macro="">
      <xdr:nvCxnSpPr>
        <xdr:cNvPr id="352" name="直線コネクタ 351"/>
        <xdr:cNvCxnSpPr/>
      </xdr:nvCxnSpPr>
      <xdr:spPr>
        <a:xfrm flipV="1">
          <a:off x="6972300" y="9530817"/>
          <a:ext cx="8890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54763</xdr:rowOff>
    </xdr:from>
    <xdr:to>
      <xdr:col>11</xdr:col>
      <xdr:colOff>358775</xdr:colOff>
      <xdr:row>53</xdr:row>
      <xdr:rowOff>156363</xdr:rowOff>
    </xdr:to>
    <xdr:sp macro="" textlink="">
      <xdr:nvSpPr>
        <xdr:cNvPr id="353" name="フローチャート : 判断 352"/>
        <xdr:cNvSpPr/>
      </xdr:nvSpPr>
      <xdr:spPr>
        <a:xfrm>
          <a:off x="7810500" y="914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1440</xdr:rowOff>
    </xdr:from>
    <xdr:ext cx="534377" cy="259045"/>
    <xdr:sp macro="" textlink="">
      <xdr:nvSpPr>
        <xdr:cNvPr id="354" name="テキスト ボックス 353"/>
        <xdr:cNvSpPr txBox="1"/>
      </xdr:nvSpPr>
      <xdr:spPr>
        <a:xfrm>
          <a:off x="7594111" y="89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123037</xdr:rowOff>
    </xdr:from>
    <xdr:to>
      <xdr:col>10</xdr:col>
      <xdr:colOff>155575</xdr:colOff>
      <xdr:row>56</xdr:row>
      <xdr:rowOff>53187</xdr:rowOff>
    </xdr:to>
    <xdr:sp macro="" textlink="">
      <xdr:nvSpPr>
        <xdr:cNvPr id="355" name="フローチャート : 判断 354"/>
        <xdr:cNvSpPr/>
      </xdr:nvSpPr>
      <xdr:spPr>
        <a:xfrm>
          <a:off x="6921500" y="9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69714</xdr:rowOff>
    </xdr:from>
    <xdr:ext cx="534377" cy="259045"/>
    <xdr:sp macro="" textlink="">
      <xdr:nvSpPr>
        <xdr:cNvPr id="356" name="テキスト ボックス 355"/>
        <xdr:cNvSpPr txBox="1"/>
      </xdr:nvSpPr>
      <xdr:spPr>
        <a:xfrm>
          <a:off x="6705111" y="93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137401</xdr:rowOff>
    </xdr:from>
    <xdr:to>
      <xdr:col>15</xdr:col>
      <xdr:colOff>231775</xdr:colOff>
      <xdr:row>57</xdr:row>
      <xdr:rowOff>67551</xdr:rowOff>
    </xdr:to>
    <xdr:sp macro="" textlink="">
      <xdr:nvSpPr>
        <xdr:cNvPr id="362" name="円/楕円 361"/>
        <xdr:cNvSpPr/>
      </xdr:nvSpPr>
      <xdr:spPr>
        <a:xfrm>
          <a:off x="10426700" y="97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115828</xdr:rowOff>
    </xdr:from>
    <xdr:ext cx="534377" cy="259045"/>
    <xdr:sp macro="" textlink="">
      <xdr:nvSpPr>
        <xdr:cNvPr id="363" name="普通建設事業費該当値テキスト"/>
        <xdr:cNvSpPr txBox="1"/>
      </xdr:nvSpPr>
      <xdr:spPr>
        <a:xfrm>
          <a:off x="10528300" y="97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103112</xdr:rowOff>
    </xdr:from>
    <xdr:to>
      <xdr:col>14</xdr:col>
      <xdr:colOff>79375</xdr:colOff>
      <xdr:row>57</xdr:row>
      <xdr:rowOff>33262</xdr:rowOff>
    </xdr:to>
    <xdr:sp macro="" textlink="">
      <xdr:nvSpPr>
        <xdr:cNvPr id="364" name="円/楕円 363"/>
        <xdr:cNvSpPr/>
      </xdr:nvSpPr>
      <xdr:spPr>
        <a:xfrm>
          <a:off x="9588500" y="97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24389</xdr:rowOff>
    </xdr:from>
    <xdr:ext cx="534377" cy="259045"/>
    <xdr:sp macro="" textlink="">
      <xdr:nvSpPr>
        <xdr:cNvPr id="365" name="テキスト ボックス 364"/>
        <xdr:cNvSpPr txBox="1"/>
      </xdr:nvSpPr>
      <xdr:spPr>
        <a:xfrm>
          <a:off x="9359411" y="97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103074</xdr:rowOff>
    </xdr:from>
    <xdr:to>
      <xdr:col>12</xdr:col>
      <xdr:colOff>561975</xdr:colOff>
      <xdr:row>55</xdr:row>
      <xdr:rowOff>33224</xdr:rowOff>
    </xdr:to>
    <xdr:sp macro="" textlink="">
      <xdr:nvSpPr>
        <xdr:cNvPr id="366" name="円/楕円 365"/>
        <xdr:cNvSpPr/>
      </xdr:nvSpPr>
      <xdr:spPr>
        <a:xfrm>
          <a:off x="8699500" y="93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24351</xdr:rowOff>
    </xdr:from>
    <xdr:ext cx="534377" cy="259045"/>
    <xdr:sp macro="" textlink="">
      <xdr:nvSpPr>
        <xdr:cNvPr id="367" name="テキスト ボックス 366"/>
        <xdr:cNvSpPr txBox="1"/>
      </xdr:nvSpPr>
      <xdr:spPr>
        <a:xfrm>
          <a:off x="8483111" y="94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50267</xdr:rowOff>
    </xdr:from>
    <xdr:to>
      <xdr:col>11</xdr:col>
      <xdr:colOff>358775</xdr:colOff>
      <xdr:row>55</xdr:row>
      <xdr:rowOff>151867</xdr:rowOff>
    </xdr:to>
    <xdr:sp macro="" textlink="">
      <xdr:nvSpPr>
        <xdr:cNvPr id="368" name="円/楕円 367"/>
        <xdr:cNvSpPr/>
      </xdr:nvSpPr>
      <xdr:spPr>
        <a:xfrm>
          <a:off x="7810500" y="9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142994</xdr:rowOff>
    </xdr:from>
    <xdr:ext cx="534377" cy="259045"/>
    <xdr:sp macro="" textlink="">
      <xdr:nvSpPr>
        <xdr:cNvPr id="369" name="テキスト ボックス 368"/>
        <xdr:cNvSpPr txBox="1"/>
      </xdr:nvSpPr>
      <xdr:spPr>
        <a:xfrm>
          <a:off x="7594111" y="95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26112</xdr:rowOff>
    </xdr:from>
    <xdr:to>
      <xdr:col>10</xdr:col>
      <xdr:colOff>155575</xdr:colOff>
      <xdr:row>56</xdr:row>
      <xdr:rowOff>127712</xdr:rowOff>
    </xdr:to>
    <xdr:sp macro="" textlink="">
      <xdr:nvSpPr>
        <xdr:cNvPr id="370" name="円/楕円 369"/>
        <xdr:cNvSpPr/>
      </xdr:nvSpPr>
      <xdr:spPr>
        <a:xfrm>
          <a:off x="69215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118839</xdr:rowOff>
    </xdr:from>
    <xdr:ext cx="534377" cy="259045"/>
    <xdr:sp macro="" textlink="">
      <xdr:nvSpPr>
        <xdr:cNvPr id="371" name="テキスト ボックス 370"/>
        <xdr:cNvSpPr txBox="1"/>
      </xdr:nvSpPr>
      <xdr:spPr>
        <a:xfrm>
          <a:off x="6705111" y="97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3" name="直線コネクタ 392"/>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4"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5" name="直線コネクタ 394"/>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6"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7" name="直線コネクタ 396"/>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121679</xdr:rowOff>
    </xdr:from>
    <xdr:to>
      <xdr:col>15</xdr:col>
      <xdr:colOff>180975</xdr:colOff>
      <xdr:row>73</xdr:row>
      <xdr:rowOff>152654</xdr:rowOff>
    </xdr:to>
    <xdr:cxnSp macro="">
      <xdr:nvCxnSpPr>
        <xdr:cNvPr id="398" name="直線コネクタ 397"/>
        <xdr:cNvCxnSpPr/>
      </xdr:nvCxnSpPr>
      <xdr:spPr>
        <a:xfrm>
          <a:off x="9639300" y="12466079"/>
          <a:ext cx="838200" cy="2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9"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400" name="フローチャート : 判断 399"/>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121679</xdr:rowOff>
    </xdr:from>
    <xdr:to>
      <xdr:col>14</xdr:col>
      <xdr:colOff>28575</xdr:colOff>
      <xdr:row>73</xdr:row>
      <xdr:rowOff>131775</xdr:rowOff>
    </xdr:to>
    <xdr:cxnSp macro="">
      <xdr:nvCxnSpPr>
        <xdr:cNvPr id="401" name="直線コネクタ 400"/>
        <xdr:cNvCxnSpPr/>
      </xdr:nvCxnSpPr>
      <xdr:spPr>
        <a:xfrm flipV="1">
          <a:off x="8750300" y="12466079"/>
          <a:ext cx="889000" cy="18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2" name="フローチャート : 判断 401"/>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3" name="テキスト ボックス 402"/>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4" name="フローチャート : 判断 403"/>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90365</xdr:rowOff>
    </xdr:from>
    <xdr:ext cx="534377" cy="259045"/>
    <xdr:sp macro="" textlink="">
      <xdr:nvSpPr>
        <xdr:cNvPr id="405" name="テキスト ボックス 404"/>
        <xdr:cNvSpPr txBox="1"/>
      </xdr:nvSpPr>
      <xdr:spPr>
        <a:xfrm>
          <a:off x="8483111" y="120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101854</xdr:rowOff>
    </xdr:from>
    <xdr:to>
      <xdr:col>15</xdr:col>
      <xdr:colOff>231775</xdr:colOff>
      <xdr:row>74</xdr:row>
      <xdr:rowOff>32004</xdr:rowOff>
    </xdr:to>
    <xdr:sp macro="" textlink="">
      <xdr:nvSpPr>
        <xdr:cNvPr id="411" name="円/楕円 410"/>
        <xdr:cNvSpPr/>
      </xdr:nvSpPr>
      <xdr:spPr>
        <a:xfrm>
          <a:off x="104267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80281</xdr:rowOff>
    </xdr:from>
    <xdr:ext cx="534377" cy="259045"/>
    <xdr:sp macro="" textlink="">
      <xdr:nvSpPr>
        <xdr:cNvPr id="412" name="普通建設事業費 （ うち新規整備　）該当値テキスト"/>
        <xdr:cNvSpPr txBox="1"/>
      </xdr:nvSpPr>
      <xdr:spPr>
        <a:xfrm>
          <a:off x="10528300" y="125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24,160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70879</xdr:rowOff>
    </xdr:from>
    <xdr:to>
      <xdr:col>14</xdr:col>
      <xdr:colOff>79375</xdr:colOff>
      <xdr:row>73</xdr:row>
      <xdr:rowOff>1029</xdr:rowOff>
    </xdr:to>
    <xdr:sp macro="" textlink="">
      <xdr:nvSpPr>
        <xdr:cNvPr id="413" name="円/楕円 412"/>
        <xdr:cNvSpPr/>
      </xdr:nvSpPr>
      <xdr:spPr>
        <a:xfrm>
          <a:off x="9588500" y="124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163606</xdr:rowOff>
    </xdr:from>
    <xdr:ext cx="534377" cy="259045"/>
    <xdr:sp macro="" textlink="">
      <xdr:nvSpPr>
        <xdr:cNvPr id="414" name="テキスト ボックス 413"/>
        <xdr:cNvSpPr txBox="1"/>
      </xdr:nvSpPr>
      <xdr:spPr>
        <a:xfrm>
          <a:off x="9359411" y="12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80975</xdr:rowOff>
    </xdr:from>
    <xdr:to>
      <xdr:col>12</xdr:col>
      <xdr:colOff>561975</xdr:colOff>
      <xdr:row>74</xdr:row>
      <xdr:rowOff>11125</xdr:rowOff>
    </xdr:to>
    <xdr:sp macro="" textlink="">
      <xdr:nvSpPr>
        <xdr:cNvPr id="415" name="円/楕円 414"/>
        <xdr:cNvSpPr/>
      </xdr:nvSpPr>
      <xdr:spPr>
        <a:xfrm>
          <a:off x="8699500" y="125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2252</xdr:rowOff>
    </xdr:from>
    <xdr:ext cx="534377" cy="259045"/>
    <xdr:sp macro="" textlink="">
      <xdr:nvSpPr>
        <xdr:cNvPr id="416" name="テキスト ボックス 415"/>
        <xdr:cNvSpPr txBox="1"/>
      </xdr:nvSpPr>
      <xdr:spPr>
        <a:xfrm>
          <a:off x="8483111" y="126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9" name="直線コネクタ 438"/>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0"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1" name="直線コネクタ 440"/>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2"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3" name="直線コネクタ 442"/>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104496</xdr:rowOff>
    </xdr:from>
    <xdr:to>
      <xdr:col>15</xdr:col>
      <xdr:colOff>180975</xdr:colOff>
      <xdr:row>98</xdr:row>
      <xdr:rowOff>72149</xdr:rowOff>
    </xdr:to>
    <xdr:cxnSp macro="">
      <xdr:nvCxnSpPr>
        <xdr:cNvPr id="444" name="直線コネクタ 443"/>
        <xdr:cNvCxnSpPr/>
      </xdr:nvCxnSpPr>
      <xdr:spPr>
        <a:xfrm flipV="1">
          <a:off x="9639300" y="16735146"/>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100347</xdr:rowOff>
    </xdr:from>
    <xdr:ext cx="534377" cy="259045"/>
    <xdr:sp macro="" textlink="">
      <xdr:nvSpPr>
        <xdr:cNvPr id="445" name="普通建設事業費 （ うち更新整備　）平均値テキスト"/>
        <xdr:cNvSpPr txBox="1"/>
      </xdr:nvSpPr>
      <xdr:spPr>
        <a:xfrm>
          <a:off x="10528300" y="1621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6" name="フローチャート : 判断 445"/>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22161</xdr:rowOff>
    </xdr:from>
    <xdr:to>
      <xdr:col>14</xdr:col>
      <xdr:colOff>28575</xdr:colOff>
      <xdr:row>98</xdr:row>
      <xdr:rowOff>72149</xdr:rowOff>
    </xdr:to>
    <xdr:cxnSp macro="">
      <xdr:nvCxnSpPr>
        <xdr:cNvPr id="447" name="直線コネクタ 446"/>
        <xdr:cNvCxnSpPr/>
      </xdr:nvCxnSpPr>
      <xdr:spPr>
        <a:xfrm>
          <a:off x="8750300" y="16652811"/>
          <a:ext cx="889000" cy="2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8" name="フローチャート : 判断 447"/>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49" name="テキスト ボックス 448"/>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50" name="フローチャート : 判断 449"/>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72953</xdr:rowOff>
    </xdr:from>
    <xdr:ext cx="534377" cy="259045"/>
    <xdr:sp macro="" textlink="">
      <xdr:nvSpPr>
        <xdr:cNvPr id="451" name="テキスト ボックス 450"/>
        <xdr:cNvSpPr txBox="1"/>
      </xdr:nvSpPr>
      <xdr:spPr>
        <a:xfrm>
          <a:off x="8483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53696</xdr:rowOff>
    </xdr:from>
    <xdr:to>
      <xdr:col>15</xdr:col>
      <xdr:colOff>231775</xdr:colOff>
      <xdr:row>97</xdr:row>
      <xdr:rowOff>155296</xdr:rowOff>
    </xdr:to>
    <xdr:sp macro="" textlink="">
      <xdr:nvSpPr>
        <xdr:cNvPr id="457" name="円/楕円 456"/>
        <xdr:cNvSpPr/>
      </xdr:nvSpPr>
      <xdr:spPr>
        <a:xfrm>
          <a:off x="104267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32123</xdr:rowOff>
    </xdr:from>
    <xdr:ext cx="534377" cy="259045"/>
    <xdr:sp macro="" textlink="">
      <xdr:nvSpPr>
        <xdr:cNvPr id="458" name="普通建設事業費 （ うち更新整備　）該当値テキスト"/>
        <xdr:cNvSpPr txBox="1"/>
      </xdr:nvSpPr>
      <xdr:spPr>
        <a:xfrm>
          <a:off x="10528300"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21349</xdr:rowOff>
    </xdr:from>
    <xdr:to>
      <xdr:col>14</xdr:col>
      <xdr:colOff>79375</xdr:colOff>
      <xdr:row>98</xdr:row>
      <xdr:rowOff>122949</xdr:rowOff>
    </xdr:to>
    <xdr:sp macro="" textlink="">
      <xdr:nvSpPr>
        <xdr:cNvPr id="459" name="円/楕円 458"/>
        <xdr:cNvSpPr/>
      </xdr:nvSpPr>
      <xdr:spPr>
        <a:xfrm>
          <a:off x="9588500" y="168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114076</xdr:rowOff>
    </xdr:from>
    <xdr:ext cx="534377" cy="259045"/>
    <xdr:sp macro="" textlink="">
      <xdr:nvSpPr>
        <xdr:cNvPr id="460" name="テキスト ボックス 459"/>
        <xdr:cNvSpPr txBox="1"/>
      </xdr:nvSpPr>
      <xdr:spPr>
        <a:xfrm>
          <a:off x="9359411" y="169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142811</xdr:rowOff>
    </xdr:from>
    <xdr:to>
      <xdr:col>12</xdr:col>
      <xdr:colOff>561975</xdr:colOff>
      <xdr:row>97</xdr:row>
      <xdr:rowOff>72961</xdr:rowOff>
    </xdr:to>
    <xdr:sp macro="" textlink="">
      <xdr:nvSpPr>
        <xdr:cNvPr id="461" name="円/楕円 460"/>
        <xdr:cNvSpPr/>
      </xdr:nvSpPr>
      <xdr:spPr>
        <a:xfrm>
          <a:off x="8699500" y="1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64088</xdr:rowOff>
    </xdr:from>
    <xdr:ext cx="534377" cy="259045"/>
    <xdr:sp macro="" textlink="">
      <xdr:nvSpPr>
        <xdr:cNvPr id="462" name="テキスト ボックス 461"/>
        <xdr:cNvSpPr txBox="1"/>
      </xdr:nvSpPr>
      <xdr:spPr>
        <a:xfrm>
          <a:off x="8483111" y="1669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4" name="正方形/長方形 46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5" name="正方形/長方形 46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6" name="正方形/長方形 46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7" name="正方形/長方形 46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4" name="テキスト ボックス 47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6" name="テキスト ボックス 47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8" name="テキスト ボックス 47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0" name="テキスト ボックス 47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140843</xdr:rowOff>
    </xdr:from>
    <xdr:to>
      <xdr:col>23</xdr:col>
      <xdr:colOff>516889</xdr:colOff>
      <xdr:row>38</xdr:row>
      <xdr:rowOff>102171</xdr:rowOff>
    </xdr:to>
    <xdr:cxnSp macro="">
      <xdr:nvCxnSpPr>
        <xdr:cNvPr id="484" name="直線コネクタ 483"/>
        <xdr:cNvCxnSpPr/>
      </xdr:nvCxnSpPr>
      <xdr:spPr>
        <a:xfrm flipV="1">
          <a:off x="16317595" y="5455793"/>
          <a:ext cx="1269" cy="116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105998</xdr:rowOff>
    </xdr:from>
    <xdr:ext cx="378565" cy="259045"/>
    <xdr:sp macro="" textlink="">
      <xdr:nvSpPr>
        <xdr:cNvPr id="485" name="災害復旧事業費最小値テキスト"/>
        <xdr:cNvSpPr txBox="1"/>
      </xdr:nvSpPr>
      <xdr:spPr>
        <a:xfrm>
          <a:off x="16370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102171</xdr:rowOff>
    </xdr:from>
    <xdr:to>
      <xdr:col>23</xdr:col>
      <xdr:colOff>606425</xdr:colOff>
      <xdr:row>38</xdr:row>
      <xdr:rowOff>102171</xdr:rowOff>
    </xdr:to>
    <xdr:cxnSp macro="">
      <xdr:nvCxnSpPr>
        <xdr:cNvPr id="486" name="直線コネクタ 485"/>
        <xdr:cNvCxnSpPr/>
      </xdr:nvCxnSpPr>
      <xdr:spPr>
        <a:xfrm>
          <a:off x="16230600" y="66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87520</xdr:rowOff>
    </xdr:from>
    <xdr:ext cx="469744" cy="259045"/>
    <xdr:sp macro="" textlink="">
      <xdr:nvSpPr>
        <xdr:cNvPr id="487" name="災害復旧事業費最大値テキスト"/>
        <xdr:cNvSpPr txBox="1"/>
      </xdr:nvSpPr>
      <xdr:spPr>
        <a:xfrm>
          <a:off x="16370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31</xdr:row>
      <xdr:rowOff>140843</xdr:rowOff>
    </xdr:from>
    <xdr:to>
      <xdr:col>23</xdr:col>
      <xdr:colOff>606425</xdr:colOff>
      <xdr:row>31</xdr:row>
      <xdr:rowOff>140843</xdr:rowOff>
    </xdr:to>
    <xdr:cxnSp macro="">
      <xdr:nvCxnSpPr>
        <xdr:cNvPr id="488" name="直線コネクタ 487"/>
        <xdr:cNvCxnSpPr/>
      </xdr:nvCxnSpPr>
      <xdr:spPr>
        <a:xfrm>
          <a:off x="16230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121412</xdr:rowOff>
    </xdr:from>
    <xdr:to>
      <xdr:col>23</xdr:col>
      <xdr:colOff>517525</xdr:colOff>
      <xdr:row>37</xdr:row>
      <xdr:rowOff>74549</xdr:rowOff>
    </xdr:to>
    <xdr:cxnSp macro="">
      <xdr:nvCxnSpPr>
        <xdr:cNvPr id="489" name="直線コネクタ 488"/>
        <xdr:cNvCxnSpPr/>
      </xdr:nvCxnSpPr>
      <xdr:spPr>
        <a:xfrm>
          <a:off x="15481300" y="6293612"/>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129684</xdr:rowOff>
    </xdr:from>
    <xdr:ext cx="469744" cy="259045"/>
    <xdr:sp macro="" textlink="">
      <xdr:nvSpPr>
        <xdr:cNvPr id="490" name="災害復旧事業費平均値テキスト"/>
        <xdr:cNvSpPr txBox="1"/>
      </xdr:nvSpPr>
      <xdr:spPr>
        <a:xfrm>
          <a:off x="16370300" y="5958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106807</xdr:rowOff>
    </xdr:from>
    <xdr:to>
      <xdr:col>23</xdr:col>
      <xdr:colOff>568325</xdr:colOff>
      <xdr:row>36</xdr:row>
      <xdr:rowOff>36957</xdr:rowOff>
    </xdr:to>
    <xdr:sp macro="" textlink="">
      <xdr:nvSpPr>
        <xdr:cNvPr id="491" name="フローチャート : 判断 490"/>
        <xdr:cNvSpPr/>
      </xdr:nvSpPr>
      <xdr:spPr>
        <a:xfrm>
          <a:off x="16268700" y="610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46165</xdr:rowOff>
    </xdr:from>
    <xdr:to>
      <xdr:col>22</xdr:col>
      <xdr:colOff>365125</xdr:colOff>
      <xdr:row>36</xdr:row>
      <xdr:rowOff>121412</xdr:rowOff>
    </xdr:to>
    <xdr:cxnSp macro="">
      <xdr:nvCxnSpPr>
        <xdr:cNvPr id="492" name="直線コネクタ 491"/>
        <xdr:cNvCxnSpPr/>
      </xdr:nvCxnSpPr>
      <xdr:spPr>
        <a:xfrm>
          <a:off x="14592300" y="6218365"/>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161671</xdr:rowOff>
    </xdr:from>
    <xdr:to>
      <xdr:col>22</xdr:col>
      <xdr:colOff>415925</xdr:colOff>
      <xdr:row>37</xdr:row>
      <xdr:rowOff>91821</xdr:rowOff>
    </xdr:to>
    <xdr:sp macro="" textlink="">
      <xdr:nvSpPr>
        <xdr:cNvPr id="493" name="フローチャート : 判断 492"/>
        <xdr:cNvSpPr/>
      </xdr:nvSpPr>
      <xdr:spPr>
        <a:xfrm>
          <a:off x="154305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82948</xdr:rowOff>
    </xdr:from>
    <xdr:ext cx="469744" cy="259045"/>
    <xdr:sp macro="" textlink="">
      <xdr:nvSpPr>
        <xdr:cNvPr id="494" name="テキスト ボックス 493"/>
        <xdr:cNvSpPr txBox="1"/>
      </xdr:nvSpPr>
      <xdr:spPr>
        <a:xfrm>
          <a:off x="152337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46165</xdr:rowOff>
    </xdr:from>
    <xdr:to>
      <xdr:col>21</xdr:col>
      <xdr:colOff>161925</xdr:colOff>
      <xdr:row>37</xdr:row>
      <xdr:rowOff>169418</xdr:rowOff>
    </xdr:to>
    <xdr:cxnSp macro="">
      <xdr:nvCxnSpPr>
        <xdr:cNvPr id="495" name="直線コネクタ 494"/>
        <xdr:cNvCxnSpPr/>
      </xdr:nvCxnSpPr>
      <xdr:spPr>
        <a:xfrm flipV="1">
          <a:off x="13703300" y="6218365"/>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116713</xdr:rowOff>
    </xdr:from>
    <xdr:to>
      <xdr:col>21</xdr:col>
      <xdr:colOff>212725</xdr:colOff>
      <xdr:row>31</xdr:row>
      <xdr:rowOff>46863</xdr:rowOff>
    </xdr:to>
    <xdr:sp macro="" textlink="">
      <xdr:nvSpPr>
        <xdr:cNvPr id="496" name="フローチャート : 判断 495"/>
        <xdr:cNvSpPr/>
      </xdr:nvSpPr>
      <xdr:spPr>
        <a:xfrm>
          <a:off x="14541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63390</xdr:rowOff>
    </xdr:from>
    <xdr:ext cx="469744" cy="259045"/>
    <xdr:sp macro="" textlink="">
      <xdr:nvSpPr>
        <xdr:cNvPr id="497" name="テキスト ボックス 496"/>
        <xdr:cNvSpPr txBox="1"/>
      </xdr:nvSpPr>
      <xdr:spPr>
        <a:xfrm>
          <a:off x="143574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152273</xdr:rowOff>
    </xdr:from>
    <xdr:to>
      <xdr:col>19</xdr:col>
      <xdr:colOff>644525</xdr:colOff>
      <xdr:row>37</xdr:row>
      <xdr:rowOff>169418</xdr:rowOff>
    </xdr:to>
    <xdr:cxnSp macro="">
      <xdr:nvCxnSpPr>
        <xdr:cNvPr id="498" name="直線コネクタ 497"/>
        <xdr:cNvCxnSpPr/>
      </xdr:nvCxnSpPr>
      <xdr:spPr>
        <a:xfrm>
          <a:off x="12814300" y="6324473"/>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17463</xdr:rowOff>
    </xdr:from>
    <xdr:to>
      <xdr:col>20</xdr:col>
      <xdr:colOff>9525</xdr:colOff>
      <xdr:row>31</xdr:row>
      <xdr:rowOff>119063</xdr:rowOff>
    </xdr:to>
    <xdr:sp macro="" textlink="">
      <xdr:nvSpPr>
        <xdr:cNvPr id="499" name="フローチャート : 判断 498"/>
        <xdr:cNvSpPr/>
      </xdr:nvSpPr>
      <xdr:spPr>
        <a:xfrm>
          <a:off x="13652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135590</xdr:rowOff>
    </xdr:from>
    <xdr:ext cx="469744" cy="259045"/>
    <xdr:sp macro="" textlink="">
      <xdr:nvSpPr>
        <xdr:cNvPr id="500" name="テキスト ボックス 499"/>
        <xdr:cNvSpPr txBox="1"/>
      </xdr:nvSpPr>
      <xdr:spPr>
        <a:xfrm>
          <a:off x="13468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54229</xdr:rowOff>
    </xdr:from>
    <xdr:to>
      <xdr:col>18</xdr:col>
      <xdr:colOff>492125</xdr:colOff>
      <xdr:row>31</xdr:row>
      <xdr:rowOff>155829</xdr:rowOff>
    </xdr:to>
    <xdr:sp macro="" textlink="">
      <xdr:nvSpPr>
        <xdr:cNvPr id="501" name="フローチャート : 判断 500"/>
        <xdr:cNvSpPr/>
      </xdr:nvSpPr>
      <xdr:spPr>
        <a:xfrm>
          <a:off x="12763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906</xdr:rowOff>
    </xdr:from>
    <xdr:ext cx="469744" cy="259045"/>
    <xdr:sp macro="" textlink="">
      <xdr:nvSpPr>
        <xdr:cNvPr id="502" name="テキスト ボックス 501"/>
        <xdr:cNvSpPr txBox="1"/>
      </xdr:nvSpPr>
      <xdr:spPr>
        <a:xfrm>
          <a:off x="12579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23749</xdr:rowOff>
    </xdr:from>
    <xdr:to>
      <xdr:col>23</xdr:col>
      <xdr:colOff>568325</xdr:colOff>
      <xdr:row>37</xdr:row>
      <xdr:rowOff>125349</xdr:rowOff>
    </xdr:to>
    <xdr:sp macro="" textlink="">
      <xdr:nvSpPr>
        <xdr:cNvPr id="508" name="円/楕円 507"/>
        <xdr:cNvSpPr/>
      </xdr:nvSpPr>
      <xdr:spPr>
        <a:xfrm>
          <a:off x="16268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2176</xdr:rowOff>
    </xdr:from>
    <xdr:ext cx="469744" cy="259045"/>
    <xdr:sp macro="" textlink="">
      <xdr:nvSpPr>
        <xdr:cNvPr id="509" name="災害復旧事業費該当値テキスト"/>
        <xdr:cNvSpPr txBox="1"/>
      </xdr:nvSpPr>
      <xdr:spPr>
        <a:xfrm>
          <a:off x="16370300"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70612</xdr:rowOff>
    </xdr:from>
    <xdr:to>
      <xdr:col>22</xdr:col>
      <xdr:colOff>415925</xdr:colOff>
      <xdr:row>37</xdr:row>
      <xdr:rowOff>762</xdr:rowOff>
    </xdr:to>
    <xdr:sp macro="" textlink="">
      <xdr:nvSpPr>
        <xdr:cNvPr id="510" name="円/楕円 509"/>
        <xdr:cNvSpPr/>
      </xdr:nvSpPr>
      <xdr:spPr>
        <a:xfrm>
          <a:off x="1543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17289</xdr:rowOff>
    </xdr:from>
    <xdr:ext cx="469744" cy="259045"/>
    <xdr:sp macro="" textlink="">
      <xdr:nvSpPr>
        <xdr:cNvPr id="511" name="テキスト ボックス 510"/>
        <xdr:cNvSpPr txBox="1"/>
      </xdr:nvSpPr>
      <xdr:spPr>
        <a:xfrm>
          <a:off x="15233727"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166815</xdr:rowOff>
    </xdr:from>
    <xdr:to>
      <xdr:col>21</xdr:col>
      <xdr:colOff>212725</xdr:colOff>
      <xdr:row>36</xdr:row>
      <xdr:rowOff>96965</xdr:rowOff>
    </xdr:to>
    <xdr:sp macro="" textlink="">
      <xdr:nvSpPr>
        <xdr:cNvPr id="512" name="円/楕円 511"/>
        <xdr:cNvSpPr/>
      </xdr:nvSpPr>
      <xdr:spPr>
        <a:xfrm>
          <a:off x="14541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88092</xdr:rowOff>
    </xdr:from>
    <xdr:ext cx="469744" cy="259045"/>
    <xdr:sp macro="" textlink="">
      <xdr:nvSpPr>
        <xdr:cNvPr id="513" name="テキスト ボックス 512"/>
        <xdr:cNvSpPr txBox="1"/>
      </xdr:nvSpPr>
      <xdr:spPr>
        <a:xfrm>
          <a:off x="143574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118618</xdr:rowOff>
    </xdr:from>
    <xdr:to>
      <xdr:col>20</xdr:col>
      <xdr:colOff>9525</xdr:colOff>
      <xdr:row>38</xdr:row>
      <xdr:rowOff>48768</xdr:rowOff>
    </xdr:to>
    <xdr:sp macro="" textlink="">
      <xdr:nvSpPr>
        <xdr:cNvPr id="514" name="円/楕円 513"/>
        <xdr:cNvSpPr/>
      </xdr:nvSpPr>
      <xdr:spPr>
        <a:xfrm>
          <a:off x="13652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39895</xdr:rowOff>
    </xdr:from>
    <xdr:ext cx="469744" cy="259045"/>
    <xdr:sp macro="" textlink="">
      <xdr:nvSpPr>
        <xdr:cNvPr id="515" name="テキスト ボックス 514"/>
        <xdr:cNvSpPr txBox="1"/>
      </xdr:nvSpPr>
      <xdr:spPr>
        <a:xfrm>
          <a:off x="13468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101473</xdr:rowOff>
    </xdr:from>
    <xdr:to>
      <xdr:col>18</xdr:col>
      <xdr:colOff>492125</xdr:colOff>
      <xdr:row>37</xdr:row>
      <xdr:rowOff>31623</xdr:rowOff>
    </xdr:to>
    <xdr:sp macro="" textlink="">
      <xdr:nvSpPr>
        <xdr:cNvPr id="516" name="円/楕円 515"/>
        <xdr:cNvSpPr/>
      </xdr:nvSpPr>
      <xdr:spPr>
        <a:xfrm>
          <a:off x="12763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22750</xdr:rowOff>
    </xdr:from>
    <xdr:ext cx="469744" cy="259045"/>
    <xdr:sp macro="" textlink="">
      <xdr:nvSpPr>
        <xdr:cNvPr id="517" name="テキスト ボックス 516"/>
        <xdr:cNvSpPr txBox="1"/>
      </xdr:nvSpPr>
      <xdr:spPr>
        <a:xfrm>
          <a:off x="12579427"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9" name="正方形/長方形 51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0" name="正方形/長方形 51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1" name="正方形/長方形 52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2" name="正方形/長方形 52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1" name="テキスト ボックス 540"/>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8" name="テキスト ボックス 557"/>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6" name="正方形/長方形 56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7" name="正方形/長方形 56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8" name="正方形/長方形 56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9" name="正方形/長方形 56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3" name="テキスト ボックス 57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4" name="直線コネクタ 57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5" name="テキスト ボックス 57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6" name="直線コネクタ 57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7" name="テキスト ボックス 57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8" name="直線コネクタ 57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9" name="テキスト ボックス 57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0" name="直線コネクタ 57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1" name="テキスト ボックス 58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2" name="直線コネクタ 58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3" name="テキスト ボックス 58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4" name="直線コネクタ 58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5" name="テキスト ボックス 58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9" name="直線コネクタ 588"/>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90"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91" name="直線コネクタ 590"/>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2"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3" name="直線コネクタ 592"/>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123960</xdr:rowOff>
    </xdr:from>
    <xdr:to>
      <xdr:col>23</xdr:col>
      <xdr:colOff>517525</xdr:colOff>
      <xdr:row>79</xdr:row>
      <xdr:rowOff>5576</xdr:rowOff>
    </xdr:to>
    <xdr:cxnSp macro="">
      <xdr:nvCxnSpPr>
        <xdr:cNvPr id="594" name="直線コネクタ 593"/>
        <xdr:cNvCxnSpPr/>
      </xdr:nvCxnSpPr>
      <xdr:spPr>
        <a:xfrm>
          <a:off x="15481300" y="13497060"/>
          <a:ext cx="8382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113932</xdr:rowOff>
    </xdr:from>
    <xdr:ext cx="534377" cy="259045"/>
    <xdr:sp macro="" textlink="">
      <xdr:nvSpPr>
        <xdr:cNvPr id="595" name="公債費平均値テキスト"/>
        <xdr:cNvSpPr txBox="1"/>
      </xdr:nvSpPr>
      <xdr:spPr>
        <a:xfrm>
          <a:off x="16370300" y="129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6" name="フローチャート : 判断 595"/>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115534</xdr:rowOff>
    </xdr:from>
    <xdr:to>
      <xdr:col>22</xdr:col>
      <xdr:colOff>365125</xdr:colOff>
      <xdr:row>78</xdr:row>
      <xdr:rowOff>123960</xdr:rowOff>
    </xdr:to>
    <xdr:cxnSp macro="">
      <xdr:nvCxnSpPr>
        <xdr:cNvPr id="597" name="直線コネクタ 596"/>
        <xdr:cNvCxnSpPr/>
      </xdr:nvCxnSpPr>
      <xdr:spPr>
        <a:xfrm>
          <a:off x="14592300" y="1348863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8" name="フローチャート : 判断 597"/>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37667</xdr:rowOff>
    </xdr:from>
    <xdr:ext cx="534377" cy="259045"/>
    <xdr:sp macro="" textlink="">
      <xdr:nvSpPr>
        <xdr:cNvPr id="599" name="テキスト ボックス 598"/>
        <xdr:cNvSpPr txBox="1"/>
      </xdr:nvSpPr>
      <xdr:spPr>
        <a:xfrm>
          <a:off x="152014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103777</xdr:rowOff>
    </xdr:from>
    <xdr:to>
      <xdr:col>21</xdr:col>
      <xdr:colOff>161925</xdr:colOff>
      <xdr:row>78</xdr:row>
      <xdr:rowOff>115534</xdr:rowOff>
    </xdr:to>
    <xdr:cxnSp macro="">
      <xdr:nvCxnSpPr>
        <xdr:cNvPr id="600" name="直線コネクタ 599"/>
        <xdr:cNvCxnSpPr/>
      </xdr:nvCxnSpPr>
      <xdr:spPr>
        <a:xfrm>
          <a:off x="13703300" y="1347687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601" name="フローチャート : 判断 600"/>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2" name="テキスト ボックス 601"/>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103777</xdr:rowOff>
    </xdr:from>
    <xdr:to>
      <xdr:col>19</xdr:col>
      <xdr:colOff>644525</xdr:colOff>
      <xdr:row>78</xdr:row>
      <xdr:rowOff>114880</xdr:rowOff>
    </xdr:to>
    <xdr:cxnSp macro="">
      <xdr:nvCxnSpPr>
        <xdr:cNvPr id="603" name="直線コネクタ 602"/>
        <xdr:cNvCxnSpPr/>
      </xdr:nvCxnSpPr>
      <xdr:spPr>
        <a:xfrm flipV="1">
          <a:off x="12814300" y="1347687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92557</xdr:rowOff>
    </xdr:from>
    <xdr:to>
      <xdr:col>20</xdr:col>
      <xdr:colOff>9525</xdr:colOff>
      <xdr:row>79</xdr:row>
      <xdr:rowOff>22707</xdr:rowOff>
    </xdr:to>
    <xdr:sp macro="" textlink="">
      <xdr:nvSpPr>
        <xdr:cNvPr id="604" name="フローチャート : 判断 603"/>
        <xdr:cNvSpPr/>
      </xdr:nvSpPr>
      <xdr:spPr>
        <a:xfrm>
          <a:off x="13652500" y="134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13834</xdr:rowOff>
    </xdr:from>
    <xdr:ext cx="534377" cy="259045"/>
    <xdr:sp macro="" textlink="">
      <xdr:nvSpPr>
        <xdr:cNvPr id="605" name="テキスト ボックス 604"/>
        <xdr:cNvSpPr txBox="1"/>
      </xdr:nvSpPr>
      <xdr:spPr>
        <a:xfrm>
          <a:off x="13436111" y="135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24043</xdr:rowOff>
    </xdr:from>
    <xdr:to>
      <xdr:col>18</xdr:col>
      <xdr:colOff>492125</xdr:colOff>
      <xdr:row>78</xdr:row>
      <xdr:rowOff>125643</xdr:rowOff>
    </xdr:to>
    <xdr:sp macro="" textlink="">
      <xdr:nvSpPr>
        <xdr:cNvPr id="606" name="フローチャート : 判断 605"/>
        <xdr:cNvSpPr/>
      </xdr:nvSpPr>
      <xdr:spPr>
        <a:xfrm>
          <a:off x="12763500" y="1339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142170</xdr:rowOff>
    </xdr:from>
    <xdr:ext cx="534377" cy="259045"/>
    <xdr:sp macro="" textlink="">
      <xdr:nvSpPr>
        <xdr:cNvPr id="607" name="テキスト ボックス 606"/>
        <xdr:cNvSpPr txBox="1"/>
      </xdr:nvSpPr>
      <xdr:spPr>
        <a:xfrm>
          <a:off x="12547111" y="131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126226</xdr:rowOff>
    </xdr:from>
    <xdr:to>
      <xdr:col>23</xdr:col>
      <xdr:colOff>568325</xdr:colOff>
      <xdr:row>79</xdr:row>
      <xdr:rowOff>56376</xdr:rowOff>
    </xdr:to>
    <xdr:sp macro="" textlink="">
      <xdr:nvSpPr>
        <xdr:cNvPr id="613" name="円/楕円 612"/>
        <xdr:cNvSpPr/>
      </xdr:nvSpPr>
      <xdr:spPr>
        <a:xfrm>
          <a:off x="16268700" y="134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41153</xdr:rowOff>
    </xdr:from>
    <xdr:ext cx="534377" cy="259045"/>
    <xdr:sp macro="" textlink="">
      <xdr:nvSpPr>
        <xdr:cNvPr id="614" name="公債費該当値テキスト"/>
        <xdr:cNvSpPr txBox="1"/>
      </xdr:nvSpPr>
      <xdr:spPr>
        <a:xfrm>
          <a:off x="16370300" y="134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73160</xdr:rowOff>
    </xdr:from>
    <xdr:to>
      <xdr:col>22</xdr:col>
      <xdr:colOff>415925</xdr:colOff>
      <xdr:row>79</xdr:row>
      <xdr:rowOff>3310</xdr:rowOff>
    </xdr:to>
    <xdr:sp macro="" textlink="">
      <xdr:nvSpPr>
        <xdr:cNvPr id="615" name="円/楕円 614"/>
        <xdr:cNvSpPr/>
      </xdr:nvSpPr>
      <xdr:spPr>
        <a:xfrm>
          <a:off x="15430500" y="13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165887</xdr:rowOff>
    </xdr:from>
    <xdr:ext cx="534377" cy="259045"/>
    <xdr:sp macro="" textlink="">
      <xdr:nvSpPr>
        <xdr:cNvPr id="616" name="テキスト ボックス 615"/>
        <xdr:cNvSpPr txBox="1"/>
      </xdr:nvSpPr>
      <xdr:spPr>
        <a:xfrm>
          <a:off x="15201411" y="13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64734</xdr:rowOff>
    </xdr:from>
    <xdr:to>
      <xdr:col>21</xdr:col>
      <xdr:colOff>212725</xdr:colOff>
      <xdr:row>78</xdr:row>
      <xdr:rowOff>166334</xdr:rowOff>
    </xdr:to>
    <xdr:sp macro="" textlink="">
      <xdr:nvSpPr>
        <xdr:cNvPr id="617" name="円/楕円 616"/>
        <xdr:cNvSpPr/>
      </xdr:nvSpPr>
      <xdr:spPr>
        <a:xfrm>
          <a:off x="14541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157461</xdr:rowOff>
    </xdr:from>
    <xdr:ext cx="534377" cy="259045"/>
    <xdr:sp macro="" textlink="">
      <xdr:nvSpPr>
        <xdr:cNvPr id="618" name="テキスト ボックス 617"/>
        <xdr:cNvSpPr txBox="1"/>
      </xdr:nvSpPr>
      <xdr:spPr>
        <a:xfrm>
          <a:off x="14325111" y="135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52977</xdr:rowOff>
    </xdr:from>
    <xdr:to>
      <xdr:col>20</xdr:col>
      <xdr:colOff>9525</xdr:colOff>
      <xdr:row>78</xdr:row>
      <xdr:rowOff>154577</xdr:rowOff>
    </xdr:to>
    <xdr:sp macro="" textlink="">
      <xdr:nvSpPr>
        <xdr:cNvPr id="619" name="円/楕円 618"/>
        <xdr:cNvSpPr/>
      </xdr:nvSpPr>
      <xdr:spPr>
        <a:xfrm>
          <a:off x="13652500" y="134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171104</xdr:rowOff>
    </xdr:from>
    <xdr:ext cx="534377" cy="259045"/>
    <xdr:sp macro="" textlink="">
      <xdr:nvSpPr>
        <xdr:cNvPr id="620" name="テキスト ボックス 619"/>
        <xdr:cNvSpPr txBox="1"/>
      </xdr:nvSpPr>
      <xdr:spPr>
        <a:xfrm>
          <a:off x="13436111" y="132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64080</xdr:rowOff>
    </xdr:from>
    <xdr:to>
      <xdr:col>18</xdr:col>
      <xdr:colOff>492125</xdr:colOff>
      <xdr:row>78</xdr:row>
      <xdr:rowOff>165680</xdr:rowOff>
    </xdr:to>
    <xdr:sp macro="" textlink="">
      <xdr:nvSpPr>
        <xdr:cNvPr id="621" name="円/楕円 620"/>
        <xdr:cNvSpPr/>
      </xdr:nvSpPr>
      <xdr:spPr>
        <a:xfrm>
          <a:off x="12763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156807</xdr:rowOff>
    </xdr:from>
    <xdr:ext cx="534377" cy="259045"/>
    <xdr:sp macro="" textlink="">
      <xdr:nvSpPr>
        <xdr:cNvPr id="622" name="テキスト ボックス 621"/>
        <xdr:cNvSpPr txBox="1"/>
      </xdr:nvSpPr>
      <xdr:spPr>
        <a:xfrm>
          <a:off x="12547111" y="135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4" name="正方形/長方形 62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5" name="正方形/長方形 62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6" name="正方形/長方形 62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7" name="正方形/長方形 62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1" name="直線コネクタ 63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2" name="テキスト ボックス 63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3" name="直線コネクタ 63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4" name="テキスト ボックス 63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5" name="直線コネクタ 63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6" name="テキスト ボックス 63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7" name="直線コネクタ 63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8" name="テキスト ボックス 63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9" name="直線コネクタ 63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0" name="テキスト ボックス 63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1" name="直線コネクタ 64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2" name="テキスト ボックス 64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92021</xdr:rowOff>
    </xdr:from>
    <xdr:to>
      <xdr:col>23</xdr:col>
      <xdr:colOff>516889</xdr:colOff>
      <xdr:row>98</xdr:row>
      <xdr:rowOff>168308</xdr:rowOff>
    </xdr:to>
    <xdr:cxnSp macro="">
      <xdr:nvCxnSpPr>
        <xdr:cNvPr id="646" name="直線コネクタ 645"/>
        <xdr:cNvCxnSpPr/>
      </xdr:nvCxnSpPr>
      <xdr:spPr>
        <a:xfrm flipV="1">
          <a:off x="16317595" y="16722671"/>
          <a:ext cx="1269" cy="24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685</xdr:rowOff>
    </xdr:from>
    <xdr:ext cx="469744" cy="259045"/>
    <xdr:sp macro="" textlink="">
      <xdr:nvSpPr>
        <xdr:cNvPr id="647" name="積立金最小値テキスト"/>
        <xdr:cNvSpPr txBox="1"/>
      </xdr:nvSpPr>
      <xdr:spPr>
        <a:xfrm>
          <a:off x="16370300" y="169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168308</xdr:rowOff>
    </xdr:from>
    <xdr:to>
      <xdr:col>23</xdr:col>
      <xdr:colOff>606425</xdr:colOff>
      <xdr:row>98</xdr:row>
      <xdr:rowOff>168308</xdr:rowOff>
    </xdr:to>
    <xdr:cxnSp macro="">
      <xdr:nvCxnSpPr>
        <xdr:cNvPr id="648" name="直線コネクタ 647"/>
        <xdr:cNvCxnSpPr/>
      </xdr:nvCxnSpPr>
      <xdr:spPr>
        <a:xfrm>
          <a:off x="16230600" y="1697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38698</xdr:rowOff>
    </xdr:from>
    <xdr:ext cx="534377" cy="259045"/>
    <xdr:sp macro="" textlink="">
      <xdr:nvSpPr>
        <xdr:cNvPr id="649" name="積立金最大値テキスト"/>
        <xdr:cNvSpPr txBox="1"/>
      </xdr:nvSpPr>
      <xdr:spPr>
        <a:xfrm>
          <a:off x="16370300" y="16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97</xdr:row>
      <xdr:rowOff>92021</xdr:rowOff>
    </xdr:from>
    <xdr:to>
      <xdr:col>23</xdr:col>
      <xdr:colOff>606425</xdr:colOff>
      <xdr:row>97</xdr:row>
      <xdr:rowOff>92021</xdr:rowOff>
    </xdr:to>
    <xdr:cxnSp macro="">
      <xdr:nvCxnSpPr>
        <xdr:cNvPr id="650" name="直線コネクタ 649"/>
        <xdr:cNvCxnSpPr/>
      </xdr:nvCxnSpPr>
      <xdr:spPr>
        <a:xfrm>
          <a:off x="16230600" y="1672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168308</xdr:rowOff>
    </xdr:from>
    <xdr:to>
      <xdr:col>23</xdr:col>
      <xdr:colOff>517525</xdr:colOff>
      <xdr:row>98</xdr:row>
      <xdr:rowOff>170104</xdr:rowOff>
    </xdr:to>
    <xdr:cxnSp macro="">
      <xdr:nvCxnSpPr>
        <xdr:cNvPr id="651" name="直線コネクタ 650"/>
        <xdr:cNvCxnSpPr/>
      </xdr:nvCxnSpPr>
      <xdr:spPr>
        <a:xfrm flipV="1">
          <a:off x="15481300" y="16970408"/>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67494</xdr:rowOff>
    </xdr:from>
    <xdr:ext cx="469744" cy="259045"/>
    <xdr:sp macro="" textlink="">
      <xdr:nvSpPr>
        <xdr:cNvPr id="652" name="積立金平均値テキスト"/>
        <xdr:cNvSpPr txBox="1"/>
      </xdr:nvSpPr>
      <xdr:spPr>
        <a:xfrm>
          <a:off x="16370300" y="16698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44617</xdr:rowOff>
    </xdr:from>
    <xdr:to>
      <xdr:col>23</xdr:col>
      <xdr:colOff>568325</xdr:colOff>
      <xdr:row>98</xdr:row>
      <xdr:rowOff>146217</xdr:rowOff>
    </xdr:to>
    <xdr:sp macro="" textlink="">
      <xdr:nvSpPr>
        <xdr:cNvPr id="653" name="フローチャート : 判断 652"/>
        <xdr:cNvSpPr/>
      </xdr:nvSpPr>
      <xdr:spPr>
        <a:xfrm>
          <a:off x="16268700" y="168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156452</xdr:rowOff>
    </xdr:from>
    <xdr:to>
      <xdr:col>22</xdr:col>
      <xdr:colOff>365125</xdr:colOff>
      <xdr:row>98</xdr:row>
      <xdr:rowOff>170104</xdr:rowOff>
    </xdr:to>
    <xdr:cxnSp macro="">
      <xdr:nvCxnSpPr>
        <xdr:cNvPr id="654" name="直線コネクタ 653"/>
        <xdr:cNvCxnSpPr/>
      </xdr:nvCxnSpPr>
      <xdr:spPr>
        <a:xfrm>
          <a:off x="14592300" y="1695855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146768</xdr:rowOff>
    </xdr:from>
    <xdr:to>
      <xdr:col>22</xdr:col>
      <xdr:colOff>415925</xdr:colOff>
      <xdr:row>98</xdr:row>
      <xdr:rowOff>76918</xdr:rowOff>
    </xdr:to>
    <xdr:sp macro="" textlink="">
      <xdr:nvSpPr>
        <xdr:cNvPr id="655" name="フローチャート : 判断 654"/>
        <xdr:cNvSpPr/>
      </xdr:nvSpPr>
      <xdr:spPr>
        <a:xfrm>
          <a:off x="15430500" y="167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96</xdr:row>
      <xdr:rowOff>93445</xdr:rowOff>
    </xdr:from>
    <xdr:ext cx="469744" cy="259045"/>
    <xdr:sp macro="" textlink="">
      <xdr:nvSpPr>
        <xdr:cNvPr id="656" name="テキスト ボックス 655"/>
        <xdr:cNvSpPr txBox="1"/>
      </xdr:nvSpPr>
      <xdr:spPr>
        <a:xfrm>
          <a:off x="15233727" y="165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166088</xdr:rowOff>
    </xdr:from>
    <xdr:to>
      <xdr:col>21</xdr:col>
      <xdr:colOff>161925</xdr:colOff>
      <xdr:row>98</xdr:row>
      <xdr:rowOff>156452</xdr:rowOff>
    </xdr:to>
    <xdr:cxnSp macro="">
      <xdr:nvCxnSpPr>
        <xdr:cNvPr id="657" name="直線コネクタ 656"/>
        <xdr:cNvCxnSpPr/>
      </xdr:nvCxnSpPr>
      <xdr:spPr>
        <a:xfrm>
          <a:off x="13703300" y="16625288"/>
          <a:ext cx="889000" cy="33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166689</xdr:rowOff>
    </xdr:from>
    <xdr:to>
      <xdr:col>21</xdr:col>
      <xdr:colOff>212725</xdr:colOff>
      <xdr:row>92</xdr:row>
      <xdr:rowOff>96839</xdr:rowOff>
    </xdr:to>
    <xdr:sp macro="" textlink="">
      <xdr:nvSpPr>
        <xdr:cNvPr id="658" name="フローチャート : 判断 657"/>
        <xdr:cNvSpPr/>
      </xdr:nvSpPr>
      <xdr:spPr>
        <a:xfrm>
          <a:off x="14541500" y="1576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113366</xdr:rowOff>
    </xdr:from>
    <xdr:ext cx="534377" cy="259045"/>
    <xdr:sp macro="" textlink="">
      <xdr:nvSpPr>
        <xdr:cNvPr id="659" name="テキスト ボックス 658"/>
        <xdr:cNvSpPr txBox="1"/>
      </xdr:nvSpPr>
      <xdr:spPr>
        <a:xfrm>
          <a:off x="14325111" y="155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166088</xdr:rowOff>
    </xdr:from>
    <xdr:to>
      <xdr:col>19</xdr:col>
      <xdr:colOff>644525</xdr:colOff>
      <xdr:row>97</xdr:row>
      <xdr:rowOff>170822</xdr:rowOff>
    </xdr:to>
    <xdr:cxnSp macro="">
      <xdr:nvCxnSpPr>
        <xdr:cNvPr id="660" name="直線コネクタ 659"/>
        <xdr:cNvCxnSpPr/>
      </xdr:nvCxnSpPr>
      <xdr:spPr>
        <a:xfrm flipV="1">
          <a:off x="12814300" y="16625288"/>
          <a:ext cx="889000" cy="17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14801</xdr:rowOff>
    </xdr:from>
    <xdr:to>
      <xdr:col>20</xdr:col>
      <xdr:colOff>9525</xdr:colOff>
      <xdr:row>90</xdr:row>
      <xdr:rowOff>116401</xdr:rowOff>
    </xdr:to>
    <xdr:sp macro="" textlink="">
      <xdr:nvSpPr>
        <xdr:cNvPr id="661" name="フローチャート : 判断 660"/>
        <xdr:cNvSpPr/>
      </xdr:nvSpPr>
      <xdr:spPr>
        <a:xfrm>
          <a:off x="13652500" y="154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132928</xdr:rowOff>
    </xdr:from>
    <xdr:ext cx="534377" cy="259045"/>
    <xdr:sp macro="" textlink="">
      <xdr:nvSpPr>
        <xdr:cNvPr id="662" name="テキスト ボックス 661"/>
        <xdr:cNvSpPr txBox="1"/>
      </xdr:nvSpPr>
      <xdr:spPr>
        <a:xfrm>
          <a:off x="13436111" y="152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167146</xdr:rowOff>
    </xdr:from>
    <xdr:to>
      <xdr:col>18</xdr:col>
      <xdr:colOff>492125</xdr:colOff>
      <xdr:row>92</xdr:row>
      <xdr:rowOff>97296</xdr:rowOff>
    </xdr:to>
    <xdr:sp macro="" textlink="">
      <xdr:nvSpPr>
        <xdr:cNvPr id="663" name="フローチャート : 判断 662"/>
        <xdr:cNvSpPr/>
      </xdr:nvSpPr>
      <xdr:spPr>
        <a:xfrm>
          <a:off x="12763500" y="157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113823</xdr:rowOff>
    </xdr:from>
    <xdr:ext cx="534377" cy="259045"/>
    <xdr:sp macro="" textlink="">
      <xdr:nvSpPr>
        <xdr:cNvPr id="664" name="テキスト ボックス 663"/>
        <xdr:cNvSpPr txBox="1"/>
      </xdr:nvSpPr>
      <xdr:spPr>
        <a:xfrm>
          <a:off x="12547111" y="155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117508</xdr:rowOff>
    </xdr:from>
    <xdr:to>
      <xdr:col>23</xdr:col>
      <xdr:colOff>568325</xdr:colOff>
      <xdr:row>99</xdr:row>
      <xdr:rowOff>47658</xdr:rowOff>
    </xdr:to>
    <xdr:sp macro="" textlink="">
      <xdr:nvSpPr>
        <xdr:cNvPr id="670" name="円/楕円 669"/>
        <xdr:cNvSpPr/>
      </xdr:nvSpPr>
      <xdr:spPr>
        <a:xfrm>
          <a:off x="16268700" y="16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32435</xdr:rowOff>
    </xdr:from>
    <xdr:ext cx="469744" cy="259045"/>
    <xdr:sp macro="" textlink="">
      <xdr:nvSpPr>
        <xdr:cNvPr id="671" name="積立金該当値テキスト"/>
        <xdr:cNvSpPr txBox="1"/>
      </xdr:nvSpPr>
      <xdr:spPr>
        <a:xfrm>
          <a:off x="16370300" y="1683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119304</xdr:rowOff>
    </xdr:from>
    <xdr:to>
      <xdr:col>22</xdr:col>
      <xdr:colOff>415925</xdr:colOff>
      <xdr:row>99</xdr:row>
      <xdr:rowOff>49454</xdr:rowOff>
    </xdr:to>
    <xdr:sp macro="" textlink="">
      <xdr:nvSpPr>
        <xdr:cNvPr id="672" name="円/楕円 671"/>
        <xdr:cNvSpPr/>
      </xdr:nvSpPr>
      <xdr:spPr>
        <a:xfrm>
          <a:off x="15430500" y="169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40581</xdr:rowOff>
    </xdr:from>
    <xdr:ext cx="469744" cy="259045"/>
    <xdr:sp macro="" textlink="">
      <xdr:nvSpPr>
        <xdr:cNvPr id="673" name="テキスト ボックス 672"/>
        <xdr:cNvSpPr txBox="1"/>
      </xdr:nvSpPr>
      <xdr:spPr>
        <a:xfrm>
          <a:off x="15233727" y="170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105652</xdr:rowOff>
    </xdr:from>
    <xdr:to>
      <xdr:col>21</xdr:col>
      <xdr:colOff>212725</xdr:colOff>
      <xdr:row>99</xdr:row>
      <xdr:rowOff>35802</xdr:rowOff>
    </xdr:to>
    <xdr:sp macro="" textlink="">
      <xdr:nvSpPr>
        <xdr:cNvPr id="674" name="円/楕円 673"/>
        <xdr:cNvSpPr/>
      </xdr:nvSpPr>
      <xdr:spPr>
        <a:xfrm>
          <a:off x="14541500" y="169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26929</xdr:rowOff>
    </xdr:from>
    <xdr:ext cx="469744" cy="259045"/>
    <xdr:sp macro="" textlink="">
      <xdr:nvSpPr>
        <xdr:cNvPr id="675" name="テキスト ボックス 674"/>
        <xdr:cNvSpPr txBox="1"/>
      </xdr:nvSpPr>
      <xdr:spPr>
        <a:xfrm>
          <a:off x="14357427" y="170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115288</xdr:rowOff>
    </xdr:from>
    <xdr:to>
      <xdr:col>20</xdr:col>
      <xdr:colOff>9525</xdr:colOff>
      <xdr:row>97</xdr:row>
      <xdr:rowOff>45438</xdr:rowOff>
    </xdr:to>
    <xdr:sp macro="" textlink="">
      <xdr:nvSpPr>
        <xdr:cNvPr id="676" name="円/楕円 675"/>
        <xdr:cNvSpPr/>
      </xdr:nvSpPr>
      <xdr:spPr>
        <a:xfrm>
          <a:off x="13652500" y="16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36565</xdr:rowOff>
    </xdr:from>
    <xdr:ext cx="534377" cy="259045"/>
    <xdr:sp macro="" textlink="">
      <xdr:nvSpPr>
        <xdr:cNvPr id="677" name="テキスト ボックス 676"/>
        <xdr:cNvSpPr txBox="1"/>
      </xdr:nvSpPr>
      <xdr:spPr>
        <a:xfrm>
          <a:off x="13436111" y="166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120022</xdr:rowOff>
    </xdr:from>
    <xdr:to>
      <xdr:col>18</xdr:col>
      <xdr:colOff>492125</xdr:colOff>
      <xdr:row>98</xdr:row>
      <xdr:rowOff>50172</xdr:rowOff>
    </xdr:to>
    <xdr:sp macro="" textlink="">
      <xdr:nvSpPr>
        <xdr:cNvPr id="678" name="円/楕円 677"/>
        <xdr:cNvSpPr/>
      </xdr:nvSpPr>
      <xdr:spPr>
        <a:xfrm>
          <a:off x="12763500" y="167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41299</xdr:rowOff>
    </xdr:from>
    <xdr:ext cx="469744" cy="259045"/>
    <xdr:sp macro="" textlink="">
      <xdr:nvSpPr>
        <xdr:cNvPr id="679" name="テキスト ボックス 678"/>
        <xdr:cNvSpPr txBox="1"/>
      </xdr:nvSpPr>
      <xdr:spPr>
        <a:xfrm>
          <a:off x="12579427" y="168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1" name="正方形/長方形 68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2" name="正方形/長方形 68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3" name="正方形/長方形 68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4" name="正方形/長方形 68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91" name="テキスト ボックス 69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93" name="テキスト ボックス 69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95" name="テキスト ボックス 69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99" name="テキスト ボックス 69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21590</xdr:rowOff>
    </xdr:from>
    <xdr:to>
      <xdr:col>32</xdr:col>
      <xdr:colOff>186689</xdr:colOff>
      <xdr:row>39</xdr:row>
      <xdr:rowOff>98878</xdr:rowOff>
    </xdr:to>
    <xdr:cxnSp macro="">
      <xdr:nvCxnSpPr>
        <xdr:cNvPr id="703" name="直線コネクタ 702"/>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139717</xdr:rowOff>
    </xdr:from>
    <xdr:ext cx="469744" cy="259045"/>
    <xdr:sp macro="" textlink="">
      <xdr:nvSpPr>
        <xdr:cNvPr id="706" name="投資及び出資金最大値テキスト"/>
        <xdr:cNvSpPr txBox="1"/>
      </xdr:nvSpPr>
      <xdr:spPr>
        <a:xfrm>
          <a:off x="22212300" y="51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31</xdr:row>
      <xdr:rowOff>21590</xdr:rowOff>
    </xdr:from>
    <xdr:to>
      <xdr:col>32</xdr:col>
      <xdr:colOff>276225</xdr:colOff>
      <xdr:row>31</xdr:row>
      <xdr:rowOff>21590</xdr:rowOff>
    </xdr:to>
    <xdr:cxnSp macro="">
      <xdr:nvCxnSpPr>
        <xdr:cNvPr id="707" name="直線コネクタ 706"/>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80373</xdr:rowOff>
    </xdr:from>
    <xdr:to>
      <xdr:col>32</xdr:col>
      <xdr:colOff>187325</xdr:colOff>
      <xdr:row>39</xdr:row>
      <xdr:rowOff>83638</xdr:rowOff>
    </xdr:to>
    <xdr:cxnSp macro="">
      <xdr:nvCxnSpPr>
        <xdr:cNvPr id="708" name="直線コネクタ 707"/>
        <xdr:cNvCxnSpPr/>
      </xdr:nvCxnSpPr>
      <xdr:spPr>
        <a:xfrm>
          <a:off x="21323300" y="67669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165661</xdr:rowOff>
    </xdr:from>
    <xdr:ext cx="378565" cy="259045"/>
    <xdr:sp macro="" textlink="">
      <xdr:nvSpPr>
        <xdr:cNvPr id="709" name="投資及び出資金平均値テキスト"/>
        <xdr:cNvSpPr txBox="1"/>
      </xdr:nvSpPr>
      <xdr:spPr>
        <a:xfrm>
          <a:off x="22212300" y="6337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142784</xdr:rowOff>
    </xdr:from>
    <xdr:to>
      <xdr:col>32</xdr:col>
      <xdr:colOff>238125</xdr:colOff>
      <xdr:row>38</xdr:row>
      <xdr:rowOff>72934</xdr:rowOff>
    </xdr:to>
    <xdr:sp macro="" textlink="">
      <xdr:nvSpPr>
        <xdr:cNvPr id="710" name="フローチャート : 判断 709"/>
        <xdr:cNvSpPr/>
      </xdr:nvSpPr>
      <xdr:spPr>
        <a:xfrm>
          <a:off x="22110700" y="648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80373</xdr:rowOff>
    </xdr:from>
    <xdr:to>
      <xdr:col>31</xdr:col>
      <xdr:colOff>34925</xdr:colOff>
      <xdr:row>39</xdr:row>
      <xdr:rowOff>83638</xdr:rowOff>
    </xdr:to>
    <xdr:cxnSp macro="">
      <xdr:nvCxnSpPr>
        <xdr:cNvPr id="711" name="直線コネクタ 710"/>
        <xdr:cNvCxnSpPr/>
      </xdr:nvCxnSpPr>
      <xdr:spPr>
        <a:xfrm flipV="1">
          <a:off x="20434300" y="6766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32</xdr:row>
      <xdr:rowOff>42092</xdr:rowOff>
    </xdr:from>
    <xdr:to>
      <xdr:col>31</xdr:col>
      <xdr:colOff>85725</xdr:colOff>
      <xdr:row>32</xdr:row>
      <xdr:rowOff>143692</xdr:rowOff>
    </xdr:to>
    <xdr:sp macro="" textlink="">
      <xdr:nvSpPr>
        <xdr:cNvPr id="712" name="フローチャート : 判断 711"/>
        <xdr:cNvSpPr/>
      </xdr:nvSpPr>
      <xdr:spPr>
        <a:xfrm>
          <a:off x="21272500" y="55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30</xdr:row>
      <xdr:rowOff>160219</xdr:rowOff>
    </xdr:from>
    <xdr:ext cx="469744" cy="259045"/>
    <xdr:sp macro="" textlink="">
      <xdr:nvSpPr>
        <xdr:cNvPr id="713" name="テキスト ボックス 712"/>
        <xdr:cNvSpPr txBox="1"/>
      </xdr:nvSpPr>
      <xdr:spPr>
        <a:xfrm>
          <a:off x="21075727" y="53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73841</xdr:rowOff>
    </xdr:from>
    <xdr:to>
      <xdr:col>29</xdr:col>
      <xdr:colOff>517525</xdr:colOff>
      <xdr:row>39</xdr:row>
      <xdr:rowOff>83638</xdr:rowOff>
    </xdr:to>
    <xdr:cxnSp macro="">
      <xdr:nvCxnSpPr>
        <xdr:cNvPr id="714" name="直線コネクタ 713"/>
        <xdr:cNvCxnSpPr/>
      </xdr:nvCxnSpPr>
      <xdr:spPr>
        <a:xfrm>
          <a:off x="19545300" y="67603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74749</xdr:rowOff>
    </xdr:from>
    <xdr:to>
      <xdr:col>29</xdr:col>
      <xdr:colOff>568325</xdr:colOff>
      <xdr:row>35</xdr:row>
      <xdr:rowOff>4899</xdr:rowOff>
    </xdr:to>
    <xdr:sp macro="" textlink="">
      <xdr:nvSpPr>
        <xdr:cNvPr id="715" name="フローチャート : 判断 714"/>
        <xdr:cNvSpPr/>
      </xdr:nvSpPr>
      <xdr:spPr>
        <a:xfrm>
          <a:off x="20383500" y="59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21426</xdr:rowOff>
    </xdr:from>
    <xdr:ext cx="378565" cy="259045"/>
    <xdr:sp macro="" textlink="">
      <xdr:nvSpPr>
        <xdr:cNvPr id="716" name="テキスト ボックス 715"/>
        <xdr:cNvSpPr txBox="1"/>
      </xdr:nvSpPr>
      <xdr:spPr>
        <a:xfrm>
          <a:off x="20245017" y="567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73841</xdr:rowOff>
    </xdr:from>
    <xdr:to>
      <xdr:col>28</xdr:col>
      <xdr:colOff>314325</xdr:colOff>
      <xdr:row>39</xdr:row>
      <xdr:rowOff>74930</xdr:rowOff>
    </xdr:to>
    <xdr:cxnSp macro="">
      <xdr:nvCxnSpPr>
        <xdr:cNvPr id="717" name="直線コネクタ 716"/>
        <xdr:cNvCxnSpPr/>
      </xdr:nvCxnSpPr>
      <xdr:spPr>
        <a:xfrm flipV="1">
          <a:off x="18656300" y="67603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47534</xdr:rowOff>
    </xdr:from>
    <xdr:to>
      <xdr:col>28</xdr:col>
      <xdr:colOff>365125</xdr:colOff>
      <xdr:row>34</xdr:row>
      <xdr:rowOff>149134</xdr:rowOff>
    </xdr:to>
    <xdr:sp macro="" textlink="">
      <xdr:nvSpPr>
        <xdr:cNvPr id="718" name="フローチャート : 判断 717"/>
        <xdr:cNvSpPr/>
      </xdr:nvSpPr>
      <xdr:spPr>
        <a:xfrm>
          <a:off x="19494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165661</xdr:rowOff>
    </xdr:from>
    <xdr:ext cx="378565" cy="259045"/>
    <xdr:sp macro="" textlink="">
      <xdr:nvSpPr>
        <xdr:cNvPr id="719" name="テキスト ボックス 718"/>
        <xdr:cNvSpPr txBox="1"/>
      </xdr:nvSpPr>
      <xdr:spPr>
        <a:xfrm>
          <a:off x="19356017" y="565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98697</xdr:rowOff>
    </xdr:from>
    <xdr:to>
      <xdr:col>27</xdr:col>
      <xdr:colOff>161925</xdr:colOff>
      <xdr:row>35</xdr:row>
      <xdr:rowOff>28847</xdr:rowOff>
    </xdr:to>
    <xdr:sp macro="" textlink="">
      <xdr:nvSpPr>
        <xdr:cNvPr id="720" name="フローチャート : 判断 719"/>
        <xdr:cNvSpPr/>
      </xdr:nvSpPr>
      <xdr:spPr>
        <a:xfrm>
          <a:off x="18605500" y="59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45374</xdr:rowOff>
    </xdr:from>
    <xdr:ext cx="378565" cy="259045"/>
    <xdr:sp macro="" textlink="">
      <xdr:nvSpPr>
        <xdr:cNvPr id="721" name="テキスト ボックス 720"/>
        <xdr:cNvSpPr txBox="1"/>
      </xdr:nvSpPr>
      <xdr:spPr>
        <a:xfrm>
          <a:off x="18467017" y="570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32838</xdr:rowOff>
    </xdr:from>
    <xdr:to>
      <xdr:col>32</xdr:col>
      <xdr:colOff>238125</xdr:colOff>
      <xdr:row>39</xdr:row>
      <xdr:rowOff>134438</xdr:rowOff>
    </xdr:to>
    <xdr:sp macro="" textlink="">
      <xdr:nvSpPr>
        <xdr:cNvPr id="727" name="円/楕円 726"/>
        <xdr:cNvSpPr/>
      </xdr:nvSpPr>
      <xdr:spPr>
        <a:xfrm>
          <a:off x="22110700" y="67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119215</xdr:rowOff>
    </xdr:from>
    <xdr:ext cx="313932" cy="259045"/>
    <xdr:sp macro="" textlink="">
      <xdr:nvSpPr>
        <xdr:cNvPr id="728" name="投資及び出資金該当値テキスト"/>
        <xdr:cNvSpPr txBox="1"/>
      </xdr:nvSpPr>
      <xdr:spPr>
        <a:xfrm>
          <a:off x="22212300" y="6634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29573</xdr:rowOff>
    </xdr:from>
    <xdr:to>
      <xdr:col>31</xdr:col>
      <xdr:colOff>85725</xdr:colOff>
      <xdr:row>39</xdr:row>
      <xdr:rowOff>131173</xdr:rowOff>
    </xdr:to>
    <xdr:sp macro="" textlink="">
      <xdr:nvSpPr>
        <xdr:cNvPr id="729" name="円/楕円 728"/>
        <xdr:cNvSpPr/>
      </xdr:nvSpPr>
      <xdr:spPr>
        <a:xfrm>
          <a:off x="21272500" y="671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122300</xdr:rowOff>
    </xdr:from>
    <xdr:ext cx="313932" cy="259045"/>
    <xdr:sp macro="" textlink="">
      <xdr:nvSpPr>
        <xdr:cNvPr id="730" name="テキスト ボックス 729"/>
        <xdr:cNvSpPr txBox="1"/>
      </xdr:nvSpPr>
      <xdr:spPr>
        <a:xfrm>
          <a:off x="21153633" y="6808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32838</xdr:rowOff>
    </xdr:from>
    <xdr:to>
      <xdr:col>29</xdr:col>
      <xdr:colOff>568325</xdr:colOff>
      <xdr:row>39</xdr:row>
      <xdr:rowOff>134438</xdr:rowOff>
    </xdr:to>
    <xdr:sp macro="" textlink="">
      <xdr:nvSpPr>
        <xdr:cNvPr id="731" name="円/楕円 730"/>
        <xdr:cNvSpPr/>
      </xdr:nvSpPr>
      <xdr:spPr>
        <a:xfrm>
          <a:off x="20383500" y="67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125565</xdr:rowOff>
    </xdr:from>
    <xdr:ext cx="313932" cy="259045"/>
    <xdr:sp macro="" textlink="">
      <xdr:nvSpPr>
        <xdr:cNvPr id="732" name="テキスト ボックス 731"/>
        <xdr:cNvSpPr txBox="1"/>
      </xdr:nvSpPr>
      <xdr:spPr>
        <a:xfrm>
          <a:off x="20277333" y="681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23041</xdr:rowOff>
    </xdr:from>
    <xdr:to>
      <xdr:col>28</xdr:col>
      <xdr:colOff>365125</xdr:colOff>
      <xdr:row>39</xdr:row>
      <xdr:rowOff>124641</xdr:rowOff>
    </xdr:to>
    <xdr:sp macro="" textlink="">
      <xdr:nvSpPr>
        <xdr:cNvPr id="733" name="円/楕円 732"/>
        <xdr:cNvSpPr/>
      </xdr:nvSpPr>
      <xdr:spPr>
        <a:xfrm>
          <a:off x="19494500" y="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115768</xdr:rowOff>
    </xdr:from>
    <xdr:ext cx="313932" cy="259045"/>
    <xdr:sp macro="" textlink="">
      <xdr:nvSpPr>
        <xdr:cNvPr id="734" name="テキスト ボックス 733"/>
        <xdr:cNvSpPr txBox="1"/>
      </xdr:nvSpPr>
      <xdr:spPr>
        <a:xfrm>
          <a:off x="19388333" y="680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24130</xdr:rowOff>
    </xdr:from>
    <xdr:to>
      <xdr:col>27</xdr:col>
      <xdr:colOff>161925</xdr:colOff>
      <xdr:row>39</xdr:row>
      <xdr:rowOff>125730</xdr:rowOff>
    </xdr:to>
    <xdr:sp macro="" textlink="">
      <xdr:nvSpPr>
        <xdr:cNvPr id="735" name="円/楕円 734"/>
        <xdr:cNvSpPr/>
      </xdr:nvSpPr>
      <xdr:spPr>
        <a:xfrm>
          <a:off x="18605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116857</xdr:rowOff>
    </xdr:from>
    <xdr:ext cx="313932" cy="259045"/>
    <xdr:sp macro="" textlink="">
      <xdr:nvSpPr>
        <xdr:cNvPr id="736" name="テキスト ボックス 735"/>
        <xdr:cNvSpPr txBox="1"/>
      </xdr:nvSpPr>
      <xdr:spPr>
        <a:xfrm>
          <a:off x="18499333" y="680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45" name="テキスト ボックス 744"/>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57</xdr:row>
      <xdr:rowOff>168927</xdr:rowOff>
    </xdr:from>
    <xdr:ext cx="531299" cy="259045"/>
    <xdr:sp macro="" textlink="">
      <xdr:nvSpPr>
        <xdr:cNvPr id="747" name="テキスト ボックス 746"/>
        <xdr:cNvSpPr txBox="1"/>
      </xdr:nvSpPr>
      <xdr:spPr>
        <a:xfrm>
          <a:off x="17756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46340</xdr:rowOff>
    </xdr:from>
    <xdr:to>
      <xdr:col>32</xdr:col>
      <xdr:colOff>186689</xdr:colOff>
      <xdr:row>57</xdr:row>
      <xdr:rowOff>131928</xdr:rowOff>
    </xdr:to>
    <xdr:cxnSp macro="">
      <xdr:nvCxnSpPr>
        <xdr:cNvPr id="757" name="直線コネクタ 756"/>
        <xdr:cNvCxnSpPr/>
      </xdr:nvCxnSpPr>
      <xdr:spPr>
        <a:xfrm flipV="1">
          <a:off x="22159595" y="8618840"/>
          <a:ext cx="1269" cy="12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135755</xdr:rowOff>
    </xdr:from>
    <xdr:ext cx="534377" cy="259045"/>
    <xdr:sp macro="" textlink="">
      <xdr:nvSpPr>
        <xdr:cNvPr id="758" name="貸付金最小値テキスト"/>
        <xdr:cNvSpPr txBox="1"/>
      </xdr:nvSpPr>
      <xdr:spPr>
        <a:xfrm>
          <a:off x="22212300"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57</xdr:row>
      <xdr:rowOff>131928</xdr:rowOff>
    </xdr:from>
    <xdr:to>
      <xdr:col>32</xdr:col>
      <xdr:colOff>276225</xdr:colOff>
      <xdr:row>57</xdr:row>
      <xdr:rowOff>131928</xdr:rowOff>
    </xdr:to>
    <xdr:cxnSp macro="">
      <xdr:nvCxnSpPr>
        <xdr:cNvPr id="759" name="直線コネクタ 758"/>
        <xdr:cNvCxnSpPr/>
      </xdr:nvCxnSpPr>
      <xdr:spPr>
        <a:xfrm>
          <a:off x="22072600" y="990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164467</xdr:rowOff>
    </xdr:from>
    <xdr:ext cx="534377" cy="259045"/>
    <xdr:sp macro="" textlink="">
      <xdr:nvSpPr>
        <xdr:cNvPr id="760" name="貸付金最大値テキスト"/>
        <xdr:cNvSpPr txBox="1"/>
      </xdr:nvSpPr>
      <xdr:spPr>
        <a:xfrm>
          <a:off x="22212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50</xdr:row>
      <xdr:rowOff>46340</xdr:rowOff>
    </xdr:from>
    <xdr:to>
      <xdr:col>32</xdr:col>
      <xdr:colOff>276225</xdr:colOff>
      <xdr:row>50</xdr:row>
      <xdr:rowOff>46340</xdr:rowOff>
    </xdr:to>
    <xdr:cxnSp macro="">
      <xdr:nvCxnSpPr>
        <xdr:cNvPr id="761" name="直線コネクタ 760"/>
        <xdr:cNvCxnSpPr/>
      </xdr:nvCxnSpPr>
      <xdr:spPr>
        <a:xfrm>
          <a:off x="22072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167818</xdr:rowOff>
    </xdr:from>
    <xdr:to>
      <xdr:col>32</xdr:col>
      <xdr:colOff>187325</xdr:colOff>
      <xdr:row>56</xdr:row>
      <xdr:rowOff>83099</xdr:rowOff>
    </xdr:to>
    <xdr:cxnSp macro="">
      <xdr:nvCxnSpPr>
        <xdr:cNvPr id="762" name="直線コネクタ 761"/>
        <xdr:cNvCxnSpPr/>
      </xdr:nvCxnSpPr>
      <xdr:spPr>
        <a:xfrm>
          <a:off x="21323300" y="9597568"/>
          <a:ext cx="8382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37939</xdr:rowOff>
    </xdr:from>
    <xdr:ext cx="534377" cy="259045"/>
    <xdr:sp macro="" textlink="">
      <xdr:nvSpPr>
        <xdr:cNvPr id="763" name="貸付金平均値テキスト"/>
        <xdr:cNvSpPr txBox="1"/>
      </xdr:nvSpPr>
      <xdr:spPr>
        <a:xfrm>
          <a:off x="22212300" y="895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15062</xdr:rowOff>
    </xdr:from>
    <xdr:to>
      <xdr:col>32</xdr:col>
      <xdr:colOff>238125</xdr:colOff>
      <xdr:row>53</xdr:row>
      <xdr:rowOff>116662</xdr:rowOff>
    </xdr:to>
    <xdr:sp macro="" textlink="">
      <xdr:nvSpPr>
        <xdr:cNvPr id="764" name="フローチャート : 判断 763"/>
        <xdr:cNvSpPr/>
      </xdr:nvSpPr>
      <xdr:spPr>
        <a:xfrm>
          <a:off x="22110700" y="910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161234</xdr:rowOff>
    </xdr:from>
    <xdr:to>
      <xdr:col>31</xdr:col>
      <xdr:colOff>34925</xdr:colOff>
      <xdr:row>55</xdr:row>
      <xdr:rowOff>167818</xdr:rowOff>
    </xdr:to>
    <xdr:cxnSp macro="">
      <xdr:nvCxnSpPr>
        <xdr:cNvPr id="765" name="直線コネクタ 764"/>
        <xdr:cNvCxnSpPr/>
      </xdr:nvCxnSpPr>
      <xdr:spPr>
        <a:xfrm>
          <a:off x="20434300" y="9419534"/>
          <a:ext cx="889000" cy="1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137546</xdr:rowOff>
    </xdr:from>
    <xdr:to>
      <xdr:col>31</xdr:col>
      <xdr:colOff>85725</xdr:colOff>
      <xdr:row>53</xdr:row>
      <xdr:rowOff>67696</xdr:rowOff>
    </xdr:to>
    <xdr:sp macro="" textlink="">
      <xdr:nvSpPr>
        <xdr:cNvPr id="766" name="フローチャート : 判断 765"/>
        <xdr:cNvSpPr/>
      </xdr:nvSpPr>
      <xdr:spPr>
        <a:xfrm>
          <a:off x="21272500" y="90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84223</xdr:rowOff>
    </xdr:from>
    <xdr:ext cx="534377" cy="259045"/>
    <xdr:sp macro="" textlink="">
      <xdr:nvSpPr>
        <xdr:cNvPr id="767" name="テキスト ボックス 766"/>
        <xdr:cNvSpPr txBox="1"/>
      </xdr:nvSpPr>
      <xdr:spPr>
        <a:xfrm>
          <a:off x="21043411" y="88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76103</xdr:rowOff>
    </xdr:from>
    <xdr:to>
      <xdr:col>29</xdr:col>
      <xdr:colOff>517525</xdr:colOff>
      <xdr:row>54</xdr:row>
      <xdr:rowOff>161234</xdr:rowOff>
    </xdr:to>
    <xdr:cxnSp macro="">
      <xdr:nvCxnSpPr>
        <xdr:cNvPr id="768" name="直線コネクタ 767"/>
        <xdr:cNvCxnSpPr/>
      </xdr:nvCxnSpPr>
      <xdr:spPr>
        <a:xfrm>
          <a:off x="19545300" y="9334403"/>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13416</xdr:rowOff>
    </xdr:from>
    <xdr:to>
      <xdr:col>29</xdr:col>
      <xdr:colOff>568325</xdr:colOff>
      <xdr:row>52</xdr:row>
      <xdr:rowOff>115016</xdr:rowOff>
    </xdr:to>
    <xdr:sp macro="" textlink="">
      <xdr:nvSpPr>
        <xdr:cNvPr id="769" name="フローチャート : 判断 768"/>
        <xdr:cNvSpPr/>
      </xdr:nvSpPr>
      <xdr:spPr>
        <a:xfrm>
          <a:off x="20383500" y="89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131543</xdr:rowOff>
    </xdr:from>
    <xdr:ext cx="534377" cy="259045"/>
    <xdr:sp macro="" textlink="">
      <xdr:nvSpPr>
        <xdr:cNvPr id="770" name="テキスト ボックス 769"/>
        <xdr:cNvSpPr txBox="1"/>
      </xdr:nvSpPr>
      <xdr:spPr>
        <a:xfrm>
          <a:off x="20167111" y="87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99603</xdr:rowOff>
    </xdr:from>
    <xdr:to>
      <xdr:col>28</xdr:col>
      <xdr:colOff>314325</xdr:colOff>
      <xdr:row>54</xdr:row>
      <xdr:rowOff>76103</xdr:rowOff>
    </xdr:to>
    <xdr:cxnSp macro="">
      <xdr:nvCxnSpPr>
        <xdr:cNvPr id="771" name="直線コネクタ 770"/>
        <xdr:cNvCxnSpPr/>
      </xdr:nvCxnSpPr>
      <xdr:spPr>
        <a:xfrm>
          <a:off x="18656300" y="9186453"/>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50</xdr:row>
      <xdr:rowOff>154691</xdr:rowOff>
    </xdr:from>
    <xdr:to>
      <xdr:col>28</xdr:col>
      <xdr:colOff>365125</xdr:colOff>
      <xdr:row>51</xdr:row>
      <xdr:rowOff>84841</xdr:rowOff>
    </xdr:to>
    <xdr:sp macro="" textlink="">
      <xdr:nvSpPr>
        <xdr:cNvPr id="772" name="フローチャート : 判断 771"/>
        <xdr:cNvSpPr/>
      </xdr:nvSpPr>
      <xdr:spPr>
        <a:xfrm>
          <a:off x="19494500" y="87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101368</xdr:rowOff>
    </xdr:from>
    <xdr:ext cx="534377" cy="259045"/>
    <xdr:sp macro="" textlink="">
      <xdr:nvSpPr>
        <xdr:cNvPr id="773" name="テキスト ボックス 772"/>
        <xdr:cNvSpPr txBox="1"/>
      </xdr:nvSpPr>
      <xdr:spPr>
        <a:xfrm>
          <a:off x="19278111" y="850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28870</xdr:rowOff>
    </xdr:from>
    <xdr:to>
      <xdr:col>27</xdr:col>
      <xdr:colOff>161925</xdr:colOff>
      <xdr:row>50</xdr:row>
      <xdr:rowOff>130470</xdr:rowOff>
    </xdr:to>
    <xdr:sp macro="" textlink="">
      <xdr:nvSpPr>
        <xdr:cNvPr id="774" name="フローチャート : 判断 773"/>
        <xdr:cNvSpPr/>
      </xdr:nvSpPr>
      <xdr:spPr>
        <a:xfrm>
          <a:off x="18605500" y="86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146997</xdr:rowOff>
    </xdr:from>
    <xdr:ext cx="534377" cy="259045"/>
    <xdr:sp macro="" textlink="">
      <xdr:nvSpPr>
        <xdr:cNvPr id="775" name="テキスト ボックス 774"/>
        <xdr:cNvSpPr txBox="1"/>
      </xdr:nvSpPr>
      <xdr:spPr>
        <a:xfrm>
          <a:off x="18389111" y="83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32299</xdr:rowOff>
    </xdr:from>
    <xdr:to>
      <xdr:col>32</xdr:col>
      <xdr:colOff>238125</xdr:colOff>
      <xdr:row>56</xdr:row>
      <xdr:rowOff>133899</xdr:rowOff>
    </xdr:to>
    <xdr:sp macro="" textlink="">
      <xdr:nvSpPr>
        <xdr:cNvPr id="781" name="円/楕円 780"/>
        <xdr:cNvSpPr/>
      </xdr:nvSpPr>
      <xdr:spPr>
        <a:xfrm>
          <a:off x="22110700" y="96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10726</xdr:rowOff>
    </xdr:from>
    <xdr:ext cx="534377" cy="259045"/>
    <xdr:sp macro="" textlink="">
      <xdr:nvSpPr>
        <xdr:cNvPr id="782" name="貸付金該当値テキスト"/>
        <xdr:cNvSpPr txBox="1"/>
      </xdr:nvSpPr>
      <xdr:spPr>
        <a:xfrm>
          <a:off x="22212300" y="96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117018</xdr:rowOff>
    </xdr:from>
    <xdr:to>
      <xdr:col>31</xdr:col>
      <xdr:colOff>85725</xdr:colOff>
      <xdr:row>56</xdr:row>
      <xdr:rowOff>47168</xdr:rowOff>
    </xdr:to>
    <xdr:sp macro="" textlink="">
      <xdr:nvSpPr>
        <xdr:cNvPr id="783" name="円/楕円 782"/>
        <xdr:cNvSpPr/>
      </xdr:nvSpPr>
      <xdr:spPr>
        <a:xfrm>
          <a:off x="21272500" y="95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38295</xdr:rowOff>
    </xdr:from>
    <xdr:ext cx="534377" cy="259045"/>
    <xdr:sp macro="" textlink="">
      <xdr:nvSpPr>
        <xdr:cNvPr id="784" name="テキスト ボックス 783"/>
        <xdr:cNvSpPr txBox="1"/>
      </xdr:nvSpPr>
      <xdr:spPr>
        <a:xfrm>
          <a:off x="21043411"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110434</xdr:rowOff>
    </xdr:from>
    <xdr:to>
      <xdr:col>29</xdr:col>
      <xdr:colOff>568325</xdr:colOff>
      <xdr:row>55</xdr:row>
      <xdr:rowOff>40584</xdr:rowOff>
    </xdr:to>
    <xdr:sp macro="" textlink="">
      <xdr:nvSpPr>
        <xdr:cNvPr id="785" name="円/楕円 784"/>
        <xdr:cNvSpPr/>
      </xdr:nvSpPr>
      <xdr:spPr>
        <a:xfrm>
          <a:off x="20383500" y="93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31711</xdr:rowOff>
    </xdr:from>
    <xdr:ext cx="534377" cy="259045"/>
    <xdr:sp macro="" textlink="">
      <xdr:nvSpPr>
        <xdr:cNvPr id="786" name="テキスト ボックス 785"/>
        <xdr:cNvSpPr txBox="1"/>
      </xdr:nvSpPr>
      <xdr:spPr>
        <a:xfrm>
          <a:off x="20167111" y="946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25303</xdr:rowOff>
    </xdr:from>
    <xdr:to>
      <xdr:col>28</xdr:col>
      <xdr:colOff>365125</xdr:colOff>
      <xdr:row>54</xdr:row>
      <xdr:rowOff>126903</xdr:rowOff>
    </xdr:to>
    <xdr:sp macro="" textlink="">
      <xdr:nvSpPr>
        <xdr:cNvPr id="787" name="円/楕円 786"/>
        <xdr:cNvSpPr/>
      </xdr:nvSpPr>
      <xdr:spPr>
        <a:xfrm>
          <a:off x="19494500" y="92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118030</xdr:rowOff>
    </xdr:from>
    <xdr:ext cx="534377" cy="259045"/>
    <xdr:sp macro="" textlink="">
      <xdr:nvSpPr>
        <xdr:cNvPr id="788" name="テキスト ボックス 787"/>
        <xdr:cNvSpPr txBox="1"/>
      </xdr:nvSpPr>
      <xdr:spPr>
        <a:xfrm>
          <a:off x="19278111" y="93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48803</xdr:rowOff>
    </xdr:from>
    <xdr:to>
      <xdr:col>27</xdr:col>
      <xdr:colOff>161925</xdr:colOff>
      <xdr:row>53</xdr:row>
      <xdr:rowOff>150403</xdr:rowOff>
    </xdr:to>
    <xdr:sp macro="" textlink="">
      <xdr:nvSpPr>
        <xdr:cNvPr id="789" name="円/楕円 788"/>
        <xdr:cNvSpPr/>
      </xdr:nvSpPr>
      <xdr:spPr>
        <a:xfrm>
          <a:off x="18605500" y="91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141530</xdr:rowOff>
    </xdr:from>
    <xdr:ext cx="534377" cy="259045"/>
    <xdr:sp macro="" textlink="">
      <xdr:nvSpPr>
        <xdr:cNvPr id="790" name="テキスト ボックス 789"/>
        <xdr:cNvSpPr txBox="1"/>
      </xdr:nvSpPr>
      <xdr:spPr>
        <a:xfrm>
          <a:off x="18389111" y="92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92" name="正方形/長方形 79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3" name="正方形/長方形 79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4" name="正方形/長方形 79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5" name="正方形/長方形 79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9" name="直線コネクタ 79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00" name="テキスト ボックス 79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1" name="直線コネクタ 80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802" name="テキスト ボックス 80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3" name="直線コネクタ 80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804" name="テキスト ボックス 80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5" name="直線コネクタ 80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6" name="テキスト ボックス 80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7" name="直線コネクタ 80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8" name="テキスト ボックス 80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63347</xdr:rowOff>
    </xdr:from>
    <xdr:to>
      <xdr:col>32</xdr:col>
      <xdr:colOff>186689</xdr:colOff>
      <xdr:row>78</xdr:row>
      <xdr:rowOff>137871</xdr:rowOff>
    </xdr:to>
    <xdr:cxnSp macro="">
      <xdr:nvCxnSpPr>
        <xdr:cNvPr id="810" name="直線コネクタ 809"/>
        <xdr:cNvCxnSpPr/>
      </xdr:nvCxnSpPr>
      <xdr:spPr>
        <a:xfrm flipV="1">
          <a:off x="22159595" y="1257919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141698</xdr:rowOff>
    </xdr:from>
    <xdr:ext cx="249299" cy="259045"/>
    <xdr:sp macro="" textlink="">
      <xdr:nvSpPr>
        <xdr:cNvPr id="811" name="繰出金最小値テキスト"/>
        <xdr:cNvSpPr txBox="1"/>
      </xdr:nvSpPr>
      <xdr:spPr>
        <a:xfrm>
          <a:off x="22212300" y="13514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137871</xdr:rowOff>
    </xdr:from>
    <xdr:to>
      <xdr:col>32</xdr:col>
      <xdr:colOff>276225</xdr:colOff>
      <xdr:row>78</xdr:row>
      <xdr:rowOff>137871</xdr:rowOff>
    </xdr:to>
    <xdr:cxnSp macro="">
      <xdr:nvCxnSpPr>
        <xdr:cNvPr id="812" name="直線コネクタ 811"/>
        <xdr:cNvCxnSpPr/>
      </xdr:nvCxnSpPr>
      <xdr:spPr>
        <a:xfrm>
          <a:off x="22072600" y="1351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10024</xdr:rowOff>
    </xdr:from>
    <xdr:ext cx="469744" cy="259045"/>
    <xdr:sp macro="" textlink="">
      <xdr:nvSpPr>
        <xdr:cNvPr id="813" name="繰出金最大値テキスト"/>
        <xdr:cNvSpPr txBox="1"/>
      </xdr:nvSpPr>
      <xdr:spPr>
        <a:xfrm>
          <a:off x="22212300" y="1235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73</xdr:row>
      <xdr:rowOff>63347</xdr:rowOff>
    </xdr:from>
    <xdr:to>
      <xdr:col>32</xdr:col>
      <xdr:colOff>276225</xdr:colOff>
      <xdr:row>73</xdr:row>
      <xdr:rowOff>63347</xdr:rowOff>
    </xdr:to>
    <xdr:cxnSp macro="">
      <xdr:nvCxnSpPr>
        <xdr:cNvPr id="814" name="直線コネクタ 813"/>
        <xdr:cNvCxnSpPr/>
      </xdr:nvCxnSpPr>
      <xdr:spPr>
        <a:xfrm>
          <a:off x="22072600" y="125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81635</xdr:rowOff>
    </xdr:from>
    <xdr:to>
      <xdr:col>32</xdr:col>
      <xdr:colOff>187325</xdr:colOff>
      <xdr:row>75</xdr:row>
      <xdr:rowOff>98095</xdr:rowOff>
    </xdr:to>
    <xdr:cxnSp macro="">
      <xdr:nvCxnSpPr>
        <xdr:cNvPr id="815" name="直線コネクタ 814"/>
        <xdr:cNvCxnSpPr/>
      </xdr:nvCxnSpPr>
      <xdr:spPr>
        <a:xfrm>
          <a:off x="21323300" y="12940385"/>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47210</xdr:rowOff>
    </xdr:from>
    <xdr:ext cx="378565" cy="259045"/>
    <xdr:sp macro="" textlink="">
      <xdr:nvSpPr>
        <xdr:cNvPr id="816" name="繰出金平均値テキスト"/>
        <xdr:cNvSpPr txBox="1"/>
      </xdr:nvSpPr>
      <xdr:spPr>
        <a:xfrm>
          <a:off x="22212300" y="130774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68783</xdr:rowOff>
    </xdr:from>
    <xdr:to>
      <xdr:col>32</xdr:col>
      <xdr:colOff>238125</xdr:colOff>
      <xdr:row>76</xdr:row>
      <xdr:rowOff>170383</xdr:rowOff>
    </xdr:to>
    <xdr:sp macro="" textlink="">
      <xdr:nvSpPr>
        <xdr:cNvPr id="817" name="フローチャート : 判断 816"/>
        <xdr:cNvSpPr/>
      </xdr:nvSpPr>
      <xdr:spPr>
        <a:xfrm>
          <a:off x="221107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80721</xdr:rowOff>
    </xdr:from>
    <xdr:to>
      <xdr:col>31</xdr:col>
      <xdr:colOff>34925</xdr:colOff>
      <xdr:row>75</xdr:row>
      <xdr:rowOff>81635</xdr:rowOff>
    </xdr:to>
    <xdr:cxnSp macro="">
      <xdr:nvCxnSpPr>
        <xdr:cNvPr id="818" name="直線コネクタ 817"/>
        <xdr:cNvCxnSpPr/>
      </xdr:nvCxnSpPr>
      <xdr:spPr>
        <a:xfrm>
          <a:off x="20434300" y="129394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94844</xdr:rowOff>
    </xdr:from>
    <xdr:to>
      <xdr:col>31</xdr:col>
      <xdr:colOff>85725</xdr:colOff>
      <xdr:row>77</xdr:row>
      <xdr:rowOff>24994</xdr:rowOff>
    </xdr:to>
    <xdr:sp macro="" textlink="">
      <xdr:nvSpPr>
        <xdr:cNvPr id="819" name="フローチャート : 判断 818"/>
        <xdr:cNvSpPr/>
      </xdr:nvSpPr>
      <xdr:spPr>
        <a:xfrm>
          <a:off x="21272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16121</xdr:rowOff>
    </xdr:from>
    <xdr:ext cx="378565" cy="259045"/>
    <xdr:sp macro="" textlink="">
      <xdr:nvSpPr>
        <xdr:cNvPr id="820" name="テキスト ボックス 819"/>
        <xdr:cNvSpPr txBox="1"/>
      </xdr:nvSpPr>
      <xdr:spPr>
        <a:xfrm>
          <a:off x="211213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63347</xdr:rowOff>
    </xdr:from>
    <xdr:to>
      <xdr:col>29</xdr:col>
      <xdr:colOff>517525</xdr:colOff>
      <xdr:row>75</xdr:row>
      <xdr:rowOff>80721</xdr:rowOff>
    </xdr:to>
    <xdr:cxnSp macro="">
      <xdr:nvCxnSpPr>
        <xdr:cNvPr id="821" name="直線コネクタ 820"/>
        <xdr:cNvCxnSpPr/>
      </xdr:nvCxnSpPr>
      <xdr:spPr>
        <a:xfrm>
          <a:off x="19545300" y="1292209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119075</xdr:rowOff>
    </xdr:from>
    <xdr:to>
      <xdr:col>29</xdr:col>
      <xdr:colOff>568325</xdr:colOff>
      <xdr:row>73</xdr:row>
      <xdr:rowOff>49225</xdr:rowOff>
    </xdr:to>
    <xdr:sp macro="" textlink="">
      <xdr:nvSpPr>
        <xdr:cNvPr id="822" name="フローチャート : 判断 821"/>
        <xdr:cNvSpPr/>
      </xdr:nvSpPr>
      <xdr:spPr>
        <a:xfrm>
          <a:off x="20383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65752</xdr:rowOff>
    </xdr:from>
    <xdr:ext cx="469744" cy="259045"/>
    <xdr:sp macro="" textlink="">
      <xdr:nvSpPr>
        <xdr:cNvPr id="823" name="テキスト ボックス 822"/>
        <xdr:cNvSpPr txBox="1"/>
      </xdr:nvSpPr>
      <xdr:spPr>
        <a:xfrm>
          <a:off x="201994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63347</xdr:rowOff>
    </xdr:from>
    <xdr:to>
      <xdr:col>28</xdr:col>
      <xdr:colOff>314325</xdr:colOff>
      <xdr:row>75</xdr:row>
      <xdr:rowOff>80721</xdr:rowOff>
    </xdr:to>
    <xdr:cxnSp macro="">
      <xdr:nvCxnSpPr>
        <xdr:cNvPr id="824" name="直線コネクタ 823"/>
        <xdr:cNvCxnSpPr/>
      </xdr:nvCxnSpPr>
      <xdr:spPr>
        <a:xfrm flipV="1">
          <a:off x="18656300" y="1292209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72</xdr:row>
      <xdr:rowOff>5232</xdr:rowOff>
    </xdr:from>
    <xdr:to>
      <xdr:col>28</xdr:col>
      <xdr:colOff>365125</xdr:colOff>
      <xdr:row>72</xdr:row>
      <xdr:rowOff>106832</xdr:rowOff>
    </xdr:to>
    <xdr:sp macro="" textlink="">
      <xdr:nvSpPr>
        <xdr:cNvPr id="825" name="フローチャート : 判断 824"/>
        <xdr:cNvSpPr/>
      </xdr:nvSpPr>
      <xdr:spPr>
        <a:xfrm>
          <a:off x="19494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123359</xdr:rowOff>
    </xdr:from>
    <xdr:ext cx="469744" cy="259045"/>
    <xdr:sp macro="" textlink="">
      <xdr:nvSpPr>
        <xdr:cNvPr id="826" name="テキスト ボックス 825"/>
        <xdr:cNvSpPr txBox="1"/>
      </xdr:nvSpPr>
      <xdr:spPr>
        <a:xfrm>
          <a:off x="19310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8890</xdr:rowOff>
    </xdr:from>
    <xdr:to>
      <xdr:col>27</xdr:col>
      <xdr:colOff>161925</xdr:colOff>
      <xdr:row>71</xdr:row>
      <xdr:rowOff>110490</xdr:rowOff>
    </xdr:to>
    <xdr:sp macro="" textlink="">
      <xdr:nvSpPr>
        <xdr:cNvPr id="827" name="フローチャート : 判断 826"/>
        <xdr:cNvSpPr/>
      </xdr:nvSpPr>
      <xdr:spPr>
        <a:xfrm>
          <a:off x="18605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127017</xdr:rowOff>
    </xdr:from>
    <xdr:ext cx="469744" cy="259045"/>
    <xdr:sp macro="" textlink="">
      <xdr:nvSpPr>
        <xdr:cNvPr id="828" name="テキスト ボックス 827"/>
        <xdr:cNvSpPr txBox="1"/>
      </xdr:nvSpPr>
      <xdr:spPr>
        <a:xfrm>
          <a:off x="18421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9" name="テキスト ボックス 82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0" name="テキスト ボックス 82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1" name="テキスト ボックス 83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2" name="テキスト ボックス 83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3" name="テキスト ボックス 83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47295</xdr:rowOff>
    </xdr:from>
    <xdr:to>
      <xdr:col>32</xdr:col>
      <xdr:colOff>238125</xdr:colOff>
      <xdr:row>75</xdr:row>
      <xdr:rowOff>148895</xdr:rowOff>
    </xdr:to>
    <xdr:sp macro="" textlink="">
      <xdr:nvSpPr>
        <xdr:cNvPr id="834" name="円/楕円 833"/>
        <xdr:cNvSpPr/>
      </xdr:nvSpPr>
      <xdr:spPr>
        <a:xfrm>
          <a:off x="221107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70172</xdr:rowOff>
    </xdr:from>
    <xdr:ext cx="469744" cy="259045"/>
    <xdr:sp macro="" textlink="">
      <xdr:nvSpPr>
        <xdr:cNvPr id="835" name="繰出金該当値テキスト"/>
        <xdr:cNvSpPr txBox="1"/>
      </xdr:nvSpPr>
      <xdr:spPr>
        <a:xfrm>
          <a:off x="22212300" y="127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30835</xdr:rowOff>
    </xdr:from>
    <xdr:to>
      <xdr:col>31</xdr:col>
      <xdr:colOff>85725</xdr:colOff>
      <xdr:row>75</xdr:row>
      <xdr:rowOff>132435</xdr:rowOff>
    </xdr:to>
    <xdr:sp macro="" textlink="">
      <xdr:nvSpPr>
        <xdr:cNvPr id="836" name="円/楕円 835"/>
        <xdr:cNvSpPr/>
      </xdr:nvSpPr>
      <xdr:spPr>
        <a:xfrm>
          <a:off x="21272500" y="12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148962</xdr:rowOff>
    </xdr:from>
    <xdr:ext cx="469744" cy="259045"/>
    <xdr:sp macro="" textlink="">
      <xdr:nvSpPr>
        <xdr:cNvPr id="837" name="テキスト ボックス 836"/>
        <xdr:cNvSpPr txBox="1"/>
      </xdr:nvSpPr>
      <xdr:spPr>
        <a:xfrm>
          <a:off x="21075727" y="126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29921</xdr:rowOff>
    </xdr:from>
    <xdr:to>
      <xdr:col>29</xdr:col>
      <xdr:colOff>568325</xdr:colOff>
      <xdr:row>75</xdr:row>
      <xdr:rowOff>131521</xdr:rowOff>
    </xdr:to>
    <xdr:sp macro="" textlink="">
      <xdr:nvSpPr>
        <xdr:cNvPr id="838" name="円/楕円 837"/>
        <xdr:cNvSpPr/>
      </xdr:nvSpPr>
      <xdr:spPr>
        <a:xfrm>
          <a:off x="20383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122648</xdr:rowOff>
    </xdr:from>
    <xdr:ext cx="469744" cy="259045"/>
    <xdr:sp macro="" textlink="">
      <xdr:nvSpPr>
        <xdr:cNvPr id="839" name="テキスト ボックス 838"/>
        <xdr:cNvSpPr txBox="1"/>
      </xdr:nvSpPr>
      <xdr:spPr>
        <a:xfrm>
          <a:off x="20199427" y="12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12547</xdr:rowOff>
    </xdr:from>
    <xdr:to>
      <xdr:col>28</xdr:col>
      <xdr:colOff>365125</xdr:colOff>
      <xdr:row>75</xdr:row>
      <xdr:rowOff>114147</xdr:rowOff>
    </xdr:to>
    <xdr:sp macro="" textlink="">
      <xdr:nvSpPr>
        <xdr:cNvPr id="840" name="円/楕円 839"/>
        <xdr:cNvSpPr/>
      </xdr:nvSpPr>
      <xdr:spPr>
        <a:xfrm>
          <a:off x="19494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105274</xdr:rowOff>
    </xdr:from>
    <xdr:ext cx="469744" cy="259045"/>
    <xdr:sp macro="" textlink="">
      <xdr:nvSpPr>
        <xdr:cNvPr id="841" name="テキスト ボックス 840"/>
        <xdr:cNvSpPr txBox="1"/>
      </xdr:nvSpPr>
      <xdr:spPr>
        <a:xfrm>
          <a:off x="19310427" y="129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29921</xdr:rowOff>
    </xdr:from>
    <xdr:to>
      <xdr:col>27</xdr:col>
      <xdr:colOff>161925</xdr:colOff>
      <xdr:row>75</xdr:row>
      <xdr:rowOff>131521</xdr:rowOff>
    </xdr:to>
    <xdr:sp macro="" textlink="">
      <xdr:nvSpPr>
        <xdr:cNvPr id="842" name="円/楕円 841"/>
        <xdr:cNvSpPr/>
      </xdr:nvSpPr>
      <xdr:spPr>
        <a:xfrm>
          <a:off x="18605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122648</xdr:rowOff>
    </xdr:from>
    <xdr:ext cx="469744" cy="259045"/>
    <xdr:sp macro="" textlink="">
      <xdr:nvSpPr>
        <xdr:cNvPr id="843" name="テキスト ボックス 842"/>
        <xdr:cNvSpPr txBox="1"/>
      </xdr:nvSpPr>
      <xdr:spPr>
        <a:xfrm>
          <a:off x="18421427" y="12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4" name="正方形/長方形 84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5" name="正方形/長方形 84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6" name="正方形/長方形 84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7" name="正方形/長方形 84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8" name="正方形/長方形 84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7" name="テキスト ボックス 86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4" name="テキスト ボックス 88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主な経費区分でみると、人件費は、行政・財政改革方針（平成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年度）に基づき、職員数や給与の適正化に取り組んでおり、平成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年度の期間を通じて類似団体の平均値より低い水準を維持しています。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物件費は、上記方針に基づく事務事業の見直しに継続的に取り組んでおり、数値は他団体より低い水準にあります。平成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年度は商工・観光関係事業費の増などにより数値が増加しましたが、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年度は地域活性化・地域住民生活等緊急支援交付金事業の減などにより数値が減少しました。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は、国民健康保険・介護保険・後期高齢者医療などの社会保障関係費の増により近年増加傾向にありますが、県民医療費が比較的低水準にあることなどにより、期間を通じて類似団体の平均値より低い数値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普通建設事業費は、道路や河川、農地整備などの社会資本整備を継続して進めていますが、入札の適正化や経費の縮減などにより、期間を通じて類似団体の平均値より低い水準にあります。なお、平成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年度は、長野以北並行在来線開業準備事業補助金の減などにより数値が減少しました。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は、上記方針に基づき、県債発行の抑制や元金償還の平準化、利子負担の軽減などに中長期的に取り組んだ結果、数値は概ね減少傾向となっており、期間を通じて類似団体の平均値より概ね低い水準にあり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今後も継続的な事務事業の見直しと、経費の抑制、適正な事業の実施に努めていきます。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6350</xdr:rowOff>
    </xdr:from>
    <xdr:to>
      <xdr:col>6</xdr:col>
      <xdr:colOff>511175</xdr:colOff>
      <xdr:row>38</xdr:row>
      <xdr:rowOff>42545</xdr:rowOff>
    </xdr:to>
    <xdr:cxnSp macro="">
      <xdr:nvCxnSpPr>
        <xdr:cNvPr id="61" name="直線コネクタ 60"/>
        <xdr:cNvCxnSpPr/>
      </xdr:nvCxnSpPr>
      <xdr:spPr>
        <a:xfrm flipV="1">
          <a:off x="3797300" y="65214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24147</xdr:rowOff>
    </xdr:from>
    <xdr:ext cx="378565" cy="259045"/>
    <xdr:sp macro="" textlink="">
      <xdr:nvSpPr>
        <xdr:cNvPr id="62" name="議会費平均値テキスト"/>
        <xdr:cNvSpPr txBox="1"/>
      </xdr:nvSpPr>
      <xdr:spPr>
        <a:xfrm>
          <a:off x="4686300" y="6196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29210</xdr:rowOff>
    </xdr:from>
    <xdr:to>
      <xdr:col>5</xdr:col>
      <xdr:colOff>358775</xdr:colOff>
      <xdr:row>38</xdr:row>
      <xdr:rowOff>42545</xdr:rowOff>
    </xdr:to>
    <xdr:cxnSp macro="">
      <xdr:nvCxnSpPr>
        <xdr:cNvPr id="64" name="直線コネクタ 63"/>
        <xdr:cNvCxnSpPr/>
      </xdr:nvCxnSpPr>
      <xdr:spPr>
        <a:xfrm>
          <a:off x="2908300" y="6544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136542</xdr:rowOff>
    </xdr:from>
    <xdr:ext cx="378565" cy="259045"/>
    <xdr:sp macro="" textlink="">
      <xdr:nvSpPr>
        <xdr:cNvPr id="66" name="テキスト ボックス 65"/>
        <xdr:cNvSpPr txBox="1"/>
      </xdr:nvSpPr>
      <xdr:spPr>
        <a:xfrm>
          <a:off x="35953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29210</xdr:rowOff>
    </xdr:from>
    <xdr:to>
      <xdr:col>4</xdr:col>
      <xdr:colOff>155575</xdr:colOff>
      <xdr:row>38</xdr:row>
      <xdr:rowOff>86360</xdr:rowOff>
    </xdr:to>
    <xdr:cxnSp macro="">
      <xdr:nvCxnSpPr>
        <xdr:cNvPr id="67" name="直線コネクタ 66"/>
        <xdr:cNvCxnSpPr/>
      </xdr:nvCxnSpPr>
      <xdr:spPr>
        <a:xfrm flipV="1">
          <a:off x="2019300" y="6544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33672</xdr:rowOff>
    </xdr:from>
    <xdr:ext cx="378565" cy="259045"/>
    <xdr:sp macro="" textlink="">
      <xdr:nvSpPr>
        <xdr:cNvPr id="69" name="テキスト ボックス 68"/>
        <xdr:cNvSpPr txBox="1"/>
      </xdr:nvSpPr>
      <xdr:spPr>
        <a:xfrm>
          <a:off x="2719017" y="603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21590</xdr:rowOff>
    </xdr:from>
    <xdr:to>
      <xdr:col>2</xdr:col>
      <xdr:colOff>638175</xdr:colOff>
      <xdr:row>38</xdr:row>
      <xdr:rowOff>86360</xdr:rowOff>
    </xdr:to>
    <xdr:cxnSp macro="">
      <xdr:nvCxnSpPr>
        <xdr:cNvPr id="70" name="直線コネクタ 69"/>
        <xdr:cNvCxnSpPr/>
      </xdr:nvCxnSpPr>
      <xdr:spPr>
        <a:xfrm>
          <a:off x="1130300" y="6536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168910</xdr:rowOff>
    </xdr:from>
    <xdr:to>
      <xdr:col>3</xdr:col>
      <xdr:colOff>3175</xdr:colOff>
      <xdr:row>37</xdr:row>
      <xdr:rowOff>99060</xdr:rowOff>
    </xdr:to>
    <xdr:sp macro="" textlink="">
      <xdr:nvSpPr>
        <xdr:cNvPr id="71" name="フローチャート : 判断 70"/>
        <xdr:cNvSpPr/>
      </xdr:nvSpPr>
      <xdr:spPr>
        <a:xfrm>
          <a:off x="1968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115587</xdr:rowOff>
    </xdr:from>
    <xdr:ext cx="378565" cy="259045"/>
    <xdr:sp macro="" textlink="">
      <xdr:nvSpPr>
        <xdr:cNvPr id="72" name="テキスト ボックス 71"/>
        <xdr:cNvSpPr txBox="1"/>
      </xdr:nvSpPr>
      <xdr:spPr>
        <a:xfrm>
          <a:off x="1830017" y="611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159385</xdr:rowOff>
    </xdr:from>
    <xdr:to>
      <xdr:col>1</xdr:col>
      <xdr:colOff>485775</xdr:colOff>
      <xdr:row>37</xdr:row>
      <xdr:rowOff>89535</xdr:rowOff>
    </xdr:to>
    <xdr:sp macro="" textlink="">
      <xdr:nvSpPr>
        <xdr:cNvPr id="73" name="フローチャート : 判断 72"/>
        <xdr:cNvSpPr/>
      </xdr:nvSpPr>
      <xdr:spPr>
        <a:xfrm>
          <a:off x="107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106062</xdr:rowOff>
    </xdr:from>
    <xdr:ext cx="378565" cy="259045"/>
    <xdr:sp macro="" textlink="">
      <xdr:nvSpPr>
        <xdr:cNvPr id="74" name="テキスト ボックス 73"/>
        <xdr:cNvSpPr txBox="1"/>
      </xdr:nvSpPr>
      <xdr:spPr>
        <a:xfrm>
          <a:off x="94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127000</xdr:rowOff>
    </xdr:from>
    <xdr:to>
      <xdr:col>6</xdr:col>
      <xdr:colOff>561975</xdr:colOff>
      <xdr:row>38</xdr:row>
      <xdr:rowOff>57150</xdr:rowOff>
    </xdr:to>
    <xdr:sp macro="" textlink="">
      <xdr:nvSpPr>
        <xdr:cNvPr id="80" name="円/楕円 79"/>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105427</xdr:rowOff>
    </xdr:from>
    <xdr:ext cx="378565" cy="259045"/>
    <xdr:sp macro="" textlink="">
      <xdr:nvSpPr>
        <xdr:cNvPr id="81" name="議会費該当値テキスト"/>
        <xdr:cNvSpPr txBox="1"/>
      </xdr:nvSpPr>
      <xdr:spPr>
        <a:xfrm>
          <a:off x="4686300"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163195</xdr:rowOff>
    </xdr:from>
    <xdr:to>
      <xdr:col>5</xdr:col>
      <xdr:colOff>409575</xdr:colOff>
      <xdr:row>38</xdr:row>
      <xdr:rowOff>93345</xdr:rowOff>
    </xdr:to>
    <xdr:sp macro="" textlink="">
      <xdr:nvSpPr>
        <xdr:cNvPr id="82" name="円/楕円 81"/>
        <xdr:cNvSpPr/>
      </xdr:nvSpPr>
      <xdr:spPr>
        <a:xfrm>
          <a:off x="3746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84472</xdr:rowOff>
    </xdr:from>
    <xdr:ext cx="378565" cy="259045"/>
    <xdr:sp macro="" textlink="">
      <xdr:nvSpPr>
        <xdr:cNvPr id="83" name="テキスト ボックス 82"/>
        <xdr:cNvSpPr txBox="1"/>
      </xdr:nvSpPr>
      <xdr:spPr>
        <a:xfrm>
          <a:off x="35953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149860</xdr:rowOff>
    </xdr:from>
    <xdr:to>
      <xdr:col>4</xdr:col>
      <xdr:colOff>206375</xdr:colOff>
      <xdr:row>38</xdr:row>
      <xdr:rowOff>80010</xdr:rowOff>
    </xdr:to>
    <xdr:sp macro="" textlink="">
      <xdr:nvSpPr>
        <xdr:cNvPr id="84" name="円/楕円 83"/>
        <xdr:cNvSpPr/>
      </xdr:nvSpPr>
      <xdr:spPr>
        <a:xfrm>
          <a:off x="2857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71137</xdr:rowOff>
    </xdr:from>
    <xdr:ext cx="378565" cy="259045"/>
    <xdr:sp macro="" textlink="">
      <xdr:nvSpPr>
        <xdr:cNvPr id="85" name="テキスト ボックス 84"/>
        <xdr:cNvSpPr txBox="1"/>
      </xdr:nvSpPr>
      <xdr:spPr>
        <a:xfrm>
          <a:off x="2719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35560</xdr:rowOff>
    </xdr:from>
    <xdr:to>
      <xdr:col>3</xdr:col>
      <xdr:colOff>3175</xdr:colOff>
      <xdr:row>38</xdr:row>
      <xdr:rowOff>137160</xdr:rowOff>
    </xdr:to>
    <xdr:sp macro="" textlink="">
      <xdr:nvSpPr>
        <xdr:cNvPr id="86" name="円/楕円 85"/>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38</xdr:row>
      <xdr:rowOff>128287</xdr:rowOff>
    </xdr:from>
    <xdr:ext cx="378565" cy="259045"/>
    <xdr:sp macro="" textlink="">
      <xdr:nvSpPr>
        <xdr:cNvPr id="87" name="テキスト ボックス 86"/>
        <xdr:cNvSpPr txBox="1"/>
      </xdr:nvSpPr>
      <xdr:spPr>
        <a:xfrm>
          <a:off x="183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142240</xdr:rowOff>
    </xdr:from>
    <xdr:to>
      <xdr:col>1</xdr:col>
      <xdr:colOff>485775</xdr:colOff>
      <xdr:row>38</xdr:row>
      <xdr:rowOff>72390</xdr:rowOff>
    </xdr:to>
    <xdr:sp macro="" textlink="">
      <xdr:nvSpPr>
        <xdr:cNvPr id="88" name="円/楕円 87"/>
        <xdr:cNvSpPr/>
      </xdr:nvSpPr>
      <xdr:spPr>
        <a:xfrm>
          <a:off x="107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63517</xdr:rowOff>
    </xdr:from>
    <xdr:ext cx="378565" cy="259045"/>
    <xdr:sp macro="" textlink="">
      <xdr:nvSpPr>
        <xdr:cNvPr id="89" name="テキスト ボックス 88"/>
        <xdr:cNvSpPr txBox="1"/>
      </xdr:nvSpPr>
      <xdr:spPr>
        <a:xfrm>
          <a:off x="941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33896</xdr:rowOff>
    </xdr:from>
    <xdr:to>
      <xdr:col>6</xdr:col>
      <xdr:colOff>511175</xdr:colOff>
      <xdr:row>58</xdr:row>
      <xdr:rowOff>55690</xdr:rowOff>
    </xdr:to>
    <xdr:cxnSp macro="">
      <xdr:nvCxnSpPr>
        <xdr:cNvPr id="117" name="直線コネクタ 116"/>
        <xdr:cNvCxnSpPr/>
      </xdr:nvCxnSpPr>
      <xdr:spPr>
        <a:xfrm>
          <a:off x="3797300" y="9977996"/>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102138</xdr:rowOff>
    </xdr:from>
    <xdr:ext cx="534377" cy="259045"/>
    <xdr:sp macro="" textlink="">
      <xdr:nvSpPr>
        <xdr:cNvPr id="118" name="総務費平均値テキスト"/>
        <xdr:cNvSpPr txBox="1"/>
      </xdr:nvSpPr>
      <xdr:spPr>
        <a:xfrm>
          <a:off x="4686300" y="953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129908</xdr:rowOff>
    </xdr:from>
    <xdr:to>
      <xdr:col>5</xdr:col>
      <xdr:colOff>358775</xdr:colOff>
      <xdr:row>58</xdr:row>
      <xdr:rowOff>33896</xdr:rowOff>
    </xdr:to>
    <xdr:cxnSp macro="">
      <xdr:nvCxnSpPr>
        <xdr:cNvPr id="120" name="直線コネクタ 119"/>
        <xdr:cNvCxnSpPr/>
      </xdr:nvCxnSpPr>
      <xdr:spPr>
        <a:xfrm>
          <a:off x="2908300" y="990255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132542</xdr:rowOff>
    </xdr:from>
    <xdr:ext cx="534377" cy="259045"/>
    <xdr:sp macro="" textlink="">
      <xdr:nvSpPr>
        <xdr:cNvPr id="122" name="テキスト ボックス 121"/>
        <xdr:cNvSpPr txBox="1"/>
      </xdr:nvSpPr>
      <xdr:spPr>
        <a:xfrm>
          <a:off x="3517411" y="93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49670</xdr:rowOff>
    </xdr:from>
    <xdr:to>
      <xdr:col>4</xdr:col>
      <xdr:colOff>155575</xdr:colOff>
      <xdr:row>57</xdr:row>
      <xdr:rowOff>129908</xdr:rowOff>
    </xdr:to>
    <xdr:cxnSp macro="">
      <xdr:nvCxnSpPr>
        <xdr:cNvPr id="123" name="直線コネクタ 122"/>
        <xdr:cNvCxnSpPr/>
      </xdr:nvCxnSpPr>
      <xdr:spPr>
        <a:xfrm>
          <a:off x="2019300" y="9650870"/>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49670</xdr:rowOff>
    </xdr:from>
    <xdr:to>
      <xdr:col>2</xdr:col>
      <xdr:colOff>638175</xdr:colOff>
      <xdr:row>57</xdr:row>
      <xdr:rowOff>119850</xdr:rowOff>
    </xdr:to>
    <xdr:cxnSp macro="">
      <xdr:nvCxnSpPr>
        <xdr:cNvPr id="126" name="直線コネクタ 125"/>
        <xdr:cNvCxnSpPr/>
      </xdr:nvCxnSpPr>
      <xdr:spPr>
        <a:xfrm flipV="1">
          <a:off x="1130300" y="9650870"/>
          <a:ext cx="8890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78918</xdr:rowOff>
    </xdr:from>
    <xdr:to>
      <xdr:col>3</xdr:col>
      <xdr:colOff>3175</xdr:colOff>
      <xdr:row>54</xdr:row>
      <xdr:rowOff>9068</xdr:rowOff>
    </xdr:to>
    <xdr:sp macro="" textlink="">
      <xdr:nvSpPr>
        <xdr:cNvPr id="127" name="フローチャート : 判断 126"/>
        <xdr:cNvSpPr/>
      </xdr:nvSpPr>
      <xdr:spPr>
        <a:xfrm>
          <a:off x="1968500" y="916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25595</xdr:rowOff>
    </xdr:from>
    <xdr:ext cx="534377" cy="259045"/>
    <xdr:sp macro="" textlink="">
      <xdr:nvSpPr>
        <xdr:cNvPr id="128" name="テキスト ボックス 127"/>
        <xdr:cNvSpPr txBox="1"/>
      </xdr:nvSpPr>
      <xdr:spPr>
        <a:xfrm>
          <a:off x="1752111" y="894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33503</xdr:rowOff>
    </xdr:from>
    <xdr:to>
      <xdr:col>1</xdr:col>
      <xdr:colOff>485775</xdr:colOff>
      <xdr:row>52</xdr:row>
      <xdr:rowOff>135103</xdr:rowOff>
    </xdr:to>
    <xdr:sp macro="" textlink="">
      <xdr:nvSpPr>
        <xdr:cNvPr id="129" name="フローチャート : 判断 128"/>
        <xdr:cNvSpPr/>
      </xdr:nvSpPr>
      <xdr:spPr>
        <a:xfrm>
          <a:off x="1079500" y="89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151630</xdr:rowOff>
    </xdr:from>
    <xdr:ext cx="534377" cy="259045"/>
    <xdr:sp macro="" textlink="">
      <xdr:nvSpPr>
        <xdr:cNvPr id="130" name="テキスト ボックス 129"/>
        <xdr:cNvSpPr txBox="1"/>
      </xdr:nvSpPr>
      <xdr:spPr>
        <a:xfrm>
          <a:off x="863111" y="87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4890</xdr:rowOff>
    </xdr:from>
    <xdr:to>
      <xdr:col>6</xdr:col>
      <xdr:colOff>561975</xdr:colOff>
      <xdr:row>58</xdr:row>
      <xdr:rowOff>106490</xdr:rowOff>
    </xdr:to>
    <xdr:sp macro="" textlink="">
      <xdr:nvSpPr>
        <xdr:cNvPr id="136" name="円/楕円 135"/>
        <xdr:cNvSpPr/>
      </xdr:nvSpPr>
      <xdr:spPr>
        <a:xfrm>
          <a:off x="45847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91267</xdr:rowOff>
    </xdr:from>
    <xdr:ext cx="534377" cy="259045"/>
    <xdr:sp macro="" textlink="">
      <xdr:nvSpPr>
        <xdr:cNvPr id="137" name="総務費該当値テキスト"/>
        <xdr:cNvSpPr txBox="1"/>
      </xdr:nvSpPr>
      <xdr:spPr>
        <a:xfrm>
          <a:off x="4686300" y="98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154546</xdr:rowOff>
    </xdr:from>
    <xdr:to>
      <xdr:col>5</xdr:col>
      <xdr:colOff>409575</xdr:colOff>
      <xdr:row>58</xdr:row>
      <xdr:rowOff>84696</xdr:rowOff>
    </xdr:to>
    <xdr:sp macro="" textlink="">
      <xdr:nvSpPr>
        <xdr:cNvPr id="138" name="円/楕円 137"/>
        <xdr:cNvSpPr/>
      </xdr:nvSpPr>
      <xdr:spPr>
        <a:xfrm>
          <a:off x="3746500" y="99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75823</xdr:rowOff>
    </xdr:from>
    <xdr:ext cx="534377" cy="259045"/>
    <xdr:sp macro="" textlink="">
      <xdr:nvSpPr>
        <xdr:cNvPr id="139" name="テキスト ボックス 138"/>
        <xdr:cNvSpPr txBox="1"/>
      </xdr:nvSpPr>
      <xdr:spPr>
        <a:xfrm>
          <a:off x="3517411" y="100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79108</xdr:rowOff>
    </xdr:from>
    <xdr:to>
      <xdr:col>4</xdr:col>
      <xdr:colOff>206375</xdr:colOff>
      <xdr:row>58</xdr:row>
      <xdr:rowOff>9258</xdr:rowOff>
    </xdr:to>
    <xdr:sp macro="" textlink="">
      <xdr:nvSpPr>
        <xdr:cNvPr id="140" name="円/楕円 139"/>
        <xdr:cNvSpPr/>
      </xdr:nvSpPr>
      <xdr:spPr>
        <a:xfrm>
          <a:off x="2857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385</xdr:rowOff>
    </xdr:from>
    <xdr:ext cx="534377" cy="259045"/>
    <xdr:sp macro="" textlink="">
      <xdr:nvSpPr>
        <xdr:cNvPr id="141" name="テキスト ボックス 140"/>
        <xdr:cNvSpPr txBox="1"/>
      </xdr:nvSpPr>
      <xdr:spPr>
        <a:xfrm>
          <a:off x="2641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170320</xdr:rowOff>
    </xdr:from>
    <xdr:to>
      <xdr:col>3</xdr:col>
      <xdr:colOff>3175</xdr:colOff>
      <xdr:row>56</xdr:row>
      <xdr:rowOff>100470</xdr:rowOff>
    </xdr:to>
    <xdr:sp macro="" textlink="">
      <xdr:nvSpPr>
        <xdr:cNvPr id="142" name="円/楕円 141"/>
        <xdr:cNvSpPr/>
      </xdr:nvSpPr>
      <xdr:spPr>
        <a:xfrm>
          <a:off x="1968500" y="96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91597</xdr:rowOff>
    </xdr:from>
    <xdr:ext cx="534377" cy="259045"/>
    <xdr:sp macro="" textlink="">
      <xdr:nvSpPr>
        <xdr:cNvPr id="143" name="テキスト ボックス 142"/>
        <xdr:cNvSpPr txBox="1"/>
      </xdr:nvSpPr>
      <xdr:spPr>
        <a:xfrm>
          <a:off x="1752111" y="96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69050</xdr:rowOff>
    </xdr:from>
    <xdr:to>
      <xdr:col>1</xdr:col>
      <xdr:colOff>485775</xdr:colOff>
      <xdr:row>57</xdr:row>
      <xdr:rowOff>170650</xdr:rowOff>
    </xdr:to>
    <xdr:sp macro="" textlink="">
      <xdr:nvSpPr>
        <xdr:cNvPr id="144" name="円/楕円 143"/>
        <xdr:cNvSpPr/>
      </xdr:nvSpPr>
      <xdr:spPr>
        <a:xfrm>
          <a:off x="1079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161777</xdr:rowOff>
    </xdr:from>
    <xdr:ext cx="534377" cy="259045"/>
    <xdr:sp macro="" textlink="">
      <xdr:nvSpPr>
        <xdr:cNvPr id="145" name="テキスト ボックス 144"/>
        <xdr:cNvSpPr txBox="1"/>
      </xdr:nvSpPr>
      <xdr:spPr>
        <a:xfrm>
          <a:off x="863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43852</xdr:rowOff>
    </xdr:from>
    <xdr:to>
      <xdr:col>6</xdr:col>
      <xdr:colOff>510540</xdr:colOff>
      <xdr:row>78</xdr:row>
      <xdr:rowOff>60278</xdr:rowOff>
    </xdr:to>
    <xdr:cxnSp macro="">
      <xdr:nvCxnSpPr>
        <xdr:cNvPr id="170" name="直線コネクタ 169"/>
        <xdr:cNvCxnSpPr/>
      </xdr:nvCxnSpPr>
      <xdr:spPr>
        <a:xfrm flipV="1">
          <a:off x="4633595" y="13074052"/>
          <a:ext cx="1270" cy="3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64105</xdr:rowOff>
    </xdr:from>
    <xdr:ext cx="534377" cy="259045"/>
    <xdr:sp macro="" textlink="">
      <xdr:nvSpPr>
        <xdr:cNvPr id="171" name="民生費最小値テキスト"/>
        <xdr:cNvSpPr txBox="1"/>
      </xdr:nvSpPr>
      <xdr:spPr>
        <a:xfrm>
          <a:off x="4686300" y="134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78</xdr:row>
      <xdr:rowOff>60278</xdr:rowOff>
    </xdr:from>
    <xdr:to>
      <xdr:col>6</xdr:col>
      <xdr:colOff>600075</xdr:colOff>
      <xdr:row>78</xdr:row>
      <xdr:rowOff>60278</xdr:rowOff>
    </xdr:to>
    <xdr:cxnSp macro="">
      <xdr:nvCxnSpPr>
        <xdr:cNvPr id="172" name="直線コネクタ 171"/>
        <xdr:cNvCxnSpPr/>
      </xdr:nvCxnSpPr>
      <xdr:spPr>
        <a:xfrm>
          <a:off x="4546600" y="134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161979</xdr:rowOff>
    </xdr:from>
    <xdr:ext cx="534377" cy="259045"/>
    <xdr:sp macro="" textlink="">
      <xdr:nvSpPr>
        <xdr:cNvPr id="173" name="民生費最大値テキスト"/>
        <xdr:cNvSpPr txBox="1"/>
      </xdr:nvSpPr>
      <xdr:spPr>
        <a:xfrm>
          <a:off x="4686300" y="128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76</xdr:row>
      <xdr:rowOff>43852</xdr:rowOff>
    </xdr:from>
    <xdr:to>
      <xdr:col>6</xdr:col>
      <xdr:colOff>600075</xdr:colOff>
      <xdr:row>76</xdr:row>
      <xdr:rowOff>43852</xdr:rowOff>
    </xdr:to>
    <xdr:cxnSp macro="">
      <xdr:nvCxnSpPr>
        <xdr:cNvPr id="174" name="直線コネクタ 173"/>
        <xdr:cNvCxnSpPr/>
      </xdr:nvCxnSpPr>
      <xdr:spPr>
        <a:xfrm>
          <a:off x="4546600" y="1307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143717</xdr:rowOff>
    </xdr:from>
    <xdr:to>
      <xdr:col>6</xdr:col>
      <xdr:colOff>511175</xdr:colOff>
      <xdr:row>78</xdr:row>
      <xdr:rowOff>109688</xdr:rowOff>
    </xdr:to>
    <xdr:cxnSp macro="">
      <xdr:nvCxnSpPr>
        <xdr:cNvPr id="175" name="直線コネクタ 174"/>
        <xdr:cNvCxnSpPr/>
      </xdr:nvCxnSpPr>
      <xdr:spPr>
        <a:xfrm flipV="1">
          <a:off x="3797300" y="13345367"/>
          <a:ext cx="8382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1722</xdr:rowOff>
    </xdr:from>
    <xdr:ext cx="534377" cy="259045"/>
    <xdr:sp macro="" textlink="">
      <xdr:nvSpPr>
        <xdr:cNvPr id="176" name="民生費平均値テキスト"/>
        <xdr:cNvSpPr txBox="1"/>
      </xdr:nvSpPr>
      <xdr:spPr>
        <a:xfrm>
          <a:off x="4686300" y="1303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150295</xdr:rowOff>
    </xdr:from>
    <xdr:to>
      <xdr:col>6</xdr:col>
      <xdr:colOff>561975</xdr:colOff>
      <xdr:row>77</xdr:row>
      <xdr:rowOff>80445</xdr:rowOff>
    </xdr:to>
    <xdr:sp macro="" textlink="">
      <xdr:nvSpPr>
        <xdr:cNvPr id="177" name="フローチャート : 判断 176"/>
        <xdr:cNvSpPr/>
      </xdr:nvSpPr>
      <xdr:spPr>
        <a:xfrm>
          <a:off x="45847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109688</xdr:rowOff>
    </xdr:from>
    <xdr:to>
      <xdr:col>5</xdr:col>
      <xdr:colOff>358775</xdr:colOff>
      <xdr:row>78</xdr:row>
      <xdr:rowOff>159099</xdr:rowOff>
    </xdr:to>
    <xdr:cxnSp macro="">
      <xdr:nvCxnSpPr>
        <xdr:cNvPr id="178" name="直線コネクタ 177"/>
        <xdr:cNvCxnSpPr/>
      </xdr:nvCxnSpPr>
      <xdr:spPr>
        <a:xfrm flipV="1">
          <a:off x="2908300" y="13482788"/>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34820</xdr:rowOff>
    </xdr:from>
    <xdr:to>
      <xdr:col>5</xdr:col>
      <xdr:colOff>409575</xdr:colOff>
      <xdr:row>77</xdr:row>
      <xdr:rowOff>136420</xdr:rowOff>
    </xdr:to>
    <xdr:sp macro="" textlink="">
      <xdr:nvSpPr>
        <xdr:cNvPr id="179" name="フローチャート : 判断 178"/>
        <xdr:cNvSpPr/>
      </xdr:nvSpPr>
      <xdr:spPr>
        <a:xfrm>
          <a:off x="37465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152947</xdr:rowOff>
    </xdr:from>
    <xdr:ext cx="534377" cy="259045"/>
    <xdr:sp macro="" textlink="">
      <xdr:nvSpPr>
        <xdr:cNvPr id="180" name="テキスト ボックス 179"/>
        <xdr:cNvSpPr txBox="1"/>
      </xdr:nvSpPr>
      <xdr:spPr>
        <a:xfrm>
          <a:off x="35174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159099</xdr:rowOff>
    </xdr:from>
    <xdr:to>
      <xdr:col>4</xdr:col>
      <xdr:colOff>155575</xdr:colOff>
      <xdr:row>79</xdr:row>
      <xdr:rowOff>17627</xdr:rowOff>
    </xdr:to>
    <xdr:cxnSp macro="">
      <xdr:nvCxnSpPr>
        <xdr:cNvPr id="181" name="直線コネクタ 180"/>
        <xdr:cNvCxnSpPr/>
      </xdr:nvCxnSpPr>
      <xdr:spPr>
        <a:xfrm flipV="1">
          <a:off x="2019300" y="13532199"/>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26329</xdr:rowOff>
    </xdr:from>
    <xdr:to>
      <xdr:col>4</xdr:col>
      <xdr:colOff>206375</xdr:colOff>
      <xdr:row>72</xdr:row>
      <xdr:rowOff>127929</xdr:rowOff>
    </xdr:to>
    <xdr:sp macro="" textlink="">
      <xdr:nvSpPr>
        <xdr:cNvPr id="182" name="フローチャート : 判断 181"/>
        <xdr:cNvSpPr/>
      </xdr:nvSpPr>
      <xdr:spPr>
        <a:xfrm>
          <a:off x="2857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144456</xdr:rowOff>
    </xdr:from>
    <xdr:ext cx="534377" cy="259045"/>
    <xdr:sp macro="" textlink="">
      <xdr:nvSpPr>
        <xdr:cNvPr id="183" name="テキスト ボックス 182"/>
        <xdr:cNvSpPr txBox="1"/>
      </xdr:nvSpPr>
      <xdr:spPr>
        <a:xfrm>
          <a:off x="26411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121901</xdr:rowOff>
    </xdr:from>
    <xdr:to>
      <xdr:col>2</xdr:col>
      <xdr:colOff>638175</xdr:colOff>
      <xdr:row>79</xdr:row>
      <xdr:rowOff>17627</xdr:rowOff>
    </xdr:to>
    <xdr:cxnSp macro="">
      <xdr:nvCxnSpPr>
        <xdr:cNvPr id="184" name="直線コネクタ 183"/>
        <xdr:cNvCxnSpPr/>
      </xdr:nvCxnSpPr>
      <xdr:spPr>
        <a:xfrm>
          <a:off x="1130300" y="13495001"/>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69</xdr:row>
      <xdr:rowOff>125770</xdr:rowOff>
    </xdr:from>
    <xdr:to>
      <xdr:col>3</xdr:col>
      <xdr:colOff>3175</xdr:colOff>
      <xdr:row>70</xdr:row>
      <xdr:rowOff>55920</xdr:rowOff>
    </xdr:to>
    <xdr:sp macro="" textlink="">
      <xdr:nvSpPr>
        <xdr:cNvPr id="185" name="フローチャート : 判断 184"/>
        <xdr:cNvSpPr/>
      </xdr:nvSpPr>
      <xdr:spPr>
        <a:xfrm>
          <a:off x="1968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68</xdr:row>
      <xdr:rowOff>72447</xdr:rowOff>
    </xdr:from>
    <xdr:ext cx="599010" cy="259045"/>
    <xdr:sp macro="" textlink="">
      <xdr:nvSpPr>
        <xdr:cNvPr id="186" name="テキスト ボックス 185"/>
        <xdr:cNvSpPr txBox="1"/>
      </xdr:nvSpPr>
      <xdr:spPr>
        <a:xfrm>
          <a:off x="1719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25774</xdr:rowOff>
    </xdr:from>
    <xdr:to>
      <xdr:col>1</xdr:col>
      <xdr:colOff>485775</xdr:colOff>
      <xdr:row>77</xdr:row>
      <xdr:rowOff>127374</xdr:rowOff>
    </xdr:to>
    <xdr:sp macro="" textlink="">
      <xdr:nvSpPr>
        <xdr:cNvPr id="187" name="フローチャート : 判断 186"/>
        <xdr:cNvSpPr/>
      </xdr:nvSpPr>
      <xdr:spPr>
        <a:xfrm>
          <a:off x="1079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143901</xdr:rowOff>
    </xdr:from>
    <xdr:ext cx="534377" cy="259045"/>
    <xdr:sp macro="" textlink="">
      <xdr:nvSpPr>
        <xdr:cNvPr id="188" name="テキスト ボックス 187"/>
        <xdr:cNvSpPr txBox="1"/>
      </xdr:nvSpPr>
      <xdr:spPr>
        <a:xfrm>
          <a:off x="863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92917</xdr:rowOff>
    </xdr:from>
    <xdr:to>
      <xdr:col>6</xdr:col>
      <xdr:colOff>561975</xdr:colOff>
      <xdr:row>78</xdr:row>
      <xdr:rowOff>23067</xdr:rowOff>
    </xdr:to>
    <xdr:sp macro="" textlink="">
      <xdr:nvSpPr>
        <xdr:cNvPr id="194" name="円/楕円 193"/>
        <xdr:cNvSpPr/>
      </xdr:nvSpPr>
      <xdr:spPr>
        <a:xfrm>
          <a:off x="4584700" y="132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7844</xdr:rowOff>
    </xdr:from>
    <xdr:ext cx="534377" cy="259045"/>
    <xdr:sp macro="" textlink="">
      <xdr:nvSpPr>
        <xdr:cNvPr id="195" name="民生費該当値テキスト"/>
        <xdr:cNvSpPr txBox="1"/>
      </xdr:nvSpPr>
      <xdr:spPr>
        <a:xfrm>
          <a:off x="4686300" y="132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58888</xdr:rowOff>
    </xdr:from>
    <xdr:to>
      <xdr:col>5</xdr:col>
      <xdr:colOff>409575</xdr:colOff>
      <xdr:row>78</xdr:row>
      <xdr:rowOff>160488</xdr:rowOff>
    </xdr:to>
    <xdr:sp macro="" textlink="">
      <xdr:nvSpPr>
        <xdr:cNvPr id="196" name="円/楕円 195"/>
        <xdr:cNvSpPr/>
      </xdr:nvSpPr>
      <xdr:spPr>
        <a:xfrm>
          <a:off x="3746500" y="13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151615</xdr:rowOff>
    </xdr:from>
    <xdr:ext cx="534377" cy="259045"/>
    <xdr:sp macro="" textlink="">
      <xdr:nvSpPr>
        <xdr:cNvPr id="197" name="テキスト ボックス 196"/>
        <xdr:cNvSpPr txBox="1"/>
      </xdr:nvSpPr>
      <xdr:spPr>
        <a:xfrm>
          <a:off x="3517411" y="135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108299</xdr:rowOff>
    </xdr:from>
    <xdr:to>
      <xdr:col>4</xdr:col>
      <xdr:colOff>206375</xdr:colOff>
      <xdr:row>79</xdr:row>
      <xdr:rowOff>38449</xdr:rowOff>
    </xdr:to>
    <xdr:sp macro="" textlink="">
      <xdr:nvSpPr>
        <xdr:cNvPr id="198" name="円/楕円 197"/>
        <xdr:cNvSpPr/>
      </xdr:nvSpPr>
      <xdr:spPr>
        <a:xfrm>
          <a:off x="2857500" y="134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29576</xdr:rowOff>
    </xdr:from>
    <xdr:ext cx="534377" cy="259045"/>
    <xdr:sp macro="" textlink="">
      <xdr:nvSpPr>
        <xdr:cNvPr id="199" name="テキスト ボックス 198"/>
        <xdr:cNvSpPr txBox="1"/>
      </xdr:nvSpPr>
      <xdr:spPr>
        <a:xfrm>
          <a:off x="2641111" y="135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138277</xdr:rowOff>
    </xdr:from>
    <xdr:to>
      <xdr:col>3</xdr:col>
      <xdr:colOff>3175</xdr:colOff>
      <xdr:row>79</xdr:row>
      <xdr:rowOff>68427</xdr:rowOff>
    </xdr:to>
    <xdr:sp macro="" textlink="">
      <xdr:nvSpPr>
        <xdr:cNvPr id="200" name="円/楕円 199"/>
        <xdr:cNvSpPr/>
      </xdr:nvSpPr>
      <xdr:spPr>
        <a:xfrm>
          <a:off x="1968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59554</xdr:rowOff>
    </xdr:from>
    <xdr:ext cx="534377" cy="259045"/>
    <xdr:sp macro="" textlink="">
      <xdr:nvSpPr>
        <xdr:cNvPr id="201" name="テキスト ボックス 200"/>
        <xdr:cNvSpPr txBox="1"/>
      </xdr:nvSpPr>
      <xdr:spPr>
        <a:xfrm>
          <a:off x="1752111" y="136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71101</xdr:rowOff>
    </xdr:from>
    <xdr:to>
      <xdr:col>1</xdr:col>
      <xdr:colOff>485775</xdr:colOff>
      <xdr:row>79</xdr:row>
      <xdr:rowOff>1251</xdr:rowOff>
    </xdr:to>
    <xdr:sp macro="" textlink="">
      <xdr:nvSpPr>
        <xdr:cNvPr id="202" name="円/楕円 201"/>
        <xdr:cNvSpPr/>
      </xdr:nvSpPr>
      <xdr:spPr>
        <a:xfrm>
          <a:off x="1079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163828</xdr:rowOff>
    </xdr:from>
    <xdr:ext cx="534377" cy="259045"/>
    <xdr:sp macro="" textlink="">
      <xdr:nvSpPr>
        <xdr:cNvPr id="203" name="テキスト ボックス 202"/>
        <xdr:cNvSpPr txBox="1"/>
      </xdr:nvSpPr>
      <xdr:spPr>
        <a:xfrm>
          <a:off x="863111" y="135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24211</xdr:rowOff>
    </xdr:from>
    <xdr:to>
      <xdr:col>6</xdr:col>
      <xdr:colOff>510540</xdr:colOff>
      <xdr:row>98</xdr:row>
      <xdr:rowOff>80629</xdr:rowOff>
    </xdr:to>
    <xdr:cxnSp macro="">
      <xdr:nvCxnSpPr>
        <xdr:cNvPr id="224" name="直線コネクタ 223"/>
        <xdr:cNvCxnSpPr/>
      </xdr:nvCxnSpPr>
      <xdr:spPr>
        <a:xfrm flipV="1">
          <a:off x="4633595" y="16140511"/>
          <a:ext cx="1270" cy="74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84456</xdr:rowOff>
    </xdr:from>
    <xdr:ext cx="534377" cy="259045"/>
    <xdr:sp macro="" textlink="">
      <xdr:nvSpPr>
        <xdr:cNvPr id="225" name="衛生費最小値テキスト"/>
        <xdr:cNvSpPr txBox="1"/>
      </xdr:nvSpPr>
      <xdr:spPr>
        <a:xfrm>
          <a:off x="4686300" y="168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80629</xdr:rowOff>
    </xdr:from>
    <xdr:to>
      <xdr:col>6</xdr:col>
      <xdr:colOff>600075</xdr:colOff>
      <xdr:row>98</xdr:row>
      <xdr:rowOff>80629</xdr:rowOff>
    </xdr:to>
    <xdr:cxnSp macro="">
      <xdr:nvCxnSpPr>
        <xdr:cNvPr id="226" name="直線コネクタ 225"/>
        <xdr:cNvCxnSpPr/>
      </xdr:nvCxnSpPr>
      <xdr:spPr>
        <a:xfrm>
          <a:off x="4546600" y="1688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142338</xdr:rowOff>
    </xdr:from>
    <xdr:ext cx="534377" cy="259045"/>
    <xdr:sp macro="" textlink="">
      <xdr:nvSpPr>
        <xdr:cNvPr id="227" name="衛生費最大値テキスト"/>
        <xdr:cNvSpPr txBox="1"/>
      </xdr:nvSpPr>
      <xdr:spPr>
        <a:xfrm>
          <a:off x="4686300" y="15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94</xdr:row>
      <xdr:rowOff>24211</xdr:rowOff>
    </xdr:from>
    <xdr:to>
      <xdr:col>6</xdr:col>
      <xdr:colOff>600075</xdr:colOff>
      <xdr:row>94</xdr:row>
      <xdr:rowOff>24211</xdr:rowOff>
    </xdr:to>
    <xdr:cxnSp macro="">
      <xdr:nvCxnSpPr>
        <xdr:cNvPr id="228" name="直線コネクタ 227"/>
        <xdr:cNvCxnSpPr/>
      </xdr:nvCxnSpPr>
      <xdr:spPr>
        <a:xfrm>
          <a:off x="4546600" y="1614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53930</xdr:rowOff>
    </xdr:from>
    <xdr:to>
      <xdr:col>6</xdr:col>
      <xdr:colOff>511175</xdr:colOff>
      <xdr:row>98</xdr:row>
      <xdr:rowOff>61976</xdr:rowOff>
    </xdr:to>
    <xdr:cxnSp macro="">
      <xdr:nvCxnSpPr>
        <xdr:cNvPr id="229" name="直線コネクタ 228"/>
        <xdr:cNvCxnSpPr/>
      </xdr:nvCxnSpPr>
      <xdr:spPr>
        <a:xfrm flipV="1">
          <a:off x="3797300" y="16856030"/>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44248</xdr:rowOff>
    </xdr:from>
    <xdr:ext cx="534377" cy="259045"/>
    <xdr:sp macro="" textlink="">
      <xdr:nvSpPr>
        <xdr:cNvPr id="230" name="衛生費平均値テキスト"/>
        <xdr:cNvSpPr txBox="1"/>
      </xdr:nvSpPr>
      <xdr:spPr>
        <a:xfrm>
          <a:off x="4686300" y="16503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21371</xdr:rowOff>
    </xdr:from>
    <xdr:to>
      <xdr:col>6</xdr:col>
      <xdr:colOff>561975</xdr:colOff>
      <xdr:row>97</xdr:row>
      <xdr:rowOff>122971</xdr:rowOff>
    </xdr:to>
    <xdr:sp macro="" textlink="">
      <xdr:nvSpPr>
        <xdr:cNvPr id="231" name="フローチャート : 判断 230"/>
        <xdr:cNvSpPr/>
      </xdr:nvSpPr>
      <xdr:spPr>
        <a:xfrm>
          <a:off x="45847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54294</xdr:rowOff>
    </xdr:from>
    <xdr:to>
      <xdr:col>5</xdr:col>
      <xdr:colOff>358775</xdr:colOff>
      <xdr:row>98</xdr:row>
      <xdr:rowOff>61976</xdr:rowOff>
    </xdr:to>
    <xdr:cxnSp macro="">
      <xdr:nvCxnSpPr>
        <xdr:cNvPr id="232" name="直線コネクタ 231"/>
        <xdr:cNvCxnSpPr/>
      </xdr:nvCxnSpPr>
      <xdr:spPr>
        <a:xfrm>
          <a:off x="2908300" y="168563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163835</xdr:rowOff>
    </xdr:from>
    <xdr:to>
      <xdr:col>5</xdr:col>
      <xdr:colOff>409575</xdr:colOff>
      <xdr:row>97</xdr:row>
      <xdr:rowOff>93985</xdr:rowOff>
    </xdr:to>
    <xdr:sp macro="" textlink="">
      <xdr:nvSpPr>
        <xdr:cNvPr id="233" name="フローチャート : 判断 232"/>
        <xdr:cNvSpPr/>
      </xdr:nvSpPr>
      <xdr:spPr>
        <a:xfrm>
          <a:off x="3746500" y="166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110512</xdr:rowOff>
    </xdr:from>
    <xdr:ext cx="534377" cy="259045"/>
    <xdr:sp macro="" textlink="">
      <xdr:nvSpPr>
        <xdr:cNvPr id="234" name="テキスト ボックス 233"/>
        <xdr:cNvSpPr txBox="1"/>
      </xdr:nvSpPr>
      <xdr:spPr>
        <a:xfrm>
          <a:off x="3517411" y="163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129550</xdr:rowOff>
    </xdr:from>
    <xdr:to>
      <xdr:col>4</xdr:col>
      <xdr:colOff>155575</xdr:colOff>
      <xdr:row>98</xdr:row>
      <xdr:rowOff>54294</xdr:rowOff>
    </xdr:to>
    <xdr:cxnSp macro="">
      <xdr:nvCxnSpPr>
        <xdr:cNvPr id="235" name="直線コネクタ 234"/>
        <xdr:cNvCxnSpPr/>
      </xdr:nvCxnSpPr>
      <xdr:spPr>
        <a:xfrm>
          <a:off x="2019300" y="16760200"/>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146735</xdr:rowOff>
    </xdr:from>
    <xdr:to>
      <xdr:col>4</xdr:col>
      <xdr:colOff>206375</xdr:colOff>
      <xdr:row>97</xdr:row>
      <xdr:rowOff>76885</xdr:rowOff>
    </xdr:to>
    <xdr:sp macro="" textlink="">
      <xdr:nvSpPr>
        <xdr:cNvPr id="236" name="フローチャート : 判断 235"/>
        <xdr:cNvSpPr/>
      </xdr:nvSpPr>
      <xdr:spPr>
        <a:xfrm>
          <a:off x="2857500" y="1660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93412</xdr:rowOff>
    </xdr:from>
    <xdr:ext cx="534377" cy="259045"/>
    <xdr:sp macro="" textlink="">
      <xdr:nvSpPr>
        <xdr:cNvPr id="237" name="テキスト ボックス 236"/>
        <xdr:cNvSpPr txBox="1"/>
      </xdr:nvSpPr>
      <xdr:spPr>
        <a:xfrm>
          <a:off x="2641111" y="163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129550</xdr:rowOff>
    </xdr:from>
    <xdr:to>
      <xdr:col>2</xdr:col>
      <xdr:colOff>638175</xdr:colOff>
      <xdr:row>98</xdr:row>
      <xdr:rowOff>25857</xdr:rowOff>
    </xdr:to>
    <xdr:cxnSp macro="">
      <xdr:nvCxnSpPr>
        <xdr:cNvPr id="238" name="直線コネクタ 237"/>
        <xdr:cNvCxnSpPr/>
      </xdr:nvCxnSpPr>
      <xdr:spPr>
        <a:xfrm flipV="1">
          <a:off x="1130300" y="16760200"/>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83505</xdr:rowOff>
    </xdr:from>
    <xdr:to>
      <xdr:col>3</xdr:col>
      <xdr:colOff>3175</xdr:colOff>
      <xdr:row>97</xdr:row>
      <xdr:rowOff>13655</xdr:rowOff>
    </xdr:to>
    <xdr:sp macro="" textlink="">
      <xdr:nvSpPr>
        <xdr:cNvPr id="239" name="フローチャート : 判断 238"/>
        <xdr:cNvSpPr/>
      </xdr:nvSpPr>
      <xdr:spPr>
        <a:xfrm>
          <a:off x="1968500" y="1654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30182</xdr:rowOff>
    </xdr:from>
    <xdr:ext cx="534377" cy="259045"/>
    <xdr:sp macro="" textlink="">
      <xdr:nvSpPr>
        <xdr:cNvPr id="240" name="テキスト ボックス 239"/>
        <xdr:cNvSpPr txBox="1"/>
      </xdr:nvSpPr>
      <xdr:spPr>
        <a:xfrm>
          <a:off x="1752111" y="163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53558</xdr:rowOff>
    </xdr:from>
    <xdr:to>
      <xdr:col>1</xdr:col>
      <xdr:colOff>485775</xdr:colOff>
      <xdr:row>92</xdr:row>
      <xdr:rowOff>155158</xdr:rowOff>
    </xdr:to>
    <xdr:sp macro="" textlink="">
      <xdr:nvSpPr>
        <xdr:cNvPr id="241" name="フローチャート : 判断 240"/>
        <xdr:cNvSpPr/>
      </xdr:nvSpPr>
      <xdr:spPr>
        <a:xfrm>
          <a:off x="1079500" y="158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235</xdr:rowOff>
    </xdr:from>
    <xdr:ext cx="534377" cy="259045"/>
    <xdr:sp macro="" textlink="">
      <xdr:nvSpPr>
        <xdr:cNvPr id="242" name="テキスト ボックス 241"/>
        <xdr:cNvSpPr txBox="1"/>
      </xdr:nvSpPr>
      <xdr:spPr>
        <a:xfrm>
          <a:off x="863111" y="15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3130</xdr:rowOff>
    </xdr:from>
    <xdr:to>
      <xdr:col>6</xdr:col>
      <xdr:colOff>561975</xdr:colOff>
      <xdr:row>98</xdr:row>
      <xdr:rowOff>104730</xdr:rowOff>
    </xdr:to>
    <xdr:sp macro="" textlink="">
      <xdr:nvSpPr>
        <xdr:cNvPr id="248" name="円/楕円 247"/>
        <xdr:cNvSpPr/>
      </xdr:nvSpPr>
      <xdr:spPr>
        <a:xfrm>
          <a:off x="4584700" y="168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89507</xdr:rowOff>
    </xdr:from>
    <xdr:ext cx="534377" cy="259045"/>
    <xdr:sp macro="" textlink="">
      <xdr:nvSpPr>
        <xdr:cNvPr id="249" name="衛生費該当値テキスト"/>
        <xdr:cNvSpPr txBox="1"/>
      </xdr:nvSpPr>
      <xdr:spPr>
        <a:xfrm>
          <a:off x="4686300" y="167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11176</xdr:rowOff>
    </xdr:from>
    <xdr:to>
      <xdr:col>5</xdr:col>
      <xdr:colOff>409575</xdr:colOff>
      <xdr:row>98</xdr:row>
      <xdr:rowOff>112776</xdr:rowOff>
    </xdr:to>
    <xdr:sp macro="" textlink="">
      <xdr:nvSpPr>
        <xdr:cNvPr id="250" name="円/楕円 249"/>
        <xdr:cNvSpPr/>
      </xdr:nvSpPr>
      <xdr:spPr>
        <a:xfrm>
          <a:off x="3746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103903</xdr:rowOff>
    </xdr:from>
    <xdr:ext cx="534377" cy="259045"/>
    <xdr:sp macro="" textlink="">
      <xdr:nvSpPr>
        <xdr:cNvPr id="251" name="テキスト ボックス 250"/>
        <xdr:cNvSpPr txBox="1"/>
      </xdr:nvSpPr>
      <xdr:spPr>
        <a:xfrm>
          <a:off x="35174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3494</xdr:rowOff>
    </xdr:from>
    <xdr:to>
      <xdr:col>4</xdr:col>
      <xdr:colOff>206375</xdr:colOff>
      <xdr:row>98</xdr:row>
      <xdr:rowOff>105094</xdr:rowOff>
    </xdr:to>
    <xdr:sp macro="" textlink="">
      <xdr:nvSpPr>
        <xdr:cNvPr id="252" name="円/楕円 251"/>
        <xdr:cNvSpPr/>
      </xdr:nvSpPr>
      <xdr:spPr>
        <a:xfrm>
          <a:off x="2857500" y="168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96221</xdr:rowOff>
    </xdr:from>
    <xdr:ext cx="534377" cy="259045"/>
    <xdr:sp macro="" textlink="">
      <xdr:nvSpPr>
        <xdr:cNvPr id="253" name="テキスト ボックス 252"/>
        <xdr:cNvSpPr txBox="1"/>
      </xdr:nvSpPr>
      <xdr:spPr>
        <a:xfrm>
          <a:off x="2641111" y="168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78750</xdr:rowOff>
    </xdr:from>
    <xdr:to>
      <xdr:col>3</xdr:col>
      <xdr:colOff>3175</xdr:colOff>
      <xdr:row>98</xdr:row>
      <xdr:rowOff>8900</xdr:rowOff>
    </xdr:to>
    <xdr:sp macro="" textlink="">
      <xdr:nvSpPr>
        <xdr:cNvPr id="254" name="円/楕円 253"/>
        <xdr:cNvSpPr/>
      </xdr:nvSpPr>
      <xdr:spPr>
        <a:xfrm>
          <a:off x="19685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xdr:rowOff>
    </xdr:from>
    <xdr:ext cx="534377" cy="259045"/>
    <xdr:sp macro="" textlink="">
      <xdr:nvSpPr>
        <xdr:cNvPr id="255" name="テキスト ボックス 254"/>
        <xdr:cNvSpPr txBox="1"/>
      </xdr:nvSpPr>
      <xdr:spPr>
        <a:xfrm>
          <a:off x="1752111" y="1680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146507</xdr:rowOff>
    </xdr:from>
    <xdr:to>
      <xdr:col>1</xdr:col>
      <xdr:colOff>485775</xdr:colOff>
      <xdr:row>98</xdr:row>
      <xdr:rowOff>76657</xdr:rowOff>
    </xdr:to>
    <xdr:sp macro="" textlink="">
      <xdr:nvSpPr>
        <xdr:cNvPr id="256" name="円/楕円 255"/>
        <xdr:cNvSpPr/>
      </xdr:nvSpPr>
      <xdr:spPr>
        <a:xfrm>
          <a:off x="1079500" y="167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67784</xdr:rowOff>
    </xdr:from>
    <xdr:ext cx="534377" cy="259045"/>
    <xdr:sp macro="" textlink="">
      <xdr:nvSpPr>
        <xdr:cNvPr id="257" name="テキスト ボックス 256"/>
        <xdr:cNvSpPr txBox="1"/>
      </xdr:nvSpPr>
      <xdr:spPr>
        <a:xfrm>
          <a:off x="863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79692</xdr:rowOff>
    </xdr:from>
    <xdr:to>
      <xdr:col>15</xdr:col>
      <xdr:colOff>180340</xdr:colOff>
      <xdr:row>38</xdr:row>
      <xdr:rowOff>43307</xdr:rowOff>
    </xdr:to>
    <xdr:cxnSp macro="">
      <xdr:nvCxnSpPr>
        <xdr:cNvPr id="279" name="直線コネクタ 278"/>
        <xdr:cNvCxnSpPr/>
      </xdr:nvCxnSpPr>
      <xdr:spPr>
        <a:xfrm flipV="1">
          <a:off x="10475595" y="6080442"/>
          <a:ext cx="1270" cy="47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47134</xdr:rowOff>
    </xdr:from>
    <xdr:ext cx="378565" cy="259045"/>
    <xdr:sp macro="" textlink="">
      <xdr:nvSpPr>
        <xdr:cNvPr id="280" name="労働費最小値テキスト"/>
        <xdr:cNvSpPr txBox="1"/>
      </xdr:nvSpPr>
      <xdr:spPr>
        <a:xfrm>
          <a:off x="10528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38</xdr:row>
      <xdr:rowOff>43307</xdr:rowOff>
    </xdr:from>
    <xdr:to>
      <xdr:col>15</xdr:col>
      <xdr:colOff>269875</xdr:colOff>
      <xdr:row>38</xdr:row>
      <xdr:rowOff>43307</xdr:rowOff>
    </xdr:to>
    <xdr:cxnSp macro="">
      <xdr:nvCxnSpPr>
        <xdr:cNvPr id="281" name="直線コネクタ 280"/>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26369</xdr:rowOff>
    </xdr:from>
    <xdr:ext cx="469744" cy="259045"/>
    <xdr:sp macro="" textlink="">
      <xdr:nvSpPr>
        <xdr:cNvPr id="282" name="労働費最大値テキスト"/>
        <xdr:cNvSpPr txBox="1"/>
      </xdr:nvSpPr>
      <xdr:spPr>
        <a:xfrm>
          <a:off x="10528300" y="585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35</xdr:row>
      <xdr:rowOff>79692</xdr:rowOff>
    </xdr:from>
    <xdr:to>
      <xdr:col>15</xdr:col>
      <xdr:colOff>269875</xdr:colOff>
      <xdr:row>35</xdr:row>
      <xdr:rowOff>79692</xdr:rowOff>
    </xdr:to>
    <xdr:cxnSp macro="">
      <xdr:nvCxnSpPr>
        <xdr:cNvPr id="283" name="直線コネクタ 282"/>
        <xdr:cNvCxnSpPr/>
      </xdr:nvCxnSpPr>
      <xdr:spPr>
        <a:xfrm>
          <a:off x="10388600" y="608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25209</xdr:rowOff>
    </xdr:from>
    <xdr:to>
      <xdr:col>15</xdr:col>
      <xdr:colOff>180975</xdr:colOff>
      <xdr:row>37</xdr:row>
      <xdr:rowOff>53784</xdr:rowOff>
    </xdr:to>
    <xdr:cxnSp macro="">
      <xdr:nvCxnSpPr>
        <xdr:cNvPr id="284" name="直線コネクタ 283"/>
        <xdr:cNvCxnSpPr/>
      </xdr:nvCxnSpPr>
      <xdr:spPr>
        <a:xfrm>
          <a:off x="9639300" y="6197409"/>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20274</xdr:rowOff>
    </xdr:from>
    <xdr:ext cx="469744" cy="259045"/>
    <xdr:sp macro="" textlink="">
      <xdr:nvSpPr>
        <xdr:cNvPr id="285" name="労働費平均値テキスト"/>
        <xdr:cNvSpPr txBox="1"/>
      </xdr:nvSpPr>
      <xdr:spPr>
        <a:xfrm>
          <a:off x="10528300" y="6363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41847</xdr:rowOff>
    </xdr:from>
    <xdr:to>
      <xdr:col>15</xdr:col>
      <xdr:colOff>231775</xdr:colOff>
      <xdr:row>37</xdr:row>
      <xdr:rowOff>143447</xdr:rowOff>
    </xdr:to>
    <xdr:sp macro="" textlink="">
      <xdr:nvSpPr>
        <xdr:cNvPr id="286" name="フローチャート : 判断 285"/>
        <xdr:cNvSpPr/>
      </xdr:nvSpPr>
      <xdr:spPr>
        <a:xfrm>
          <a:off x="10426700" y="638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25209</xdr:rowOff>
    </xdr:from>
    <xdr:to>
      <xdr:col>14</xdr:col>
      <xdr:colOff>28575</xdr:colOff>
      <xdr:row>36</xdr:row>
      <xdr:rowOff>83312</xdr:rowOff>
    </xdr:to>
    <xdr:cxnSp macro="">
      <xdr:nvCxnSpPr>
        <xdr:cNvPr id="287" name="直線コネクタ 286"/>
        <xdr:cNvCxnSpPr/>
      </xdr:nvCxnSpPr>
      <xdr:spPr>
        <a:xfrm flipV="1">
          <a:off x="8750300" y="619740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155575</xdr:rowOff>
    </xdr:from>
    <xdr:to>
      <xdr:col>14</xdr:col>
      <xdr:colOff>79375</xdr:colOff>
      <xdr:row>37</xdr:row>
      <xdr:rowOff>85725</xdr:rowOff>
    </xdr:to>
    <xdr:sp macro="" textlink="">
      <xdr:nvSpPr>
        <xdr:cNvPr id="288" name="フローチャート : 判断 287"/>
        <xdr:cNvSpPr/>
      </xdr:nvSpPr>
      <xdr:spPr>
        <a:xfrm>
          <a:off x="9588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76852</xdr:rowOff>
    </xdr:from>
    <xdr:ext cx="469744" cy="259045"/>
    <xdr:sp macro="" textlink="">
      <xdr:nvSpPr>
        <xdr:cNvPr id="289" name="テキスト ボックス 288"/>
        <xdr:cNvSpPr txBox="1"/>
      </xdr:nvSpPr>
      <xdr:spPr>
        <a:xfrm>
          <a:off x="9391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51498</xdr:rowOff>
    </xdr:from>
    <xdr:to>
      <xdr:col>12</xdr:col>
      <xdr:colOff>511175</xdr:colOff>
      <xdr:row>36</xdr:row>
      <xdr:rowOff>83312</xdr:rowOff>
    </xdr:to>
    <xdr:cxnSp macro="">
      <xdr:nvCxnSpPr>
        <xdr:cNvPr id="290" name="直線コネクタ 289"/>
        <xdr:cNvCxnSpPr/>
      </xdr:nvCxnSpPr>
      <xdr:spPr>
        <a:xfrm>
          <a:off x="7861300" y="6052248"/>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144335</xdr:rowOff>
    </xdr:from>
    <xdr:to>
      <xdr:col>12</xdr:col>
      <xdr:colOff>561975</xdr:colOff>
      <xdr:row>35</xdr:row>
      <xdr:rowOff>74485</xdr:rowOff>
    </xdr:to>
    <xdr:sp macro="" textlink="">
      <xdr:nvSpPr>
        <xdr:cNvPr id="291" name="フローチャート : 判断 290"/>
        <xdr:cNvSpPr/>
      </xdr:nvSpPr>
      <xdr:spPr>
        <a:xfrm>
          <a:off x="8699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91012</xdr:rowOff>
    </xdr:from>
    <xdr:ext cx="469744" cy="259045"/>
    <xdr:sp macro="" textlink="">
      <xdr:nvSpPr>
        <xdr:cNvPr id="292" name="テキスト ボックス 291"/>
        <xdr:cNvSpPr txBox="1"/>
      </xdr:nvSpPr>
      <xdr:spPr>
        <a:xfrm>
          <a:off x="85154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117983</xdr:rowOff>
    </xdr:from>
    <xdr:to>
      <xdr:col>11</xdr:col>
      <xdr:colOff>307975</xdr:colOff>
      <xdr:row>35</xdr:row>
      <xdr:rowOff>51498</xdr:rowOff>
    </xdr:to>
    <xdr:cxnSp macro="">
      <xdr:nvCxnSpPr>
        <xdr:cNvPr id="293" name="直線コネクタ 292"/>
        <xdr:cNvCxnSpPr/>
      </xdr:nvCxnSpPr>
      <xdr:spPr>
        <a:xfrm>
          <a:off x="6972300" y="5775833"/>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22606</xdr:rowOff>
    </xdr:from>
    <xdr:to>
      <xdr:col>11</xdr:col>
      <xdr:colOff>358775</xdr:colOff>
      <xdr:row>30</xdr:row>
      <xdr:rowOff>124206</xdr:rowOff>
    </xdr:to>
    <xdr:sp macro="" textlink="">
      <xdr:nvSpPr>
        <xdr:cNvPr id="294" name="フローチャート : 判断 293"/>
        <xdr:cNvSpPr/>
      </xdr:nvSpPr>
      <xdr:spPr>
        <a:xfrm>
          <a:off x="7810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140733</xdr:rowOff>
    </xdr:from>
    <xdr:ext cx="469744" cy="259045"/>
    <xdr:sp macro="" textlink="">
      <xdr:nvSpPr>
        <xdr:cNvPr id="295" name="テキスト ボックス 294"/>
        <xdr:cNvSpPr txBox="1"/>
      </xdr:nvSpPr>
      <xdr:spPr>
        <a:xfrm>
          <a:off x="7626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63183</xdr:rowOff>
    </xdr:from>
    <xdr:to>
      <xdr:col>10</xdr:col>
      <xdr:colOff>155575</xdr:colOff>
      <xdr:row>30</xdr:row>
      <xdr:rowOff>164783</xdr:rowOff>
    </xdr:to>
    <xdr:sp macro="" textlink="">
      <xdr:nvSpPr>
        <xdr:cNvPr id="296" name="フローチャート : 判断 295"/>
        <xdr:cNvSpPr/>
      </xdr:nvSpPr>
      <xdr:spPr>
        <a:xfrm>
          <a:off x="6921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9860</xdr:rowOff>
    </xdr:from>
    <xdr:ext cx="469744" cy="259045"/>
    <xdr:sp macro="" textlink="">
      <xdr:nvSpPr>
        <xdr:cNvPr id="297" name="テキスト ボックス 296"/>
        <xdr:cNvSpPr txBox="1"/>
      </xdr:nvSpPr>
      <xdr:spPr>
        <a:xfrm>
          <a:off x="6737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2984</xdr:rowOff>
    </xdr:from>
    <xdr:to>
      <xdr:col>15</xdr:col>
      <xdr:colOff>231775</xdr:colOff>
      <xdr:row>37</xdr:row>
      <xdr:rowOff>104584</xdr:rowOff>
    </xdr:to>
    <xdr:sp macro="" textlink="">
      <xdr:nvSpPr>
        <xdr:cNvPr id="303" name="円/楕円 302"/>
        <xdr:cNvSpPr/>
      </xdr:nvSpPr>
      <xdr:spPr>
        <a:xfrm>
          <a:off x="104267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25861</xdr:rowOff>
    </xdr:from>
    <xdr:ext cx="469744" cy="259045"/>
    <xdr:sp macro="" textlink="">
      <xdr:nvSpPr>
        <xdr:cNvPr id="304" name="労働費該当値テキスト"/>
        <xdr:cNvSpPr txBox="1"/>
      </xdr:nvSpPr>
      <xdr:spPr>
        <a:xfrm>
          <a:off x="10528300" y="61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145859</xdr:rowOff>
    </xdr:from>
    <xdr:to>
      <xdr:col>14</xdr:col>
      <xdr:colOff>79375</xdr:colOff>
      <xdr:row>36</xdr:row>
      <xdr:rowOff>76009</xdr:rowOff>
    </xdr:to>
    <xdr:sp macro="" textlink="">
      <xdr:nvSpPr>
        <xdr:cNvPr id="305" name="円/楕円 304"/>
        <xdr:cNvSpPr/>
      </xdr:nvSpPr>
      <xdr:spPr>
        <a:xfrm>
          <a:off x="9588500" y="61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92536</xdr:rowOff>
    </xdr:from>
    <xdr:ext cx="469744" cy="259045"/>
    <xdr:sp macro="" textlink="">
      <xdr:nvSpPr>
        <xdr:cNvPr id="306" name="テキスト ボックス 305"/>
        <xdr:cNvSpPr txBox="1"/>
      </xdr:nvSpPr>
      <xdr:spPr>
        <a:xfrm>
          <a:off x="9391727" y="59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32512</xdr:rowOff>
    </xdr:from>
    <xdr:to>
      <xdr:col>12</xdr:col>
      <xdr:colOff>561975</xdr:colOff>
      <xdr:row>36</xdr:row>
      <xdr:rowOff>134112</xdr:rowOff>
    </xdr:to>
    <xdr:sp macro="" textlink="">
      <xdr:nvSpPr>
        <xdr:cNvPr id="307" name="円/楕円 306"/>
        <xdr:cNvSpPr/>
      </xdr:nvSpPr>
      <xdr:spPr>
        <a:xfrm>
          <a:off x="8699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125239</xdr:rowOff>
    </xdr:from>
    <xdr:ext cx="469744" cy="259045"/>
    <xdr:sp macro="" textlink="">
      <xdr:nvSpPr>
        <xdr:cNvPr id="308" name="テキスト ボックス 307"/>
        <xdr:cNvSpPr txBox="1"/>
      </xdr:nvSpPr>
      <xdr:spPr>
        <a:xfrm>
          <a:off x="8515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698</xdr:rowOff>
    </xdr:from>
    <xdr:to>
      <xdr:col>11</xdr:col>
      <xdr:colOff>358775</xdr:colOff>
      <xdr:row>35</xdr:row>
      <xdr:rowOff>102298</xdr:rowOff>
    </xdr:to>
    <xdr:sp macro="" textlink="">
      <xdr:nvSpPr>
        <xdr:cNvPr id="309" name="円/楕円 308"/>
        <xdr:cNvSpPr/>
      </xdr:nvSpPr>
      <xdr:spPr>
        <a:xfrm>
          <a:off x="7810500" y="60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93425</xdr:rowOff>
    </xdr:from>
    <xdr:ext cx="469744" cy="259045"/>
    <xdr:sp macro="" textlink="">
      <xdr:nvSpPr>
        <xdr:cNvPr id="310" name="テキスト ボックス 309"/>
        <xdr:cNvSpPr txBox="1"/>
      </xdr:nvSpPr>
      <xdr:spPr>
        <a:xfrm>
          <a:off x="7626427" y="609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67183</xdr:rowOff>
    </xdr:from>
    <xdr:to>
      <xdr:col>10</xdr:col>
      <xdr:colOff>155575</xdr:colOff>
      <xdr:row>33</xdr:row>
      <xdr:rowOff>168783</xdr:rowOff>
    </xdr:to>
    <xdr:sp macro="" textlink="">
      <xdr:nvSpPr>
        <xdr:cNvPr id="311" name="円/楕円 310"/>
        <xdr:cNvSpPr/>
      </xdr:nvSpPr>
      <xdr:spPr>
        <a:xfrm>
          <a:off x="6921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159910</xdr:rowOff>
    </xdr:from>
    <xdr:ext cx="469744" cy="259045"/>
    <xdr:sp macro="" textlink="">
      <xdr:nvSpPr>
        <xdr:cNvPr id="312" name="テキスト ボックス 311"/>
        <xdr:cNvSpPr txBox="1"/>
      </xdr:nvSpPr>
      <xdr:spPr>
        <a:xfrm>
          <a:off x="6737427" y="58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5" name="直線コネクタ 334"/>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6"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37" name="直線コネクタ 336"/>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38"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39" name="直線コネクタ 338"/>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104724</xdr:rowOff>
    </xdr:from>
    <xdr:to>
      <xdr:col>15</xdr:col>
      <xdr:colOff>180975</xdr:colOff>
      <xdr:row>57</xdr:row>
      <xdr:rowOff>20371</xdr:rowOff>
    </xdr:to>
    <xdr:cxnSp macro="">
      <xdr:nvCxnSpPr>
        <xdr:cNvPr id="340" name="直線コネクタ 339"/>
        <xdr:cNvCxnSpPr/>
      </xdr:nvCxnSpPr>
      <xdr:spPr>
        <a:xfrm>
          <a:off x="9639300" y="9705924"/>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1"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2" name="フローチャート : 判断 341"/>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116916</xdr:rowOff>
    </xdr:from>
    <xdr:to>
      <xdr:col>14</xdr:col>
      <xdr:colOff>28575</xdr:colOff>
      <xdr:row>56</xdr:row>
      <xdr:rowOff>104724</xdr:rowOff>
    </xdr:to>
    <xdr:cxnSp macro="">
      <xdr:nvCxnSpPr>
        <xdr:cNvPr id="343" name="直線コネクタ 342"/>
        <xdr:cNvCxnSpPr/>
      </xdr:nvCxnSpPr>
      <xdr:spPr>
        <a:xfrm>
          <a:off x="8750300" y="954666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4" name="フローチャート : 判断 343"/>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5" name="テキスト ボックス 344"/>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116916</xdr:rowOff>
    </xdr:from>
    <xdr:to>
      <xdr:col>12</xdr:col>
      <xdr:colOff>511175</xdr:colOff>
      <xdr:row>55</xdr:row>
      <xdr:rowOff>155969</xdr:rowOff>
    </xdr:to>
    <xdr:cxnSp macro="">
      <xdr:nvCxnSpPr>
        <xdr:cNvPr id="346" name="直線コネクタ 345"/>
        <xdr:cNvCxnSpPr/>
      </xdr:nvCxnSpPr>
      <xdr:spPr>
        <a:xfrm flipV="1">
          <a:off x="7861300" y="9546666"/>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47" name="フローチャート : 判断 346"/>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48" name="テキスト ボックス 347"/>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155969</xdr:rowOff>
    </xdr:from>
    <xdr:to>
      <xdr:col>11</xdr:col>
      <xdr:colOff>307975</xdr:colOff>
      <xdr:row>56</xdr:row>
      <xdr:rowOff>83045</xdr:rowOff>
    </xdr:to>
    <xdr:cxnSp macro="">
      <xdr:nvCxnSpPr>
        <xdr:cNvPr id="349" name="直線コネクタ 348"/>
        <xdr:cNvCxnSpPr/>
      </xdr:nvCxnSpPr>
      <xdr:spPr>
        <a:xfrm flipV="1">
          <a:off x="6972300" y="9585719"/>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129857</xdr:rowOff>
    </xdr:from>
    <xdr:to>
      <xdr:col>11</xdr:col>
      <xdr:colOff>358775</xdr:colOff>
      <xdr:row>54</xdr:row>
      <xdr:rowOff>60007</xdr:rowOff>
    </xdr:to>
    <xdr:sp macro="" textlink="">
      <xdr:nvSpPr>
        <xdr:cNvPr id="350" name="フローチャート : 判断 349"/>
        <xdr:cNvSpPr/>
      </xdr:nvSpPr>
      <xdr:spPr>
        <a:xfrm>
          <a:off x="7810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76534</xdr:rowOff>
    </xdr:from>
    <xdr:ext cx="534377" cy="259045"/>
    <xdr:sp macro="" textlink="">
      <xdr:nvSpPr>
        <xdr:cNvPr id="351" name="テキスト ボックス 350"/>
        <xdr:cNvSpPr txBox="1"/>
      </xdr:nvSpPr>
      <xdr:spPr>
        <a:xfrm>
          <a:off x="7594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163347</xdr:rowOff>
    </xdr:from>
    <xdr:to>
      <xdr:col>10</xdr:col>
      <xdr:colOff>155575</xdr:colOff>
      <xdr:row>54</xdr:row>
      <xdr:rowOff>93497</xdr:rowOff>
    </xdr:to>
    <xdr:sp macro="" textlink="">
      <xdr:nvSpPr>
        <xdr:cNvPr id="352" name="フローチャート : 判断 351"/>
        <xdr:cNvSpPr/>
      </xdr:nvSpPr>
      <xdr:spPr>
        <a:xfrm>
          <a:off x="6921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110024</xdr:rowOff>
    </xdr:from>
    <xdr:ext cx="534377" cy="259045"/>
    <xdr:sp macro="" textlink="">
      <xdr:nvSpPr>
        <xdr:cNvPr id="353" name="テキスト ボックス 352"/>
        <xdr:cNvSpPr txBox="1"/>
      </xdr:nvSpPr>
      <xdr:spPr>
        <a:xfrm>
          <a:off x="6705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141021</xdr:rowOff>
    </xdr:from>
    <xdr:to>
      <xdr:col>15</xdr:col>
      <xdr:colOff>231775</xdr:colOff>
      <xdr:row>57</xdr:row>
      <xdr:rowOff>71171</xdr:rowOff>
    </xdr:to>
    <xdr:sp macro="" textlink="">
      <xdr:nvSpPr>
        <xdr:cNvPr id="359" name="円/楕円 358"/>
        <xdr:cNvSpPr/>
      </xdr:nvSpPr>
      <xdr:spPr>
        <a:xfrm>
          <a:off x="104267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119448</xdr:rowOff>
    </xdr:from>
    <xdr:ext cx="534377" cy="259045"/>
    <xdr:sp macro="" textlink="">
      <xdr:nvSpPr>
        <xdr:cNvPr id="360" name="農林水産業費該当値テキスト"/>
        <xdr:cNvSpPr txBox="1"/>
      </xdr:nvSpPr>
      <xdr:spPr>
        <a:xfrm>
          <a:off x="10528300" y="97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53924</xdr:rowOff>
    </xdr:from>
    <xdr:to>
      <xdr:col>14</xdr:col>
      <xdr:colOff>79375</xdr:colOff>
      <xdr:row>56</xdr:row>
      <xdr:rowOff>155524</xdr:rowOff>
    </xdr:to>
    <xdr:sp macro="" textlink="">
      <xdr:nvSpPr>
        <xdr:cNvPr id="361" name="円/楕円 360"/>
        <xdr:cNvSpPr/>
      </xdr:nvSpPr>
      <xdr:spPr>
        <a:xfrm>
          <a:off x="9588500" y="96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146651</xdr:rowOff>
    </xdr:from>
    <xdr:ext cx="534377" cy="259045"/>
    <xdr:sp macro="" textlink="">
      <xdr:nvSpPr>
        <xdr:cNvPr id="362" name="テキスト ボックス 361"/>
        <xdr:cNvSpPr txBox="1"/>
      </xdr:nvSpPr>
      <xdr:spPr>
        <a:xfrm>
          <a:off x="9359411" y="97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66116</xdr:rowOff>
    </xdr:from>
    <xdr:to>
      <xdr:col>12</xdr:col>
      <xdr:colOff>561975</xdr:colOff>
      <xdr:row>55</xdr:row>
      <xdr:rowOff>167716</xdr:rowOff>
    </xdr:to>
    <xdr:sp macro="" textlink="">
      <xdr:nvSpPr>
        <xdr:cNvPr id="363" name="円/楕円 362"/>
        <xdr:cNvSpPr/>
      </xdr:nvSpPr>
      <xdr:spPr>
        <a:xfrm>
          <a:off x="8699500" y="94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158843</xdr:rowOff>
    </xdr:from>
    <xdr:ext cx="534377" cy="259045"/>
    <xdr:sp macro="" textlink="">
      <xdr:nvSpPr>
        <xdr:cNvPr id="364" name="テキスト ボックス 363"/>
        <xdr:cNvSpPr txBox="1"/>
      </xdr:nvSpPr>
      <xdr:spPr>
        <a:xfrm>
          <a:off x="8483111" y="95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105169</xdr:rowOff>
    </xdr:from>
    <xdr:to>
      <xdr:col>11</xdr:col>
      <xdr:colOff>358775</xdr:colOff>
      <xdr:row>56</xdr:row>
      <xdr:rowOff>35319</xdr:rowOff>
    </xdr:to>
    <xdr:sp macro="" textlink="">
      <xdr:nvSpPr>
        <xdr:cNvPr id="365" name="円/楕円 364"/>
        <xdr:cNvSpPr/>
      </xdr:nvSpPr>
      <xdr:spPr>
        <a:xfrm>
          <a:off x="7810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26446</xdr:rowOff>
    </xdr:from>
    <xdr:ext cx="534377" cy="259045"/>
    <xdr:sp macro="" textlink="">
      <xdr:nvSpPr>
        <xdr:cNvPr id="366" name="テキスト ボックス 365"/>
        <xdr:cNvSpPr txBox="1"/>
      </xdr:nvSpPr>
      <xdr:spPr>
        <a:xfrm>
          <a:off x="7594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32245</xdr:rowOff>
    </xdr:from>
    <xdr:to>
      <xdr:col>10</xdr:col>
      <xdr:colOff>155575</xdr:colOff>
      <xdr:row>56</xdr:row>
      <xdr:rowOff>133845</xdr:rowOff>
    </xdr:to>
    <xdr:sp macro="" textlink="">
      <xdr:nvSpPr>
        <xdr:cNvPr id="367" name="円/楕円 366"/>
        <xdr:cNvSpPr/>
      </xdr:nvSpPr>
      <xdr:spPr>
        <a:xfrm>
          <a:off x="6921500" y="96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124972</xdr:rowOff>
    </xdr:from>
    <xdr:ext cx="534377" cy="259045"/>
    <xdr:sp macro="" textlink="">
      <xdr:nvSpPr>
        <xdr:cNvPr id="368" name="テキスト ボックス 367"/>
        <xdr:cNvSpPr txBox="1"/>
      </xdr:nvSpPr>
      <xdr:spPr>
        <a:xfrm>
          <a:off x="6705111" y="97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2" name="直線コネクタ 391"/>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3" name="商工費最小値テキスト"/>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4" name="直線コネクタ 393"/>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5" name="商工費最大値テキスト"/>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6" name="直線コネクタ 395"/>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169091</xdr:rowOff>
    </xdr:from>
    <xdr:to>
      <xdr:col>15</xdr:col>
      <xdr:colOff>180975</xdr:colOff>
      <xdr:row>75</xdr:row>
      <xdr:rowOff>84281</xdr:rowOff>
    </xdr:to>
    <xdr:cxnSp macro="">
      <xdr:nvCxnSpPr>
        <xdr:cNvPr id="397" name="直線コネクタ 396"/>
        <xdr:cNvCxnSpPr/>
      </xdr:nvCxnSpPr>
      <xdr:spPr>
        <a:xfrm>
          <a:off x="9639300" y="12856391"/>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15569</xdr:rowOff>
    </xdr:from>
    <xdr:ext cx="534377" cy="259045"/>
    <xdr:sp macro="" textlink="">
      <xdr:nvSpPr>
        <xdr:cNvPr id="398" name="商工費平均値テキスト"/>
        <xdr:cNvSpPr txBox="1"/>
      </xdr:nvSpPr>
      <xdr:spPr>
        <a:xfrm>
          <a:off x="10528300" y="1253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399" name="フローチャート : 判断 398"/>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63936</xdr:rowOff>
    </xdr:from>
    <xdr:to>
      <xdr:col>14</xdr:col>
      <xdr:colOff>28575</xdr:colOff>
      <xdr:row>74</xdr:row>
      <xdr:rowOff>169091</xdr:rowOff>
    </xdr:to>
    <xdr:cxnSp macro="">
      <xdr:nvCxnSpPr>
        <xdr:cNvPr id="400" name="直線コネクタ 399"/>
        <xdr:cNvCxnSpPr/>
      </xdr:nvCxnSpPr>
      <xdr:spPr>
        <a:xfrm>
          <a:off x="8750300" y="12751236"/>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1" name="フローチャート : 判断 400"/>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62944</xdr:rowOff>
    </xdr:from>
    <xdr:ext cx="534377" cy="259045"/>
    <xdr:sp macro="" textlink="">
      <xdr:nvSpPr>
        <xdr:cNvPr id="402" name="テキスト ボックス 401"/>
        <xdr:cNvSpPr txBox="1"/>
      </xdr:nvSpPr>
      <xdr:spPr>
        <a:xfrm>
          <a:off x="93594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41761</xdr:rowOff>
    </xdr:from>
    <xdr:to>
      <xdr:col>12</xdr:col>
      <xdr:colOff>511175</xdr:colOff>
      <xdr:row>74</xdr:row>
      <xdr:rowOff>63936</xdr:rowOff>
    </xdr:to>
    <xdr:cxnSp macro="">
      <xdr:nvCxnSpPr>
        <xdr:cNvPr id="403" name="直線コネクタ 402"/>
        <xdr:cNvCxnSpPr/>
      </xdr:nvCxnSpPr>
      <xdr:spPr>
        <a:xfrm>
          <a:off x="7861300" y="1272906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4" name="フローチャート : 判断 403"/>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13403</xdr:rowOff>
    </xdr:from>
    <xdr:ext cx="534377" cy="259045"/>
    <xdr:sp macro="" textlink="">
      <xdr:nvSpPr>
        <xdr:cNvPr id="405" name="テキスト ボックス 404"/>
        <xdr:cNvSpPr txBox="1"/>
      </xdr:nvSpPr>
      <xdr:spPr>
        <a:xfrm>
          <a:off x="8483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101067</xdr:rowOff>
    </xdr:from>
    <xdr:to>
      <xdr:col>11</xdr:col>
      <xdr:colOff>307975</xdr:colOff>
      <xdr:row>74</xdr:row>
      <xdr:rowOff>41761</xdr:rowOff>
    </xdr:to>
    <xdr:cxnSp macro="">
      <xdr:nvCxnSpPr>
        <xdr:cNvPr id="406" name="直線コネクタ 405"/>
        <xdr:cNvCxnSpPr/>
      </xdr:nvCxnSpPr>
      <xdr:spPr>
        <a:xfrm>
          <a:off x="6972300" y="12616917"/>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65289</xdr:rowOff>
    </xdr:from>
    <xdr:to>
      <xdr:col>11</xdr:col>
      <xdr:colOff>358775</xdr:colOff>
      <xdr:row>71</xdr:row>
      <xdr:rowOff>166889</xdr:rowOff>
    </xdr:to>
    <xdr:sp macro="" textlink="">
      <xdr:nvSpPr>
        <xdr:cNvPr id="407" name="フローチャート : 判断 406"/>
        <xdr:cNvSpPr/>
      </xdr:nvSpPr>
      <xdr:spPr>
        <a:xfrm>
          <a:off x="7810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11966</xdr:rowOff>
    </xdr:from>
    <xdr:ext cx="534377" cy="259045"/>
    <xdr:sp macro="" textlink="">
      <xdr:nvSpPr>
        <xdr:cNvPr id="408" name="テキスト ボックス 407"/>
        <xdr:cNvSpPr txBox="1"/>
      </xdr:nvSpPr>
      <xdr:spPr>
        <a:xfrm>
          <a:off x="7594111" y="12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158949</xdr:rowOff>
    </xdr:from>
    <xdr:to>
      <xdr:col>10</xdr:col>
      <xdr:colOff>155575</xdr:colOff>
      <xdr:row>72</xdr:row>
      <xdr:rowOff>89099</xdr:rowOff>
    </xdr:to>
    <xdr:sp macro="" textlink="">
      <xdr:nvSpPr>
        <xdr:cNvPr id="409" name="フローチャート : 判断 408"/>
        <xdr:cNvSpPr/>
      </xdr:nvSpPr>
      <xdr:spPr>
        <a:xfrm>
          <a:off x="6921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105626</xdr:rowOff>
    </xdr:from>
    <xdr:ext cx="534377" cy="259045"/>
    <xdr:sp macro="" textlink="">
      <xdr:nvSpPr>
        <xdr:cNvPr id="410" name="テキスト ボックス 409"/>
        <xdr:cNvSpPr txBox="1"/>
      </xdr:nvSpPr>
      <xdr:spPr>
        <a:xfrm>
          <a:off x="6705111" y="121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33481</xdr:rowOff>
    </xdr:from>
    <xdr:to>
      <xdr:col>15</xdr:col>
      <xdr:colOff>231775</xdr:colOff>
      <xdr:row>75</xdr:row>
      <xdr:rowOff>135081</xdr:rowOff>
    </xdr:to>
    <xdr:sp macro="" textlink="">
      <xdr:nvSpPr>
        <xdr:cNvPr id="416" name="円/楕円 415"/>
        <xdr:cNvSpPr/>
      </xdr:nvSpPr>
      <xdr:spPr>
        <a:xfrm>
          <a:off x="10426700" y="12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11908</xdr:rowOff>
    </xdr:from>
    <xdr:ext cx="534377" cy="259045"/>
    <xdr:sp macro="" textlink="">
      <xdr:nvSpPr>
        <xdr:cNvPr id="417" name="商工費該当値テキスト"/>
        <xdr:cNvSpPr txBox="1"/>
      </xdr:nvSpPr>
      <xdr:spPr>
        <a:xfrm>
          <a:off x="10528300" y="128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118291</xdr:rowOff>
    </xdr:from>
    <xdr:to>
      <xdr:col>14</xdr:col>
      <xdr:colOff>79375</xdr:colOff>
      <xdr:row>75</xdr:row>
      <xdr:rowOff>48441</xdr:rowOff>
    </xdr:to>
    <xdr:sp macro="" textlink="">
      <xdr:nvSpPr>
        <xdr:cNvPr id="418" name="円/楕円 417"/>
        <xdr:cNvSpPr/>
      </xdr:nvSpPr>
      <xdr:spPr>
        <a:xfrm>
          <a:off x="9588500" y="128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39568</xdr:rowOff>
    </xdr:from>
    <xdr:ext cx="534377" cy="259045"/>
    <xdr:sp macro="" textlink="">
      <xdr:nvSpPr>
        <xdr:cNvPr id="419" name="テキスト ボックス 418"/>
        <xdr:cNvSpPr txBox="1"/>
      </xdr:nvSpPr>
      <xdr:spPr>
        <a:xfrm>
          <a:off x="9359411" y="1289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13136</xdr:rowOff>
    </xdr:from>
    <xdr:to>
      <xdr:col>12</xdr:col>
      <xdr:colOff>561975</xdr:colOff>
      <xdr:row>74</xdr:row>
      <xdr:rowOff>114736</xdr:rowOff>
    </xdr:to>
    <xdr:sp macro="" textlink="">
      <xdr:nvSpPr>
        <xdr:cNvPr id="420" name="円/楕円 419"/>
        <xdr:cNvSpPr/>
      </xdr:nvSpPr>
      <xdr:spPr>
        <a:xfrm>
          <a:off x="8699500" y="12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105863</xdr:rowOff>
    </xdr:from>
    <xdr:ext cx="534377" cy="259045"/>
    <xdr:sp macro="" textlink="">
      <xdr:nvSpPr>
        <xdr:cNvPr id="421" name="テキスト ボックス 420"/>
        <xdr:cNvSpPr txBox="1"/>
      </xdr:nvSpPr>
      <xdr:spPr>
        <a:xfrm>
          <a:off x="8483111" y="12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162411</xdr:rowOff>
    </xdr:from>
    <xdr:to>
      <xdr:col>11</xdr:col>
      <xdr:colOff>358775</xdr:colOff>
      <xdr:row>74</xdr:row>
      <xdr:rowOff>92561</xdr:rowOff>
    </xdr:to>
    <xdr:sp macro="" textlink="">
      <xdr:nvSpPr>
        <xdr:cNvPr id="422" name="円/楕円 421"/>
        <xdr:cNvSpPr/>
      </xdr:nvSpPr>
      <xdr:spPr>
        <a:xfrm>
          <a:off x="7810500" y="126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83688</xdr:rowOff>
    </xdr:from>
    <xdr:ext cx="534377" cy="259045"/>
    <xdr:sp macro="" textlink="">
      <xdr:nvSpPr>
        <xdr:cNvPr id="423" name="テキスト ボックス 422"/>
        <xdr:cNvSpPr txBox="1"/>
      </xdr:nvSpPr>
      <xdr:spPr>
        <a:xfrm>
          <a:off x="7594111" y="1277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50267</xdr:rowOff>
    </xdr:from>
    <xdr:to>
      <xdr:col>10</xdr:col>
      <xdr:colOff>155575</xdr:colOff>
      <xdr:row>73</xdr:row>
      <xdr:rowOff>151867</xdr:rowOff>
    </xdr:to>
    <xdr:sp macro="" textlink="">
      <xdr:nvSpPr>
        <xdr:cNvPr id="424" name="円/楕円 423"/>
        <xdr:cNvSpPr/>
      </xdr:nvSpPr>
      <xdr:spPr>
        <a:xfrm>
          <a:off x="6921500" y="125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142994</xdr:rowOff>
    </xdr:from>
    <xdr:ext cx="534377" cy="259045"/>
    <xdr:sp macro="" textlink="">
      <xdr:nvSpPr>
        <xdr:cNvPr id="425" name="テキスト ボックス 424"/>
        <xdr:cNvSpPr txBox="1"/>
      </xdr:nvSpPr>
      <xdr:spPr>
        <a:xfrm>
          <a:off x="6705111" y="126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6" name="直線コネクタ 445"/>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47"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48" name="直線コネクタ 447"/>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49"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0" name="直線コネクタ 449"/>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141529</xdr:rowOff>
    </xdr:from>
    <xdr:to>
      <xdr:col>15</xdr:col>
      <xdr:colOff>180975</xdr:colOff>
      <xdr:row>96</xdr:row>
      <xdr:rowOff>27274</xdr:rowOff>
    </xdr:to>
    <xdr:cxnSp macro="">
      <xdr:nvCxnSpPr>
        <xdr:cNvPr id="451" name="直線コネクタ 450"/>
        <xdr:cNvCxnSpPr/>
      </xdr:nvCxnSpPr>
      <xdr:spPr>
        <a:xfrm>
          <a:off x="9639300" y="16429279"/>
          <a:ext cx="8382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133814</xdr:rowOff>
    </xdr:from>
    <xdr:ext cx="534377" cy="259045"/>
    <xdr:sp macro="" textlink="">
      <xdr:nvSpPr>
        <xdr:cNvPr id="452" name="土木費平均値テキスト"/>
        <xdr:cNvSpPr txBox="1"/>
      </xdr:nvSpPr>
      <xdr:spPr>
        <a:xfrm>
          <a:off x="10528300" y="1607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3" name="フローチャート : 判断 452"/>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81499</xdr:rowOff>
    </xdr:from>
    <xdr:to>
      <xdr:col>14</xdr:col>
      <xdr:colOff>28575</xdr:colOff>
      <xdr:row>95</xdr:row>
      <xdr:rowOff>141529</xdr:rowOff>
    </xdr:to>
    <xdr:cxnSp macro="">
      <xdr:nvCxnSpPr>
        <xdr:cNvPr id="454" name="直線コネクタ 453"/>
        <xdr:cNvCxnSpPr/>
      </xdr:nvCxnSpPr>
      <xdr:spPr>
        <a:xfrm>
          <a:off x="8750300" y="16369249"/>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5" name="フローチャート : 判断 454"/>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6" name="テキスト ボックス 455"/>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81499</xdr:rowOff>
    </xdr:from>
    <xdr:to>
      <xdr:col>12</xdr:col>
      <xdr:colOff>511175</xdr:colOff>
      <xdr:row>95</xdr:row>
      <xdr:rowOff>154651</xdr:rowOff>
    </xdr:to>
    <xdr:cxnSp macro="">
      <xdr:nvCxnSpPr>
        <xdr:cNvPr id="457" name="直線コネクタ 456"/>
        <xdr:cNvCxnSpPr/>
      </xdr:nvCxnSpPr>
      <xdr:spPr>
        <a:xfrm flipV="1">
          <a:off x="7861300" y="1636924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58" name="フローチャート : 判断 457"/>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59" name="テキスト ボックス 458"/>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154651</xdr:rowOff>
    </xdr:from>
    <xdr:to>
      <xdr:col>11</xdr:col>
      <xdr:colOff>307975</xdr:colOff>
      <xdr:row>96</xdr:row>
      <xdr:rowOff>94346</xdr:rowOff>
    </xdr:to>
    <xdr:cxnSp macro="">
      <xdr:nvCxnSpPr>
        <xdr:cNvPr id="460" name="直線コネクタ 459"/>
        <xdr:cNvCxnSpPr/>
      </xdr:nvCxnSpPr>
      <xdr:spPr>
        <a:xfrm flipV="1">
          <a:off x="6972300" y="16442401"/>
          <a:ext cx="8890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48941</xdr:rowOff>
    </xdr:from>
    <xdr:to>
      <xdr:col>11</xdr:col>
      <xdr:colOff>358775</xdr:colOff>
      <xdr:row>94</xdr:row>
      <xdr:rowOff>150541</xdr:rowOff>
    </xdr:to>
    <xdr:sp macro="" textlink="">
      <xdr:nvSpPr>
        <xdr:cNvPr id="461" name="フローチャート : 判断 460"/>
        <xdr:cNvSpPr/>
      </xdr:nvSpPr>
      <xdr:spPr>
        <a:xfrm>
          <a:off x="7810500" y="161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167068</xdr:rowOff>
    </xdr:from>
    <xdr:ext cx="534377" cy="259045"/>
    <xdr:sp macro="" textlink="">
      <xdr:nvSpPr>
        <xdr:cNvPr id="462" name="テキスト ボックス 461"/>
        <xdr:cNvSpPr txBox="1"/>
      </xdr:nvSpPr>
      <xdr:spPr>
        <a:xfrm>
          <a:off x="7594111" y="159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107187</xdr:rowOff>
    </xdr:from>
    <xdr:to>
      <xdr:col>10</xdr:col>
      <xdr:colOff>155575</xdr:colOff>
      <xdr:row>96</xdr:row>
      <xdr:rowOff>37337</xdr:rowOff>
    </xdr:to>
    <xdr:sp macro="" textlink="">
      <xdr:nvSpPr>
        <xdr:cNvPr id="463" name="フローチャート : 判断 462"/>
        <xdr:cNvSpPr/>
      </xdr:nvSpPr>
      <xdr:spPr>
        <a:xfrm>
          <a:off x="6921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53864</xdr:rowOff>
    </xdr:from>
    <xdr:ext cx="534377" cy="259045"/>
    <xdr:sp macro="" textlink="">
      <xdr:nvSpPr>
        <xdr:cNvPr id="464" name="テキスト ボックス 463"/>
        <xdr:cNvSpPr txBox="1"/>
      </xdr:nvSpPr>
      <xdr:spPr>
        <a:xfrm>
          <a:off x="6705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147924</xdr:rowOff>
    </xdr:from>
    <xdr:to>
      <xdr:col>15</xdr:col>
      <xdr:colOff>231775</xdr:colOff>
      <xdr:row>96</xdr:row>
      <xdr:rowOff>78074</xdr:rowOff>
    </xdr:to>
    <xdr:sp macro="" textlink="">
      <xdr:nvSpPr>
        <xdr:cNvPr id="470" name="円/楕円 469"/>
        <xdr:cNvSpPr/>
      </xdr:nvSpPr>
      <xdr:spPr>
        <a:xfrm>
          <a:off x="10426700" y="1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126351</xdr:rowOff>
    </xdr:from>
    <xdr:ext cx="534377" cy="259045"/>
    <xdr:sp macro="" textlink="">
      <xdr:nvSpPr>
        <xdr:cNvPr id="471" name="土木費該当値テキスト"/>
        <xdr:cNvSpPr txBox="1"/>
      </xdr:nvSpPr>
      <xdr:spPr>
        <a:xfrm>
          <a:off x="10528300" y="1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49,959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90729</xdr:rowOff>
    </xdr:from>
    <xdr:to>
      <xdr:col>14</xdr:col>
      <xdr:colOff>79375</xdr:colOff>
      <xdr:row>96</xdr:row>
      <xdr:rowOff>20879</xdr:rowOff>
    </xdr:to>
    <xdr:sp macro="" textlink="">
      <xdr:nvSpPr>
        <xdr:cNvPr id="472" name="円/楕円 471"/>
        <xdr:cNvSpPr/>
      </xdr:nvSpPr>
      <xdr:spPr>
        <a:xfrm>
          <a:off x="9588500" y="163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12006</xdr:rowOff>
    </xdr:from>
    <xdr:ext cx="534377" cy="259045"/>
    <xdr:sp macro="" textlink="">
      <xdr:nvSpPr>
        <xdr:cNvPr id="473" name="テキスト ボックス 472"/>
        <xdr:cNvSpPr txBox="1"/>
      </xdr:nvSpPr>
      <xdr:spPr>
        <a:xfrm>
          <a:off x="9359411"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30699</xdr:rowOff>
    </xdr:from>
    <xdr:to>
      <xdr:col>12</xdr:col>
      <xdr:colOff>561975</xdr:colOff>
      <xdr:row>95</xdr:row>
      <xdr:rowOff>132299</xdr:rowOff>
    </xdr:to>
    <xdr:sp macro="" textlink="">
      <xdr:nvSpPr>
        <xdr:cNvPr id="474" name="円/楕円 473"/>
        <xdr:cNvSpPr/>
      </xdr:nvSpPr>
      <xdr:spPr>
        <a:xfrm>
          <a:off x="8699500" y="16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123426</xdr:rowOff>
    </xdr:from>
    <xdr:ext cx="534377" cy="259045"/>
    <xdr:sp macro="" textlink="">
      <xdr:nvSpPr>
        <xdr:cNvPr id="475" name="テキスト ボックス 474"/>
        <xdr:cNvSpPr txBox="1"/>
      </xdr:nvSpPr>
      <xdr:spPr>
        <a:xfrm>
          <a:off x="8483111" y="164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103851</xdr:rowOff>
    </xdr:from>
    <xdr:to>
      <xdr:col>11</xdr:col>
      <xdr:colOff>358775</xdr:colOff>
      <xdr:row>96</xdr:row>
      <xdr:rowOff>34001</xdr:rowOff>
    </xdr:to>
    <xdr:sp macro="" textlink="">
      <xdr:nvSpPr>
        <xdr:cNvPr id="476" name="円/楕円 475"/>
        <xdr:cNvSpPr/>
      </xdr:nvSpPr>
      <xdr:spPr>
        <a:xfrm>
          <a:off x="78105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25128</xdr:rowOff>
    </xdr:from>
    <xdr:ext cx="534377" cy="259045"/>
    <xdr:sp macro="" textlink="">
      <xdr:nvSpPr>
        <xdr:cNvPr id="477" name="テキスト ボックス 476"/>
        <xdr:cNvSpPr txBox="1"/>
      </xdr:nvSpPr>
      <xdr:spPr>
        <a:xfrm>
          <a:off x="7594111" y="164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43546</xdr:rowOff>
    </xdr:from>
    <xdr:to>
      <xdr:col>10</xdr:col>
      <xdr:colOff>155575</xdr:colOff>
      <xdr:row>96</xdr:row>
      <xdr:rowOff>145146</xdr:rowOff>
    </xdr:to>
    <xdr:sp macro="" textlink="">
      <xdr:nvSpPr>
        <xdr:cNvPr id="478" name="円/楕円 477"/>
        <xdr:cNvSpPr/>
      </xdr:nvSpPr>
      <xdr:spPr>
        <a:xfrm>
          <a:off x="6921500" y="165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136273</xdr:rowOff>
    </xdr:from>
    <xdr:ext cx="534377" cy="259045"/>
    <xdr:sp macro="" textlink="">
      <xdr:nvSpPr>
        <xdr:cNvPr id="479" name="テキスト ボックス 478"/>
        <xdr:cNvSpPr txBox="1"/>
      </xdr:nvSpPr>
      <xdr:spPr>
        <a:xfrm>
          <a:off x="6705111" y="165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134366</xdr:rowOff>
    </xdr:from>
    <xdr:to>
      <xdr:col>23</xdr:col>
      <xdr:colOff>516889</xdr:colOff>
      <xdr:row>36</xdr:row>
      <xdr:rowOff>83122</xdr:rowOff>
    </xdr:to>
    <xdr:cxnSp macro="">
      <xdr:nvCxnSpPr>
        <xdr:cNvPr id="502" name="直線コネクタ 501"/>
        <xdr:cNvCxnSpPr/>
      </xdr:nvCxnSpPr>
      <xdr:spPr>
        <a:xfrm flipV="1">
          <a:off x="16317595" y="5106416"/>
          <a:ext cx="1269" cy="114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86949</xdr:rowOff>
    </xdr:from>
    <xdr:ext cx="534377" cy="259045"/>
    <xdr:sp macro="" textlink="">
      <xdr:nvSpPr>
        <xdr:cNvPr id="503" name="警察費最小値テキスト"/>
        <xdr:cNvSpPr txBox="1"/>
      </xdr:nvSpPr>
      <xdr:spPr>
        <a:xfrm>
          <a:off x="16370300" y="62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36</xdr:row>
      <xdr:rowOff>83122</xdr:rowOff>
    </xdr:from>
    <xdr:to>
      <xdr:col>23</xdr:col>
      <xdr:colOff>606425</xdr:colOff>
      <xdr:row>36</xdr:row>
      <xdr:rowOff>83122</xdr:rowOff>
    </xdr:to>
    <xdr:cxnSp macro="">
      <xdr:nvCxnSpPr>
        <xdr:cNvPr id="504" name="直線コネクタ 503"/>
        <xdr:cNvCxnSpPr/>
      </xdr:nvCxnSpPr>
      <xdr:spPr>
        <a:xfrm>
          <a:off x="16230600" y="625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81043</xdr:rowOff>
    </xdr:from>
    <xdr:ext cx="534377" cy="259045"/>
    <xdr:sp macro="" textlink="">
      <xdr:nvSpPr>
        <xdr:cNvPr id="505" name="警察費最大値テキスト"/>
        <xdr:cNvSpPr txBox="1"/>
      </xdr:nvSpPr>
      <xdr:spPr>
        <a:xfrm>
          <a:off x="16370300" y="48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29</xdr:row>
      <xdr:rowOff>134366</xdr:rowOff>
    </xdr:from>
    <xdr:to>
      <xdr:col>23</xdr:col>
      <xdr:colOff>606425</xdr:colOff>
      <xdr:row>29</xdr:row>
      <xdr:rowOff>134366</xdr:rowOff>
    </xdr:to>
    <xdr:cxnSp macro="">
      <xdr:nvCxnSpPr>
        <xdr:cNvPr id="506" name="直線コネクタ 505"/>
        <xdr:cNvCxnSpPr/>
      </xdr:nvCxnSpPr>
      <xdr:spPr>
        <a:xfrm>
          <a:off x="16230600" y="510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57976</xdr:rowOff>
    </xdr:from>
    <xdr:to>
      <xdr:col>23</xdr:col>
      <xdr:colOff>517525</xdr:colOff>
      <xdr:row>37</xdr:row>
      <xdr:rowOff>43878</xdr:rowOff>
    </xdr:to>
    <xdr:cxnSp macro="">
      <xdr:nvCxnSpPr>
        <xdr:cNvPr id="507" name="直線コネクタ 506"/>
        <xdr:cNvCxnSpPr/>
      </xdr:nvCxnSpPr>
      <xdr:spPr>
        <a:xfrm flipV="1">
          <a:off x="15481300" y="6230176"/>
          <a:ext cx="838200" cy="1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136161</xdr:rowOff>
    </xdr:from>
    <xdr:ext cx="534377" cy="259045"/>
    <xdr:sp macro="" textlink="">
      <xdr:nvSpPr>
        <xdr:cNvPr id="508" name="警察費平均値テキスト"/>
        <xdr:cNvSpPr txBox="1"/>
      </xdr:nvSpPr>
      <xdr:spPr>
        <a:xfrm>
          <a:off x="16370300" y="5622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113284</xdr:rowOff>
    </xdr:from>
    <xdr:to>
      <xdr:col>23</xdr:col>
      <xdr:colOff>568325</xdr:colOff>
      <xdr:row>34</xdr:row>
      <xdr:rowOff>43434</xdr:rowOff>
    </xdr:to>
    <xdr:sp macro="" textlink="">
      <xdr:nvSpPr>
        <xdr:cNvPr id="509" name="フローチャート : 判断 508"/>
        <xdr:cNvSpPr/>
      </xdr:nvSpPr>
      <xdr:spPr>
        <a:xfrm>
          <a:off x="162687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43878</xdr:rowOff>
    </xdr:from>
    <xdr:to>
      <xdr:col>22</xdr:col>
      <xdr:colOff>365125</xdr:colOff>
      <xdr:row>37</xdr:row>
      <xdr:rowOff>68834</xdr:rowOff>
    </xdr:to>
    <xdr:cxnSp macro="">
      <xdr:nvCxnSpPr>
        <xdr:cNvPr id="510" name="直線コネクタ 509"/>
        <xdr:cNvCxnSpPr/>
      </xdr:nvCxnSpPr>
      <xdr:spPr>
        <a:xfrm flipV="1">
          <a:off x="14592300" y="638752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48514</xdr:rowOff>
    </xdr:from>
    <xdr:to>
      <xdr:col>22</xdr:col>
      <xdr:colOff>415925</xdr:colOff>
      <xdr:row>34</xdr:row>
      <xdr:rowOff>150114</xdr:rowOff>
    </xdr:to>
    <xdr:sp macro="" textlink="">
      <xdr:nvSpPr>
        <xdr:cNvPr id="511" name="フローチャート : 判断 510"/>
        <xdr:cNvSpPr/>
      </xdr:nvSpPr>
      <xdr:spPr>
        <a:xfrm>
          <a:off x="15430500" y="587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166641</xdr:rowOff>
    </xdr:from>
    <xdr:ext cx="534377" cy="259045"/>
    <xdr:sp macro="" textlink="">
      <xdr:nvSpPr>
        <xdr:cNvPr id="512" name="テキスト ボックス 511"/>
        <xdr:cNvSpPr txBox="1"/>
      </xdr:nvSpPr>
      <xdr:spPr>
        <a:xfrm>
          <a:off x="15201411" y="56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68834</xdr:rowOff>
    </xdr:from>
    <xdr:to>
      <xdr:col>21</xdr:col>
      <xdr:colOff>161925</xdr:colOff>
      <xdr:row>37</xdr:row>
      <xdr:rowOff>170180</xdr:rowOff>
    </xdr:to>
    <xdr:cxnSp macro="">
      <xdr:nvCxnSpPr>
        <xdr:cNvPr id="513" name="直線コネクタ 512"/>
        <xdr:cNvCxnSpPr/>
      </xdr:nvCxnSpPr>
      <xdr:spPr>
        <a:xfrm flipV="1">
          <a:off x="13703300" y="64124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65659</xdr:rowOff>
    </xdr:from>
    <xdr:to>
      <xdr:col>21</xdr:col>
      <xdr:colOff>212725</xdr:colOff>
      <xdr:row>34</xdr:row>
      <xdr:rowOff>167259</xdr:rowOff>
    </xdr:to>
    <xdr:sp macro="" textlink="">
      <xdr:nvSpPr>
        <xdr:cNvPr id="514" name="フローチャート : 判断 513"/>
        <xdr:cNvSpPr/>
      </xdr:nvSpPr>
      <xdr:spPr>
        <a:xfrm>
          <a:off x="14541500" y="58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12336</xdr:rowOff>
    </xdr:from>
    <xdr:ext cx="534377" cy="259045"/>
    <xdr:sp macro="" textlink="">
      <xdr:nvSpPr>
        <xdr:cNvPr id="515" name="テキスト ボックス 514"/>
        <xdr:cNvSpPr txBox="1"/>
      </xdr:nvSpPr>
      <xdr:spPr>
        <a:xfrm>
          <a:off x="14325111" y="56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139700</xdr:rowOff>
    </xdr:from>
    <xdr:to>
      <xdr:col>19</xdr:col>
      <xdr:colOff>644525</xdr:colOff>
      <xdr:row>37</xdr:row>
      <xdr:rowOff>170180</xdr:rowOff>
    </xdr:to>
    <xdr:cxnSp macro="">
      <xdr:nvCxnSpPr>
        <xdr:cNvPr id="516" name="直線コネクタ 515"/>
        <xdr:cNvCxnSpPr/>
      </xdr:nvCxnSpPr>
      <xdr:spPr>
        <a:xfrm>
          <a:off x="12814300" y="63119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98806</xdr:rowOff>
    </xdr:from>
    <xdr:to>
      <xdr:col>20</xdr:col>
      <xdr:colOff>9525</xdr:colOff>
      <xdr:row>36</xdr:row>
      <xdr:rowOff>28956</xdr:rowOff>
    </xdr:to>
    <xdr:sp macro="" textlink="">
      <xdr:nvSpPr>
        <xdr:cNvPr id="517" name="フローチャート : 判断 516"/>
        <xdr:cNvSpPr/>
      </xdr:nvSpPr>
      <xdr:spPr>
        <a:xfrm>
          <a:off x="13652500" y="60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45483</xdr:rowOff>
    </xdr:from>
    <xdr:ext cx="534377" cy="259045"/>
    <xdr:sp macro="" textlink="">
      <xdr:nvSpPr>
        <xdr:cNvPr id="518" name="テキスト ボックス 517"/>
        <xdr:cNvSpPr txBox="1"/>
      </xdr:nvSpPr>
      <xdr:spPr>
        <a:xfrm>
          <a:off x="13436111" y="58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159004</xdr:rowOff>
    </xdr:from>
    <xdr:to>
      <xdr:col>18</xdr:col>
      <xdr:colOff>492125</xdr:colOff>
      <xdr:row>35</xdr:row>
      <xdr:rowOff>89154</xdr:rowOff>
    </xdr:to>
    <xdr:sp macro="" textlink="">
      <xdr:nvSpPr>
        <xdr:cNvPr id="519" name="フローチャート : 判断 518"/>
        <xdr:cNvSpPr/>
      </xdr:nvSpPr>
      <xdr:spPr>
        <a:xfrm>
          <a:off x="12763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105681</xdr:rowOff>
    </xdr:from>
    <xdr:ext cx="534377" cy="259045"/>
    <xdr:sp macro="" textlink="">
      <xdr:nvSpPr>
        <xdr:cNvPr id="520" name="テキスト ボックス 519"/>
        <xdr:cNvSpPr txBox="1"/>
      </xdr:nvSpPr>
      <xdr:spPr>
        <a:xfrm>
          <a:off x="12547111" y="57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7176</xdr:rowOff>
    </xdr:from>
    <xdr:to>
      <xdr:col>23</xdr:col>
      <xdr:colOff>568325</xdr:colOff>
      <xdr:row>36</xdr:row>
      <xdr:rowOff>108776</xdr:rowOff>
    </xdr:to>
    <xdr:sp macro="" textlink="">
      <xdr:nvSpPr>
        <xdr:cNvPr id="526" name="円/楕円 525"/>
        <xdr:cNvSpPr/>
      </xdr:nvSpPr>
      <xdr:spPr>
        <a:xfrm>
          <a:off x="16268700" y="61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93553</xdr:rowOff>
    </xdr:from>
    <xdr:ext cx="534377" cy="259045"/>
    <xdr:sp macro="" textlink="">
      <xdr:nvSpPr>
        <xdr:cNvPr id="527" name="警察費該当値テキスト"/>
        <xdr:cNvSpPr txBox="1"/>
      </xdr:nvSpPr>
      <xdr:spPr>
        <a:xfrm>
          <a:off x="16370300" y="609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164528</xdr:rowOff>
    </xdr:from>
    <xdr:to>
      <xdr:col>22</xdr:col>
      <xdr:colOff>415925</xdr:colOff>
      <xdr:row>37</xdr:row>
      <xdr:rowOff>94678</xdr:rowOff>
    </xdr:to>
    <xdr:sp macro="" textlink="">
      <xdr:nvSpPr>
        <xdr:cNvPr id="528" name="円/楕円 527"/>
        <xdr:cNvSpPr/>
      </xdr:nvSpPr>
      <xdr:spPr>
        <a:xfrm>
          <a:off x="154305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85805</xdr:rowOff>
    </xdr:from>
    <xdr:ext cx="534377" cy="259045"/>
    <xdr:sp macro="" textlink="">
      <xdr:nvSpPr>
        <xdr:cNvPr id="529" name="テキスト ボックス 528"/>
        <xdr:cNvSpPr txBox="1"/>
      </xdr:nvSpPr>
      <xdr:spPr>
        <a:xfrm>
          <a:off x="15201411" y="64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18034</xdr:rowOff>
    </xdr:from>
    <xdr:to>
      <xdr:col>21</xdr:col>
      <xdr:colOff>212725</xdr:colOff>
      <xdr:row>37</xdr:row>
      <xdr:rowOff>119634</xdr:rowOff>
    </xdr:to>
    <xdr:sp macro="" textlink="">
      <xdr:nvSpPr>
        <xdr:cNvPr id="530" name="円/楕円 529"/>
        <xdr:cNvSpPr/>
      </xdr:nvSpPr>
      <xdr:spPr>
        <a:xfrm>
          <a:off x="14541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110761</xdr:rowOff>
    </xdr:from>
    <xdr:ext cx="534377" cy="259045"/>
    <xdr:sp macro="" textlink="">
      <xdr:nvSpPr>
        <xdr:cNvPr id="531" name="テキスト ボックス 530"/>
        <xdr:cNvSpPr txBox="1"/>
      </xdr:nvSpPr>
      <xdr:spPr>
        <a:xfrm>
          <a:off x="14325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119380</xdr:rowOff>
    </xdr:from>
    <xdr:to>
      <xdr:col>20</xdr:col>
      <xdr:colOff>9525</xdr:colOff>
      <xdr:row>38</xdr:row>
      <xdr:rowOff>49530</xdr:rowOff>
    </xdr:to>
    <xdr:sp macro="" textlink="">
      <xdr:nvSpPr>
        <xdr:cNvPr id="532" name="円/楕円 531"/>
        <xdr:cNvSpPr/>
      </xdr:nvSpPr>
      <xdr:spPr>
        <a:xfrm>
          <a:off x="1365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40657</xdr:rowOff>
    </xdr:from>
    <xdr:ext cx="534377" cy="259045"/>
    <xdr:sp macro="" textlink="">
      <xdr:nvSpPr>
        <xdr:cNvPr id="533" name="テキスト ボックス 532"/>
        <xdr:cNvSpPr txBox="1"/>
      </xdr:nvSpPr>
      <xdr:spPr>
        <a:xfrm>
          <a:off x="13436111" y="65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88900</xdr:rowOff>
    </xdr:from>
    <xdr:to>
      <xdr:col>18</xdr:col>
      <xdr:colOff>492125</xdr:colOff>
      <xdr:row>37</xdr:row>
      <xdr:rowOff>19050</xdr:rowOff>
    </xdr:to>
    <xdr:sp macro="" textlink="">
      <xdr:nvSpPr>
        <xdr:cNvPr id="534" name="円/楕円 533"/>
        <xdr:cNvSpPr/>
      </xdr:nvSpPr>
      <xdr:spPr>
        <a:xfrm>
          <a:off x="1276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10177</xdr:rowOff>
    </xdr:from>
    <xdr:ext cx="534377" cy="259045"/>
    <xdr:sp macro="" textlink="">
      <xdr:nvSpPr>
        <xdr:cNvPr id="535" name="テキスト ボックス 534"/>
        <xdr:cNvSpPr txBox="1"/>
      </xdr:nvSpPr>
      <xdr:spPr>
        <a:xfrm>
          <a:off x="12547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6" name="テキスト ボックス 54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8" name="テキスト ボックス 54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0" name="テキスト ボックス 54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2" name="テキスト ボックス 55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4" name="テキスト ボックス 55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58" name="直線コネクタ 557"/>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59"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0" name="直線コネクタ 559"/>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1"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2" name="直線コネクタ 561"/>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60071</xdr:rowOff>
    </xdr:from>
    <xdr:to>
      <xdr:col>23</xdr:col>
      <xdr:colOff>517525</xdr:colOff>
      <xdr:row>55</xdr:row>
      <xdr:rowOff>64338</xdr:rowOff>
    </xdr:to>
    <xdr:cxnSp macro="">
      <xdr:nvCxnSpPr>
        <xdr:cNvPr id="563" name="直線コネクタ 562"/>
        <xdr:cNvCxnSpPr/>
      </xdr:nvCxnSpPr>
      <xdr:spPr>
        <a:xfrm flipV="1">
          <a:off x="15481300" y="9318371"/>
          <a:ext cx="8382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108500</xdr:rowOff>
    </xdr:from>
    <xdr:ext cx="534377" cy="259045"/>
    <xdr:sp macro="" textlink="">
      <xdr:nvSpPr>
        <xdr:cNvPr id="564" name="教育費平均値テキスト"/>
        <xdr:cNvSpPr txBox="1"/>
      </xdr:nvSpPr>
      <xdr:spPr>
        <a:xfrm>
          <a:off x="16370300" y="902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65" name="フローチャート : 判断 564"/>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64338</xdr:rowOff>
    </xdr:from>
    <xdr:to>
      <xdr:col>22</xdr:col>
      <xdr:colOff>365125</xdr:colOff>
      <xdr:row>56</xdr:row>
      <xdr:rowOff>10313</xdr:rowOff>
    </xdr:to>
    <xdr:cxnSp macro="">
      <xdr:nvCxnSpPr>
        <xdr:cNvPr id="566" name="直線コネクタ 565"/>
        <xdr:cNvCxnSpPr/>
      </xdr:nvCxnSpPr>
      <xdr:spPr>
        <a:xfrm flipV="1">
          <a:off x="14592300" y="9494088"/>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67" name="フローチャート : 判断 566"/>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148506</xdr:rowOff>
    </xdr:from>
    <xdr:ext cx="534377" cy="259045"/>
    <xdr:sp macro="" textlink="">
      <xdr:nvSpPr>
        <xdr:cNvPr id="568" name="テキスト ボックス 567"/>
        <xdr:cNvSpPr txBox="1"/>
      </xdr:nvSpPr>
      <xdr:spPr>
        <a:xfrm>
          <a:off x="15201411" y="90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10313</xdr:rowOff>
    </xdr:from>
    <xdr:to>
      <xdr:col>21</xdr:col>
      <xdr:colOff>161925</xdr:colOff>
      <xdr:row>58</xdr:row>
      <xdr:rowOff>23038</xdr:rowOff>
    </xdr:to>
    <xdr:cxnSp macro="">
      <xdr:nvCxnSpPr>
        <xdr:cNvPr id="569" name="直線コネクタ 568"/>
        <xdr:cNvCxnSpPr/>
      </xdr:nvCxnSpPr>
      <xdr:spPr>
        <a:xfrm flipV="1">
          <a:off x="13703300" y="9611513"/>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0" name="フローチャート : 判断 569"/>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127931</xdr:rowOff>
    </xdr:from>
    <xdr:ext cx="534377" cy="259045"/>
    <xdr:sp macro="" textlink="">
      <xdr:nvSpPr>
        <xdr:cNvPr id="571" name="テキスト ボックス 570"/>
        <xdr:cNvSpPr txBox="1"/>
      </xdr:nvSpPr>
      <xdr:spPr>
        <a:xfrm>
          <a:off x="143251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97104</xdr:rowOff>
    </xdr:from>
    <xdr:to>
      <xdr:col>19</xdr:col>
      <xdr:colOff>644525</xdr:colOff>
      <xdr:row>58</xdr:row>
      <xdr:rowOff>23038</xdr:rowOff>
    </xdr:to>
    <xdr:cxnSp macro="">
      <xdr:nvCxnSpPr>
        <xdr:cNvPr id="572" name="直線コネクタ 571"/>
        <xdr:cNvCxnSpPr/>
      </xdr:nvCxnSpPr>
      <xdr:spPr>
        <a:xfrm>
          <a:off x="12814300" y="9698304"/>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144526</xdr:rowOff>
    </xdr:from>
    <xdr:to>
      <xdr:col>20</xdr:col>
      <xdr:colOff>9525</xdr:colOff>
      <xdr:row>56</xdr:row>
      <xdr:rowOff>74676</xdr:rowOff>
    </xdr:to>
    <xdr:sp macro="" textlink="">
      <xdr:nvSpPr>
        <xdr:cNvPr id="573" name="フローチャート : 判断 572"/>
        <xdr:cNvSpPr/>
      </xdr:nvSpPr>
      <xdr:spPr>
        <a:xfrm>
          <a:off x="13652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91203</xdr:rowOff>
    </xdr:from>
    <xdr:ext cx="534377" cy="259045"/>
    <xdr:sp macro="" textlink="">
      <xdr:nvSpPr>
        <xdr:cNvPr id="574" name="テキスト ボックス 573"/>
        <xdr:cNvSpPr txBox="1"/>
      </xdr:nvSpPr>
      <xdr:spPr>
        <a:xfrm>
          <a:off x="13436111" y="93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14605</xdr:rowOff>
    </xdr:from>
    <xdr:to>
      <xdr:col>18</xdr:col>
      <xdr:colOff>492125</xdr:colOff>
      <xdr:row>55</xdr:row>
      <xdr:rowOff>116205</xdr:rowOff>
    </xdr:to>
    <xdr:sp macro="" textlink="">
      <xdr:nvSpPr>
        <xdr:cNvPr id="575" name="フローチャート : 判断 574"/>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132732</xdr:rowOff>
    </xdr:from>
    <xdr:ext cx="534377" cy="259045"/>
    <xdr:sp macro="" textlink="">
      <xdr:nvSpPr>
        <xdr:cNvPr id="576" name="テキスト ボックス 575"/>
        <xdr:cNvSpPr txBox="1"/>
      </xdr:nvSpPr>
      <xdr:spPr>
        <a:xfrm>
          <a:off x="12547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9271</xdr:rowOff>
    </xdr:from>
    <xdr:to>
      <xdr:col>23</xdr:col>
      <xdr:colOff>568325</xdr:colOff>
      <xdr:row>54</xdr:row>
      <xdr:rowOff>110871</xdr:rowOff>
    </xdr:to>
    <xdr:sp macro="" textlink="">
      <xdr:nvSpPr>
        <xdr:cNvPr id="582" name="円/楕円 581"/>
        <xdr:cNvSpPr/>
      </xdr:nvSpPr>
      <xdr:spPr>
        <a:xfrm>
          <a:off x="16268700" y="92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159148</xdr:rowOff>
    </xdr:from>
    <xdr:ext cx="534377" cy="259045"/>
    <xdr:sp macro="" textlink="">
      <xdr:nvSpPr>
        <xdr:cNvPr id="583" name="教育費該当値テキスト"/>
        <xdr:cNvSpPr txBox="1"/>
      </xdr:nvSpPr>
      <xdr:spPr>
        <a:xfrm>
          <a:off x="16370300" y="92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96,045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13538</xdr:rowOff>
    </xdr:from>
    <xdr:to>
      <xdr:col>22</xdr:col>
      <xdr:colOff>415925</xdr:colOff>
      <xdr:row>55</xdr:row>
      <xdr:rowOff>115138</xdr:rowOff>
    </xdr:to>
    <xdr:sp macro="" textlink="">
      <xdr:nvSpPr>
        <xdr:cNvPr id="584" name="円/楕円 583"/>
        <xdr:cNvSpPr/>
      </xdr:nvSpPr>
      <xdr:spPr>
        <a:xfrm>
          <a:off x="154305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55</xdr:row>
      <xdr:rowOff>106265</xdr:rowOff>
    </xdr:from>
    <xdr:ext cx="534377" cy="259045"/>
    <xdr:sp macro="" textlink="">
      <xdr:nvSpPr>
        <xdr:cNvPr id="585" name="テキスト ボックス 584"/>
        <xdr:cNvSpPr txBox="1"/>
      </xdr:nvSpPr>
      <xdr:spPr>
        <a:xfrm>
          <a:off x="15201411" y="95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130963</xdr:rowOff>
    </xdr:from>
    <xdr:to>
      <xdr:col>21</xdr:col>
      <xdr:colOff>212725</xdr:colOff>
      <xdr:row>56</xdr:row>
      <xdr:rowOff>61113</xdr:rowOff>
    </xdr:to>
    <xdr:sp macro="" textlink="">
      <xdr:nvSpPr>
        <xdr:cNvPr id="586" name="円/楕円 585"/>
        <xdr:cNvSpPr/>
      </xdr:nvSpPr>
      <xdr:spPr>
        <a:xfrm>
          <a:off x="14541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52240</xdr:rowOff>
    </xdr:from>
    <xdr:ext cx="534377" cy="259045"/>
    <xdr:sp macro="" textlink="">
      <xdr:nvSpPr>
        <xdr:cNvPr id="587" name="テキスト ボックス 586"/>
        <xdr:cNvSpPr txBox="1"/>
      </xdr:nvSpPr>
      <xdr:spPr>
        <a:xfrm>
          <a:off x="143251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143688</xdr:rowOff>
    </xdr:from>
    <xdr:to>
      <xdr:col>20</xdr:col>
      <xdr:colOff>9525</xdr:colOff>
      <xdr:row>58</xdr:row>
      <xdr:rowOff>73838</xdr:rowOff>
    </xdr:to>
    <xdr:sp macro="" textlink="">
      <xdr:nvSpPr>
        <xdr:cNvPr id="588" name="円/楕円 587"/>
        <xdr:cNvSpPr/>
      </xdr:nvSpPr>
      <xdr:spPr>
        <a:xfrm>
          <a:off x="13652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64965</xdr:rowOff>
    </xdr:from>
    <xdr:ext cx="534377" cy="259045"/>
    <xdr:sp macro="" textlink="">
      <xdr:nvSpPr>
        <xdr:cNvPr id="589" name="テキスト ボックス 588"/>
        <xdr:cNvSpPr txBox="1"/>
      </xdr:nvSpPr>
      <xdr:spPr>
        <a:xfrm>
          <a:off x="13436111" y="100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46304</xdr:rowOff>
    </xdr:from>
    <xdr:to>
      <xdr:col>18</xdr:col>
      <xdr:colOff>492125</xdr:colOff>
      <xdr:row>56</xdr:row>
      <xdr:rowOff>147904</xdr:rowOff>
    </xdr:to>
    <xdr:sp macro="" textlink="">
      <xdr:nvSpPr>
        <xdr:cNvPr id="590" name="円/楕円 589"/>
        <xdr:cNvSpPr/>
      </xdr:nvSpPr>
      <xdr:spPr>
        <a:xfrm>
          <a:off x="12763500" y="96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139031</xdr:rowOff>
    </xdr:from>
    <xdr:ext cx="534377" cy="259045"/>
    <xdr:sp macro="" textlink="">
      <xdr:nvSpPr>
        <xdr:cNvPr id="591" name="テキスト ボックス 590"/>
        <xdr:cNvSpPr txBox="1"/>
      </xdr:nvSpPr>
      <xdr:spPr>
        <a:xfrm>
          <a:off x="12547111" y="97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3" name="テキスト ボックス 60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5" name="テキスト ボックス 60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7" name="テキスト ボックス 60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09" name="テキスト ボックス 60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1" name="テキスト ボックス 61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140653</xdr:rowOff>
    </xdr:from>
    <xdr:to>
      <xdr:col>23</xdr:col>
      <xdr:colOff>516889</xdr:colOff>
      <xdr:row>78</xdr:row>
      <xdr:rowOff>102172</xdr:rowOff>
    </xdr:to>
    <xdr:cxnSp macro="">
      <xdr:nvCxnSpPr>
        <xdr:cNvPr id="613" name="直線コネクタ 612"/>
        <xdr:cNvCxnSpPr/>
      </xdr:nvCxnSpPr>
      <xdr:spPr>
        <a:xfrm flipV="1">
          <a:off x="16317595" y="12313603"/>
          <a:ext cx="1269"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105999</xdr:rowOff>
    </xdr:from>
    <xdr:ext cx="378565" cy="259045"/>
    <xdr:sp macro="" textlink="">
      <xdr:nvSpPr>
        <xdr:cNvPr id="614" name="災害復旧費最小値テキスト"/>
        <xdr:cNvSpPr txBox="1"/>
      </xdr:nvSpPr>
      <xdr:spPr>
        <a:xfrm>
          <a:off x="16370300" y="1347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102172</xdr:rowOff>
    </xdr:from>
    <xdr:to>
      <xdr:col>23</xdr:col>
      <xdr:colOff>606425</xdr:colOff>
      <xdr:row>78</xdr:row>
      <xdr:rowOff>102172</xdr:rowOff>
    </xdr:to>
    <xdr:cxnSp macro="">
      <xdr:nvCxnSpPr>
        <xdr:cNvPr id="615" name="直線コネクタ 614"/>
        <xdr:cNvCxnSpPr/>
      </xdr:nvCxnSpPr>
      <xdr:spPr>
        <a:xfrm>
          <a:off x="16230600" y="134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87330</xdr:rowOff>
    </xdr:from>
    <xdr:ext cx="469744" cy="259045"/>
    <xdr:sp macro="" textlink="">
      <xdr:nvSpPr>
        <xdr:cNvPr id="616" name="災害復旧費最大値テキスト"/>
        <xdr:cNvSpPr txBox="1"/>
      </xdr:nvSpPr>
      <xdr:spPr>
        <a:xfrm>
          <a:off x="16370300" y="12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71</xdr:row>
      <xdr:rowOff>140653</xdr:rowOff>
    </xdr:from>
    <xdr:to>
      <xdr:col>23</xdr:col>
      <xdr:colOff>606425</xdr:colOff>
      <xdr:row>71</xdr:row>
      <xdr:rowOff>140653</xdr:rowOff>
    </xdr:to>
    <xdr:cxnSp macro="">
      <xdr:nvCxnSpPr>
        <xdr:cNvPr id="617" name="直線コネクタ 616"/>
        <xdr:cNvCxnSpPr/>
      </xdr:nvCxnSpPr>
      <xdr:spPr>
        <a:xfrm>
          <a:off x="16230600" y="1231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121413</xdr:rowOff>
    </xdr:from>
    <xdr:to>
      <xdr:col>23</xdr:col>
      <xdr:colOff>517525</xdr:colOff>
      <xdr:row>77</xdr:row>
      <xdr:rowOff>74549</xdr:rowOff>
    </xdr:to>
    <xdr:cxnSp macro="">
      <xdr:nvCxnSpPr>
        <xdr:cNvPr id="618" name="直線コネクタ 617"/>
        <xdr:cNvCxnSpPr/>
      </xdr:nvCxnSpPr>
      <xdr:spPr>
        <a:xfrm>
          <a:off x="15481300" y="13151613"/>
          <a:ext cx="8382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129684</xdr:rowOff>
    </xdr:from>
    <xdr:ext cx="469744" cy="259045"/>
    <xdr:sp macro="" textlink="">
      <xdr:nvSpPr>
        <xdr:cNvPr id="619" name="災害復旧費平均値テキスト"/>
        <xdr:cNvSpPr txBox="1"/>
      </xdr:nvSpPr>
      <xdr:spPr>
        <a:xfrm>
          <a:off x="16370300" y="1281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106807</xdr:rowOff>
    </xdr:from>
    <xdr:to>
      <xdr:col>23</xdr:col>
      <xdr:colOff>568325</xdr:colOff>
      <xdr:row>76</xdr:row>
      <xdr:rowOff>36956</xdr:rowOff>
    </xdr:to>
    <xdr:sp macro="" textlink="">
      <xdr:nvSpPr>
        <xdr:cNvPr id="620" name="フローチャート : 判断 619"/>
        <xdr:cNvSpPr/>
      </xdr:nvSpPr>
      <xdr:spPr>
        <a:xfrm>
          <a:off x="16268700" y="129655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46165</xdr:rowOff>
    </xdr:from>
    <xdr:to>
      <xdr:col>22</xdr:col>
      <xdr:colOff>365125</xdr:colOff>
      <xdr:row>76</xdr:row>
      <xdr:rowOff>121413</xdr:rowOff>
    </xdr:to>
    <xdr:cxnSp macro="">
      <xdr:nvCxnSpPr>
        <xdr:cNvPr id="621" name="直線コネクタ 620"/>
        <xdr:cNvCxnSpPr/>
      </xdr:nvCxnSpPr>
      <xdr:spPr>
        <a:xfrm>
          <a:off x="14592300" y="13076365"/>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161480</xdr:rowOff>
    </xdr:from>
    <xdr:to>
      <xdr:col>22</xdr:col>
      <xdr:colOff>415925</xdr:colOff>
      <xdr:row>77</xdr:row>
      <xdr:rowOff>91630</xdr:rowOff>
    </xdr:to>
    <xdr:sp macro="" textlink="">
      <xdr:nvSpPr>
        <xdr:cNvPr id="622" name="フローチャート : 判断 621"/>
        <xdr:cNvSpPr/>
      </xdr:nvSpPr>
      <xdr:spPr>
        <a:xfrm>
          <a:off x="154305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82757</xdr:rowOff>
    </xdr:from>
    <xdr:ext cx="469744" cy="259045"/>
    <xdr:sp macro="" textlink="">
      <xdr:nvSpPr>
        <xdr:cNvPr id="623" name="テキスト ボックス 622"/>
        <xdr:cNvSpPr txBox="1"/>
      </xdr:nvSpPr>
      <xdr:spPr>
        <a:xfrm>
          <a:off x="15233727" y="132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46165</xdr:rowOff>
    </xdr:from>
    <xdr:to>
      <xdr:col>21</xdr:col>
      <xdr:colOff>161925</xdr:colOff>
      <xdr:row>77</xdr:row>
      <xdr:rowOff>169418</xdr:rowOff>
    </xdr:to>
    <xdr:cxnSp macro="">
      <xdr:nvCxnSpPr>
        <xdr:cNvPr id="624" name="直線コネクタ 623"/>
        <xdr:cNvCxnSpPr/>
      </xdr:nvCxnSpPr>
      <xdr:spPr>
        <a:xfrm flipV="1">
          <a:off x="13703300" y="13076365"/>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116332</xdr:rowOff>
    </xdr:from>
    <xdr:to>
      <xdr:col>21</xdr:col>
      <xdr:colOff>212725</xdr:colOff>
      <xdr:row>71</xdr:row>
      <xdr:rowOff>46482</xdr:rowOff>
    </xdr:to>
    <xdr:sp macro="" textlink="">
      <xdr:nvSpPr>
        <xdr:cNvPr id="625" name="フローチャート : 判断 624"/>
        <xdr:cNvSpPr/>
      </xdr:nvSpPr>
      <xdr:spPr>
        <a:xfrm>
          <a:off x="14541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63009</xdr:rowOff>
    </xdr:from>
    <xdr:ext cx="469744" cy="259045"/>
    <xdr:sp macro="" textlink="">
      <xdr:nvSpPr>
        <xdr:cNvPr id="626" name="テキスト ボックス 625"/>
        <xdr:cNvSpPr txBox="1"/>
      </xdr:nvSpPr>
      <xdr:spPr>
        <a:xfrm>
          <a:off x="143574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152273</xdr:rowOff>
    </xdr:from>
    <xdr:to>
      <xdr:col>19</xdr:col>
      <xdr:colOff>644525</xdr:colOff>
      <xdr:row>77</xdr:row>
      <xdr:rowOff>169418</xdr:rowOff>
    </xdr:to>
    <xdr:cxnSp macro="">
      <xdr:nvCxnSpPr>
        <xdr:cNvPr id="627" name="直線コネクタ 626"/>
        <xdr:cNvCxnSpPr/>
      </xdr:nvCxnSpPr>
      <xdr:spPr>
        <a:xfrm>
          <a:off x="12814300" y="13182473"/>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12891</xdr:rowOff>
    </xdr:from>
    <xdr:to>
      <xdr:col>20</xdr:col>
      <xdr:colOff>9525</xdr:colOff>
      <xdr:row>71</xdr:row>
      <xdr:rowOff>114491</xdr:rowOff>
    </xdr:to>
    <xdr:sp macro="" textlink="">
      <xdr:nvSpPr>
        <xdr:cNvPr id="628" name="フローチャート : 判断 627"/>
        <xdr:cNvSpPr/>
      </xdr:nvSpPr>
      <xdr:spPr>
        <a:xfrm>
          <a:off x="13652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131018</xdr:rowOff>
    </xdr:from>
    <xdr:ext cx="469744" cy="259045"/>
    <xdr:sp macro="" textlink="">
      <xdr:nvSpPr>
        <xdr:cNvPr id="629" name="テキスト ボックス 628"/>
        <xdr:cNvSpPr txBox="1"/>
      </xdr:nvSpPr>
      <xdr:spPr>
        <a:xfrm>
          <a:off x="13468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53848</xdr:rowOff>
    </xdr:from>
    <xdr:to>
      <xdr:col>18</xdr:col>
      <xdr:colOff>492125</xdr:colOff>
      <xdr:row>71</xdr:row>
      <xdr:rowOff>155448</xdr:rowOff>
    </xdr:to>
    <xdr:sp macro="" textlink="">
      <xdr:nvSpPr>
        <xdr:cNvPr id="630" name="フローチャート : 判断 629"/>
        <xdr:cNvSpPr/>
      </xdr:nvSpPr>
      <xdr:spPr>
        <a:xfrm>
          <a:off x="12763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525</xdr:rowOff>
    </xdr:from>
    <xdr:ext cx="469744" cy="259045"/>
    <xdr:sp macro="" textlink="">
      <xdr:nvSpPr>
        <xdr:cNvPr id="631" name="テキスト ボックス 630"/>
        <xdr:cNvSpPr txBox="1"/>
      </xdr:nvSpPr>
      <xdr:spPr>
        <a:xfrm>
          <a:off x="12579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23749</xdr:rowOff>
    </xdr:from>
    <xdr:to>
      <xdr:col>23</xdr:col>
      <xdr:colOff>568325</xdr:colOff>
      <xdr:row>77</xdr:row>
      <xdr:rowOff>125349</xdr:rowOff>
    </xdr:to>
    <xdr:sp macro="" textlink="">
      <xdr:nvSpPr>
        <xdr:cNvPr id="637" name="円/楕円 636"/>
        <xdr:cNvSpPr/>
      </xdr:nvSpPr>
      <xdr:spPr>
        <a:xfrm>
          <a:off x="162687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2176</xdr:rowOff>
    </xdr:from>
    <xdr:ext cx="469744" cy="259045"/>
    <xdr:sp macro="" textlink="">
      <xdr:nvSpPr>
        <xdr:cNvPr id="638" name="災害復旧費該当値テキスト"/>
        <xdr:cNvSpPr txBox="1"/>
      </xdr:nvSpPr>
      <xdr:spPr>
        <a:xfrm>
          <a:off x="16370300"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70613</xdr:rowOff>
    </xdr:from>
    <xdr:to>
      <xdr:col>22</xdr:col>
      <xdr:colOff>415925</xdr:colOff>
      <xdr:row>77</xdr:row>
      <xdr:rowOff>763</xdr:rowOff>
    </xdr:to>
    <xdr:sp macro="" textlink="">
      <xdr:nvSpPr>
        <xdr:cNvPr id="639" name="円/楕円 638"/>
        <xdr:cNvSpPr/>
      </xdr:nvSpPr>
      <xdr:spPr>
        <a:xfrm>
          <a:off x="15430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17289</xdr:rowOff>
    </xdr:from>
    <xdr:ext cx="469744" cy="259045"/>
    <xdr:sp macro="" textlink="">
      <xdr:nvSpPr>
        <xdr:cNvPr id="640" name="テキスト ボックス 639"/>
        <xdr:cNvSpPr txBox="1"/>
      </xdr:nvSpPr>
      <xdr:spPr>
        <a:xfrm>
          <a:off x="15233727" y="1287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166815</xdr:rowOff>
    </xdr:from>
    <xdr:to>
      <xdr:col>21</xdr:col>
      <xdr:colOff>212725</xdr:colOff>
      <xdr:row>76</xdr:row>
      <xdr:rowOff>96965</xdr:rowOff>
    </xdr:to>
    <xdr:sp macro="" textlink="">
      <xdr:nvSpPr>
        <xdr:cNvPr id="641" name="円/楕円 640"/>
        <xdr:cNvSpPr/>
      </xdr:nvSpPr>
      <xdr:spPr>
        <a:xfrm>
          <a:off x="14541500" y="130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88092</xdr:rowOff>
    </xdr:from>
    <xdr:ext cx="469744" cy="259045"/>
    <xdr:sp macro="" textlink="">
      <xdr:nvSpPr>
        <xdr:cNvPr id="642" name="テキスト ボックス 641"/>
        <xdr:cNvSpPr txBox="1"/>
      </xdr:nvSpPr>
      <xdr:spPr>
        <a:xfrm>
          <a:off x="14357427" y="131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118618</xdr:rowOff>
    </xdr:from>
    <xdr:to>
      <xdr:col>20</xdr:col>
      <xdr:colOff>9525</xdr:colOff>
      <xdr:row>78</xdr:row>
      <xdr:rowOff>48768</xdr:rowOff>
    </xdr:to>
    <xdr:sp macro="" textlink="">
      <xdr:nvSpPr>
        <xdr:cNvPr id="643" name="円/楕円 642"/>
        <xdr:cNvSpPr/>
      </xdr:nvSpPr>
      <xdr:spPr>
        <a:xfrm>
          <a:off x="13652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39895</xdr:rowOff>
    </xdr:from>
    <xdr:ext cx="469744" cy="259045"/>
    <xdr:sp macro="" textlink="">
      <xdr:nvSpPr>
        <xdr:cNvPr id="644" name="テキスト ボックス 643"/>
        <xdr:cNvSpPr txBox="1"/>
      </xdr:nvSpPr>
      <xdr:spPr>
        <a:xfrm>
          <a:off x="13468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101473</xdr:rowOff>
    </xdr:from>
    <xdr:to>
      <xdr:col>18</xdr:col>
      <xdr:colOff>492125</xdr:colOff>
      <xdr:row>77</xdr:row>
      <xdr:rowOff>31623</xdr:rowOff>
    </xdr:to>
    <xdr:sp macro="" textlink="">
      <xdr:nvSpPr>
        <xdr:cNvPr id="645" name="円/楕円 644"/>
        <xdr:cNvSpPr/>
      </xdr:nvSpPr>
      <xdr:spPr>
        <a:xfrm>
          <a:off x="12763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22750</xdr:rowOff>
    </xdr:from>
    <xdr:ext cx="469744" cy="259045"/>
    <xdr:sp macro="" textlink="">
      <xdr:nvSpPr>
        <xdr:cNvPr id="646" name="テキスト ボックス 645"/>
        <xdr:cNvSpPr txBox="1"/>
      </xdr:nvSpPr>
      <xdr:spPr>
        <a:xfrm>
          <a:off x="12579427" y="132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7" name="テキスト ボックス 65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1" name="直線コネクタ 670"/>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2"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3" name="直線コネクタ 672"/>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4"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75" name="直線コネクタ 674"/>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117264</xdr:rowOff>
    </xdr:from>
    <xdr:to>
      <xdr:col>23</xdr:col>
      <xdr:colOff>517525</xdr:colOff>
      <xdr:row>98</xdr:row>
      <xdr:rowOff>170235</xdr:rowOff>
    </xdr:to>
    <xdr:cxnSp macro="">
      <xdr:nvCxnSpPr>
        <xdr:cNvPr id="676" name="直線コネクタ 675"/>
        <xdr:cNvCxnSpPr/>
      </xdr:nvCxnSpPr>
      <xdr:spPr>
        <a:xfrm>
          <a:off x="15481300" y="16919364"/>
          <a:ext cx="8382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108838</xdr:rowOff>
    </xdr:from>
    <xdr:ext cx="534377" cy="259045"/>
    <xdr:sp macro="" textlink="">
      <xdr:nvSpPr>
        <xdr:cNvPr id="677" name="公債費平均値テキスト"/>
        <xdr:cNvSpPr txBox="1"/>
      </xdr:nvSpPr>
      <xdr:spPr>
        <a:xfrm>
          <a:off x="16370300" y="1639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78" name="フローチャート : 判断 677"/>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108283</xdr:rowOff>
    </xdr:from>
    <xdr:to>
      <xdr:col>22</xdr:col>
      <xdr:colOff>365125</xdr:colOff>
      <xdr:row>98</xdr:row>
      <xdr:rowOff>117264</xdr:rowOff>
    </xdr:to>
    <xdr:cxnSp macro="">
      <xdr:nvCxnSpPr>
        <xdr:cNvPr id="679" name="直線コネクタ 678"/>
        <xdr:cNvCxnSpPr/>
      </xdr:nvCxnSpPr>
      <xdr:spPr>
        <a:xfrm>
          <a:off x="14592300" y="1691038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80" name="フローチャート : 判断 679"/>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32442</xdr:rowOff>
    </xdr:from>
    <xdr:ext cx="534377" cy="259045"/>
    <xdr:sp macro="" textlink="">
      <xdr:nvSpPr>
        <xdr:cNvPr id="681" name="テキスト ボックス 680"/>
        <xdr:cNvSpPr txBox="1"/>
      </xdr:nvSpPr>
      <xdr:spPr>
        <a:xfrm>
          <a:off x="152014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97475</xdr:rowOff>
    </xdr:from>
    <xdr:to>
      <xdr:col>21</xdr:col>
      <xdr:colOff>161925</xdr:colOff>
      <xdr:row>98</xdr:row>
      <xdr:rowOff>108283</xdr:rowOff>
    </xdr:to>
    <xdr:cxnSp macro="">
      <xdr:nvCxnSpPr>
        <xdr:cNvPr id="682" name="直線コネクタ 681"/>
        <xdr:cNvCxnSpPr/>
      </xdr:nvCxnSpPr>
      <xdr:spPr>
        <a:xfrm>
          <a:off x="13703300" y="1689957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3" name="フローチャート : 判断 682"/>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4" name="テキスト ボックス 683"/>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97475</xdr:rowOff>
    </xdr:from>
    <xdr:to>
      <xdr:col>19</xdr:col>
      <xdr:colOff>644525</xdr:colOff>
      <xdr:row>98</xdr:row>
      <xdr:rowOff>108088</xdr:rowOff>
    </xdr:to>
    <xdr:cxnSp macro="">
      <xdr:nvCxnSpPr>
        <xdr:cNvPr id="685" name="直線コネクタ 684"/>
        <xdr:cNvCxnSpPr/>
      </xdr:nvCxnSpPr>
      <xdr:spPr>
        <a:xfrm flipV="1">
          <a:off x="12814300" y="1689957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88998</xdr:rowOff>
    </xdr:from>
    <xdr:to>
      <xdr:col>20</xdr:col>
      <xdr:colOff>9525</xdr:colOff>
      <xdr:row>99</xdr:row>
      <xdr:rowOff>19148</xdr:rowOff>
    </xdr:to>
    <xdr:sp macro="" textlink="">
      <xdr:nvSpPr>
        <xdr:cNvPr id="686" name="フローチャート : 判断 685"/>
        <xdr:cNvSpPr/>
      </xdr:nvSpPr>
      <xdr:spPr>
        <a:xfrm>
          <a:off x="13652500" y="168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10275</xdr:rowOff>
    </xdr:from>
    <xdr:ext cx="534377" cy="259045"/>
    <xdr:sp macro="" textlink="">
      <xdr:nvSpPr>
        <xdr:cNvPr id="687" name="テキスト ボックス 686"/>
        <xdr:cNvSpPr txBox="1"/>
      </xdr:nvSpPr>
      <xdr:spPr>
        <a:xfrm>
          <a:off x="13436111" y="169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20450</xdr:rowOff>
    </xdr:from>
    <xdr:to>
      <xdr:col>18</xdr:col>
      <xdr:colOff>492125</xdr:colOff>
      <xdr:row>98</xdr:row>
      <xdr:rowOff>122050</xdr:rowOff>
    </xdr:to>
    <xdr:sp macro="" textlink="">
      <xdr:nvSpPr>
        <xdr:cNvPr id="688" name="フローチャート : 判断 687"/>
        <xdr:cNvSpPr/>
      </xdr:nvSpPr>
      <xdr:spPr>
        <a:xfrm>
          <a:off x="12763500" y="168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138577</xdr:rowOff>
    </xdr:from>
    <xdr:ext cx="534377" cy="259045"/>
    <xdr:sp macro="" textlink="">
      <xdr:nvSpPr>
        <xdr:cNvPr id="689" name="テキスト ボックス 688"/>
        <xdr:cNvSpPr txBox="1"/>
      </xdr:nvSpPr>
      <xdr:spPr>
        <a:xfrm>
          <a:off x="12547111" y="165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119435</xdr:rowOff>
    </xdr:from>
    <xdr:to>
      <xdr:col>23</xdr:col>
      <xdr:colOff>568325</xdr:colOff>
      <xdr:row>99</xdr:row>
      <xdr:rowOff>49585</xdr:rowOff>
    </xdr:to>
    <xdr:sp macro="" textlink="">
      <xdr:nvSpPr>
        <xdr:cNvPr id="695" name="円/楕円 694"/>
        <xdr:cNvSpPr/>
      </xdr:nvSpPr>
      <xdr:spPr>
        <a:xfrm>
          <a:off x="16268700" y="169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34362</xdr:rowOff>
    </xdr:from>
    <xdr:ext cx="534377" cy="259045"/>
    <xdr:sp macro="" textlink="">
      <xdr:nvSpPr>
        <xdr:cNvPr id="696" name="公債費該当値テキスト"/>
        <xdr:cNvSpPr txBox="1"/>
      </xdr:nvSpPr>
      <xdr:spPr>
        <a:xfrm>
          <a:off x="16370300" y="1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66464</xdr:rowOff>
    </xdr:from>
    <xdr:to>
      <xdr:col>22</xdr:col>
      <xdr:colOff>415925</xdr:colOff>
      <xdr:row>98</xdr:row>
      <xdr:rowOff>168064</xdr:rowOff>
    </xdr:to>
    <xdr:sp macro="" textlink="">
      <xdr:nvSpPr>
        <xdr:cNvPr id="697" name="円/楕円 696"/>
        <xdr:cNvSpPr/>
      </xdr:nvSpPr>
      <xdr:spPr>
        <a:xfrm>
          <a:off x="15430500" y="168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159191</xdr:rowOff>
    </xdr:from>
    <xdr:ext cx="534377" cy="259045"/>
    <xdr:sp macro="" textlink="">
      <xdr:nvSpPr>
        <xdr:cNvPr id="698" name="テキスト ボックス 697"/>
        <xdr:cNvSpPr txBox="1"/>
      </xdr:nvSpPr>
      <xdr:spPr>
        <a:xfrm>
          <a:off x="15201411" y="169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57483</xdr:rowOff>
    </xdr:from>
    <xdr:to>
      <xdr:col>21</xdr:col>
      <xdr:colOff>212725</xdr:colOff>
      <xdr:row>98</xdr:row>
      <xdr:rowOff>159083</xdr:rowOff>
    </xdr:to>
    <xdr:sp macro="" textlink="">
      <xdr:nvSpPr>
        <xdr:cNvPr id="699" name="円/楕円 698"/>
        <xdr:cNvSpPr/>
      </xdr:nvSpPr>
      <xdr:spPr>
        <a:xfrm>
          <a:off x="14541500" y="168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150210</xdr:rowOff>
    </xdr:from>
    <xdr:ext cx="534377" cy="259045"/>
    <xdr:sp macro="" textlink="">
      <xdr:nvSpPr>
        <xdr:cNvPr id="700" name="テキスト ボックス 699"/>
        <xdr:cNvSpPr txBox="1"/>
      </xdr:nvSpPr>
      <xdr:spPr>
        <a:xfrm>
          <a:off x="14325111" y="169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46675</xdr:rowOff>
    </xdr:from>
    <xdr:to>
      <xdr:col>20</xdr:col>
      <xdr:colOff>9525</xdr:colOff>
      <xdr:row>98</xdr:row>
      <xdr:rowOff>148275</xdr:rowOff>
    </xdr:to>
    <xdr:sp macro="" textlink="">
      <xdr:nvSpPr>
        <xdr:cNvPr id="701" name="円/楕円 700"/>
        <xdr:cNvSpPr/>
      </xdr:nvSpPr>
      <xdr:spPr>
        <a:xfrm>
          <a:off x="13652500" y="168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164802</xdr:rowOff>
    </xdr:from>
    <xdr:ext cx="534377" cy="259045"/>
    <xdr:sp macro="" textlink="">
      <xdr:nvSpPr>
        <xdr:cNvPr id="702" name="テキスト ボックス 701"/>
        <xdr:cNvSpPr txBox="1"/>
      </xdr:nvSpPr>
      <xdr:spPr>
        <a:xfrm>
          <a:off x="13436111" y="166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57288</xdr:rowOff>
    </xdr:from>
    <xdr:to>
      <xdr:col>18</xdr:col>
      <xdr:colOff>492125</xdr:colOff>
      <xdr:row>98</xdr:row>
      <xdr:rowOff>158888</xdr:rowOff>
    </xdr:to>
    <xdr:sp macro="" textlink="">
      <xdr:nvSpPr>
        <xdr:cNvPr id="703" name="円/楕円 702"/>
        <xdr:cNvSpPr/>
      </xdr:nvSpPr>
      <xdr:spPr>
        <a:xfrm>
          <a:off x="12763500" y="168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150015</xdr:rowOff>
    </xdr:from>
    <xdr:ext cx="534377" cy="259045"/>
    <xdr:sp macro="" textlink="">
      <xdr:nvSpPr>
        <xdr:cNvPr id="704" name="テキスト ボックス 703"/>
        <xdr:cNvSpPr txBox="1"/>
      </xdr:nvSpPr>
      <xdr:spPr>
        <a:xfrm>
          <a:off x="12547111" y="169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6" name="テキスト ボックス 71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8" name="テキスト ボックス 71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0" name="テキスト ボックス 71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6" name="直線コネクタ 725"/>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29"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0" name="直線コネクタ 729"/>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13970</xdr:rowOff>
    </xdr:from>
    <xdr:to>
      <xdr:col>32</xdr:col>
      <xdr:colOff>187325</xdr:colOff>
      <xdr:row>39</xdr:row>
      <xdr:rowOff>17780</xdr:rowOff>
    </xdr:to>
    <xdr:cxnSp macro="">
      <xdr:nvCxnSpPr>
        <xdr:cNvPr id="731" name="直線コネクタ 730"/>
        <xdr:cNvCxnSpPr/>
      </xdr:nvCxnSpPr>
      <xdr:spPr>
        <a:xfrm flipV="1">
          <a:off x="21323300" y="6700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2" name="諸支出金平均値テキスト"/>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3" name="フローチャート : 判断 732"/>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7620</xdr:rowOff>
    </xdr:from>
    <xdr:to>
      <xdr:col>31</xdr:col>
      <xdr:colOff>34925</xdr:colOff>
      <xdr:row>39</xdr:row>
      <xdr:rowOff>17780</xdr:rowOff>
    </xdr:to>
    <xdr:cxnSp macro="">
      <xdr:nvCxnSpPr>
        <xdr:cNvPr id="734" name="直線コネクタ 733"/>
        <xdr:cNvCxnSpPr/>
      </xdr:nvCxnSpPr>
      <xdr:spPr>
        <a:xfrm>
          <a:off x="20434300" y="66941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5" name="フローチャート : 判断 734"/>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72407</xdr:rowOff>
    </xdr:from>
    <xdr:ext cx="313932" cy="259045"/>
    <xdr:sp macro="" textlink="">
      <xdr:nvSpPr>
        <xdr:cNvPr id="736" name="テキスト ボックス 735"/>
        <xdr:cNvSpPr txBox="1"/>
      </xdr:nvSpPr>
      <xdr:spPr>
        <a:xfrm>
          <a:off x="21153633" y="6758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7620</xdr:rowOff>
    </xdr:from>
    <xdr:to>
      <xdr:col>29</xdr:col>
      <xdr:colOff>517525</xdr:colOff>
      <xdr:row>39</xdr:row>
      <xdr:rowOff>8890</xdr:rowOff>
    </xdr:to>
    <xdr:cxnSp macro="">
      <xdr:nvCxnSpPr>
        <xdr:cNvPr id="737" name="直線コネクタ 736"/>
        <xdr:cNvCxnSpPr/>
      </xdr:nvCxnSpPr>
      <xdr:spPr>
        <a:xfrm flipV="1">
          <a:off x="19545300" y="6694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8" name="フローチャート : 判断 737"/>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39" name="テキスト ボックス 738"/>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8890</xdr:rowOff>
    </xdr:from>
    <xdr:to>
      <xdr:col>28</xdr:col>
      <xdr:colOff>314325</xdr:colOff>
      <xdr:row>39</xdr:row>
      <xdr:rowOff>13970</xdr:rowOff>
    </xdr:to>
    <xdr:cxnSp macro="">
      <xdr:nvCxnSpPr>
        <xdr:cNvPr id="740" name="直線コネクタ 739"/>
        <xdr:cNvCxnSpPr/>
      </xdr:nvCxnSpPr>
      <xdr:spPr>
        <a:xfrm flipV="1">
          <a:off x="18656300" y="66954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31750</xdr:rowOff>
    </xdr:from>
    <xdr:to>
      <xdr:col>28</xdr:col>
      <xdr:colOff>365125</xdr:colOff>
      <xdr:row>38</xdr:row>
      <xdr:rowOff>133350</xdr:rowOff>
    </xdr:to>
    <xdr:sp macro="" textlink="">
      <xdr:nvSpPr>
        <xdr:cNvPr id="741" name="フローチャート : 判断 740"/>
        <xdr:cNvSpPr/>
      </xdr:nvSpPr>
      <xdr:spPr>
        <a:xfrm>
          <a:off x="19494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149877</xdr:rowOff>
    </xdr:from>
    <xdr:ext cx="378565" cy="259045"/>
    <xdr:sp macro="" textlink="">
      <xdr:nvSpPr>
        <xdr:cNvPr id="742" name="テキスト ボックス 741"/>
        <xdr:cNvSpPr txBox="1"/>
      </xdr:nvSpPr>
      <xdr:spPr>
        <a:xfrm>
          <a:off x="19356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92710</xdr:rowOff>
    </xdr:from>
    <xdr:to>
      <xdr:col>27</xdr:col>
      <xdr:colOff>161925</xdr:colOff>
      <xdr:row>38</xdr:row>
      <xdr:rowOff>22860</xdr:rowOff>
    </xdr:to>
    <xdr:sp macro="" textlink="">
      <xdr:nvSpPr>
        <xdr:cNvPr id="743" name="フローチャート : 判断 742"/>
        <xdr:cNvSpPr/>
      </xdr:nvSpPr>
      <xdr:spPr>
        <a:xfrm>
          <a:off x="18605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39387</xdr:rowOff>
    </xdr:from>
    <xdr:ext cx="378565" cy="259045"/>
    <xdr:sp macro="" textlink="">
      <xdr:nvSpPr>
        <xdr:cNvPr id="744" name="テキスト ボックス 743"/>
        <xdr:cNvSpPr txBox="1"/>
      </xdr:nvSpPr>
      <xdr:spPr>
        <a:xfrm>
          <a:off x="18467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0" name="円/楕円 749"/>
        <xdr:cNvSpPr/>
      </xdr:nvSpPr>
      <xdr:spPr>
        <a:xfrm>
          <a:off x="22110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49547</xdr:rowOff>
    </xdr:from>
    <xdr:ext cx="313932" cy="259045"/>
    <xdr:sp macro="" textlink="">
      <xdr:nvSpPr>
        <xdr:cNvPr id="751" name="諸支出金該当値テキスト"/>
        <xdr:cNvSpPr txBox="1"/>
      </xdr:nvSpPr>
      <xdr:spPr>
        <a:xfrm>
          <a:off x="22212300" y="656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138430</xdr:rowOff>
    </xdr:from>
    <xdr:to>
      <xdr:col>31</xdr:col>
      <xdr:colOff>85725</xdr:colOff>
      <xdr:row>39</xdr:row>
      <xdr:rowOff>68580</xdr:rowOff>
    </xdr:to>
    <xdr:sp macro="" textlink="">
      <xdr:nvSpPr>
        <xdr:cNvPr id="752" name="円/楕円 751"/>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85107</xdr:rowOff>
    </xdr:from>
    <xdr:ext cx="313932" cy="259045"/>
    <xdr:sp macro="" textlink="">
      <xdr:nvSpPr>
        <xdr:cNvPr id="753" name="テキスト ボックス 752"/>
        <xdr:cNvSpPr txBox="1"/>
      </xdr:nvSpPr>
      <xdr:spPr>
        <a:xfrm>
          <a:off x="211536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128270</xdr:rowOff>
    </xdr:from>
    <xdr:to>
      <xdr:col>29</xdr:col>
      <xdr:colOff>568325</xdr:colOff>
      <xdr:row>39</xdr:row>
      <xdr:rowOff>58420</xdr:rowOff>
    </xdr:to>
    <xdr:sp macro="" textlink="">
      <xdr:nvSpPr>
        <xdr:cNvPr id="754" name="円/楕円 753"/>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49547</xdr:rowOff>
    </xdr:from>
    <xdr:ext cx="313932" cy="259045"/>
    <xdr:sp macro="" textlink="">
      <xdr:nvSpPr>
        <xdr:cNvPr id="755" name="テキスト ボックス 754"/>
        <xdr:cNvSpPr txBox="1"/>
      </xdr:nvSpPr>
      <xdr:spPr>
        <a:xfrm>
          <a:off x="20277333" y="6736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129540</xdr:rowOff>
    </xdr:from>
    <xdr:to>
      <xdr:col>28</xdr:col>
      <xdr:colOff>365125</xdr:colOff>
      <xdr:row>39</xdr:row>
      <xdr:rowOff>59690</xdr:rowOff>
    </xdr:to>
    <xdr:sp macro="" textlink="">
      <xdr:nvSpPr>
        <xdr:cNvPr id="756" name="円/楕円 755"/>
        <xdr:cNvSpPr/>
      </xdr:nvSpPr>
      <xdr:spPr>
        <a:xfrm>
          <a:off x="19494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50817</xdr:rowOff>
    </xdr:from>
    <xdr:ext cx="313932" cy="259045"/>
    <xdr:sp macro="" textlink="">
      <xdr:nvSpPr>
        <xdr:cNvPr id="757" name="テキスト ボックス 756"/>
        <xdr:cNvSpPr txBox="1"/>
      </xdr:nvSpPr>
      <xdr:spPr>
        <a:xfrm>
          <a:off x="19388333" y="6737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134620</xdr:rowOff>
    </xdr:from>
    <xdr:to>
      <xdr:col>27</xdr:col>
      <xdr:colOff>161925</xdr:colOff>
      <xdr:row>39</xdr:row>
      <xdr:rowOff>64770</xdr:rowOff>
    </xdr:to>
    <xdr:sp macro="" textlink="">
      <xdr:nvSpPr>
        <xdr:cNvPr id="758" name="円/楕円 757"/>
        <xdr:cNvSpPr/>
      </xdr:nvSpPr>
      <xdr:spPr>
        <a:xfrm>
          <a:off x="18605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55897</xdr:rowOff>
    </xdr:from>
    <xdr:ext cx="313932" cy="259045"/>
    <xdr:sp macro="" textlink="">
      <xdr:nvSpPr>
        <xdr:cNvPr id="759" name="テキスト ボックス 758"/>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3" name="テキスト ボックス 78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0" name="テキスト ボックス 79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行政・財政改革方針（平成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年度）に基づき、継続的な経費の縮減、事務事業の見直しに取り組んでいることなどから、各経費は、平成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24～28年度の</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期間を通じて、類似団体と比較して概ね低い水準となっています。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主な経費区分でみると、民生費は、平成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年度は、積立金（介護基盤緊急整備基金積立金など）や普通建設事業費（老人福祉施設整備費など）の減などにより減少しましたが、平成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年度は、社会保障関係費（国民健康保険、介護保険、後期高齢者医療など）の増などにより増加しました。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土木費は、平成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年度は、普通建設事業費（道路費、河川費など）の増などにより増加しましたが、平成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年度は、普通建設事業費（河川費、砂防費など）の減などにより減少しました。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教育費は、平成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年度は、人件費（職員給、共済組合負担金など）や普通建設事業費（特別支援学校費など）の減などにより減少しましたが、平成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年度は、人件費（職員給、退職手当など）や普通建設事業費（高等学校費など）の増などにより増加しました。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は、上記方針に基づき、県債発行の抑制や元金償還の平準化、利子負担の軽減などに中長期的に取り組んだ結果、数値は概ね減少傾向となっており、期間を通じて類似団体の平均値より概ね低い水準にあり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今後も継続的な事務事業の見直しと、経費の抑制、事業の適正な実施に努めていきます。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財政調整基金は、平成</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24</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28</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年度の各年度決算で決算剰余</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金が生じていることなどにより、この５年間で約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80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億円（</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H24</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252</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億円⇒</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H28</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332</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億円）増加しています。</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実質収支は、各年度の歳入を踏まえ歳出の重点化や効率的な</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予算執行を図ってきた結果、各年度約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50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億円程度の黒字を維持</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しています。実質単年度収支は、期間を通じて概ね均衡していま</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す。</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28</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年度は、歳入総額の対前年減などにより、減少しました。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一般会計などの実質赤字や公営企業会計の資金不足は、引き続き生じておらず、健全な財政運営を維持しています。</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今後も、連結実質赤字が生じないよう、引き続き県全体を通じた財政の健全化に努めていきます。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実質公債費比率の分子は、通常債現在高の減少に伴う元利償還金の減などにより、この５年間で約</a:t>
          </a:r>
          <a:r>
            <a:rPr kumimoji="1" lang="en-US" altLang="ja-JP" sz="1400" baseline="0">
              <a:latin typeface="ＭＳ ゴシック" pitchFamily="49" charset="-128"/>
              <a:ea typeface="ＭＳ ゴシック" pitchFamily="49" charset="-128"/>
            </a:rPr>
            <a:t>136</a:t>
          </a:r>
          <a:r>
            <a:rPr kumimoji="1" lang="ja-JP" altLang="en-US" sz="1400" baseline="0">
              <a:latin typeface="ＭＳ ゴシック" pitchFamily="49" charset="-128"/>
              <a:ea typeface="ＭＳ ゴシック" pitchFamily="49" charset="-128"/>
            </a:rPr>
            <a:t>億円減少し、実質公債費比率は、</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ポイント改善（Ｈ</a:t>
          </a:r>
          <a:r>
            <a:rPr kumimoji="1" lang="en-US" altLang="ja-JP" sz="1400" baseline="0">
              <a:latin typeface="ＭＳ ゴシック" pitchFamily="49" charset="-128"/>
              <a:ea typeface="ＭＳ ゴシック" pitchFamily="49" charset="-128"/>
            </a:rPr>
            <a:t>24:14.7</a:t>
          </a:r>
          <a:r>
            <a:rPr kumimoji="1" lang="ja-JP" altLang="en-US" sz="1400" baseline="0">
              <a:latin typeface="ＭＳ ゴシック" pitchFamily="49" charset="-128"/>
              <a:ea typeface="ＭＳ ゴシック" pitchFamily="49" charset="-128"/>
            </a:rPr>
            <a:t>⇒Ｈ</a:t>
          </a:r>
          <a:r>
            <a:rPr kumimoji="1" lang="en-US" altLang="ja-JP" sz="1400" baseline="0">
              <a:latin typeface="ＭＳ ゴシック" pitchFamily="49" charset="-128"/>
              <a:ea typeface="ＭＳ ゴシック" pitchFamily="49" charset="-128"/>
            </a:rPr>
            <a:t>28:12.0</a:t>
          </a:r>
          <a:r>
            <a:rPr kumimoji="1" lang="ja-JP" altLang="en-US" sz="1400" baseline="0">
              <a:latin typeface="ＭＳ ゴシック" pitchFamily="49" charset="-128"/>
              <a:ea typeface="ＭＳ ゴシック" pitchFamily="49" charset="-128"/>
            </a:rPr>
            <a:t>）しています。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今後も、行政・財政改革方針（平成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年度）による実績を踏まえ、引き続き公債費縮減の取組、実質公債費比率の改善に努めていきます。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将来負担比率の分子は、県債発行の抑制による通常債現在高の減、職員数削減による退職手当負担見込額の減、財政調整基金への積立などによる充当可能基金の増などにより、この５年間で約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916</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億円減少し、将来負担比率は、</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21.0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ポイント改善（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H24</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192.0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H28:171.0</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％）しています。</a:t>
          </a:r>
          <a:endPar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　今後も、将来負担額の約</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mn-ea"/>
              <a:cs typeface="+mn-cs"/>
            </a:rPr>
            <a:t>87</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mn-ea"/>
              <a:cs typeface="+mn-cs"/>
            </a:rPr>
            <a:t>％を占める地方債残高をはじめ、県が将来の負担を保証している団体の借入金などを含めた県全体の将来負担額の縮減に努めていきます。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2,126,064
2,094,757
13,561.56
819,099,327
808,266,566
4,499,942
514,141,339
1,567,517,954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171.0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819099327</v>
      </c>
      <c r="BO4" s="433"/>
      <c r="BP4" s="433"/>
      <c r="BQ4" s="433"/>
      <c r="BR4" s="433"/>
      <c r="BS4" s="433"/>
      <c r="BT4" s="433"/>
      <c r="BU4" s="434"/>
      <c r="BV4" s="432">
        <v>838588636</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0.9</v>
      </c>
      <c r="CU4" s="595"/>
      <c r="CV4" s="595"/>
      <c r="CW4" s="595"/>
      <c r="CX4" s="595"/>
      <c r="CY4" s="595"/>
      <c r="CZ4" s="595"/>
      <c r="DA4" s="596"/>
      <c r="DB4" s="594">
        <v>1.3</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808266566</v>
      </c>
      <c r="BO5" s="439"/>
      <c r="BP5" s="439"/>
      <c r="BQ5" s="439"/>
      <c r="BR5" s="439"/>
      <c r="BS5" s="439"/>
      <c r="BT5" s="439"/>
      <c r="BU5" s="440"/>
      <c r="BV5" s="438">
        <v>823638407</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95.4</v>
      </c>
      <c r="CU5" s="418"/>
      <c r="CV5" s="418"/>
      <c r="CW5" s="418"/>
      <c r="CX5" s="418"/>
      <c r="CY5" s="418"/>
      <c r="CZ5" s="418"/>
      <c r="DA5" s="419"/>
      <c r="DB5" s="417">
        <v>92.7</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12780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10832761</v>
      </c>
      <c r="BO6" s="439"/>
      <c r="BP6" s="439"/>
      <c r="BQ6" s="439"/>
      <c r="BR6" s="439"/>
      <c r="BS6" s="439"/>
      <c r="BT6" s="439"/>
      <c r="BU6" s="440"/>
      <c r="BV6" s="438">
        <v>14950229</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104</v>
      </c>
      <c r="CU6" s="584"/>
      <c r="CV6" s="584"/>
      <c r="CW6" s="584"/>
      <c r="CX6" s="584"/>
      <c r="CY6" s="584"/>
      <c r="CZ6" s="584"/>
      <c r="DA6" s="585"/>
      <c r="DB6" s="583">
        <v>102.8</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9850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6332819</v>
      </c>
      <c r="BO7" s="439"/>
      <c r="BP7" s="439"/>
      <c r="BQ7" s="439"/>
      <c r="BR7" s="439"/>
      <c r="BS7" s="439"/>
      <c r="BT7" s="439"/>
      <c r="BU7" s="440"/>
      <c r="BV7" s="438">
        <v>8003038</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514141339</v>
      </c>
      <c r="CU7" s="439"/>
      <c r="CV7" s="439"/>
      <c r="CW7" s="439"/>
      <c r="CX7" s="439"/>
      <c r="CY7" s="439"/>
      <c r="CZ7" s="439"/>
      <c r="DA7" s="440"/>
      <c r="DB7" s="438">
        <v>522947449</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8140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4499942</v>
      </c>
      <c r="BO8" s="439"/>
      <c r="BP8" s="439"/>
      <c r="BQ8" s="439"/>
      <c r="BR8" s="439"/>
      <c r="BS8" s="439"/>
      <c r="BT8" s="439"/>
      <c r="BU8" s="440"/>
      <c r="BV8" s="438">
        <v>6947191</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0.49609999999999999</v>
      </c>
      <c r="CU8" s="581"/>
      <c r="CV8" s="581"/>
      <c r="CW8" s="581"/>
      <c r="CX8" s="581"/>
      <c r="CY8" s="581"/>
      <c r="CZ8" s="581"/>
      <c r="DA8" s="582"/>
      <c r="DB8" s="580">
        <v>0.47586000000000001</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2098804</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9850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-2447249</v>
      </c>
      <c r="BO9" s="439"/>
      <c r="BP9" s="439"/>
      <c r="BQ9" s="439"/>
      <c r="BR9" s="439"/>
      <c r="BS9" s="439"/>
      <c r="BT9" s="439"/>
      <c r="BU9" s="440"/>
      <c r="BV9" s="438">
        <v>611082</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22.7</v>
      </c>
      <c r="CU9" s="418"/>
      <c r="CV9" s="418"/>
      <c r="CW9" s="418"/>
      <c r="CX9" s="418"/>
      <c r="CY9" s="418"/>
      <c r="CZ9" s="418"/>
      <c r="DA9" s="419"/>
      <c r="DB9" s="417">
        <v>22.4</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2152449</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8610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5322</v>
      </c>
      <c r="BO10" s="439"/>
      <c r="BP10" s="439"/>
      <c r="BQ10" s="439"/>
      <c r="BR10" s="439"/>
      <c r="BS10" s="439"/>
      <c r="BT10" s="439"/>
      <c r="BU10" s="440"/>
      <c r="BV10" s="438">
        <v>24981</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56</v>
      </c>
      <c r="AJ11" s="464"/>
      <c r="AK11" s="464"/>
      <c r="AL11" s="464"/>
      <c r="AM11" s="464"/>
      <c r="AN11" s="464"/>
      <c r="AO11" s="464"/>
      <c r="AP11" s="465"/>
      <c r="AQ11" s="463">
        <v>8040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104</v>
      </c>
      <c r="CU11" s="489"/>
      <c r="CV11" s="489"/>
      <c r="CW11" s="489"/>
      <c r="CX11" s="489"/>
      <c r="CY11" s="489"/>
      <c r="CZ11" s="489"/>
      <c r="DA11" s="490"/>
      <c r="DB11" s="488" t="s">
        <v>104</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2126064</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v>3300000</v>
      </c>
      <c r="BO12" s="439"/>
      <c r="BP12" s="439"/>
      <c r="BQ12" s="439"/>
      <c r="BR12" s="439"/>
      <c r="BS12" s="439"/>
      <c r="BT12" s="439"/>
      <c r="BU12" s="440"/>
      <c r="BV12" s="438" t="s">
        <v>112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2094757</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-5741927</v>
      </c>
      <c r="BO13" s="439"/>
      <c r="BP13" s="439"/>
      <c r="BQ13" s="439"/>
      <c r="BR13" s="439"/>
      <c r="BS13" s="439"/>
      <c r="BT13" s="439"/>
      <c r="BU13" s="440"/>
      <c r="BV13" s="438">
        <v>636063</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12</v>
      </c>
      <c r="CU13" s="418"/>
      <c r="CV13" s="418"/>
      <c r="CW13" s="418"/>
      <c r="CX13" s="418"/>
      <c r="CY13" s="418"/>
      <c r="CZ13" s="418"/>
      <c r="DA13" s="419"/>
      <c r="DB13" s="417">
        <v>12.7</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2137666</v>
      </c>
      <c r="S14" s="483"/>
      <c r="T14" s="483"/>
      <c r="U14" s="483"/>
      <c r="V14" s="484"/>
      <c r="W14" s="511"/>
      <c r="X14" s="512"/>
      <c r="Y14" s="513"/>
      <c r="Z14" s="460" t="s">
        <v>118</v>
      </c>
      <c r="AA14" s="461"/>
      <c r="AB14" s="461"/>
      <c r="AC14" s="461"/>
      <c r="AD14" s="461"/>
      <c r="AE14" s="461"/>
      <c r="AF14" s="461"/>
      <c r="AG14" s="461"/>
      <c r="AH14" s="462"/>
      <c r="AI14" s="463">
        <v>6873</v>
      </c>
      <c r="AJ14" s="464"/>
      <c r="AK14" s="464"/>
      <c r="AL14" s="464"/>
      <c r="AM14" s="465"/>
      <c r="AN14" s="463">
        <v>23237613</v>
      </c>
      <c r="AO14" s="464"/>
      <c r="AP14" s="464"/>
      <c r="AQ14" s="464"/>
      <c r="AR14" s="464"/>
      <c r="AS14" s="465"/>
      <c r="AT14" s="463">
        <v>3381</v>
      </c>
      <c r="AU14" s="464"/>
      <c r="AV14" s="464"/>
      <c r="AW14" s="464"/>
      <c r="AX14" s="464"/>
      <c r="AY14" s="466"/>
      <c r="AZ14" s="429" t="s">
        <v>119</v>
      </c>
      <c r="BA14" s="430"/>
      <c r="BB14" s="430"/>
      <c r="BC14" s="430"/>
      <c r="BD14" s="430"/>
      <c r="BE14" s="430"/>
      <c r="BF14" s="430"/>
      <c r="BG14" s="430"/>
      <c r="BH14" s="430"/>
      <c r="BI14" s="430"/>
      <c r="BJ14" s="430"/>
      <c r="BK14" s="430"/>
      <c r="BL14" s="430"/>
      <c r="BM14" s="431"/>
      <c r="BN14" s="432">
        <v>214863310</v>
      </c>
      <c r="BO14" s="433"/>
      <c r="BP14" s="433"/>
      <c r="BQ14" s="433"/>
      <c r="BR14" s="433"/>
      <c r="BS14" s="433"/>
      <c r="BT14" s="433"/>
      <c r="BU14" s="434"/>
      <c r="BV14" s="432">
        <v>212899797</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171</v>
      </c>
      <c r="CU14" s="444"/>
      <c r="CV14" s="444"/>
      <c r="CW14" s="444"/>
      <c r="CX14" s="444"/>
      <c r="CY14" s="444"/>
      <c r="CZ14" s="444"/>
      <c r="DA14" s="445"/>
      <c r="DB14" s="443">
        <v>170.1</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2107214</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418058767</v>
      </c>
      <c r="BO15" s="439"/>
      <c r="BP15" s="439"/>
      <c r="BQ15" s="439"/>
      <c r="BR15" s="439"/>
      <c r="BS15" s="439"/>
      <c r="BT15" s="439"/>
      <c r="BU15" s="440"/>
      <c r="BV15" s="438">
        <v>417135207</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13</v>
      </c>
      <c r="AJ16" s="464"/>
      <c r="AK16" s="464"/>
      <c r="AL16" s="464"/>
      <c r="AM16" s="465"/>
      <c r="AN16" s="463">
        <v>36972</v>
      </c>
      <c r="AO16" s="464"/>
      <c r="AP16" s="464"/>
      <c r="AQ16" s="464"/>
      <c r="AR16" s="464"/>
      <c r="AS16" s="465"/>
      <c r="AT16" s="463">
        <v>2844</v>
      </c>
      <c r="AU16" s="464"/>
      <c r="AV16" s="464"/>
      <c r="AW16" s="464"/>
      <c r="AX16" s="464"/>
      <c r="AY16" s="466"/>
      <c r="AZ16" s="435" t="s">
        <v>127</v>
      </c>
      <c r="BA16" s="436"/>
      <c r="BB16" s="436"/>
      <c r="BC16" s="436"/>
      <c r="BD16" s="436"/>
      <c r="BE16" s="436"/>
      <c r="BF16" s="436"/>
      <c r="BG16" s="436"/>
      <c r="BH16" s="436"/>
      <c r="BI16" s="436"/>
      <c r="BJ16" s="436"/>
      <c r="BK16" s="436"/>
      <c r="BL16" s="436"/>
      <c r="BM16" s="437"/>
      <c r="BN16" s="438">
        <v>269138102</v>
      </c>
      <c r="BO16" s="439"/>
      <c r="BP16" s="439"/>
      <c r="BQ16" s="439"/>
      <c r="BR16" s="439"/>
      <c r="BS16" s="439"/>
      <c r="BT16" s="439"/>
      <c r="BU16" s="440"/>
      <c r="BV16" s="438">
        <v>266290074</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3498</v>
      </c>
      <c r="AJ17" s="464"/>
      <c r="AK17" s="464"/>
      <c r="AL17" s="464"/>
      <c r="AM17" s="465"/>
      <c r="AN17" s="463">
        <v>11228580</v>
      </c>
      <c r="AO17" s="464"/>
      <c r="AP17" s="464"/>
      <c r="AQ17" s="464"/>
      <c r="AR17" s="464"/>
      <c r="AS17" s="465"/>
      <c r="AT17" s="463">
        <v>3210</v>
      </c>
      <c r="AU17" s="464"/>
      <c r="AV17" s="464"/>
      <c r="AW17" s="464"/>
      <c r="AX17" s="464"/>
      <c r="AY17" s="466"/>
      <c r="AZ17" s="435" t="s">
        <v>131</v>
      </c>
      <c r="BA17" s="436"/>
      <c r="BB17" s="436"/>
      <c r="BC17" s="436"/>
      <c r="BD17" s="436"/>
      <c r="BE17" s="436"/>
      <c r="BF17" s="436"/>
      <c r="BG17" s="436"/>
      <c r="BH17" s="436"/>
      <c r="BI17" s="436"/>
      <c r="BJ17" s="436"/>
      <c r="BK17" s="436"/>
      <c r="BL17" s="436"/>
      <c r="BM17" s="437"/>
      <c r="BN17" s="438">
        <v>487254977</v>
      </c>
      <c r="BO17" s="439"/>
      <c r="BP17" s="439"/>
      <c r="BQ17" s="439"/>
      <c r="BR17" s="439"/>
      <c r="BS17" s="439"/>
      <c r="BT17" s="439"/>
      <c r="BU17" s="440"/>
      <c r="BV17" s="438">
        <v>489119334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13562</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16008</v>
      </c>
      <c r="AJ18" s="464"/>
      <c r="AK18" s="464"/>
      <c r="AL18" s="464"/>
      <c r="AM18" s="465"/>
      <c r="AN18" s="463">
        <v>60583292</v>
      </c>
      <c r="AO18" s="464"/>
      <c r="AP18" s="464"/>
      <c r="AQ18" s="464"/>
      <c r="AR18" s="464"/>
      <c r="AS18" s="465"/>
      <c r="AT18" s="463">
        <v>3785</v>
      </c>
      <c r="AU18" s="464"/>
      <c r="AV18" s="464"/>
      <c r="AW18" s="464"/>
      <c r="AX18" s="464"/>
      <c r="AY18" s="466"/>
      <c r="AZ18" s="446" t="s">
        <v>134</v>
      </c>
      <c r="BA18" s="447"/>
      <c r="BB18" s="447"/>
      <c r="BC18" s="447"/>
      <c r="BD18" s="447"/>
      <c r="BE18" s="447"/>
      <c r="BF18" s="447"/>
      <c r="BG18" s="447"/>
      <c r="BH18" s="447"/>
      <c r="BI18" s="447"/>
      <c r="BJ18" s="447"/>
      <c r="BK18" s="447"/>
      <c r="BL18" s="447"/>
      <c r="BM18" s="448"/>
      <c r="BN18" s="412">
        <v>577788858</v>
      </c>
      <c r="BO18" s="413"/>
      <c r="BP18" s="413"/>
      <c r="BQ18" s="413"/>
      <c r="BR18" s="413"/>
      <c r="BS18" s="413"/>
      <c r="BT18" s="413"/>
      <c r="BU18" s="414"/>
      <c r="BV18" s="412">
        <v>602417360</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157</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137</v>
      </c>
      <c r="AJ19" s="464"/>
      <c r="AK19" s="464"/>
      <c r="AL19" s="464"/>
      <c r="AM19" s="465"/>
      <c r="AN19" s="463" t="s">
        <v>137</v>
      </c>
      <c r="AO19" s="464"/>
      <c r="AP19" s="464"/>
      <c r="AQ19" s="464"/>
      <c r="AR19" s="464"/>
      <c r="AS19" s="465"/>
      <c r="AT19" s="463" t="s">
        <v>137</v>
      </c>
      <c r="AU19" s="464"/>
      <c r="AV19" s="464"/>
      <c r="AW19" s="464"/>
      <c r="AX19" s="464"/>
      <c r="AY19" s="466"/>
      <c r="AZ19" s="429" t="s">
        <v>138</v>
      </c>
      <c r="BA19" s="430"/>
      <c r="BB19" s="430"/>
      <c r="BC19" s="430"/>
      <c r="BD19" s="430"/>
      <c r="BE19" s="430"/>
      <c r="BF19" s="430"/>
      <c r="BG19" s="430"/>
      <c r="BH19" s="430"/>
      <c r="BI19" s="430"/>
      <c r="BJ19" s="430"/>
      <c r="BK19" s="430"/>
      <c r="BL19" s="430"/>
      <c r="BM19" s="431"/>
      <c r="BN19" s="432">
        <v>1567517954</v>
      </c>
      <c r="BO19" s="433"/>
      <c r="BP19" s="433"/>
      <c r="BQ19" s="433"/>
      <c r="BR19" s="433"/>
      <c r="BS19" s="433"/>
      <c r="BT19" s="433"/>
      <c r="BU19" s="434"/>
      <c r="BV19" s="432">
        <v>1576046467</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139</v>
      </c>
      <c r="C20" s="456"/>
      <c r="D20" s="456"/>
      <c r="E20" s="456"/>
      <c r="F20" s="456"/>
      <c r="G20" s="456"/>
      <c r="H20" s="456"/>
      <c r="I20" s="456"/>
      <c r="J20" s="456"/>
      <c r="K20" s="457"/>
      <c r="L20" s="458">
        <v>807108</v>
      </c>
      <c r="M20" s="459"/>
      <c r="N20" s="459"/>
      <c r="O20" s="459"/>
      <c r="P20" s="459"/>
      <c r="Q20" s="459"/>
      <c r="R20" s="459"/>
      <c r="S20" s="459"/>
      <c r="T20" s="459"/>
      <c r="U20" s="459"/>
      <c r="V20" s="459"/>
      <c r="W20" s="514"/>
      <c r="X20" s="515"/>
      <c r="Y20" s="516"/>
      <c r="Z20" s="460" t="s">
        <v>140</v>
      </c>
      <c r="AA20" s="461"/>
      <c r="AB20" s="461"/>
      <c r="AC20" s="461"/>
      <c r="AD20" s="461"/>
      <c r="AE20" s="461"/>
      <c r="AF20" s="461"/>
      <c r="AG20" s="461"/>
      <c r="AH20" s="462"/>
      <c r="AI20" s="463">
        <v>26379</v>
      </c>
      <c r="AJ20" s="464"/>
      <c r="AK20" s="464"/>
      <c r="AL20" s="464"/>
      <c r="AM20" s="465"/>
      <c r="AN20" s="463">
        <v>95049485</v>
      </c>
      <c r="AO20" s="464"/>
      <c r="AP20" s="464"/>
      <c r="AQ20" s="464"/>
      <c r="AR20" s="464"/>
      <c r="AS20" s="465"/>
      <c r="AT20" s="463">
        <v>3603</v>
      </c>
      <c r="AU20" s="464"/>
      <c r="AV20" s="464"/>
      <c r="AW20" s="464"/>
      <c r="AX20" s="464"/>
      <c r="AY20" s="466"/>
      <c r="AZ20" s="446" t="s">
        <v>141</v>
      </c>
      <c r="BA20" s="447"/>
      <c r="BB20" s="447"/>
      <c r="BC20" s="447"/>
      <c r="BD20" s="447"/>
      <c r="BE20" s="447"/>
      <c r="BF20" s="447"/>
      <c r="BG20" s="447"/>
      <c r="BH20" s="447"/>
      <c r="BI20" s="447"/>
      <c r="BJ20" s="447"/>
      <c r="BK20" s="447"/>
      <c r="BL20" s="447"/>
      <c r="BM20" s="448"/>
      <c r="BN20" s="412">
        <v>266447859</v>
      </c>
      <c r="BO20" s="413"/>
      <c r="BP20" s="413"/>
      <c r="BQ20" s="413"/>
      <c r="BR20" s="413"/>
      <c r="BS20" s="413"/>
      <c r="BT20" s="413"/>
      <c r="BU20" s="414"/>
      <c r="BV20" s="412">
        <v>295143077</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142</v>
      </c>
      <c r="X21" s="450"/>
      <c r="Y21" s="450"/>
      <c r="Z21" s="450"/>
      <c r="AA21" s="450"/>
      <c r="AB21" s="450"/>
      <c r="AC21" s="450"/>
      <c r="AD21" s="450"/>
      <c r="AE21" s="450"/>
      <c r="AF21" s="450"/>
      <c r="AG21" s="450"/>
      <c r="AH21" s="451"/>
      <c r="AI21" s="452">
        <v>99.9</v>
      </c>
      <c r="AJ21" s="453"/>
      <c r="AK21" s="453"/>
      <c r="AL21" s="453"/>
      <c r="AM21" s="453"/>
      <c r="AN21" s="453"/>
      <c r="AO21" s="453"/>
      <c r="AP21" s="453"/>
      <c r="AQ21" s="453"/>
      <c r="AR21" s="453"/>
      <c r="AS21" s="453"/>
      <c r="AT21" s="453"/>
      <c r="AU21" s="453"/>
      <c r="AV21" s="453"/>
      <c r="AW21" s="453"/>
      <c r="AX21" s="453"/>
      <c r="AY21" s="454"/>
      <c r="AZ21" s="429" t="s">
        <v>143</v>
      </c>
      <c r="BA21" s="430"/>
      <c r="BB21" s="430"/>
      <c r="BC21" s="430"/>
      <c r="BD21" s="430"/>
      <c r="BE21" s="430"/>
      <c r="BF21" s="430"/>
      <c r="BG21" s="430"/>
      <c r="BH21" s="430"/>
      <c r="BI21" s="430"/>
      <c r="BJ21" s="430"/>
      <c r="BK21" s="430"/>
      <c r="BL21" s="430"/>
      <c r="BM21" s="431"/>
      <c r="BN21" s="432">
        <v>46061337</v>
      </c>
      <c r="BO21" s="433"/>
      <c r="BP21" s="433"/>
      <c r="BQ21" s="433"/>
      <c r="BR21" s="433"/>
      <c r="BS21" s="433"/>
      <c r="BT21" s="433"/>
      <c r="BU21" s="434"/>
      <c r="BV21" s="432">
        <v>53529767</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144</v>
      </c>
      <c r="BA22" s="436"/>
      <c r="BB22" s="436"/>
      <c r="BC22" s="436"/>
      <c r="BD22" s="436"/>
      <c r="BE22" s="436"/>
      <c r="BF22" s="436"/>
      <c r="BG22" s="436"/>
      <c r="BH22" s="436"/>
      <c r="BI22" s="436"/>
      <c r="BJ22" s="436"/>
      <c r="BK22" s="436"/>
      <c r="BL22" s="436"/>
      <c r="BM22" s="437"/>
      <c r="BN22" s="438">
        <v>5072618</v>
      </c>
      <c r="BO22" s="439"/>
      <c r="BP22" s="439"/>
      <c r="BQ22" s="439"/>
      <c r="BR22" s="439"/>
      <c r="BS22" s="439"/>
      <c r="BT22" s="439"/>
      <c r="BU22" s="440"/>
      <c r="BV22" s="438">
        <v>5737368</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145</v>
      </c>
      <c r="BA23" s="436"/>
      <c r="BB23" s="436"/>
      <c r="BC23" s="436"/>
      <c r="BD23" s="436"/>
      <c r="BE23" s="436"/>
      <c r="BF23" s="436"/>
      <c r="BG23" s="436"/>
      <c r="BH23" s="436"/>
      <c r="BI23" s="436"/>
      <c r="BJ23" s="436"/>
      <c r="BK23" s="436"/>
      <c r="BL23" s="436"/>
      <c r="BM23" s="437"/>
      <c r="BN23" s="438">
        <v>200000</v>
      </c>
      <c r="BO23" s="439"/>
      <c r="BP23" s="439"/>
      <c r="BQ23" s="439"/>
      <c r="BR23" s="439"/>
      <c r="BS23" s="439"/>
      <c r="BT23" s="439"/>
      <c r="BU23" s="440"/>
      <c r="BV23" s="438">
        <v>200000</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146</v>
      </c>
      <c r="BA24" s="410"/>
      <c r="BB24" s="410"/>
      <c r="BC24" s="410"/>
      <c r="BD24" s="410"/>
      <c r="BE24" s="410"/>
      <c r="BF24" s="410"/>
      <c r="BG24" s="410"/>
      <c r="BH24" s="410"/>
      <c r="BI24" s="410"/>
      <c r="BJ24" s="410"/>
      <c r="BK24" s="410"/>
      <c r="BL24" s="410"/>
      <c r="BM24" s="411"/>
      <c r="BN24" s="412" t="s">
        <v>137</v>
      </c>
      <c r="BO24" s="413"/>
      <c r="BP24" s="413"/>
      <c r="BQ24" s="413"/>
      <c r="BR24" s="413"/>
      <c r="BS24" s="413"/>
      <c r="BT24" s="413"/>
      <c r="BU24" s="414"/>
      <c r="BV24" s="412" t="s">
        <v>137</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147</v>
      </c>
      <c r="BA25" s="421"/>
      <c r="BB25" s="421"/>
      <c r="BC25" s="422"/>
      <c r="BD25" s="429" t="s">
        <v>568</v>
      </c>
      <c r="BE25" s="430"/>
      <c r="BF25" s="430"/>
      <c r="BG25" s="430"/>
      <c r="BH25" s="430"/>
      <c r="BI25" s="430"/>
      <c r="BJ25" s="430"/>
      <c r="BK25" s="430"/>
      <c r="BL25" s="430"/>
      <c r="BM25" s="431"/>
      <c r="BN25" s="432">
        <v>33138727</v>
      </c>
      <c r="BO25" s="433"/>
      <c r="BP25" s="433"/>
      <c r="BQ25" s="433"/>
      <c r="BR25" s="433"/>
      <c r="BS25" s="433"/>
      <c r="BT25" s="433"/>
      <c r="BU25" s="434"/>
      <c r="BV25" s="432">
        <v>33062405</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148</v>
      </c>
      <c r="BE26" s="436"/>
      <c r="BF26" s="436"/>
      <c r="BG26" s="436"/>
      <c r="BH26" s="436"/>
      <c r="BI26" s="436"/>
      <c r="BJ26" s="436"/>
      <c r="BK26" s="436"/>
      <c r="BL26" s="436"/>
      <c r="BM26" s="437"/>
      <c r="BN26" s="438">
        <v>23798340</v>
      </c>
      <c r="BO26" s="439"/>
      <c r="BP26" s="439"/>
      <c r="BQ26" s="439"/>
      <c r="BR26" s="439"/>
      <c r="BS26" s="439"/>
      <c r="BT26" s="439"/>
      <c r="BU26" s="440"/>
      <c r="BV26" s="438">
        <v>23780798</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149</v>
      </c>
      <c r="BE27" s="447"/>
      <c r="BF27" s="447"/>
      <c r="BG27" s="447"/>
      <c r="BH27" s="447"/>
      <c r="BI27" s="447"/>
      <c r="BJ27" s="447"/>
      <c r="BK27" s="447"/>
      <c r="BL27" s="447"/>
      <c r="BM27" s="448"/>
      <c r="BN27" s="412">
        <v>42935795</v>
      </c>
      <c r="BO27" s="413"/>
      <c r="BP27" s="413"/>
      <c r="BQ27" s="413"/>
      <c r="BR27" s="413"/>
      <c r="BS27" s="413"/>
      <c r="BT27" s="413"/>
      <c r="BU27" s="414"/>
      <c r="BV27" s="412">
        <v>45343341</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156</v>
      </c>
      <c r="D30" s="408"/>
      <c r="E30" s="407" t="s">
        <v>157</v>
      </c>
      <c r="F30" s="407"/>
      <c r="G30" s="407"/>
      <c r="H30" s="407"/>
      <c r="I30" s="407"/>
      <c r="J30" s="407"/>
      <c r="K30" s="407"/>
      <c r="L30" s="407"/>
      <c r="M30" s="407"/>
      <c r="N30" s="407"/>
      <c r="O30" s="407"/>
      <c r="P30" s="407"/>
      <c r="Q30" s="407"/>
      <c r="R30" s="407"/>
      <c r="S30" s="407"/>
      <c r="T30" s="132"/>
      <c r="U30" s="408" t="s">
        <v>156</v>
      </c>
      <c r="V30" s="408"/>
      <c r="W30" s="407" t="s">
        <v>157</v>
      </c>
      <c r="X30" s="407"/>
      <c r="Y30" s="407"/>
      <c r="Z30" s="407"/>
      <c r="AA30" s="407"/>
      <c r="AB30" s="407"/>
      <c r="AC30" s="407"/>
      <c r="AD30" s="407"/>
      <c r="AE30" s="407"/>
      <c r="AF30" s="407"/>
      <c r="AG30" s="407"/>
      <c r="AH30" s="407"/>
      <c r="AI30" s="407"/>
      <c r="AJ30" s="407"/>
      <c r="AK30" s="407"/>
      <c r="AL30" s="132"/>
      <c r="AM30" s="408" t="s">
        <v>156</v>
      </c>
      <c r="AN30" s="408"/>
      <c r="AO30" s="407" t="s">
        <v>157</v>
      </c>
      <c r="AP30" s="407"/>
      <c r="AQ30" s="407"/>
      <c r="AR30" s="407"/>
      <c r="AS30" s="407"/>
      <c r="AT30" s="407"/>
      <c r="AU30" s="407"/>
      <c r="AV30" s="407"/>
      <c r="AW30" s="407"/>
      <c r="AX30" s="407"/>
      <c r="AY30" s="407"/>
      <c r="AZ30" s="407"/>
      <c r="BA30" s="407"/>
      <c r="BB30" s="407"/>
      <c r="BC30" s="407"/>
      <c r="BD30" s="157"/>
      <c r="BE30" s="408" t="s">
        <v>156</v>
      </c>
      <c r="BF30" s="408"/>
      <c r="BG30" s="407" t="s">
        <v>157</v>
      </c>
      <c r="BH30" s="407"/>
      <c r="BI30" s="407"/>
      <c r="BJ30" s="407"/>
      <c r="BK30" s="407"/>
      <c r="BL30" s="407"/>
      <c r="BM30" s="407"/>
      <c r="BN30" s="407"/>
      <c r="BO30" s="407"/>
      <c r="BP30" s="407"/>
      <c r="BQ30" s="407"/>
      <c r="BR30" s="407"/>
      <c r="BS30" s="407"/>
      <c r="BT30" s="407"/>
      <c r="BU30" s="407"/>
      <c r="BV30" s="158"/>
      <c r="BW30" s="408" t="s">
        <v>156</v>
      </c>
      <c r="BX30" s="408"/>
      <c r="BY30" s="407" t="s">
        <v>158</v>
      </c>
      <c r="BZ30" s="407"/>
      <c r="CA30" s="407"/>
      <c r="CB30" s="407"/>
      <c r="CC30" s="407"/>
      <c r="CD30" s="407"/>
      <c r="CE30" s="407"/>
      <c r="CF30" s="407"/>
      <c r="CG30" s="407"/>
      <c r="CH30" s="407"/>
      <c r="CI30" s="407"/>
      <c r="CJ30" s="407"/>
      <c r="CK30" s="407"/>
      <c r="CL30" s="407"/>
      <c r="CM30" s="407"/>
      <c r="CN30" s="132"/>
      <c r="CO30" s="408" t="s">
        <v>156</v>
      </c>
      <c r="CP30" s="408"/>
      <c r="CQ30" s="407" t="s">
        <v>159</v>
      </c>
      <c r="CR30" s="407"/>
      <c r="CS30" s="407"/>
      <c r="CT30" s="407"/>
      <c r="CU30" s="407"/>
      <c r="CV30" s="407"/>
      <c r="CW30" s="407"/>
      <c r="CX30" s="407"/>
      <c r="CY30" s="407"/>
      <c r="CZ30" s="407"/>
      <c r="DA30" s="407"/>
      <c r="DB30" s="407"/>
      <c r="DC30" s="407"/>
      <c r="DD30" s="407"/>
      <c r="DE30" s="407"/>
      <c r="DF30" s="132"/>
      <c r="DG30" s="407" t="s">
        <v>160</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電気事業会計</v>
      </c>
      <c r="AP31" s="404"/>
      <c r="AQ31" s="404"/>
      <c r="AR31" s="404"/>
      <c r="AS31" s="404"/>
      <c r="AT31" s="404"/>
      <c r="AU31" s="404"/>
      <c r="AV31" s="404"/>
      <c r="AW31" s="404"/>
      <c r="AX31" s="404"/>
      <c r="AY31" s="404"/>
      <c r="AZ31" s="404"/>
      <c r="BA31" s="404"/>
      <c r="BB31" s="404"/>
      <c r="BC31" s="404"/>
      <c r="BD31" s="156"/>
      <c r="BE31" s="405">
        <f>IF(BG31="","",MAX(C31:D40,U31:V40,AM31:AN40)+1)</f>
        <v>13</v>
      </c>
      <c r="BF31" s="405"/>
      <c r="BG31" s="404" t="str">
        <f>IF('各会計、関係団体の財政状況及び健全化判断比率'!B30="","",'各会計、関係団体の財政状況及び健全化判断比率'!B30)</f>
        <v>流域下水道事業費特別会計</v>
      </c>
      <c r="BH31" s="404"/>
      <c r="BI31" s="404"/>
      <c r="BJ31" s="404"/>
      <c r="BK31" s="404"/>
      <c r="BL31" s="404"/>
      <c r="BM31" s="404"/>
      <c r="BN31" s="404"/>
      <c r="BO31" s="404"/>
      <c r="BP31" s="404"/>
      <c r="BQ31" s="404"/>
      <c r="BR31" s="404"/>
      <c r="BS31" s="404"/>
      <c r="BT31" s="404"/>
      <c r="BU31" s="404"/>
      <c r="BV31" s="156"/>
      <c r="BW31" s="405">
        <f>IF(BY31="","",MAX(C31:D40,U31:V40,AM31:AN40,BE31:BF40)+1)</f>
        <v>14</v>
      </c>
      <c r="BX31" s="405"/>
      <c r="BY31" s="404" t="str">
        <f>IF('各会計、関係団体の財政状況及び健全化判断比率'!B68="","",'各会計、関係団体の財政状況及び健全化判断比率'!B68)</f>
        <v>長野県上伊那広域水道用水企業団</v>
      </c>
      <c r="BZ31" s="404"/>
      <c r="CA31" s="404"/>
      <c r="CB31" s="404"/>
      <c r="CC31" s="404"/>
      <c r="CD31" s="404"/>
      <c r="CE31" s="404"/>
      <c r="CF31" s="404"/>
      <c r="CG31" s="404"/>
      <c r="CH31" s="404"/>
      <c r="CI31" s="404"/>
      <c r="CJ31" s="404"/>
      <c r="CK31" s="404"/>
      <c r="CL31" s="404"/>
      <c r="CM31" s="404"/>
      <c r="CN31" s="156"/>
      <c r="CO31" s="405">
        <f>IF(CQ31="","",MAX(C31:D40,U31:V40,AM31:AN40,BE31:BF40,BW31:BX40)+1)</f>
        <v>16</v>
      </c>
      <c r="CP31" s="405"/>
      <c r="CQ31" s="404" t="str">
        <f>IF('各会計、関係団体の財政状況及び健全化判断比率'!BS7="","",'各会計、関係団体の財政状況及び健全化判断比率'!BS7)</f>
        <v>(地独法)長野県立病院機構</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公債費特別会計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水道事業会計</v>
      </c>
      <c r="AP32" s="404"/>
      <c r="AQ32" s="404"/>
      <c r="AR32" s="404"/>
      <c r="AS32" s="404"/>
      <c r="AT32" s="404"/>
      <c r="AU32" s="404"/>
      <c r="AV32" s="404"/>
      <c r="AW32" s="404"/>
      <c r="AX32" s="404"/>
      <c r="AY32" s="404"/>
      <c r="AZ32" s="404"/>
      <c r="BA32" s="404"/>
      <c r="BB32" s="404"/>
      <c r="BC32" s="404"/>
      <c r="BD32" s="156"/>
      <c r="BE32" s="405" t="str">
        <f t="shared" ref="BE32:BE40" si="2">IF(BG32="","",BE31+1)</f>
        <v/>
      </c>
      <c r="BF32" s="405"/>
      <c r="BG32" s="404"/>
      <c r="BH32" s="404"/>
      <c r="BI32" s="404"/>
      <c r="BJ32" s="404"/>
      <c r="BK32" s="404"/>
      <c r="BL32" s="404"/>
      <c r="BM32" s="404"/>
      <c r="BN32" s="404"/>
      <c r="BO32" s="404"/>
      <c r="BP32" s="404"/>
      <c r="BQ32" s="404"/>
      <c r="BR32" s="404"/>
      <c r="BS32" s="404"/>
      <c r="BT32" s="404"/>
      <c r="BU32" s="404"/>
      <c r="BV32" s="156"/>
      <c r="BW32" s="405">
        <f t="shared" ref="BW32:BW40" si="3">IF(BY32="","",BW31+1)</f>
        <v>15</v>
      </c>
      <c r="BX32" s="405"/>
      <c r="BY32" s="404" t="str">
        <f>IF('各会計、関係団体の財政状況及び健全化判断比率'!B69="","",'各会計、関係団体の財政状況及び健全化判断比率'!B69)</f>
        <v>長野県地方税滞納整理機構</v>
      </c>
      <c r="BZ32" s="404"/>
      <c r="CA32" s="404"/>
      <c r="CB32" s="404"/>
      <c r="CC32" s="404"/>
      <c r="CD32" s="404"/>
      <c r="CE32" s="404"/>
      <c r="CF32" s="404"/>
      <c r="CG32" s="404"/>
      <c r="CH32" s="404"/>
      <c r="CI32" s="404"/>
      <c r="CJ32" s="404"/>
      <c r="CK32" s="404"/>
      <c r="CL32" s="404"/>
      <c r="CM32" s="404"/>
      <c r="CN32" s="156"/>
      <c r="CO32" s="405">
        <f t="shared" ref="CO32:CO40" si="4">IF(CQ32="","",CO31+1)</f>
        <v>17</v>
      </c>
      <c r="CP32" s="405"/>
      <c r="CQ32" s="404" t="str">
        <f>IF('各会計、関係団体の財政状況及び健全化判断比率'!BS8="","",'各会計、関係団体の財政状況及び健全化判断比率'!BS8)</f>
        <v>長野県土地開発公社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市町村振興資金貸付金特別会計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18</v>
      </c>
      <c r="CP33" s="405"/>
      <c r="CQ33" s="404" t="str">
        <f>IF('各会計、関係団体の財政状況及び健全化判断比率'!BS9="","",'各会計、関係団体の財政状況及び健全化判断比率'!BS9)</f>
        <v>長野県道路公社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母子父子寡婦福祉資金貸付金特別会計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19</v>
      </c>
      <c r="CP34" s="405"/>
      <c r="CQ34" s="404" t="str">
        <f>IF('各会計、関係団体の財政状況及び健全化判断比率'!BS10="","",'各会計、関係団体の財政状況及び健全化判断比率'!BS10)</f>
        <v>長野県住宅供給公社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心身障害者扶養共済事業費特別会計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20</v>
      </c>
      <c r="CP35" s="405"/>
      <c r="CQ35" s="404" t="str">
        <f>IF('各会計、関係団体の財政状況及び健全化判断比率'!BS11="","",'各会計、関係団体の財政状況及び健全化判断比率'!BS11)</f>
        <v>(公財)長野県消防協会</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地方独立行政法人長野県立病院機構施設整備等資金貸付金特別会計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21</v>
      </c>
      <c r="CP36" s="405"/>
      <c r="CQ36" s="404" t="str">
        <f>IF('各会計、関係団体の財政状況及び健全化判断比率'!BS12="","",'各会計、関係団体の財政状況及び健全化判断比率'!BS12)</f>
        <v>(一財)長野県文化振興事業団</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小規模企業者等設備導入資金特別会計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22</v>
      </c>
      <c r="CP37" s="405"/>
      <c r="CQ37" s="404" t="str">
        <f>IF('各会計、関係団体の財政状況及び健全化判断比率'!BS13="","",'各会計、関係団体の財政状況及び健全化判断比率'!BS13)</f>
        <v>(公財)長野県私学教育協会</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農業改良資金特別会計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23</v>
      </c>
      <c r="CP38" s="405"/>
      <c r="CQ38" s="404" t="str">
        <f>IF('各会計、関係団体の財政状況及び健全化判断比率'!BS14="","",'各会計、関係団体の財政状況及び健全化判断比率'!BS14)</f>
        <v>(公財)長野県長寿社会開発センター</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漁業改善資金特別会計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24</v>
      </c>
      <c r="CP39" s="405"/>
      <c r="CQ39" s="404" t="str">
        <f>IF('各会計、関係団体の財政状況及び健全化判断比率'!BS15="","",'各会計、関係団体の財政状況及び健全化判断比率'!BS15)</f>
        <v>(公財)長野県生活衛生営業指導センター</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県営林経営費特別会計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25</v>
      </c>
      <c r="CP40" s="405"/>
      <c r="CQ40" s="404" t="str">
        <f>IF('各会計、関係団体の財政状況及び健全化判断比率'!BS16="","",'各会計、関係団体の財政状況及び健全化判断比率'!BS16)</f>
        <v>(公財)長野県アイバンク・臓器移植推進協会</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166</v>
      </c>
    </row>
    <row r="48" spans="1:119">
      <c r="E48" s="116" t="s">
        <v>167</v>
      </c>
    </row>
    <row r="49"/>
    <row r="50"/>
    <row r="51"/>
    <row r="52"/>
    <row r="53"/>
    <row r="54"/>
    <row r="55"/>
    <row r="56"/>
    <row r="57" hidden="1"/>
    <row r="58" hidden="1"/>
    <row r="59" hidden="1"/>
  </sheetData>
  <sheetProtection algorithmName="SHA-512" hashValue="pzsia9xqZ3F7Y2rnhEK5TI7Ifis/Xtpz8IfUnxnNPjQo7h3xZY5iF06xVdw+C1aEjH0iEhp61KduU2Ynzqt6HA==" saltValue="zL/ZJ6mPNEoJwtbVYBPQY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168</v>
      </c>
      <c r="DD1" s="691"/>
      <c r="DE1" s="691"/>
      <c r="DF1" s="691"/>
      <c r="DG1" s="691"/>
      <c r="DH1" s="691"/>
      <c r="DI1" s="692"/>
      <c r="DK1" s="690" t="s">
        <v>169</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173</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174</v>
      </c>
      <c r="S4" s="661"/>
      <c r="T4" s="661"/>
      <c r="U4" s="661"/>
      <c r="V4" s="661"/>
      <c r="W4" s="661"/>
      <c r="X4" s="661"/>
      <c r="Y4" s="662"/>
      <c r="Z4" s="660" t="s">
        <v>175</v>
      </c>
      <c r="AA4" s="661"/>
      <c r="AB4" s="661"/>
      <c r="AC4" s="662"/>
      <c r="AD4" s="660" t="s">
        <v>176</v>
      </c>
      <c r="AE4" s="661"/>
      <c r="AF4" s="661"/>
      <c r="AG4" s="661"/>
      <c r="AH4" s="661"/>
      <c r="AI4" s="661"/>
      <c r="AJ4" s="661"/>
      <c r="AK4" s="662"/>
      <c r="AL4" s="660" t="s">
        <v>175</v>
      </c>
      <c r="AM4" s="661"/>
      <c r="AN4" s="661"/>
      <c r="AO4" s="662"/>
      <c r="AP4" s="693" t="s">
        <v>177</v>
      </c>
      <c r="AQ4" s="693"/>
      <c r="AR4" s="693"/>
      <c r="AS4" s="693"/>
      <c r="AT4" s="693"/>
      <c r="AU4" s="693"/>
      <c r="AV4" s="693"/>
      <c r="AW4" s="693"/>
      <c r="AX4" s="693"/>
      <c r="AY4" s="693"/>
      <c r="AZ4" s="693"/>
      <c r="BA4" s="693"/>
      <c r="BB4" s="693"/>
      <c r="BC4" s="693"/>
      <c r="BD4" s="693" t="s">
        <v>178</v>
      </c>
      <c r="BE4" s="693"/>
      <c r="BF4" s="693"/>
      <c r="BG4" s="693"/>
      <c r="BH4" s="693"/>
      <c r="BI4" s="693"/>
      <c r="BJ4" s="693"/>
      <c r="BK4" s="693"/>
      <c r="BL4" s="693" t="s">
        <v>175</v>
      </c>
      <c r="BM4" s="693"/>
      <c r="BN4" s="693"/>
      <c r="BO4" s="693"/>
      <c r="BP4" s="693" t="s">
        <v>179</v>
      </c>
      <c r="BQ4" s="693"/>
      <c r="BR4" s="693"/>
      <c r="BS4" s="693"/>
      <c r="BT4" s="693"/>
      <c r="BU4" s="693"/>
      <c r="BV4" s="693"/>
      <c r="BW4" s="693"/>
      <c r="BY4" s="660" t="s">
        <v>180</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181</v>
      </c>
      <c r="C5" s="653"/>
      <c r="D5" s="653"/>
      <c r="E5" s="653"/>
      <c r="F5" s="653"/>
      <c r="G5" s="653"/>
      <c r="H5" s="653"/>
      <c r="I5" s="653"/>
      <c r="J5" s="653"/>
      <c r="K5" s="653"/>
      <c r="L5" s="653"/>
      <c r="M5" s="653"/>
      <c r="N5" s="653"/>
      <c r="O5" s="653"/>
      <c r="P5" s="653"/>
      <c r="Q5" s="654"/>
      <c r="R5" s="681">
        <v>270140307</v>
      </c>
      <c r="S5" s="664"/>
      <c r="T5" s="664"/>
      <c r="U5" s="664"/>
      <c r="V5" s="664"/>
      <c r="W5" s="664"/>
      <c r="X5" s="664"/>
      <c r="Y5" s="665"/>
      <c r="Z5" s="687">
        <v>33</v>
      </c>
      <c r="AA5" s="687"/>
      <c r="AB5" s="687"/>
      <c r="AC5" s="687"/>
      <c r="AD5" s="688">
        <v>225637709</v>
      </c>
      <c r="AE5" s="688"/>
      <c r="AF5" s="688"/>
      <c r="AG5" s="688"/>
      <c r="AH5" s="688"/>
      <c r="AI5" s="688"/>
      <c r="AJ5" s="688"/>
      <c r="AK5" s="688"/>
      <c r="AL5" s="689">
        <v>48.2</v>
      </c>
      <c r="AM5" s="674"/>
      <c r="AN5" s="674"/>
      <c r="AO5" s="675"/>
      <c r="AP5" s="652" t="s">
        <v>182</v>
      </c>
      <c r="AQ5" s="653"/>
      <c r="AR5" s="653"/>
      <c r="AS5" s="653"/>
      <c r="AT5" s="653"/>
      <c r="AU5" s="653"/>
      <c r="AV5" s="653"/>
      <c r="AW5" s="653"/>
      <c r="AX5" s="653"/>
      <c r="AY5" s="653"/>
      <c r="AZ5" s="653"/>
      <c r="BA5" s="653"/>
      <c r="BB5" s="653"/>
      <c r="BC5" s="654"/>
      <c r="BD5" s="627">
        <v>270114464</v>
      </c>
      <c r="BE5" s="628"/>
      <c r="BF5" s="628"/>
      <c r="BG5" s="628"/>
      <c r="BH5" s="628"/>
      <c r="BI5" s="628"/>
      <c r="BJ5" s="628"/>
      <c r="BK5" s="629"/>
      <c r="BL5" s="678">
        <v>100</v>
      </c>
      <c r="BM5" s="678"/>
      <c r="BN5" s="678"/>
      <c r="BO5" s="678"/>
      <c r="BP5" s="679">
        <v>1853925</v>
      </c>
      <c r="BQ5" s="679"/>
      <c r="BR5" s="679"/>
      <c r="BS5" s="679"/>
      <c r="BT5" s="679"/>
      <c r="BU5" s="679"/>
      <c r="BV5" s="679"/>
      <c r="BW5" s="680"/>
      <c r="BY5" s="660" t="s">
        <v>177</v>
      </c>
      <c r="BZ5" s="661"/>
      <c r="CA5" s="661"/>
      <c r="CB5" s="661"/>
      <c r="CC5" s="661"/>
      <c r="CD5" s="661"/>
      <c r="CE5" s="661"/>
      <c r="CF5" s="661"/>
      <c r="CG5" s="661"/>
      <c r="CH5" s="661"/>
      <c r="CI5" s="661"/>
      <c r="CJ5" s="661"/>
      <c r="CK5" s="661"/>
      <c r="CL5" s="662"/>
      <c r="CM5" s="660" t="s">
        <v>183</v>
      </c>
      <c r="CN5" s="661"/>
      <c r="CO5" s="661"/>
      <c r="CP5" s="661"/>
      <c r="CQ5" s="661"/>
      <c r="CR5" s="661"/>
      <c r="CS5" s="661"/>
      <c r="CT5" s="662"/>
      <c r="CU5" s="660" t="s">
        <v>175</v>
      </c>
      <c r="CV5" s="661"/>
      <c r="CW5" s="661"/>
      <c r="CX5" s="662"/>
      <c r="CY5" s="660" t="s">
        <v>184</v>
      </c>
      <c r="CZ5" s="661"/>
      <c r="DA5" s="661"/>
      <c r="DB5" s="661"/>
      <c r="DC5" s="661"/>
      <c r="DD5" s="661"/>
      <c r="DE5" s="661"/>
      <c r="DF5" s="661"/>
      <c r="DG5" s="661"/>
      <c r="DH5" s="661"/>
      <c r="DI5" s="661"/>
      <c r="DJ5" s="661"/>
      <c r="DK5" s="662"/>
      <c r="DL5" s="660" t="s">
        <v>185</v>
      </c>
      <c r="DM5" s="661"/>
      <c r="DN5" s="661"/>
      <c r="DO5" s="661"/>
      <c r="DP5" s="661"/>
      <c r="DQ5" s="661"/>
      <c r="DR5" s="661"/>
      <c r="DS5" s="661"/>
      <c r="DT5" s="661"/>
      <c r="DU5" s="661"/>
      <c r="DV5" s="661"/>
      <c r="DW5" s="661"/>
      <c r="DX5" s="662"/>
    </row>
    <row r="6" spans="2:138" ht="11.25" customHeight="1">
      <c r="B6" s="624" t="s">
        <v>186</v>
      </c>
      <c r="C6" s="625"/>
      <c r="D6" s="625"/>
      <c r="E6" s="625"/>
      <c r="F6" s="625"/>
      <c r="G6" s="625"/>
      <c r="H6" s="625"/>
      <c r="I6" s="625"/>
      <c r="J6" s="625"/>
      <c r="K6" s="625"/>
      <c r="L6" s="625"/>
      <c r="M6" s="625"/>
      <c r="N6" s="625"/>
      <c r="O6" s="625"/>
      <c r="P6" s="625"/>
      <c r="Q6" s="626"/>
      <c r="R6" s="627">
        <v>33548149</v>
      </c>
      <c r="S6" s="628"/>
      <c r="T6" s="628"/>
      <c r="U6" s="628"/>
      <c r="V6" s="628"/>
      <c r="W6" s="628"/>
      <c r="X6" s="628"/>
      <c r="Y6" s="629"/>
      <c r="Z6" s="678">
        <v>4.0999999999999996</v>
      </c>
      <c r="AA6" s="678"/>
      <c r="AB6" s="678"/>
      <c r="AC6" s="678"/>
      <c r="AD6" s="679">
        <v>33548149</v>
      </c>
      <c r="AE6" s="679"/>
      <c r="AF6" s="679"/>
      <c r="AG6" s="679"/>
      <c r="AH6" s="679"/>
      <c r="AI6" s="679"/>
      <c r="AJ6" s="679"/>
      <c r="AK6" s="679"/>
      <c r="AL6" s="676">
        <v>7.2</v>
      </c>
      <c r="AM6" s="641"/>
      <c r="AN6" s="641"/>
      <c r="AO6" s="656"/>
      <c r="AP6" s="624" t="s">
        <v>187</v>
      </c>
      <c r="AQ6" s="625"/>
      <c r="AR6" s="625"/>
      <c r="AS6" s="625"/>
      <c r="AT6" s="625"/>
      <c r="AU6" s="625"/>
      <c r="AV6" s="625"/>
      <c r="AW6" s="625"/>
      <c r="AX6" s="625"/>
      <c r="AY6" s="625"/>
      <c r="AZ6" s="625"/>
      <c r="BA6" s="625"/>
      <c r="BB6" s="625"/>
      <c r="BC6" s="626"/>
      <c r="BD6" s="627">
        <v>270114464</v>
      </c>
      <c r="BE6" s="628"/>
      <c r="BF6" s="628"/>
      <c r="BG6" s="628"/>
      <c r="BH6" s="628"/>
      <c r="BI6" s="628"/>
      <c r="BJ6" s="628"/>
      <c r="BK6" s="629"/>
      <c r="BL6" s="678">
        <v>100</v>
      </c>
      <c r="BM6" s="678"/>
      <c r="BN6" s="678"/>
      <c r="BO6" s="678"/>
      <c r="BP6" s="679">
        <v>1853925</v>
      </c>
      <c r="BQ6" s="679"/>
      <c r="BR6" s="679"/>
      <c r="BS6" s="679"/>
      <c r="BT6" s="679"/>
      <c r="BU6" s="679"/>
      <c r="BV6" s="679"/>
      <c r="BW6" s="680"/>
      <c r="BY6" s="652" t="s">
        <v>188</v>
      </c>
      <c r="BZ6" s="653"/>
      <c r="CA6" s="653"/>
      <c r="CB6" s="653"/>
      <c r="CC6" s="653"/>
      <c r="CD6" s="653"/>
      <c r="CE6" s="653"/>
      <c r="CF6" s="653"/>
      <c r="CG6" s="653"/>
      <c r="CH6" s="653"/>
      <c r="CI6" s="653"/>
      <c r="CJ6" s="653"/>
      <c r="CK6" s="653"/>
      <c r="CL6" s="654"/>
      <c r="CM6" s="627">
        <v>1509385</v>
      </c>
      <c r="CN6" s="628"/>
      <c r="CO6" s="628"/>
      <c r="CP6" s="628"/>
      <c r="CQ6" s="628"/>
      <c r="CR6" s="628"/>
      <c r="CS6" s="628"/>
      <c r="CT6" s="629"/>
      <c r="CU6" s="678">
        <v>0.2</v>
      </c>
      <c r="CV6" s="678"/>
      <c r="CW6" s="678"/>
      <c r="CX6" s="678"/>
      <c r="CY6" s="615" t="s">
        <v>189</v>
      </c>
      <c r="CZ6" s="628"/>
      <c r="DA6" s="628"/>
      <c r="DB6" s="628"/>
      <c r="DC6" s="628"/>
      <c r="DD6" s="628"/>
      <c r="DE6" s="628"/>
      <c r="DF6" s="628"/>
      <c r="DG6" s="628"/>
      <c r="DH6" s="628"/>
      <c r="DI6" s="628"/>
      <c r="DJ6" s="628"/>
      <c r="DK6" s="629"/>
      <c r="DL6" s="615">
        <v>1504685</v>
      </c>
      <c r="DM6" s="628"/>
      <c r="DN6" s="628"/>
      <c r="DO6" s="628"/>
      <c r="DP6" s="628"/>
      <c r="DQ6" s="628"/>
      <c r="DR6" s="628"/>
      <c r="DS6" s="628"/>
      <c r="DT6" s="628"/>
      <c r="DU6" s="628"/>
      <c r="DV6" s="628"/>
      <c r="DW6" s="628"/>
      <c r="DX6" s="685"/>
    </row>
    <row r="7" spans="2:138" ht="11.25" customHeight="1">
      <c r="B7" s="624" t="s">
        <v>190</v>
      </c>
      <c r="C7" s="625"/>
      <c r="D7" s="625"/>
      <c r="E7" s="625"/>
      <c r="F7" s="625"/>
      <c r="G7" s="625"/>
      <c r="H7" s="625"/>
      <c r="I7" s="625"/>
      <c r="J7" s="625"/>
      <c r="K7" s="625"/>
      <c r="L7" s="625"/>
      <c r="M7" s="625"/>
      <c r="N7" s="625"/>
      <c r="O7" s="625"/>
      <c r="P7" s="625"/>
      <c r="Q7" s="626"/>
      <c r="R7" s="627">
        <v>3900279</v>
      </c>
      <c r="S7" s="628"/>
      <c r="T7" s="628"/>
      <c r="U7" s="628"/>
      <c r="V7" s="628"/>
      <c r="W7" s="628"/>
      <c r="X7" s="628"/>
      <c r="Y7" s="629"/>
      <c r="Z7" s="678">
        <v>0.5</v>
      </c>
      <c r="AA7" s="678"/>
      <c r="AB7" s="678"/>
      <c r="AC7" s="678"/>
      <c r="AD7" s="679">
        <v>3900279</v>
      </c>
      <c r="AE7" s="679"/>
      <c r="AF7" s="679"/>
      <c r="AG7" s="679"/>
      <c r="AH7" s="679"/>
      <c r="AI7" s="679"/>
      <c r="AJ7" s="679"/>
      <c r="AK7" s="679"/>
      <c r="AL7" s="676">
        <v>0.8</v>
      </c>
      <c r="AM7" s="641"/>
      <c r="AN7" s="641"/>
      <c r="AO7" s="656"/>
      <c r="AP7" s="624" t="s">
        <v>191</v>
      </c>
      <c r="AQ7" s="625"/>
      <c r="AR7" s="625"/>
      <c r="AS7" s="625"/>
      <c r="AT7" s="625"/>
      <c r="AU7" s="625"/>
      <c r="AV7" s="625"/>
      <c r="AW7" s="625"/>
      <c r="AX7" s="625"/>
      <c r="AY7" s="625"/>
      <c r="AZ7" s="625"/>
      <c r="BA7" s="625"/>
      <c r="BB7" s="625"/>
      <c r="BC7" s="626"/>
      <c r="BD7" s="627">
        <v>79527620</v>
      </c>
      <c r="BE7" s="628"/>
      <c r="BF7" s="628"/>
      <c r="BG7" s="628"/>
      <c r="BH7" s="628"/>
      <c r="BI7" s="628"/>
      <c r="BJ7" s="628"/>
      <c r="BK7" s="629"/>
      <c r="BL7" s="678">
        <v>29.4</v>
      </c>
      <c r="BM7" s="678"/>
      <c r="BN7" s="678"/>
      <c r="BO7" s="678"/>
      <c r="BP7" s="679">
        <v>1853925</v>
      </c>
      <c r="BQ7" s="679"/>
      <c r="BR7" s="679"/>
      <c r="BS7" s="679"/>
      <c r="BT7" s="679"/>
      <c r="BU7" s="679"/>
      <c r="BV7" s="679"/>
      <c r="BW7" s="680"/>
      <c r="BY7" s="624" t="s">
        <v>192</v>
      </c>
      <c r="BZ7" s="625"/>
      <c r="CA7" s="625"/>
      <c r="CB7" s="625"/>
      <c r="CC7" s="625"/>
      <c r="CD7" s="625"/>
      <c r="CE7" s="625"/>
      <c r="CF7" s="625"/>
      <c r="CG7" s="625"/>
      <c r="CH7" s="625"/>
      <c r="CI7" s="625"/>
      <c r="CJ7" s="625"/>
      <c r="CK7" s="625"/>
      <c r="CL7" s="626"/>
      <c r="CM7" s="627">
        <v>30201030</v>
      </c>
      <c r="CN7" s="628"/>
      <c r="CO7" s="628"/>
      <c r="CP7" s="628"/>
      <c r="CQ7" s="628"/>
      <c r="CR7" s="628"/>
      <c r="CS7" s="628"/>
      <c r="CT7" s="629"/>
      <c r="CU7" s="678">
        <v>3.7</v>
      </c>
      <c r="CV7" s="678"/>
      <c r="CW7" s="678"/>
      <c r="CX7" s="678"/>
      <c r="CY7" s="615">
        <v>4006723</v>
      </c>
      <c r="CZ7" s="628"/>
      <c r="DA7" s="628"/>
      <c r="DB7" s="628"/>
      <c r="DC7" s="628"/>
      <c r="DD7" s="628"/>
      <c r="DE7" s="628"/>
      <c r="DF7" s="628"/>
      <c r="DG7" s="628"/>
      <c r="DH7" s="628"/>
      <c r="DI7" s="628"/>
      <c r="DJ7" s="628"/>
      <c r="DK7" s="629"/>
      <c r="DL7" s="615">
        <v>25484449</v>
      </c>
      <c r="DM7" s="628"/>
      <c r="DN7" s="628"/>
      <c r="DO7" s="628"/>
      <c r="DP7" s="628"/>
      <c r="DQ7" s="628"/>
      <c r="DR7" s="628"/>
      <c r="DS7" s="628"/>
      <c r="DT7" s="628"/>
      <c r="DU7" s="628"/>
      <c r="DV7" s="628"/>
      <c r="DW7" s="628"/>
      <c r="DX7" s="685"/>
    </row>
    <row r="8" spans="2:138" ht="11.25" customHeight="1">
      <c r="B8" s="624" t="s">
        <v>193</v>
      </c>
      <c r="C8" s="625"/>
      <c r="D8" s="625"/>
      <c r="E8" s="625"/>
      <c r="F8" s="625"/>
      <c r="G8" s="625"/>
      <c r="H8" s="625"/>
      <c r="I8" s="625"/>
      <c r="J8" s="625"/>
      <c r="K8" s="625"/>
      <c r="L8" s="625"/>
      <c r="M8" s="625"/>
      <c r="N8" s="625"/>
      <c r="O8" s="625"/>
      <c r="P8" s="625"/>
      <c r="Q8" s="626"/>
      <c r="R8" s="627" t="s">
        <v>137</v>
      </c>
      <c r="S8" s="628"/>
      <c r="T8" s="628"/>
      <c r="U8" s="628"/>
      <c r="V8" s="628"/>
      <c r="W8" s="628"/>
      <c r="X8" s="628"/>
      <c r="Y8" s="629"/>
      <c r="Z8" s="678" t="s">
        <v>137</v>
      </c>
      <c r="AA8" s="678"/>
      <c r="AB8" s="678"/>
      <c r="AC8" s="678"/>
      <c r="AD8" s="679" t="s">
        <v>137</v>
      </c>
      <c r="AE8" s="679"/>
      <c r="AF8" s="679"/>
      <c r="AG8" s="679"/>
      <c r="AH8" s="679"/>
      <c r="AI8" s="679"/>
      <c r="AJ8" s="679"/>
      <c r="AK8" s="679"/>
      <c r="AL8" s="676" t="s">
        <v>137</v>
      </c>
      <c r="AM8" s="641"/>
      <c r="AN8" s="641"/>
      <c r="AO8" s="656"/>
      <c r="AP8" s="624" t="s">
        <v>194</v>
      </c>
      <c r="AQ8" s="625"/>
      <c r="AR8" s="625"/>
      <c r="AS8" s="625"/>
      <c r="AT8" s="625"/>
      <c r="AU8" s="625"/>
      <c r="AV8" s="625"/>
      <c r="AW8" s="625"/>
      <c r="AX8" s="625"/>
      <c r="AY8" s="625"/>
      <c r="AZ8" s="625"/>
      <c r="BA8" s="625"/>
      <c r="BB8" s="625"/>
      <c r="BC8" s="626"/>
      <c r="BD8" s="627">
        <v>2186181</v>
      </c>
      <c r="BE8" s="628"/>
      <c r="BF8" s="628"/>
      <c r="BG8" s="628"/>
      <c r="BH8" s="628"/>
      <c r="BI8" s="628"/>
      <c r="BJ8" s="628"/>
      <c r="BK8" s="629"/>
      <c r="BL8" s="678">
        <v>0.8</v>
      </c>
      <c r="BM8" s="678"/>
      <c r="BN8" s="678"/>
      <c r="BO8" s="678"/>
      <c r="BP8" s="679">
        <v>546268</v>
      </c>
      <c r="BQ8" s="679"/>
      <c r="BR8" s="679"/>
      <c r="BS8" s="679"/>
      <c r="BT8" s="679"/>
      <c r="BU8" s="679"/>
      <c r="BV8" s="679"/>
      <c r="BW8" s="680"/>
      <c r="BY8" s="624" t="s">
        <v>195</v>
      </c>
      <c r="BZ8" s="625"/>
      <c r="CA8" s="625"/>
      <c r="CB8" s="625"/>
      <c r="CC8" s="625"/>
      <c r="CD8" s="625"/>
      <c r="CE8" s="625"/>
      <c r="CF8" s="625"/>
      <c r="CG8" s="625"/>
      <c r="CH8" s="625"/>
      <c r="CI8" s="625"/>
      <c r="CJ8" s="625"/>
      <c r="CK8" s="625"/>
      <c r="CL8" s="626"/>
      <c r="CM8" s="627">
        <v>125708605</v>
      </c>
      <c r="CN8" s="628"/>
      <c r="CO8" s="628"/>
      <c r="CP8" s="628"/>
      <c r="CQ8" s="628"/>
      <c r="CR8" s="628"/>
      <c r="CS8" s="628"/>
      <c r="CT8" s="629"/>
      <c r="CU8" s="678">
        <v>15.6</v>
      </c>
      <c r="CV8" s="678"/>
      <c r="CW8" s="678"/>
      <c r="CX8" s="678"/>
      <c r="CY8" s="615">
        <v>3602098</v>
      </c>
      <c r="CZ8" s="628"/>
      <c r="DA8" s="628"/>
      <c r="DB8" s="628"/>
      <c r="DC8" s="628"/>
      <c r="DD8" s="628"/>
      <c r="DE8" s="628"/>
      <c r="DF8" s="628"/>
      <c r="DG8" s="628"/>
      <c r="DH8" s="628"/>
      <c r="DI8" s="628"/>
      <c r="DJ8" s="628"/>
      <c r="DK8" s="629"/>
      <c r="DL8" s="615">
        <v>108682591</v>
      </c>
      <c r="DM8" s="628"/>
      <c r="DN8" s="628"/>
      <c r="DO8" s="628"/>
      <c r="DP8" s="628"/>
      <c r="DQ8" s="628"/>
      <c r="DR8" s="628"/>
      <c r="DS8" s="628"/>
      <c r="DT8" s="628"/>
      <c r="DU8" s="628"/>
      <c r="DV8" s="628"/>
      <c r="DW8" s="628"/>
      <c r="DX8" s="685"/>
    </row>
    <row r="9" spans="2:138" ht="11.25" customHeight="1">
      <c r="B9" s="624" t="s">
        <v>196</v>
      </c>
      <c r="C9" s="625"/>
      <c r="D9" s="625"/>
      <c r="E9" s="625"/>
      <c r="F9" s="625"/>
      <c r="G9" s="625"/>
      <c r="H9" s="625"/>
      <c r="I9" s="625"/>
      <c r="J9" s="625"/>
      <c r="K9" s="625"/>
      <c r="L9" s="625"/>
      <c r="M9" s="625"/>
      <c r="N9" s="625"/>
      <c r="O9" s="625"/>
      <c r="P9" s="625"/>
      <c r="Q9" s="626"/>
      <c r="R9" s="627" t="s">
        <v>137</v>
      </c>
      <c r="S9" s="628"/>
      <c r="T9" s="628"/>
      <c r="U9" s="628"/>
      <c r="V9" s="628"/>
      <c r="W9" s="628"/>
      <c r="X9" s="628"/>
      <c r="Y9" s="629"/>
      <c r="Z9" s="678" t="s">
        <v>137</v>
      </c>
      <c r="AA9" s="678"/>
      <c r="AB9" s="678"/>
      <c r="AC9" s="678"/>
      <c r="AD9" s="679" t="s">
        <v>137</v>
      </c>
      <c r="AE9" s="679"/>
      <c r="AF9" s="679"/>
      <c r="AG9" s="679"/>
      <c r="AH9" s="679"/>
      <c r="AI9" s="679"/>
      <c r="AJ9" s="679"/>
      <c r="AK9" s="679"/>
      <c r="AL9" s="676" t="s">
        <v>137</v>
      </c>
      <c r="AM9" s="641"/>
      <c r="AN9" s="641"/>
      <c r="AO9" s="656"/>
      <c r="AP9" s="624" t="s">
        <v>197</v>
      </c>
      <c r="AQ9" s="625"/>
      <c r="AR9" s="625"/>
      <c r="AS9" s="625"/>
      <c r="AT9" s="625"/>
      <c r="AU9" s="625"/>
      <c r="AV9" s="625"/>
      <c r="AW9" s="625"/>
      <c r="AX9" s="625"/>
      <c r="AY9" s="625"/>
      <c r="AZ9" s="625"/>
      <c r="BA9" s="625"/>
      <c r="BB9" s="625"/>
      <c r="BC9" s="626"/>
      <c r="BD9" s="627">
        <v>65497433</v>
      </c>
      <c r="BE9" s="628"/>
      <c r="BF9" s="628"/>
      <c r="BG9" s="628"/>
      <c r="BH9" s="628"/>
      <c r="BI9" s="628"/>
      <c r="BJ9" s="628"/>
      <c r="BK9" s="629"/>
      <c r="BL9" s="678">
        <v>24.2</v>
      </c>
      <c r="BM9" s="678"/>
      <c r="BN9" s="678"/>
      <c r="BO9" s="678"/>
      <c r="BP9" s="679" t="s">
        <v>137</v>
      </c>
      <c r="BQ9" s="679"/>
      <c r="BR9" s="679"/>
      <c r="BS9" s="679"/>
      <c r="BT9" s="679"/>
      <c r="BU9" s="679"/>
      <c r="BV9" s="679"/>
      <c r="BW9" s="680"/>
      <c r="BY9" s="624" t="s">
        <v>198</v>
      </c>
      <c r="BZ9" s="625"/>
      <c r="CA9" s="625"/>
      <c r="CB9" s="625"/>
      <c r="CC9" s="625"/>
      <c r="CD9" s="625"/>
      <c r="CE9" s="625"/>
      <c r="CF9" s="625"/>
      <c r="CG9" s="625"/>
      <c r="CH9" s="625"/>
      <c r="CI9" s="625"/>
      <c r="CJ9" s="625"/>
      <c r="CK9" s="625"/>
      <c r="CL9" s="626"/>
      <c r="CM9" s="627">
        <v>25249178</v>
      </c>
      <c r="CN9" s="628"/>
      <c r="CO9" s="628"/>
      <c r="CP9" s="628"/>
      <c r="CQ9" s="628"/>
      <c r="CR9" s="628"/>
      <c r="CS9" s="628"/>
      <c r="CT9" s="629"/>
      <c r="CU9" s="678">
        <v>3.1</v>
      </c>
      <c r="CV9" s="678"/>
      <c r="CW9" s="678"/>
      <c r="CX9" s="678"/>
      <c r="CY9" s="615">
        <v>3389563</v>
      </c>
      <c r="CZ9" s="628"/>
      <c r="DA9" s="628"/>
      <c r="DB9" s="628"/>
      <c r="DC9" s="628"/>
      <c r="DD9" s="628"/>
      <c r="DE9" s="628"/>
      <c r="DF9" s="628"/>
      <c r="DG9" s="628"/>
      <c r="DH9" s="628"/>
      <c r="DI9" s="628"/>
      <c r="DJ9" s="628"/>
      <c r="DK9" s="629"/>
      <c r="DL9" s="615">
        <v>15216623</v>
      </c>
      <c r="DM9" s="628"/>
      <c r="DN9" s="628"/>
      <c r="DO9" s="628"/>
      <c r="DP9" s="628"/>
      <c r="DQ9" s="628"/>
      <c r="DR9" s="628"/>
      <c r="DS9" s="628"/>
      <c r="DT9" s="628"/>
      <c r="DU9" s="628"/>
      <c r="DV9" s="628"/>
      <c r="DW9" s="628"/>
      <c r="DX9" s="685"/>
    </row>
    <row r="10" spans="2:138" ht="11.25" customHeight="1">
      <c r="B10" s="624" t="s">
        <v>199</v>
      </c>
      <c r="C10" s="625"/>
      <c r="D10" s="625"/>
      <c r="E10" s="625"/>
      <c r="F10" s="625"/>
      <c r="G10" s="625"/>
      <c r="H10" s="625"/>
      <c r="I10" s="625"/>
      <c r="J10" s="625"/>
      <c r="K10" s="625"/>
      <c r="L10" s="625"/>
      <c r="M10" s="625"/>
      <c r="N10" s="625"/>
      <c r="O10" s="625"/>
      <c r="P10" s="625"/>
      <c r="Q10" s="626"/>
      <c r="R10" s="627">
        <v>217116</v>
      </c>
      <c r="S10" s="628"/>
      <c r="T10" s="628"/>
      <c r="U10" s="628"/>
      <c r="V10" s="628"/>
      <c r="W10" s="628"/>
      <c r="X10" s="628"/>
      <c r="Y10" s="629"/>
      <c r="Z10" s="678">
        <v>0</v>
      </c>
      <c r="AA10" s="678"/>
      <c r="AB10" s="678"/>
      <c r="AC10" s="678"/>
      <c r="AD10" s="679">
        <v>217116</v>
      </c>
      <c r="AE10" s="679"/>
      <c r="AF10" s="679"/>
      <c r="AG10" s="679"/>
      <c r="AH10" s="679"/>
      <c r="AI10" s="679"/>
      <c r="AJ10" s="679"/>
      <c r="AK10" s="679"/>
      <c r="AL10" s="676">
        <v>0</v>
      </c>
      <c r="AM10" s="641"/>
      <c r="AN10" s="641"/>
      <c r="AO10" s="656"/>
      <c r="AP10" s="624" t="s">
        <v>200</v>
      </c>
      <c r="AQ10" s="625"/>
      <c r="AR10" s="625"/>
      <c r="AS10" s="625"/>
      <c r="AT10" s="625"/>
      <c r="AU10" s="625"/>
      <c r="AV10" s="625"/>
      <c r="AW10" s="625"/>
      <c r="AX10" s="625"/>
      <c r="AY10" s="625"/>
      <c r="AZ10" s="625"/>
      <c r="BA10" s="625"/>
      <c r="BB10" s="625"/>
      <c r="BC10" s="626"/>
      <c r="BD10" s="627">
        <v>2704613</v>
      </c>
      <c r="BE10" s="628"/>
      <c r="BF10" s="628"/>
      <c r="BG10" s="628"/>
      <c r="BH10" s="628"/>
      <c r="BI10" s="628"/>
      <c r="BJ10" s="628"/>
      <c r="BK10" s="629"/>
      <c r="BL10" s="678">
        <v>1</v>
      </c>
      <c r="BM10" s="678"/>
      <c r="BN10" s="678"/>
      <c r="BO10" s="678"/>
      <c r="BP10" s="679">
        <v>128837</v>
      </c>
      <c r="BQ10" s="679"/>
      <c r="BR10" s="679"/>
      <c r="BS10" s="679"/>
      <c r="BT10" s="679"/>
      <c r="BU10" s="679"/>
      <c r="BV10" s="679"/>
      <c r="BW10" s="680"/>
      <c r="BY10" s="624" t="s">
        <v>201</v>
      </c>
      <c r="BZ10" s="625"/>
      <c r="CA10" s="625"/>
      <c r="CB10" s="625"/>
      <c r="CC10" s="625"/>
      <c r="CD10" s="625"/>
      <c r="CE10" s="625"/>
      <c r="CF10" s="625"/>
      <c r="CG10" s="625"/>
      <c r="CH10" s="625"/>
      <c r="CI10" s="625"/>
      <c r="CJ10" s="625"/>
      <c r="CK10" s="625"/>
      <c r="CL10" s="626"/>
      <c r="CM10" s="627">
        <v>3722628</v>
      </c>
      <c r="CN10" s="628"/>
      <c r="CO10" s="628"/>
      <c r="CP10" s="628"/>
      <c r="CQ10" s="628"/>
      <c r="CR10" s="628"/>
      <c r="CS10" s="628"/>
      <c r="CT10" s="629"/>
      <c r="CU10" s="678">
        <v>0.5</v>
      </c>
      <c r="CV10" s="678"/>
      <c r="CW10" s="678"/>
      <c r="CX10" s="678"/>
      <c r="CY10" s="615">
        <v>398451</v>
      </c>
      <c r="CZ10" s="628"/>
      <c r="DA10" s="628"/>
      <c r="DB10" s="628"/>
      <c r="DC10" s="628"/>
      <c r="DD10" s="628"/>
      <c r="DE10" s="628"/>
      <c r="DF10" s="628"/>
      <c r="DG10" s="628"/>
      <c r="DH10" s="628"/>
      <c r="DI10" s="628"/>
      <c r="DJ10" s="628"/>
      <c r="DK10" s="629"/>
      <c r="DL10" s="615">
        <v>1879912</v>
      </c>
      <c r="DM10" s="628"/>
      <c r="DN10" s="628"/>
      <c r="DO10" s="628"/>
      <c r="DP10" s="628"/>
      <c r="DQ10" s="628"/>
      <c r="DR10" s="628"/>
      <c r="DS10" s="628"/>
      <c r="DT10" s="628"/>
      <c r="DU10" s="628"/>
      <c r="DV10" s="628"/>
      <c r="DW10" s="628"/>
      <c r="DX10" s="685"/>
    </row>
    <row r="11" spans="2:138" ht="11.25" customHeight="1">
      <c r="B11" s="624" t="s">
        <v>202</v>
      </c>
      <c r="C11" s="625"/>
      <c r="D11" s="625"/>
      <c r="E11" s="625"/>
      <c r="F11" s="625"/>
      <c r="G11" s="625"/>
      <c r="H11" s="625"/>
      <c r="I11" s="625"/>
      <c r="J11" s="625"/>
      <c r="K11" s="625"/>
      <c r="L11" s="625"/>
      <c r="M11" s="625"/>
      <c r="N11" s="625"/>
      <c r="O11" s="625"/>
      <c r="P11" s="625"/>
      <c r="Q11" s="626"/>
      <c r="R11" s="627">
        <v>11608</v>
      </c>
      <c r="S11" s="628"/>
      <c r="T11" s="628"/>
      <c r="U11" s="628"/>
      <c r="V11" s="628"/>
      <c r="W11" s="628"/>
      <c r="X11" s="628"/>
      <c r="Y11" s="629"/>
      <c r="Z11" s="678">
        <v>0</v>
      </c>
      <c r="AA11" s="678"/>
      <c r="AB11" s="678"/>
      <c r="AC11" s="678"/>
      <c r="AD11" s="679">
        <v>11608</v>
      </c>
      <c r="AE11" s="679"/>
      <c r="AF11" s="679"/>
      <c r="AG11" s="679"/>
      <c r="AH11" s="679"/>
      <c r="AI11" s="679"/>
      <c r="AJ11" s="679"/>
      <c r="AK11" s="679"/>
      <c r="AL11" s="676">
        <v>0</v>
      </c>
      <c r="AM11" s="641"/>
      <c r="AN11" s="641"/>
      <c r="AO11" s="656"/>
      <c r="AP11" s="624" t="s">
        <v>203</v>
      </c>
      <c r="AQ11" s="625"/>
      <c r="AR11" s="625"/>
      <c r="AS11" s="625"/>
      <c r="AT11" s="625"/>
      <c r="AU11" s="625"/>
      <c r="AV11" s="625"/>
      <c r="AW11" s="625"/>
      <c r="AX11" s="625"/>
      <c r="AY11" s="625"/>
      <c r="AZ11" s="625"/>
      <c r="BA11" s="625"/>
      <c r="BB11" s="625"/>
      <c r="BC11" s="626"/>
      <c r="BD11" s="627">
        <v>6322517</v>
      </c>
      <c r="BE11" s="628"/>
      <c r="BF11" s="628"/>
      <c r="BG11" s="628"/>
      <c r="BH11" s="628"/>
      <c r="BI11" s="628"/>
      <c r="BJ11" s="628"/>
      <c r="BK11" s="629"/>
      <c r="BL11" s="678">
        <v>2.2999999999999998</v>
      </c>
      <c r="BM11" s="678"/>
      <c r="BN11" s="678"/>
      <c r="BO11" s="678"/>
      <c r="BP11" s="679">
        <v>1178820</v>
      </c>
      <c r="BQ11" s="679"/>
      <c r="BR11" s="679"/>
      <c r="BS11" s="679"/>
      <c r="BT11" s="679"/>
      <c r="BU11" s="679"/>
      <c r="BV11" s="679"/>
      <c r="BW11" s="680"/>
      <c r="BY11" s="624" t="s">
        <v>204</v>
      </c>
      <c r="BZ11" s="625"/>
      <c r="CA11" s="625"/>
      <c r="CB11" s="625"/>
      <c r="CC11" s="625"/>
      <c r="CD11" s="625"/>
      <c r="CE11" s="625"/>
      <c r="CF11" s="625"/>
      <c r="CG11" s="625"/>
      <c r="CH11" s="625"/>
      <c r="CI11" s="625"/>
      <c r="CJ11" s="625"/>
      <c r="CK11" s="625"/>
      <c r="CL11" s="626"/>
      <c r="CM11" s="627">
        <v>41737981</v>
      </c>
      <c r="CN11" s="628"/>
      <c r="CO11" s="628"/>
      <c r="CP11" s="628"/>
      <c r="CQ11" s="628"/>
      <c r="CR11" s="628"/>
      <c r="CS11" s="628"/>
      <c r="CT11" s="629"/>
      <c r="CU11" s="678">
        <v>5.2</v>
      </c>
      <c r="CV11" s="678"/>
      <c r="CW11" s="678"/>
      <c r="CX11" s="678"/>
      <c r="CY11" s="615">
        <v>20559436</v>
      </c>
      <c r="CZ11" s="628"/>
      <c r="DA11" s="628"/>
      <c r="DB11" s="628"/>
      <c r="DC11" s="628"/>
      <c r="DD11" s="628"/>
      <c r="DE11" s="628"/>
      <c r="DF11" s="628"/>
      <c r="DG11" s="628"/>
      <c r="DH11" s="628"/>
      <c r="DI11" s="628"/>
      <c r="DJ11" s="628"/>
      <c r="DK11" s="629"/>
      <c r="DL11" s="615">
        <v>16317994</v>
      </c>
      <c r="DM11" s="628"/>
      <c r="DN11" s="628"/>
      <c r="DO11" s="628"/>
      <c r="DP11" s="628"/>
      <c r="DQ11" s="628"/>
      <c r="DR11" s="628"/>
      <c r="DS11" s="628"/>
      <c r="DT11" s="628"/>
      <c r="DU11" s="628"/>
      <c r="DV11" s="628"/>
      <c r="DW11" s="628"/>
      <c r="DX11" s="685"/>
    </row>
    <row r="12" spans="2:138" ht="11.25" customHeight="1">
      <c r="B12" s="624" t="s">
        <v>205</v>
      </c>
      <c r="C12" s="625"/>
      <c r="D12" s="625"/>
      <c r="E12" s="625"/>
      <c r="F12" s="625"/>
      <c r="G12" s="625"/>
      <c r="H12" s="625"/>
      <c r="I12" s="625"/>
      <c r="J12" s="625"/>
      <c r="K12" s="625"/>
      <c r="L12" s="625"/>
      <c r="M12" s="625"/>
      <c r="N12" s="625"/>
      <c r="O12" s="625"/>
      <c r="P12" s="625"/>
      <c r="Q12" s="626"/>
      <c r="R12" s="627">
        <v>29419146</v>
      </c>
      <c r="S12" s="628"/>
      <c r="T12" s="628"/>
      <c r="U12" s="628"/>
      <c r="V12" s="628"/>
      <c r="W12" s="628"/>
      <c r="X12" s="628"/>
      <c r="Y12" s="629"/>
      <c r="Z12" s="678">
        <v>3.6</v>
      </c>
      <c r="AA12" s="678"/>
      <c r="AB12" s="678"/>
      <c r="AC12" s="678"/>
      <c r="AD12" s="679">
        <v>29419146</v>
      </c>
      <c r="AE12" s="679"/>
      <c r="AF12" s="679"/>
      <c r="AG12" s="679"/>
      <c r="AH12" s="679"/>
      <c r="AI12" s="679"/>
      <c r="AJ12" s="679"/>
      <c r="AK12" s="679"/>
      <c r="AL12" s="676">
        <v>6.3</v>
      </c>
      <c r="AM12" s="641"/>
      <c r="AN12" s="641"/>
      <c r="AO12" s="656"/>
      <c r="AP12" s="624" t="s">
        <v>206</v>
      </c>
      <c r="AQ12" s="625"/>
      <c r="AR12" s="625"/>
      <c r="AS12" s="625"/>
      <c r="AT12" s="625"/>
      <c r="AU12" s="625"/>
      <c r="AV12" s="625"/>
      <c r="AW12" s="625"/>
      <c r="AX12" s="625"/>
      <c r="AY12" s="625"/>
      <c r="AZ12" s="625"/>
      <c r="BA12" s="625"/>
      <c r="BB12" s="625"/>
      <c r="BC12" s="626"/>
      <c r="BD12" s="627">
        <v>607674</v>
      </c>
      <c r="BE12" s="628"/>
      <c r="BF12" s="628"/>
      <c r="BG12" s="628"/>
      <c r="BH12" s="628"/>
      <c r="BI12" s="628"/>
      <c r="BJ12" s="628"/>
      <c r="BK12" s="629"/>
      <c r="BL12" s="678">
        <v>0.2</v>
      </c>
      <c r="BM12" s="678"/>
      <c r="BN12" s="678"/>
      <c r="BO12" s="678"/>
      <c r="BP12" s="679" t="s">
        <v>137</v>
      </c>
      <c r="BQ12" s="679"/>
      <c r="BR12" s="679"/>
      <c r="BS12" s="679"/>
      <c r="BT12" s="679"/>
      <c r="BU12" s="679"/>
      <c r="BV12" s="679"/>
      <c r="BW12" s="680"/>
      <c r="BY12" s="624" t="s">
        <v>207</v>
      </c>
      <c r="BZ12" s="625"/>
      <c r="CA12" s="625"/>
      <c r="CB12" s="625"/>
      <c r="CC12" s="625"/>
      <c r="CD12" s="625"/>
      <c r="CE12" s="625"/>
      <c r="CF12" s="625"/>
      <c r="CG12" s="625"/>
      <c r="CH12" s="625"/>
      <c r="CI12" s="625"/>
      <c r="CJ12" s="625"/>
      <c r="CK12" s="625"/>
      <c r="CL12" s="626"/>
      <c r="CM12" s="627">
        <v>45596948</v>
      </c>
      <c r="CN12" s="628"/>
      <c r="CO12" s="628"/>
      <c r="CP12" s="628"/>
      <c r="CQ12" s="628"/>
      <c r="CR12" s="628"/>
      <c r="CS12" s="628"/>
      <c r="CT12" s="629"/>
      <c r="CU12" s="678">
        <v>5.6</v>
      </c>
      <c r="CV12" s="678"/>
      <c r="CW12" s="678"/>
      <c r="CX12" s="678"/>
      <c r="CY12" s="615">
        <v>1326603</v>
      </c>
      <c r="CZ12" s="628"/>
      <c r="DA12" s="628"/>
      <c r="DB12" s="628"/>
      <c r="DC12" s="628"/>
      <c r="DD12" s="628"/>
      <c r="DE12" s="628"/>
      <c r="DF12" s="628"/>
      <c r="DG12" s="628"/>
      <c r="DH12" s="628"/>
      <c r="DI12" s="628"/>
      <c r="DJ12" s="628"/>
      <c r="DK12" s="629"/>
      <c r="DL12" s="615">
        <v>8834001</v>
      </c>
      <c r="DM12" s="628"/>
      <c r="DN12" s="628"/>
      <c r="DO12" s="628"/>
      <c r="DP12" s="628"/>
      <c r="DQ12" s="628"/>
      <c r="DR12" s="628"/>
      <c r="DS12" s="628"/>
      <c r="DT12" s="628"/>
      <c r="DU12" s="628"/>
      <c r="DV12" s="628"/>
      <c r="DW12" s="628"/>
      <c r="DX12" s="685"/>
    </row>
    <row r="13" spans="2:138" ht="11.25" customHeight="1">
      <c r="B13" s="624" t="s">
        <v>208</v>
      </c>
      <c r="C13" s="625"/>
      <c r="D13" s="625"/>
      <c r="E13" s="625"/>
      <c r="F13" s="625"/>
      <c r="G13" s="625"/>
      <c r="H13" s="625"/>
      <c r="I13" s="625"/>
      <c r="J13" s="625"/>
      <c r="K13" s="625"/>
      <c r="L13" s="625"/>
      <c r="M13" s="625"/>
      <c r="N13" s="625"/>
      <c r="O13" s="625"/>
      <c r="P13" s="625"/>
      <c r="Q13" s="626"/>
      <c r="R13" s="627" t="s">
        <v>137</v>
      </c>
      <c r="S13" s="628"/>
      <c r="T13" s="628"/>
      <c r="U13" s="628"/>
      <c r="V13" s="628"/>
      <c r="W13" s="628"/>
      <c r="X13" s="628"/>
      <c r="Y13" s="629"/>
      <c r="Z13" s="678" t="s">
        <v>137</v>
      </c>
      <c r="AA13" s="678"/>
      <c r="AB13" s="678"/>
      <c r="AC13" s="678"/>
      <c r="AD13" s="679" t="s">
        <v>137</v>
      </c>
      <c r="AE13" s="679"/>
      <c r="AF13" s="679"/>
      <c r="AG13" s="679"/>
      <c r="AH13" s="679"/>
      <c r="AI13" s="679"/>
      <c r="AJ13" s="679"/>
      <c r="AK13" s="679"/>
      <c r="AL13" s="676" t="s">
        <v>137</v>
      </c>
      <c r="AM13" s="641"/>
      <c r="AN13" s="641"/>
      <c r="AO13" s="656"/>
      <c r="AP13" s="624" t="s">
        <v>209</v>
      </c>
      <c r="AQ13" s="625"/>
      <c r="AR13" s="625"/>
      <c r="AS13" s="625"/>
      <c r="AT13" s="625"/>
      <c r="AU13" s="625"/>
      <c r="AV13" s="625"/>
      <c r="AW13" s="625"/>
      <c r="AX13" s="625"/>
      <c r="AY13" s="625"/>
      <c r="AZ13" s="625"/>
      <c r="BA13" s="625"/>
      <c r="BB13" s="625"/>
      <c r="BC13" s="626"/>
      <c r="BD13" s="627">
        <v>1394424</v>
      </c>
      <c r="BE13" s="628"/>
      <c r="BF13" s="628"/>
      <c r="BG13" s="628"/>
      <c r="BH13" s="628"/>
      <c r="BI13" s="628"/>
      <c r="BJ13" s="628"/>
      <c r="BK13" s="629"/>
      <c r="BL13" s="678">
        <v>0.5</v>
      </c>
      <c r="BM13" s="678"/>
      <c r="BN13" s="678"/>
      <c r="BO13" s="678"/>
      <c r="BP13" s="679" t="s">
        <v>137</v>
      </c>
      <c r="BQ13" s="679"/>
      <c r="BR13" s="679"/>
      <c r="BS13" s="679"/>
      <c r="BT13" s="679"/>
      <c r="BU13" s="679"/>
      <c r="BV13" s="679"/>
      <c r="BW13" s="680"/>
      <c r="BY13" s="624" t="s">
        <v>210</v>
      </c>
      <c r="BZ13" s="625"/>
      <c r="CA13" s="625"/>
      <c r="CB13" s="625"/>
      <c r="CC13" s="625"/>
      <c r="CD13" s="625"/>
      <c r="CE13" s="625"/>
      <c r="CF13" s="625"/>
      <c r="CG13" s="625"/>
      <c r="CH13" s="625"/>
      <c r="CI13" s="625"/>
      <c r="CJ13" s="625"/>
      <c r="CK13" s="625"/>
      <c r="CL13" s="626"/>
      <c r="CM13" s="627">
        <v>106215482</v>
      </c>
      <c r="CN13" s="628"/>
      <c r="CO13" s="628"/>
      <c r="CP13" s="628"/>
      <c r="CQ13" s="628"/>
      <c r="CR13" s="628"/>
      <c r="CS13" s="628"/>
      <c r="CT13" s="629"/>
      <c r="CU13" s="678">
        <v>13.1</v>
      </c>
      <c r="CV13" s="678"/>
      <c r="CW13" s="678"/>
      <c r="CX13" s="678"/>
      <c r="CY13" s="615">
        <v>82194433</v>
      </c>
      <c r="CZ13" s="628"/>
      <c r="DA13" s="628"/>
      <c r="DB13" s="628"/>
      <c r="DC13" s="628"/>
      <c r="DD13" s="628"/>
      <c r="DE13" s="628"/>
      <c r="DF13" s="628"/>
      <c r="DG13" s="628"/>
      <c r="DH13" s="628"/>
      <c r="DI13" s="628"/>
      <c r="DJ13" s="628"/>
      <c r="DK13" s="629"/>
      <c r="DL13" s="615">
        <v>26367671</v>
      </c>
      <c r="DM13" s="628"/>
      <c r="DN13" s="628"/>
      <c r="DO13" s="628"/>
      <c r="DP13" s="628"/>
      <c r="DQ13" s="628"/>
      <c r="DR13" s="628"/>
      <c r="DS13" s="628"/>
      <c r="DT13" s="628"/>
      <c r="DU13" s="628"/>
      <c r="DV13" s="628"/>
      <c r="DW13" s="628"/>
      <c r="DX13" s="685"/>
    </row>
    <row r="14" spans="2:138" ht="11.25" customHeight="1">
      <c r="B14" s="624" t="s">
        <v>211</v>
      </c>
      <c r="C14" s="625"/>
      <c r="D14" s="625"/>
      <c r="E14" s="625"/>
      <c r="F14" s="625"/>
      <c r="G14" s="625"/>
      <c r="H14" s="625"/>
      <c r="I14" s="625"/>
      <c r="J14" s="625"/>
      <c r="K14" s="625"/>
      <c r="L14" s="625"/>
      <c r="M14" s="625"/>
      <c r="N14" s="625"/>
      <c r="O14" s="625"/>
      <c r="P14" s="625"/>
      <c r="Q14" s="626"/>
      <c r="R14" s="627">
        <v>683597</v>
      </c>
      <c r="S14" s="628"/>
      <c r="T14" s="628"/>
      <c r="U14" s="628"/>
      <c r="V14" s="628"/>
      <c r="W14" s="628"/>
      <c r="X14" s="628"/>
      <c r="Y14" s="629"/>
      <c r="Z14" s="678">
        <v>0.1</v>
      </c>
      <c r="AA14" s="678"/>
      <c r="AB14" s="678"/>
      <c r="AC14" s="678"/>
      <c r="AD14" s="679">
        <v>683597</v>
      </c>
      <c r="AE14" s="679"/>
      <c r="AF14" s="679"/>
      <c r="AG14" s="679"/>
      <c r="AH14" s="679"/>
      <c r="AI14" s="679"/>
      <c r="AJ14" s="679"/>
      <c r="AK14" s="679"/>
      <c r="AL14" s="676">
        <v>0.1</v>
      </c>
      <c r="AM14" s="641"/>
      <c r="AN14" s="641"/>
      <c r="AO14" s="656"/>
      <c r="AP14" s="624" t="s">
        <v>212</v>
      </c>
      <c r="AQ14" s="625"/>
      <c r="AR14" s="625"/>
      <c r="AS14" s="625"/>
      <c r="AT14" s="625"/>
      <c r="AU14" s="625"/>
      <c r="AV14" s="625"/>
      <c r="AW14" s="625"/>
      <c r="AX14" s="625"/>
      <c r="AY14" s="625"/>
      <c r="AZ14" s="625"/>
      <c r="BA14" s="625"/>
      <c r="BB14" s="625"/>
      <c r="BC14" s="626"/>
      <c r="BD14" s="627">
        <v>814778</v>
      </c>
      <c r="BE14" s="628"/>
      <c r="BF14" s="628"/>
      <c r="BG14" s="628"/>
      <c r="BH14" s="628"/>
      <c r="BI14" s="628"/>
      <c r="BJ14" s="628"/>
      <c r="BK14" s="629"/>
      <c r="BL14" s="678">
        <v>0.3</v>
      </c>
      <c r="BM14" s="678"/>
      <c r="BN14" s="678"/>
      <c r="BO14" s="678"/>
      <c r="BP14" s="679" t="s">
        <v>137</v>
      </c>
      <c r="BQ14" s="679"/>
      <c r="BR14" s="679"/>
      <c r="BS14" s="679"/>
      <c r="BT14" s="679"/>
      <c r="BU14" s="679"/>
      <c r="BV14" s="679"/>
      <c r="BW14" s="680"/>
      <c r="BY14" s="624" t="s">
        <v>213</v>
      </c>
      <c r="BZ14" s="625"/>
      <c r="CA14" s="625"/>
      <c r="CB14" s="625"/>
      <c r="CC14" s="625"/>
      <c r="CD14" s="625"/>
      <c r="CE14" s="625"/>
      <c r="CF14" s="625"/>
      <c r="CG14" s="625"/>
      <c r="CH14" s="625"/>
      <c r="CI14" s="625"/>
      <c r="CJ14" s="625"/>
      <c r="CK14" s="625"/>
      <c r="CL14" s="626"/>
      <c r="CM14" s="627">
        <v>43858534</v>
      </c>
      <c r="CN14" s="628"/>
      <c r="CO14" s="628"/>
      <c r="CP14" s="628"/>
      <c r="CQ14" s="628"/>
      <c r="CR14" s="628"/>
      <c r="CS14" s="628"/>
      <c r="CT14" s="629"/>
      <c r="CU14" s="678">
        <v>5.4</v>
      </c>
      <c r="CV14" s="678"/>
      <c r="CW14" s="678"/>
      <c r="CX14" s="678"/>
      <c r="CY14" s="615">
        <v>3735314</v>
      </c>
      <c r="CZ14" s="628"/>
      <c r="DA14" s="628"/>
      <c r="DB14" s="628"/>
      <c r="DC14" s="628"/>
      <c r="DD14" s="628"/>
      <c r="DE14" s="628"/>
      <c r="DF14" s="628"/>
      <c r="DG14" s="628"/>
      <c r="DH14" s="628"/>
      <c r="DI14" s="628"/>
      <c r="DJ14" s="628"/>
      <c r="DK14" s="629"/>
      <c r="DL14" s="615">
        <v>37695726</v>
      </c>
      <c r="DM14" s="628"/>
      <c r="DN14" s="628"/>
      <c r="DO14" s="628"/>
      <c r="DP14" s="628"/>
      <c r="DQ14" s="628"/>
      <c r="DR14" s="628"/>
      <c r="DS14" s="628"/>
      <c r="DT14" s="628"/>
      <c r="DU14" s="628"/>
      <c r="DV14" s="628"/>
      <c r="DW14" s="628"/>
      <c r="DX14" s="685"/>
    </row>
    <row r="15" spans="2:138" ht="11.25" customHeight="1">
      <c r="B15" s="624" t="s">
        <v>214</v>
      </c>
      <c r="C15" s="625"/>
      <c r="D15" s="625"/>
      <c r="E15" s="625"/>
      <c r="F15" s="625"/>
      <c r="G15" s="625"/>
      <c r="H15" s="625"/>
      <c r="I15" s="625"/>
      <c r="J15" s="625"/>
      <c r="K15" s="625"/>
      <c r="L15" s="625"/>
      <c r="M15" s="625"/>
      <c r="N15" s="625"/>
      <c r="O15" s="625"/>
      <c r="P15" s="625"/>
      <c r="Q15" s="626"/>
      <c r="R15" s="627">
        <v>206611867</v>
      </c>
      <c r="S15" s="628"/>
      <c r="T15" s="628"/>
      <c r="U15" s="628"/>
      <c r="V15" s="628"/>
      <c r="W15" s="628"/>
      <c r="X15" s="628"/>
      <c r="Y15" s="629"/>
      <c r="Z15" s="678">
        <v>25.2</v>
      </c>
      <c r="AA15" s="678"/>
      <c r="AB15" s="678"/>
      <c r="AC15" s="678"/>
      <c r="AD15" s="679">
        <v>202851539</v>
      </c>
      <c r="AE15" s="679"/>
      <c r="AF15" s="679"/>
      <c r="AG15" s="679"/>
      <c r="AH15" s="679"/>
      <c r="AI15" s="679"/>
      <c r="AJ15" s="679"/>
      <c r="AK15" s="679"/>
      <c r="AL15" s="676">
        <v>43.3</v>
      </c>
      <c r="AM15" s="641"/>
      <c r="AN15" s="641"/>
      <c r="AO15" s="656"/>
      <c r="AP15" s="624" t="s">
        <v>215</v>
      </c>
      <c r="AQ15" s="625"/>
      <c r="AR15" s="625"/>
      <c r="AS15" s="625"/>
      <c r="AT15" s="625"/>
      <c r="AU15" s="625"/>
      <c r="AV15" s="625"/>
      <c r="AW15" s="625"/>
      <c r="AX15" s="625"/>
      <c r="AY15" s="625"/>
      <c r="AZ15" s="625"/>
      <c r="BA15" s="625"/>
      <c r="BB15" s="625"/>
      <c r="BC15" s="626"/>
      <c r="BD15" s="627">
        <v>52661551</v>
      </c>
      <c r="BE15" s="628"/>
      <c r="BF15" s="628"/>
      <c r="BG15" s="628"/>
      <c r="BH15" s="628"/>
      <c r="BI15" s="628"/>
      <c r="BJ15" s="628"/>
      <c r="BK15" s="629"/>
      <c r="BL15" s="678">
        <v>19.5</v>
      </c>
      <c r="BM15" s="678"/>
      <c r="BN15" s="678"/>
      <c r="BO15" s="678"/>
      <c r="BP15" s="679" t="s">
        <v>137</v>
      </c>
      <c r="BQ15" s="679"/>
      <c r="BR15" s="679"/>
      <c r="BS15" s="679"/>
      <c r="BT15" s="679"/>
      <c r="BU15" s="679"/>
      <c r="BV15" s="679"/>
      <c r="BW15" s="680"/>
      <c r="BY15" s="624" t="s">
        <v>216</v>
      </c>
      <c r="BZ15" s="625"/>
      <c r="CA15" s="625"/>
      <c r="CB15" s="625"/>
      <c r="CC15" s="625"/>
      <c r="CD15" s="625"/>
      <c r="CE15" s="625"/>
      <c r="CF15" s="625"/>
      <c r="CG15" s="625"/>
      <c r="CH15" s="625"/>
      <c r="CI15" s="625"/>
      <c r="CJ15" s="625"/>
      <c r="CK15" s="625"/>
      <c r="CL15" s="626"/>
      <c r="CM15" s="627" t="s">
        <v>137</v>
      </c>
      <c r="CN15" s="628"/>
      <c r="CO15" s="628"/>
      <c r="CP15" s="628"/>
      <c r="CQ15" s="628"/>
      <c r="CR15" s="628"/>
      <c r="CS15" s="628"/>
      <c r="CT15" s="629"/>
      <c r="CU15" s="678" t="s">
        <v>137</v>
      </c>
      <c r="CV15" s="678"/>
      <c r="CW15" s="678"/>
      <c r="CX15" s="678"/>
      <c r="CY15" s="615" t="s">
        <v>137</v>
      </c>
      <c r="CZ15" s="628"/>
      <c r="DA15" s="628"/>
      <c r="DB15" s="628"/>
      <c r="DC15" s="628"/>
      <c r="DD15" s="628"/>
      <c r="DE15" s="628"/>
      <c r="DF15" s="628"/>
      <c r="DG15" s="628"/>
      <c r="DH15" s="628"/>
      <c r="DI15" s="628"/>
      <c r="DJ15" s="628"/>
      <c r="DK15" s="629"/>
      <c r="DL15" s="615" t="s">
        <v>137</v>
      </c>
      <c r="DM15" s="628"/>
      <c r="DN15" s="628"/>
      <c r="DO15" s="628"/>
      <c r="DP15" s="628"/>
      <c r="DQ15" s="628"/>
      <c r="DR15" s="628"/>
      <c r="DS15" s="628"/>
      <c r="DT15" s="628"/>
      <c r="DU15" s="628"/>
      <c r="DV15" s="628"/>
      <c r="DW15" s="628"/>
      <c r="DX15" s="685"/>
    </row>
    <row r="16" spans="2:138" ht="11.25" customHeight="1">
      <c r="B16" s="624" t="s">
        <v>217</v>
      </c>
      <c r="C16" s="625"/>
      <c r="D16" s="625"/>
      <c r="E16" s="625"/>
      <c r="F16" s="625"/>
      <c r="G16" s="625"/>
      <c r="H16" s="625"/>
      <c r="I16" s="625"/>
      <c r="J16" s="625"/>
      <c r="K16" s="625"/>
      <c r="L16" s="625"/>
      <c r="M16" s="625"/>
      <c r="N16" s="625"/>
      <c r="O16" s="625"/>
      <c r="P16" s="625"/>
      <c r="Q16" s="626"/>
      <c r="R16" s="627">
        <v>202851539</v>
      </c>
      <c r="S16" s="628"/>
      <c r="T16" s="628"/>
      <c r="U16" s="628"/>
      <c r="V16" s="628"/>
      <c r="W16" s="628"/>
      <c r="X16" s="628"/>
      <c r="Y16" s="629"/>
      <c r="Z16" s="676">
        <v>24.8</v>
      </c>
      <c r="AA16" s="641"/>
      <c r="AB16" s="641"/>
      <c r="AC16" s="677"/>
      <c r="AD16" s="615">
        <v>202851539</v>
      </c>
      <c r="AE16" s="628"/>
      <c r="AF16" s="628"/>
      <c r="AG16" s="628"/>
      <c r="AH16" s="628"/>
      <c r="AI16" s="628"/>
      <c r="AJ16" s="628"/>
      <c r="AK16" s="629"/>
      <c r="AL16" s="676">
        <v>43.3</v>
      </c>
      <c r="AM16" s="641"/>
      <c r="AN16" s="641"/>
      <c r="AO16" s="656"/>
      <c r="AP16" s="624" t="s">
        <v>218</v>
      </c>
      <c r="AQ16" s="625"/>
      <c r="AR16" s="625"/>
      <c r="AS16" s="625"/>
      <c r="AT16" s="625"/>
      <c r="AU16" s="625"/>
      <c r="AV16" s="625"/>
      <c r="AW16" s="625"/>
      <c r="AX16" s="625"/>
      <c r="AY16" s="625"/>
      <c r="AZ16" s="625"/>
      <c r="BA16" s="625"/>
      <c r="BB16" s="625"/>
      <c r="BC16" s="626"/>
      <c r="BD16" s="627">
        <v>1784326</v>
      </c>
      <c r="BE16" s="628"/>
      <c r="BF16" s="628"/>
      <c r="BG16" s="628"/>
      <c r="BH16" s="628"/>
      <c r="BI16" s="628"/>
      <c r="BJ16" s="628"/>
      <c r="BK16" s="629"/>
      <c r="BL16" s="678">
        <v>0.7</v>
      </c>
      <c r="BM16" s="678"/>
      <c r="BN16" s="678"/>
      <c r="BO16" s="678"/>
      <c r="BP16" s="679" t="s">
        <v>137</v>
      </c>
      <c r="BQ16" s="679"/>
      <c r="BR16" s="679"/>
      <c r="BS16" s="679"/>
      <c r="BT16" s="679"/>
      <c r="BU16" s="679"/>
      <c r="BV16" s="679"/>
      <c r="BW16" s="680"/>
      <c r="BY16" s="624" t="s">
        <v>219</v>
      </c>
      <c r="BZ16" s="625"/>
      <c r="CA16" s="625"/>
      <c r="CB16" s="625"/>
      <c r="CC16" s="625"/>
      <c r="CD16" s="625"/>
      <c r="CE16" s="625"/>
      <c r="CF16" s="625"/>
      <c r="CG16" s="625"/>
      <c r="CH16" s="625"/>
      <c r="CI16" s="625"/>
      <c r="CJ16" s="625"/>
      <c r="CK16" s="625"/>
      <c r="CL16" s="626"/>
      <c r="CM16" s="627">
        <v>204198594</v>
      </c>
      <c r="CN16" s="628"/>
      <c r="CO16" s="628"/>
      <c r="CP16" s="628"/>
      <c r="CQ16" s="628"/>
      <c r="CR16" s="628"/>
      <c r="CS16" s="628"/>
      <c r="CT16" s="629"/>
      <c r="CU16" s="678">
        <v>25.3</v>
      </c>
      <c r="CV16" s="678"/>
      <c r="CW16" s="678"/>
      <c r="CX16" s="678"/>
      <c r="CY16" s="615">
        <v>7770486</v>
      </c>
      <c r="CZ16" s="628"/>
      <c r="DA16" s="628"/>
      <c r="DB16" s="628"/>
      <c r="DC16" s="628"/>
      <c r="DD16" s="628"/>
      <c r="DE16" s="628"/>
      <c r="DF16" s="628"/>
      <c r="DG16" s="628"/>
      <c r="DH16" s="628"/>
      <c r="DI16" s="628"/>
      <c r="DJ16" s="628"/>
      <c r="DK16" s="629"/>
      <c r="DL16" s="615">
        <v>153048826</v>
      </c>
      <c r="DM16" s="628"/>
      <c r="DN16" s="628"/>
      <c r="DO16" s="628"/>
      <c r="DP16" s="628"/>
      <c r="DQ16" s="628"/>
      <c r="DR16" s="628"/>
      <c r="DS16" s="628"/>
      <c r="DT16" s="628"/>
      <c r="DU16" s="628"/>
      <c r="DV16" s="628"/>
      <c r="DW16" s="628"/>
      <c r="DX16" s="685"/>
    </row>
    <row r="17" spans="2:128" ht="11.25" customHeight="1">
      <c r="B17" s="624" t="s">
        <v>220</v>
      </c>
      <c r="C17" s="625"/>
      <c r="D17" s="625"/>
      <c r="E17" s="625"/>
      <c r="F17" s="625"/>
      <c r="G17" s="625"/>
      <c r="H17" s="625"/>
      <c r="I17" s="625"/>
      <c r="J17" s="625"/>
      <c r="K17" s="625"/>
      <c r="L17" s="625"/>
      <c r="M17" s="625"/>
      <c r="N17" s="625"/>
      <c r="O17" s="625"/>
      <c r="P17" s="625"/>
      <c r="Q17" s="626"/>
      <c r="R17" s="627">
        <v>3432662</v>
      </c>
      <c r="S17" s="628"/>
      <c r="T17" s="628"/>
      <c r="U17" s="628"/>
      <c r="V17" s="628"/>
      <c r="W17" s="628"/>
      <c r="X17" s="628"/>
      <c r="Y17" s="629"/>
      <c r="Z17" s="676">
        <v>0.4</v>
      </c>
      <c r="AA17" s="641"/>
      <c r="AB17" s="641"/>
      <c r="AC17" s="677"/>
      <c r="AD17" s="615" t="s">
        <v>137</v>
      </c>
      <c r="AE17" s="628"/>
      <c r="AF17" s="628"/>
      <c r="AG17" s="628"/>
      <c r="AH17" s="628"/>
      <c r="AI17" s="628"/>
      <c r="AJ17" s="628"/>
      <c r="AK17" s="629"/>
      <c r="AL17" s="676" t="s">
        <v>137</v>
      </c>
      <c r="AM17" s="641"/>
      <c r="AN17" s="641"/>
      <c r="AO17" s="656"/>
      <c r="AP17" s="624" t="s">
        <v>221</v>
      </c>
      <c r="AQ17" s="625"/>
      <c r="AR17" s="625"/>
      <c r="AS17" s="625"/>
      <c r="AT17" s="625"/>
      <c r="AU17" s="625"/>
      <c r="AV17" s="625"/>
      <c r="AW17" s="625"/>
      <c r="AX17" s="625"/>
      <c r="AY17" s="625"/>
      <c r="AZ17" s="625"/>
      <c r="BA17" s="625"/>
      <c r="BB17" s="625"/>
      <c r="BC17" s="626"/>
      <c r="BD17" s="627">
        <v>50877225</v>
      </c>
      <c r="BE17" s="628"/>
      <c r="BF17" s="628"/>
      <c r="BG17" s="628"/>
      <c r="BH17" s="628"/>
      <c r="BI17" s="628"/>
      <c r="BJ17" s="628"/>
      <c r="BK17" s="629"/>
      <c r="BL17" s="678">
        <v>18.8</v>
      </c>
      <c r="BM17" s="678"/>
      <c r="BN17" s="678"/>
      <c r="BO17" s="678"/>
      <c r="BP17" s="679" t="s">
        <v>137</v>
      </c>
      <c r="BQ17" s="679"/>
      <c r="BR17" s="679"/>
      <c r="BS17" s="679"/>
      <c r="BT17" s="679"/>
      <c r="BU17" s="679"/>
      <c r="BV17" s="679"/>
      <c r="BW17" s="680"/>
      <c r="BY17" s="624" t="s">
        <v>222</v>
      </c>
      <c r="BZ17" s="625"/>
      <c r="CA17" s="625"/>
      <c r="CB17" s="625"/>
      <c r="CC17" s="625"/>
      <c r="CD17" s="625"/>
      <c r="CE17" s="625"/>
      <c r="CF17" s="625"/>
      <c r="CG17" s="625"/>
      <c r="CH17" s="625"/>
      <c r="CI17" s="625"/>
      <c r="CJ17" s="625"/>
      <c r="CK17" s="625"/>
      <c r="CL17" s="626"/>
      <c r="CM17" s="627">
        <v>3490038</v>
      </c>
      <c r="CN17" s="628"/>
      <c r="CO17" s="628"/>
      <c r="CP17" s="628"/>
      <c r="CQ17" s="628"/>
      <c r="CR17" s="628"/>
      <c r="CS17" s="628"/>
      <c r="CT17" s="629"/>
      <c r="CU17" s="678">
        <v>0.4</v>
      </c>
      <c r="CV17" s="678"/>
      <c r="CW17" s="678"/>
      <c r="CX17" s="678"/>
      <c r="CY17" s="615" t="s">
        <v>137</v>
      </c>
      <c r="CZ17" s="628"/>
      <c r="DA17" s="628"/>
      <c r="DB17" s="628"/>
      <c r="DC17" s="628"/>
      <c r="DD17" s="628"/>
      <c r="DE17" s="628"/>
      <c r="DF17" s="628"/>
      <c r="DG17" s="628"/>
      <c r="DH17" s="628"/>
      <c r="DI17" s="628"/>
      <c r="DJ17" s="628"/>
      <c r="DK17" s="629"/>
      <c r="DL17" s="615">
        <v>57126</v>
      </c>
      <c r="DM17" s="628"/>
      <c r="DN17" s="628"/>
      <c r="DO17" s="628"/>
      <c r="DP17" s="628"/>
      <c r="DQ17" s="628"/>
      <c r="DR17" s="628"/>
      <c r="DS17" s="628"/>
      <c r="DT17" s="628"/>
      <c r="DU17" s="628"/>
      <c r="DV17" s="628"/>
      <c r="DW17" s="628"/>
      <c r="DX17" s="685"/>
    </row>
    <row r="18" spans="2:128" ht="11.25" customHeight="1">
      <c r="B18" s="624" t="s">
        <v>223</v>
      </c>
      <c r="C18" s="625"/>
      <c r="D18" s="625"/>
      <c r="E18" s="625"/>
      <c r="F18" s="625"/>
      <c r="G18" s="625"/>
      <c r="H18" s="625"/>
      <c r="I18" s="625"/>
      <c r="J18" s="625"/>
      <c r="K18" s="625"/>
      <c r="L18" s="625"/>
      <c r="M18" s="625"/>
      <c r="N18" s="625"/>
      <c r="O18" s="625"/>
      <c r="P18" s="625"/>
      <c r="Q18" s="626"/>
      <c r="R18" s="627">
        <v>327666</v>
      </c>
      <c r="S18" s="628"/>
      <c r="T18" s="628"/>
      <c r="U18" s="628"/>
      <c r="V18" s="628"/>
      <c r="W18" s="628"/>
      <c r="X18" s="628"/>
      <c r="Y18" s="629"/>
      <c r="Z18" s="676">
        <v>0</v>
      </c>
      <c r="AA18" s="641"/>
      <c r="AB18" s="641"/>
      <c r="AC18" s="677"/>
      <c r="AD18" s="615" t="s">
        <v>137</v>
      </c>
      <c r="AE18" s="628"/>
      <c r="AF18" s="628"/>
      <c r="AG18" s="628"/>
      <c r="AH18" s="628"/>
      <c r="AI18" s="628"/>
      <c r="AJ18" s="628"/>
      <c r="AK18" s="629"/>
      <c r="AL18" s="676" t="s">
        <v>137</v>
      </c>
      <c r="AM18" s="641"/>
      <c r="AN18" s="641"/>
      <c r="AO18" s="656"/>
      <c r="AP18" s="624" t="s">
        <v>224</v>
      </c>
      <c r="AQ18" s="625"/>
      <c r="AR18" s="625"/>
      <c r="AS18" s="625"/>
      <c r="AT18" s="625"/>
      <c r="AU18" s="625"/>
      <c r="AV18" s="625"/>
      <c r="AW18" s="625"/>
      <c r="AX18" s="625"/>
      <c r="AY18" s="625"/>
      <c r="AZ18" s="625"/>
      <c r="BA18" s="625"/>
      <c r="BB18" s="625"/>
      <c r="BC18" s="626"/>
      <c r="BD18" s="627">
        <v>77815600</v>
      </c>
      <c r="BE18" s="628"/>
      <c r="BF18" s="628"/>
      <c r="BG18" s="628"/>
      <c r="BH18" s="628"/>
      <c r="BI18" s="628"/>
      <c r="BJ18" s="628"/>
      <c r="BK18" s="629"/>
      <c r="BL18" s="678">
        <v>28.8</v>
      </c>
      <c r="BM18" s="678"/>
      <c r="BN18" s="678"/>
      <c r="BO18" s="678"/>
      <c r="BP18" s="679" t="s">
        <v>137</v>
      </c>
      <c r="BQ18" s="679"/>
      <c r="BR18" s="679"/>
      <c r="BS18" s="679"/>
      <c r="BT18" s="679"/>
      <c r="BU18" s="679"/>
      <c r="BV18" s="679"/>
      <c r="BW18" s="680"/>
      <c r="BY18" s="624" t="s">
        <v>225</v>
      </c>
      <c r="BZ18" s="625"/>
      <c r="CA18" s="625"/>
      <c r="CB18" s="625"/>
      <c r="CC18" s="625"/>
      <c r="CD18" s="625"/>
      <c r="CE18" s="625"/>
      <c r="CF18" s="625"/>
      <c r="CG18" s="625"/>
      <c r="CH18" s="625"/>
      <c r="CI18" s="625"/>
      <c r="CJ18" s="625"/>
      <c r="CK18" s="625"/>
      <c r="CL18" s="626"/>
      <c r="CM18" s="627">
        <v>134079207</v>
      </c>
      <c r="CN18" s="628"/>
      <c r="CO18" s="628"/>
      <c r="CP18" s="628"/>
      <c r="CQ18" s="628"/>
      <c r="CR18" s="628"/>
      <c r="CS18" s="628"/>
      <c r="CT18" s="629"/>
      <c r="CU18" s="678">
        <v>16.600000000000001</v>
      </c>
      <c r="CV18" s="678"/>
      <c r="CW18" s="678"/>
      <c r="CX18" s="678"/>
      <c r="CY18" s="615" t="s">
        <v>137</v>
      </c>
      <c r="CZ18" s="628"/>
      <c r="DA18" s="628"/>
      <c r="DB18" s="628"/>
      <c r="DC18" s="628"/>
      <c r="DD18" s="628"/>
      <c r="DE18" s="628"/>
      <c r="DF18" s="628"/>
      <c r="DG18" s="628"/>
      <c r="DH18" s="628"/>
      <c r="DI18" s="628"/>
      <c r="DJ18" s="628"/>
      <c r="DK18" s="629"/>
      <c r="DL18" s="615">
        <v>131363745</v>
      </c>
      <c r="DM18" s="628"/>
      <c r="DN18" s="628"/>
      <c r="DO18" s="628"/>
      <c r="DP18" s="628"/>
      <c r="DQ18" s="628"/>
      <c r="DR18" s="628"/>
      <c r="DS18" s="628"/>
      <c r="DT18" s="628"/>
      <c r="DU18" s="628"/>
      <c r="DV18" s="628"/>
      <c r="DW18" s="628"/>
      <c r="DX18" s="685"/>
    </row>
    <row r="19" spans="2:128" ht="11.25" customHeight="1">
      <c r="B19" s="624" t="s">
        <v>226</v>
      </c>
      <c r="C19" s="625"/>
      <c r="D19" s="625"/>
      <c r="E19" s="625"/>
      <c r="F19" s="625"/>
      <c r="G19" s="625"/>
      <c r="H19" s="625"/>
      <c r="I19" s="625"/>
      <c r="J19" s="625"/>
      <c r="K19" s="625"/>
      <c r="L19" s="625"/>
      <c r="M19" s="625"/>
      <c r="N19" s="625"/>
      <c r="O19" s="625"/>
      <c r="P19" s="625"/>
      <c r="Q19" s="626"/>
      <c r="R19" s="627">
        <v>510983920</v>
      </c>
      <c r="S19" s="628"/>
      <c r="T19" s="628"/>
      <c r="U19" s="628"/>
      <c r="V19" s="628"/>
      <c r="W19" s="628"/>
      <c r="X19" s="628"/>
      <c r="Y19" s="629"/>
      <c r="Z19" s="676">
        <v>62.4</v>
      </c>
      <c r="AA19" s="641"/>
      <c r="AB19" s="641"/>
      <c r="AC19" s="677"/>
      <c r="AD19" s="615">
        <v>462720994</v>
      </c>
      <c r="AE19" s="628"/>
      <c r="AF19" s="628"/>
      <c r="AG19" s="628"/>
      <c r="AH19" s="628"/>
      <c r="AI19" s="628"/>
      <c r="AJ19" s="628"/>
      <c r="AK19" s="629"/>
      <c r="AL19" s="676">
        <v>98.8</v>
      </c>
      <c r="AM19" s="641"/>
      <c r="AN19" s="641"/>
      <c r="AO19" s="656"/>
      <c r="AP19" s="624" t="s">
        <v>227</v>
      </c>
      <c r="AQ19" s="625"/>
      <c r="AR19" s="625"/>
      <c r="AS19" s="625"/>
      <c r="AT19" s="625"/>
      <c r="AU19" s="625"/>
      <c r="AV19" s="625"/>
      <c r="AW19" s="625"/>
      <c r="AX19" s="625"/>
      <c r="AY19" s="625"/>
      <c r="AZ19" s="625"/>
      <c r="BA19" s="625"/>
      <c r="BB19" s="625"/>
      <c r="BC19" s="626"/>
      <c r="BD19" s="627">
        <v>4721074</v>
      </c>
      <c r="BE19" s="628"/>
      <c r="BF19" s="628"/>
      <c r="BG19" s="628"/>
      <c r="BH19" s="628"/>
      <c r="BI19" s="628"/>
      <c r="BJ19" s="628"/>
      <c r="BK19" s="629"/>
      <c r="BL19" s="678">
        <v>1.7</v>
      </c>
      <c r="BM19" s="678"/>
      <c r="BN19" s="678"/>
      <c r="BO19" s="678"/>
      <c r="BP19" s="679" t="s">
        <v>137</v>
      </c>
      <c r="BQ19" s="679"/>
      <c r="BR19" s="679"/>
      <c r="BS19" s="679"/>
      <c r="BT19" s="679"/>
      <c r="BU19" s="679"/>
      <c r="BV19" s="679"/>
      <c r="BW19" s="680"/>
      <c r="BY19" s="624" t="s">
        <v>228</v>
      </c>
      <c r="BZ19" s="625"/>
      <c r="CA19" s="625"/>
      <c r="CB19" s="625"/>
      <c r="CC19" s="625"/>
      <c r="CD19" s="625"/>
      <c r="CE19" s="625"/>
      <c r="CF19" s="625"/>
      <c r="CG19" s="625"/>
      <c r="CH19" s="625"/>
      <c r="CI19" s="625"/>
      <c r="CJ19" s="625"/>
      <c r="CK19" s="625"/>
      <c r="CL19" s="626"/>
      <c r="CM19" s="627">
        <v>50283</v>
      </c>
      <c r="CN19" s="628"/>
      <c r="CO19" s="628"/>
      <c r="CP19" s="628"/>
      <c r="CQ19" s="628"/>
      <c r="CR19" s="628"/>
      <c r="CS19" s="628"/>
      <c r="CT19" s="629"/>
      <c r="CU19" s="678">
        <v>0</v>
      </c>
      <c r="CV19" s="678"/>
      <c r="CW19" s="678"/>
      <c r="CX19" s="678"/>
      <c r="CY19" s="615" t="s">
        <v>137</v>
      </c>
      <c r="CZ19" s="628"/>
      <c r="DA19" s="628"/>
      <c r="DB19" s="628"/>
      <c r="DC19" s="628"/>
      <c r="DD19" s="628"/>
      <c r="DE19" s="628"/>
      <c r="DF19" s="628"/>
      <c r="DG19" s="628"/>
      <c r="DH19" s="628"/>
      <c r="DI19" s="628"/>
      <c r="DJ19" s="628"/>
      <c r="DK19" s="629"/>
      <c r="DL19" s="615">
        <v>50283</v>
      </c>
      <c r="DM19" s="628"/>
      <c r="DN19" s="628"/>
      <c r="DO19" s="628"/>
      <c r="DP19" s="628"/>
      <c r="DQ19" s="628"/>
      <c r="DR19" s="628"/>
      <c r="DS19" s="628"/>
      <c r="DT19" s="628"/>
      <c r="DU19" s="628"/>
      <c r="DV19" s="628"/>
      <c r="DW19" s="628"/>
      <c r="DX19" s="685"/>
    </row>
    <row r="20" spans="2:128" ht="11.25" customHeight="1">
      <c r="B20" s="624" t="s">
        <v>229</v>
      </c>
      <c r="C20" s="625"/>
      <c r="D20" s="625"/>
      <c r="E20" s="625"/>
      <c r="F20" s="625"/>
      <c r="G20" s="625"/>
      <c r="H20" s="625"/>
      <c r="I20" s="625"/>
      <c r="J20" s="625"/>
      <c r="K20" s="625"/>
      <c r="L20" s="625"/>
      <c r="M20" s="625"/>
      <c r="N20" s="625"/>
      <c r="O20" s="625"/>
      <c r="P20" s="625"/>
      <c r="Q20" s="626"/>
      <c r="R20" s="627">
        <v>722082</v>
      </c>
      <c r="S20" s="628"/>
      <c r="T20" s="628"/>
      <c r="U20" s="628"/>
      <c r="V20" s="628"/>
      <c r="W20" s="628"/>
      <c r="X20" s="628"/>
      <c r="Y20" s="629"/>
      <c r="Z20" s="676">
        <v>0.1</v>
      </c>
      <c r="AA20" s="641"/>
      <c r="AB20" s="641"/>
      <c r="AC20" s="677"/>
      <c r="AD20" s="615">
        <v>722082</v>
      </c>
      <c r="AE20" s="628"/>
      <c r="AF20" s="628"/>
      <c r="AG20" s="628"/>
      <c r="AH20" s="628"/>
      <c r="AI20" s="628"/>
      <c r="AJ20" s="628"/>
      <c r="AK20" s="629"/>
      <c r="AL20" s="676">
        <v>0.2</v>
      </c>
      <c r="AM20" s="641"/>
      <c r="AN20" s="641"/>
      <c r="AO20" s="656"/>
      <c r="AP20" s="682" t="s">
        <v>230</v>
      </c>
      <c r="AQ20" s="683"/>
      <c r="AR20" s="683"/>
      <c r="AS20" s="683"/>
      <c r="AT20" s="683"/>
      <c r="AU20" s="683"/>
      <c r="AV20" s="683"/>
      <c r="AW20" s="683"/>
      <c r="AX20" s="683"/>
      <c r="AY20" s="683"/>
      <c r="AZ20" s="683"/>
      <c r="BA20" s="683"/>
      <c r="BB20" s="683"/>
      <c r="BC20" s="684"/>
      <c r="BD20" s="627">
        <v>2191934</v>
      </c>
      <c r="BE20" s="628"/>
      <c r="BF20" s="628"/>
      <c r="BG20" s="628"/>
      <c r="BH20" s="628"/>
      <c r="BI20" s="628"/>
      <c r="BJ20" s="628"/>
      <c r="BK20" s="629"/>
      <c r="BL20" s="678">
        <v>0.8</v>
      </c>
      <c r="BM20" s="678"/>
      <c r="BN20" s="678"/>
      <c r="BO20" s="678"/>
      <c r="BP20" s="679" t="s">
        <v>137</v>
      </c>
      <c r="BQ20" s="679"/>
      <c r="BR20" s="679"/>
      <c r="BS20" s="679"/>
      <c r="BT20" s="679"/>
      <c r="BU20" s="679"/>
      <c r="BV20" s="679"/>
      <c r="BW20" s="680"/>
      <c r="BY20" s="682" t="s">
        <v>231</v>
      </c>
      <c r="BZ20" s="683"/>
      <c r="CA20" s="683"/>
      <c r="CB20" s="683"/>
      <c r="CC20" s="683"/>
      <c r="CD20" s="683"/>
      <c r="CE20" s="683"/>
      <c r="CF20" s="683"/>
      <c r="CG20" s="683"/>
      <c r="CH20" s="683"/>
      <c r="CI20" s="683"/>
      <c r="CJ20" s="683"/>
      <c r="CK20" s="683"/>
      <c r="CL20" s="684"/>
      <c r="CM20" s="627" t="s">
        <v>137</v>
      </c>
      <c r="CN20" s="628"/>
      <c r="CO20" s="628"/>
      <c r="CP20" s="628"/>
      <c r="CQ20" s="628"/>
      <c r="CR20" s="628"/>
      <c r="CS20" s="628"/>
      <c r="CT20" s="629"/>
      <c r="CU20" s="678" t="s">
        <v>137</v>
      </c>
      <c r="CV20" s="678"/>
      <c r="CW20" s="678"/>
      <c r="CX20" s="678"/>
      <c r="CY20" s="615" t="s">
        <v>137</v>
      </c>
      <c r="CZ20" s="628"/>
      <c r="DA20" s="628"/>
      <c r="DB20" s="628"/>
      <c r="DC20" s="628"/>
      <c r="DD20" s="628"/>
      <c r="DE20" s="628"/>
      <c r="DF20" s="628"/>
      <c r="DG20" s="628"/>
      <c r="DH20" s="628"/>
      <c r="DI20" s="628"/>
      <c r="DJ20" s="628"/>
      <c r="DK20" s="629"/>
      <c r="DL20" s="615" t="s">
        <v>137</v>
      </c>
      <c r="DM20" s="628"/>
      <c r="DN20" s="628"/>
      <c r="DO20" s="628"/>
      <c r="DP20" s="628"/>
      <c r="DQ20" s="628"/>
      <c r="DR20" s="628"/>
      <c r="DS20" s="628"/>
      <c r="DT20" s="628"/>
      <c r="DU20" s="628"/>
      <c r="DV20" s="628"/>
      <c r="DW20" s="628"/>
      <c r="DX20" s="685"/>
    </row>
    <row r="21" spans="2:128" ht="11.25" customHeight="1">
      <c r="B21" s="624" t="s">
        <v>232</v>
      </c>
      <c r="C21" s="625"/>
      <c r="D21" s="625"/>
      <c r="E21" s="625"/>
      <c r="F21" s="625"/>
      <c r="G21" s="625"/>
      <c r="H21" s="625"/>
      <c r="I21" s="625"/>
      <c r="J21" s="625"/>
      <c r="K21" s="625"/>
      <c r="L21" s="625"/>
      <c r="M21" s="625"/>
      <c r="N21" s="625"/>
      <c r="O21" s="625"/>
      <c r="P21" s="625"/>
      <c r="Q21" s="626"/>
      <c r="R21" s="627">
        <v>3349650</v>
      </c>
      <c r="S21" s="628"/>
      <c r="T21" s="628"/>
      <c r="U21" s="628"/>
      <c r="V21" s="628"/>
      <c r="W21" s="628"/>
      <c r="X21" s="628"/>
      <c r="Y21" s="629"/>
      <c r="Z21" s="676">
        <v>0.4</v>
      </c>
      <c r="AA21" s="641"/>
      <c r="AB21" s="641"/>
      <c r="AC21" s="677"/>
      <c r="AD21" s="615" t="s">
        <v>137</v>
      </c>
      <c r="AE21" s="628"/>
      <c r="AF21" s="628"/>
      <c r="AG21" s="628"/>
      <c r="AH21" s="628"/>
      <c r="AI21" s="628"/>
      <c r="AJ21" s="628"/>
      <c r="AK21" s="629"/>
      <c r="AL21" s="676" t="s">
        <v>137</v>
      </c>
      <c r="AM21" s="641"/>
      <c r="AN21" s="641"/>
      <c r="AO21" s="656"/>
      <c r="AP21" s="682" t="s">
        <v>233</v>
      </c>
      <c r="AQ21" s="683"/>
      <c r="AR21" s="683"/>
      <c r="AS21" s="683"/>
      <c r="AT21" s="683"/>
      <c r="AU21" s="683"/>
      <c r="AV21" s="683"/>
      <c r="AW21" s="683"/>
      <c r="AX21" s="683"/>
      <c r="AY21" s="683"/>
      <c r="AZ21" s="683"/>
      <c r="BA21" s="683"/>
      <c r="BB21" s="683"/>
      <c r="BC21" s="684"/>
      <c r="BD21" s="627">
        <v>888959</v>
      </c>
      <c r="BE21" s="628"/>
      <c r="BF21" s="628"/>
      <c r="BG21" s="628"/>
      <c r="BH21" s="628"/>
      <c r="BI21" s="628"/>
      <c r="BJ21" s="628"/>
      <c r="BK21" s="629"/>
      <c r="BL21" s="678">
        <v>0.3</v>
      </c>
      <c r="BM21" s="678"/>
      <c r="BN21" s="678"/>
      <c r="BO21" s="678"/>
      <c r="BP21" s="679" t="s">
        <v>137</v>
      </c>
      <c r="BQ21" s="679"/>
      <c r="BR21" s="679"/>
      <c r="BS21" s="679"/>
      <c r="BT21" s="679"/>
      <c r="BU21" s="679"/>
      <c r="BV21" s="679"/>
      <c r="BW21" s="680"/>
      <c r="BY21" s="682" t="s">
        <v>234</v>
      </c>
      <c r="BZ21" s="683"/>
      <c r="CA21" s="683"/>
      <c r="CB21" s="683"/>
      <c r="CC21" s="683"/>
      <c r="CD21" s="683"/>
      <c r="CE21" s="683"/>
      <c r="CF21" s="683"/>
      <c r="CG21" s="683"/>
      <c r="CH21" s="683"/>
      <c r="CI21" s="683"/>
      <c r="CJ21" s="683"/>
      <c r="CK21" s="683"/>
      <c r="CL21" s="684"/>
      <c r="CM21" s="627">
        <v>270261</v>
      </c>
      <c r="CN21" s="628"/>
      <c r="CO21" s="628"/>
      <c r="CP21" s="628"/>
      <c r="CQ21" s="628"/>
      <c r="CR21" s="628"/>
      <c r="CS21" s="628"/>
      <c r="CT21" s="629"/>
      <c r="CU21" s="678">
        <v>0</v>
      </c>
      <c r="CV21" s="678"/>
      <c r="CW21" s="678"/>
      <c r="CX21" s="678"/>
      <c r="CY21" s="615" t="s">
        <v>137</v>
      </c>
      <c r="CZ21" s="628"/>
      <c r="DA21" s="628"/>
      <c r="DB21" s="628"/>
      <c r="DC21" s="628"/>
      <c r="DD21" s="628"/>
      <c r="DE21" s="628"/>
      <c r="DF21" s="628"/>
      <c r="DG21" s="628"/>
      <c r="DH21" s="628"/>
      <c r="DI21" s="628"/>
      <c r="DJ21" s="628"/>
      <c r="DK21" s="629"/>
      <c r="DL21" s="615">
        <v>270261</v>
      </c>
      <c r="DM21" s="628"/>
      <c r="DN21" s="628"/>
      <c r="DO21" s="628"/>
      <c r="DP21" s="628"/>
      <c r="DQ21" s="628"/>
      <c r="DR21" s="628"/>
      <c r="DS21" s="628"/>
      <c r="DT21" s="628"/>
      <c r="DU21" s="628"/>
      <c r="DV21" s="628"/>
      <c r="DW21" s="628"/>
      <c r="DX21" s="685"/>
    </row>
    <row r="22" spans="2:128" ht="11.25" customHeight="1">
      <c r="B22" s="624" t="s">
        <v>235</v>
      </c>
      <c r="C22" s="625"/>
      <c r="D22" s="625"/>
      <c r="E22" s="625"/>
      <c r="F22" s="625"/>
      <c r="G22" s="625"/>
      <c r="H22" s="625"/>
      <c r="I22" s="625"/>
      <c r="J22" s="625"/>
      <c r="K22" s="625"/>
      <c r="L22" s="625"/>
      <c r="M22" s="625"/>
      <c r="N22" s="625"/>
      <c r="O22" s="625"/>
      <c r="P22" s="625"/>
      <c r="Q22" s="626"/>
      <c r="R22" s="627">
        <v>14393425</v>
      </c>
      <c r="S22" s="628"/>
      <c r="T22" s="628"/>
      <c r="U22" s="628"/>
      <c r="V22" s="628"/>
      <c r="W22" s="628"/>
      <c r="X22" s="628"/>
      <c r="Y22" s="629"/>
      <c r="Z22" s="676">
        <v>1.8</v>
      </c>
      <c r="AA22" s="641"/>
      <c r="AB22" s="641"/>
      <c r="AC22" s="677"/>
      <c r="AD22" s="615">
        <v>3955219</v>
      </c>
      <c r="AE22" s="628"/>
      <c r="AF22" s="628"/>
      <c r="AG22" s="628"/>
      <c r="AH22" s="628"/>
      <c r="AI22" s="628"/>
      <c r="AJ22" s="628"/>
      <c r="AK22" s="629"/>
      <c r="AL22" s="676">
        <v>0.8</v>
      </c>
      <c r="AM22" s="641"/>
      <c r="AN22" s="641"/>
      <c r="AO22" s="656"/>
      <c r="AP22" s="682" t="s">
        <v>236</v>
      </c>
      <c r="AQ22" s="683"/>
      <c r="AR22" s="683"/>
      <c r="AS22" s="683"/>
      <c r="AT22" s="683"/>
      <c r="AU22" s="683"/>
      <c r="AV22" s="683"/>
      <c r="AW22" s="683"/>
      <c r="AX22" s="683"/>
      <c r="AY22" s="683"/>
      <c r="AZ22" s="683"/>
      <c r="BA22" s="683"/>
      <c r="BB22" s="683"/>
      <c r="BC22" s="684"/>
      <c r="BD22" s="627">
        <v>3006106</v>
      </c>
      <c r="BE22" s="628"/>
      <c r="BF22" s="628"/>
      <c r="BG22" s="628"/>
      <c r="BH22" s="628"/>
      <c r="BI22" s="628"/>
      <c r="BJ22" s="628"/>
      <c r="BK22" s="629"/>
      <c r="BL22" s="678">
        <v>1.1000000000000001</v>
      </c>
      <c r="BM22" s="678"/>
      <c r="BN22" s="678"/>
      <c r="BO22" s="678"/>
      <c r="BP22" s="679" t="s">
        <v>137</v>
      </c>
      <c r="BQ22" s="679"/>
      <c r="BR22" s="679"/>
      <c r="BS22" s="679"/>
      <c r="BT22" s="679"/>
      <c r="BU22" s="679"/>
      <c r="BV22" s="679"/>
      <c r="BW22" s="680"/>
      <c r="BY22" s="682" t="s">
        <v>237</v>
      </c>
      <c r="BZ22" s="683"/>
      <c r="CA22" s="683"/>
      <c r="CB22" s="683"/>
      <c r="CC22" s="683"/>
      <c r="CD22" s="683"/>
      <c r="CE22" s="683"/>
      <c r="CF22" s="683"/>
      <c r="CG22" s="683"/>
      <c r="CH22" s="683"/>
      <c r="CI22" s="683"/>
      <c r="CJ22" s="683"/>
      <c r="CK22" s="683"/>
      <c r="CL22" s="684"/>
      <c r="CM22" s="627">
        <v>831045</v>
      </c>
      <c r="CN22" s="628"/>
      <c r="CO22" s="628"/>
      <c r="CP22" s="628"/>
      <c r="CQ22" s="628"/>
      <c r="CR22" s="628"/>
      <c r="CS22" s="628"/>
      <c r="CT22" s="629"/>
      <c r="CU22" s="678">
        <v>0.1</v>
      </c>
      <c r="CV22" s="678"/>
      <c r="CW22" s="678"/>
      <c r="CX22" s="678"/>
      <c r="CY22" s="615" t="s">
        <v>137</v>
      </c>
      <c r="CZ22" s="628"/>
      <c r="DA22" s="628"/>
      <c r="DB22" s="628"/>
      <c r="DC22" s="628"/>
      <c r="DD22" s="628"/>
      <c r="DE22" s="628"/>
      <c r="DF22" s="628"/>
      <c r="DG22" s="628"/>
      <c r="DH22" s="628"/>
      <c r="DI22" s="628"/>
      <c r="DJ22" s="628"/>
      <c r="DK22" s="629"/>
      <c r="DL22" s="615">
        <v>831045</v>
      </c>
      <c r="DM22" s="628"/>
      <c r="DN22" s="628"/>
      <c r="DO22" s="628"/>
      <c r="DP22" s="628"/>
      <c r="DQ22" s="628"/>
      <c r="DR22" s="628"/>
      <c r="DS22" s="628"/>
      <c r="DT22" s="628"/>
      <c r="DU22" s="628"/>
      <c r="DV22" s="628"/>
      <c r="DW22" s="628"/>
      <c r="DX22" s="685"/>
    </row>
    <row r="23" spans="2:128" ht="11.25" customHeight="1">
      <c r="B23" s="624" t="s">
        <v>238</v>
      </c>
      <c r="C23" s="625"/>
      <c r="D23" s="625"/>
      <c r="E23" s="625"/>
      <c r="F23" s="625"/>
      <c r="G23" s="625"/>
      <c r="H23" s="625"/>
      <c r="I23" s="625"/>
      <c r="J23" s="625"/>
      <c r="K23" s="625"/>
      <c r="L23" s="625"/>
      <c r="M23" s="625"/>
      <c r="N23" s="625"/>
      <c r="O23" s="625"/>
      <c r="P23" s="625"/>
      <c r="Q23" s="626"/>
      <c r="R23" s="627">
        <v>3635314</v>
      </c>
      <c r="S23" s="628"/>
      <c r="T23" s="628"/>
      <c r="U23" s="628"/>
      <c r="V23" s="628"/>
      <c r="W23" s="628"/>
      <c r="X23" s="628"/>
      <c r="Y23" s="629"/>
      <c r="Z23" s="676">
        <v>0.4</v>
      </c>
      <c r="AA23" s="641"/>
      <c r="AB23" s="641"/>
      <c r="AC23" s="677"/>
      <c r="AD23" s="615">
        <v>125888</v>
      </c>
      <c r="AE23" s="628"/>
      <c r="AF23" s="628"/>
      <c r="AG23" s="628"/>
      <c r="AH23" s="628"/>
      <c r="AI23" s="628"/>
      <c r="AJ23" s="628"/>
      <c r="AK23" s="629"/>
      <c r="AL23" s="676">
        <v>0</v>
      </c>
      <c r="AM23" s="641"/>
      <c r="AN23" s="641"/>
      <c r="AO23" s="656"/>
      <c r="AP23" s="682" t="s">
        <v>239</v>
      </c>
      <c r="AQ23" s="683"/>
      <c r="AR23" s="683"/>
      <c r="AS23" s="683"/>
      <c r="AT23" s="683"/>
      <c r="AU23" s="683"/>
      <c r="AV23" s="683"/>
      <c r="AW23" s="683"/>
      <c r="AX23" s="683"/>
      <c r="AY23" s="683"/>
      <c r="AZ23" s="683"/>
      <c r="BA23" s="683"/>
      <c r="BB23" s="683"/>
      <c r="BC23" s="684"/>
      <c r="BD23" s="627">
        <v>17479501</v>
      </c>
      <c r="BE23" s="628"/>
      <c r="BF23" s="628"/>
      <c r="BG23" s="628"/>
      <c r="BH23" s="628"/>
      <c r="BI23" s="628"/>
      <c r="BJ23" s="628"/>
      <c r="BK23" s="629"/>
      <c r="BL23" s="678">
        <v>6.5</v>
      </c>
      <c r="BM23" s="678"/>
      <c r="BN23" s="678"/>
      <c r="BO23" s="678"/>
      <c r="BP23" s="679" t="s">
        <v>137</v>
      </c>
      <c r="BQ23" s="679"/>
      <c r="BR23" s="679"/>
      <c r="BS23" s="679"/>
      <c r="BT23" s="679"/>
      <c r="BU23" s="679"/>
      <c r="BV23" s="679"/>
      <c r="BW23" s="680"/>
      <c r="BY23" s="682" t="s">
        <v>240</v>
      </c>
      <c r="BZ23" s="683"/>
      <c r="CA23" s="683"/>
      <c r="CB23" s="683"/>
      <c r="CC23" s="683"/>
      <c r="CD23" s="683"/>
      <c r="CE23" s="683"/>
      <c r="CF23" s="683"/>
      <c r="CG23" s="683"/>
      <c r="CH23" s="683"/>
      <c r="CI23" s="683"/>
      <c r="CJ23" s="683"/>
      <c r="CK23" s="683"/>
      <c r="CL23" s="684"/>
      <c r="CM23" s="627">
        <v>483318</v>
      </c>
      <c r="CN23" s="628"/>
      <c r="CO23" s="628"/>
      <c r="CP23" s="628"/>
      <c r="CQ23" s="628"/>
      <c r="CR23" s="628"/>
      <c r="CS23" s="628"/>
      <c r="CT23" s="629"/>
      <c r="CU23" s="678">
        <v>0.1</v>
      </c>
      <c r="CV23" s="678"/>
      <c r="CW23" s="678"/>
      <c r="CX23" s="678"/>
      <c r="CY23" s="615" t="s">
        <v>137</v>
      </c>
      <c r="CZ23" s="628"/>
      <c r="DA23" s="628"/>
      <c r="DB23" s="628"/>
      <c r="DC23" s="628"/>
      <c r="DD23" s="628"/>
      <c r="DE23" s="628"/>
      <c r="DF23" s="628"/>
      <c r="DG23" s="628"/>
      <c r="DH23" s="628"/>
      <c r="DI23" s="628"/>
      <c r="DJ23" s="628"/>
      <c r="DK23" s="629"/>
      <c r="DL23" s="615">
        <v>483318</v>
      </c>
      <c r="DM23" s="628"/>
      <c r="DN23" s="628"/>
      <c r="DO23" s="628"/>
      <c r="DP23" s="628"/>
      <c r="DQ23" s="628"/>
      <c r="DR23" s="628"/>
      <c r="DS23" s="628"/>
      <c r="DT23" s="628"/>
      <c r="DU23" s="628"/>
      <c r="DV23" s="628"/>
      <c r="DW23" s="628"/>
      <c r="DX23" s="685"/>
    </row>
    <row r="24" spans="2:128" ht="11.25" customHeight="1">
      <c r="B24" s="624" t="s">
        <v>241</v>
      </c>
      <c r="C24" s="625"/>
      <c r="D24" s="625"/>
      <c r="E24" s="625"/>
      <c r="F24" s="625"/>
      <c r="G24" s="625"/>
      <c r="H24" s="625"/>
      <c r="I24" s="625"/>
      <c r="J24" s="625"/>
      <c r="K24" s="625"/>
      <c r="L24" s="625"/>
      <c r="M24" s="625"/>
      <c r="N24" s="625"/>
      <c r="O24" s="625"/>
      <c r="P24" s="625"/>
      <c r="Q24" s="626"/>
      <c r="R24" s="627">
        <v>101002715</v>
      </c>
      <c r="S24" s="628"/>
      <c r="T24" s="628"/>
      <c r="U24" s="628"/>
      <c r="V24" s="628"/>
      <c r="W24" s="628"/>
      <c r="X24" s="628"/>
      <c r="Y24" s="629"/>
      <c r="Z24" s="676">
        <v>12.3</v>
      </c>
      <c r="AA24" s="641"/>
      <c r="AB24" s="641"/>
      <c r="AC24" s="677"/>
      <c r="AD24" s="615" t="s">
        <v>137</v>
      </c>
      <c r="AE24" s="628"/>
      <c r="AF24" s="628"/>
      <c r="AG24" s="628"/>
      <c r="AH24" s="628"/>
      <c r="AI24" s="628"/>
      <c r="AJ24" s="628"/>
      <c r="AK24" s="629"/>
      <c r="AL24" s="676" t="s">
        <v>137</v>
      </c>
      <c r="AM24" s="641"/>
      <c r="AN24" s="641"/>
      <c r="AO24" s="656"/>
      <c r="AP24" s="682" t="s">
        <v>242</v>
      </c>
      <c r="AQ24" s="683"/>
      <c r="AR24" s="683"/>
      <c r="AS24" s="683"/>
      <c r="AT24" s="683"/>
      <c r="AU24" s="683"/>
      <c r="AV24" s="683"/>
      <c r="AW24" s="683"/>
      <c r="AX24" s="683"/>
      <c r="AY24" s="683"/>
      <c r="AZ24" s="683"/>
      <c r="BA24" s="683"/>
      <c r="BB24" s="683"/>
      <c r="BC24" s="684"/>
      <c r="BD24" s="627">
        <v>31819458</v>
      </c>
      <c r="BE24" s="628"/>
      <c r="BF24" s="628"/>
      <c r="BG24" s="628"/>
      <c r="BH24" s="628"/>
      <c r="BI24" s="628"/>
      <c r="BJ24" s="628"/>
      <c r="BK24" s="629"/>
      <c r="BL24" s="678">
        <v>11.8</v>
      </c>
      <c r="BM24" s="678"/>
      <c r="BN24" s="678"/>
      <c r="BO24" s="678"/>
      <c r="BP24" s="679" t="s">
        <v>137</v>
      </c>
      <c r="BQ24" s="679"/>
      <c r="BR24" s="679"/>
      <c r="BS24" s="679"/>
      <c r="BT24" s="679"/>
      <c r="BU24" s="679"/>
      <c r="BV24" s="679"/>
      <c r="BW24" s="680"/>
      <c r="BY24" s="682" t="s">
        <v>243</v>
      </c>
      <c r="BZ24" s="683"/>
      <c r="CA24" s="683"/>
      <c r="CB24" s="683"/>
      <c r="CC24" s="683"/>
      <c r="CD24" s="683"/>
      <c r="CE24" s="683"/>
      <c r="CF24" s="683"/>
      <c r="CG24" s="683"/>
      <c r="CH24" s="683"/>
      <c r="CI24" s="683"/>
      <c r="CJ24" s="683"/>
      <c r="CK24" s="683"/>
      <c r="CL24" s="684"/>
      <c r="CM24" s="627">
        <v>38577804</v>
      </c>
      <c r="CN24" s="628"/>
      <c r="CO24" s="628"/>
      <c r="CP24" s="628"/>
      <c r="CQ24" s="628"/>
      <c r="CR24" s="628"/>
      <c r="CS24" s="628"/>
      <c r="CT24" s="629"/>
      <c r="CU24" s="678">
        <v>4.8</v>
      </c>
      <c r="CV24" s="678"/>
      <c r="CW24" s="678"/>
      <c r="CX24" s="678"/>
      <c r="CY24" s="615" t="s">
        <v>137</v>
      </c>
      <c r="CZ24" s="628"/>
      <c r="DA24" s="628"/>
      <c r="DB24" s="628"/>
      <c r="DC24" s="628"/>
      <c r="DD24" s="628"/>
      <c r="DE24" s="628"/>
      <c r="DF24" s="628"/>
      <c r="DG24" s="628"/>
      <c r="DH24" s="628"/>
      <c r="DI24" s="628"/>
      <c r="DJ24" s="628"/>
      <c r="DK24" s="629"/>
      <c r="DL24" s="615">
        <v>38577804</v>
      </c>
      <c r="DM24" s="628"/>
      <c r="DN24" s="628"/>
      <c r="DO24" s="628"/>
      <c r="DP24" s="628"/>
      <c r="DQ24" s="628"/>
      <c r="DR24" s="628"/>
      <c r="DS24" s="628"/>
      <c r="DT24" s="628"/>
      <c r="DU24" s="628"/>
      <c r="DV24" s="628"/>
      <c r="DW24" s="628"/>
      <c r="DX24" s="685"/>
    </row>
    <row r="25" spans="2:128" ht="11.25" customHeight="1">
      <c r="B25" s="624" t="s">
        <v>244</v>
      </c>
      <c r="C25" s="625"/>
      <c r="D25" s="625"/>
      <c r="E25" s="625"/>
      <c r="F25" s="625"/>
      <c r="G25" s="625"/>
      <c r="H25" s="625"/>
      <c r="I25" s="625"/>
      <c r="J25" s="625"/>
      <c r="K25" s="625"/>
      <c r="L25" s="625"/>
      <c r="M25" s="625"/>
      <c r="N25" s="625"/>
      <c r="O25" s="625"/>
      <c r="P25" s="625"/>
      <c r="Q25" s="626"/>
      <c r="R25" s="627" t="s">
        <v>137</v>
      </c>
      <c r="S25" s="628"/>
      <c r="T25" s="628"/>
      <c r="U25" s="628"/>
      <c r="V25" s="628"/>
      <c r="W25" s="628"/>
      <c r="X25" s="628"/>
      <c r="Y25" s="629"/>
      <c r="Z25" s="676" t="s">
        <v>137</v>
      </c>
      <c r="AA25" s="641"/>
      <c r="AB25" s="641"/>
      <c r="AC25" s="677"/>
      <c r="AD25" s="615" t="s">
        <v>137</v>
      </c>
      <c r="AE25" s="628"/>
      <c r="AF25" s="628"/>
      <c r="AG25" s="628"/>
      <c r="AH25" s="628"/>
      <c r="AI25" s="628"/>
      <c r="AJ25" s="628"/>
      <c r="AK25" s="629"/>
      <c r="AL25" s="676" t="s">
        <v>137</v>
      </c>
      <c r="AM25" s="641"/>
      <c r="AN25" s="641"/>
      <c r="AO25" s="656"/>
      <c r="AP25" s="682" t="s">
        <v>245</v>
      </c>
      <c r="AQ25" s="683"/>
      <c r="AR25" s="683"/>
      <c r="AS25" s="683"/>
      <c r="AT25" s="683"/>
      <c r="AU25" s="683"/>
      <c r="AV25" s="683"/>
      <c r="AW25" s="683"/>
      <c r="AX25" s="683"/>
      <c r="AY25" s="683"/>
      <c r="AZ25" s="683"/>
      <c r="BA25" s="683"/>
      <c r="BB25" s="683"/>
      <c r="BC25" s="684"/>
      <c r="BD25" s="627">
        <v>2661</v>
      </c>
      <c r="BE25" s="628"/>
      <c r="BF25" s="628"/>
      <c r="BG25" s="628"/>
      <c r="BH25" s="628"/>
      <c r="BI25" s="628"/>
      <c r="BJ25" s="628"/>
      <c r="BK25" s="629"/>
      <c r="BL25" s="678">
        <v>0</v>
      </c>
      <c r="BM25" s="678"/>
      <c r="BN25" s="678"/>
      <c r="BO25" s="678"/>
      <c r="BP25" s="679" t="s">
        <v>137</v>
      </c>
      <c r="BQ25" s="679"/>
      <c r="BR25" s="679"/>
      <c r="BS25" s="679"/>
      <c r="BT25" s="679"/>
      <c r="BU25" s="679"/>
      <c r="BV25" s="679"/>
      <c r="BW25" s="680"/>
      <c r="BY25" s="682" t="s">
        <v>246</v>
      </c>
      <c r="BZ25" s="683"/>
      <c r="CA25" s="683"/>
      <c r="CB25" s="683"/>
      <c r="CC25" s="683"/>
      <c r="CD25" s="683"/>
      <c r="CE25" s="683"/>
      <c r="CF25" s="683"/>
      <c r="CG25" s="683"/>
      <c r="CH25" s="683"/>
      <c r="CI25" s="683"/>
      <c r="CJ25" s="683"/>
      <c r="CK25" s="683"/>
      <c r="CL25" s="684"/>
      <c r="CM25" s="627">
        <v>623900</v>
      </c>
      <c r="CN25" s="628"/>
      <c r="CO25" s="628"/>
      <c r="CP25" s="628"/>
      <c r="CQ25" s="628"/>
      <c r="CR25" s="628"/>
      <c r="CS25" s="628"/>
      <c r="CT25" s="629"/>
      <c r="CU25" s="678">
        <v>0.1</v>
      </c>
      <c r="CV25" s="678"/>
      <c r="CW25" s="678"/>
      <c r="CX25" s="678"/>
      <c r="CY25" s="615" t="s">
        <v>137</v>
      </c>
      <c r="CZ25" s="628"/>
      <c r="DA25" s="628"/>
      <c r="DB25" s="628"/>
      <c r="DC25" s="628"/>
      <c r="DD25" s="628"/>
      <c r="DE25" s="628"/>
      <c r="DF25" s="628"/>
      <c r="DG25" s="628"/>
      <c r="DH25" s="628"/>
      <c r="DI25" s="628"/>
      <c r="DJ25" s="628"/>
      <c r="DK25" s="629"/>
      <c r="DL25" s="615">
        <v>623900</v>
      </c>
      <c r="DM25" s="628"/>
      <c r="DN25" s="628"/>
      <c r="DO25" s="628"/>
      <c r="DP25" s="628"/>
      <c r="DQ25" s="628"/>
      <c r="DR25" s="628"/>
      <c r="DS25" s="628"/>
      <c r="DT25" s="628"/>
      <c r="DU25" s="628"/>
      <c r="DV25" s="628"/>
      <c r="DW25" s="628"/>
      <c r="DX25" s="685"/>
    </row>
    <row r="26" spans="2:128" ht="11.25" customHeight="1">
      <c r="B26" s="624" t="s">
        <v>247</v>
      </c>
      <c r="C26" s="625"/>
      <c r="D26" s="625"/>
      <c r="E26" s="625"/>
      <c r="F26" s="625"/>
      <c r="G26" s="625"/>
      <c r="H26" s="625"/>
      <c r="I26" s="625"/>
      <c r="J26" s="625"/>
      <c r="K26" s="625"/>
      <c r="L26" s="625"/>
      <c r="M26" s="625"/>
      <c r="N26" s="625"/>
      <c r="O26" s="625"/>
      <c r="P26" s="625"/>
      <c r="Q26" s="626"/>
      <c r="R26" s="627">
        <v>3323612</v>
      </c>
      <c r="S26" s="628"/>
      <c r="T26" s="628"/>
      <c r="U26" s="628"/>
      <c r="V26" s="628"/>
      <c r="W26" s="628"/>
      <c r="X26" s="628"/>
      <c r="Y26" s="629"/>
      <c r="Z26" s="676">
        <v>0.4</v>
      </c>
      <c r="AA26" s="641"/>
      <c r="AB26" s="641"/>
      <c r="AC26" s="677"/>
      <c r="AD26" s="615">
        <v>115905</v>
      </c>
      <c r="AE26" s="628"/>
      <c r="AF26" s="628"/>
      <c r="AG26" s="628"/>
      <c r="AH26" s="628"/>
      <c r="AI26" s="628"/>
      <c r="AJ26" s="628"/>
      <c r="AK26" s="629"/>
      <c r="AL26" s="676">
        <v>0</v>
      </c>
      <c r="AM26" s="641"/>
      <c r="AN26" s="641"/>
      <c r="AO26" s="656"/>
      <c r="AP26" s="682" t="s">
        <v>248</v>
      </c>
      <c r="AQ26" s="683"/>
      <c r="AR26" s="683"/>
      <c r="AS26" s="683"/>
      <c r="AT26" s="683"/>
      <c r="AU26" s="683"/>
      <c r="AV26" s="683"/>
      <c r="AW26" s="683"/>
      <c r="AX26" s="683"/>
      <c r="AY26" s="683"/>
      <c r="AZ26" s="683"/>
      <c r="BA26" s="683"/>
      <c r="BB26" s="683"/>
      <c r="BC26" s="684"/>
      <c r="BD26" s="627" t="s">
        <v>137</v>
      </c>
      <c r="BE26" s="628"/>
      <c r="BF26" s="628"/>
      <c r="BG26" s="628"/>
      <c r="BH26" s="628"/>
      <c r="BI26" s="628"/>
      <c r="BJ26" s="628"/>
      <c r="BK26" s="629"/>
      <c r="BL26" s="678" t="s">
        <v>137</v>
      </c>
      <c r="BM26" s="678"/>
      <c r="BN26" s="678"/>
      <c r="BO26" s="678"/>
      <c r="BP26" s="679" t="s">
        <v>137</v>
      </c>
      <c r="BQ26" s="679"/>
      <c r="BR26" s="679"/>
      <c r="BS26" s="679"/>
      <c r="BT26" s="679"/>
      <c r="BU26" s="679"/>
      <c r="BV26" s="679"/>
      <c r="BW26" s="680"/>
      <c r="BY26" s="682" t="s">
        <v>249</v>
      </c>
      <c r="BZ26" s="683"/>
      <c r="CA26" s="683"/>
      <c r="CB26" s="683"/>
      <c r="CC26" s="683"/>
      <c r="CD26" s="683"/>
      <c r="CE26" s="683"/>
      <c r="CF26" s="683"/>
      <c r="CG26" s="683"/>
      <c r="CH26" s="683"/>
      <c r="CI26" s="683"/>
      <c r="CJ26" s="683"/>
      <c r="CK26" s="683"/>
      <c r="CL26" s="684"/>
      <c r="CM26" s="627" t="s">
        <v>137</v>
      </c>
      <c r="CN26" s="628"/>
      <c r="CO26" s="628"/>
      <c r="CP26" s="628"/>
      <c r="CQ26" s="628"/>
      <c r="CR26" s="628"/>
      <c r="CS26" s="628"/>
      <c r="CT26" s="629"/>
      <c r="CU26" s="678" t="s">
        <v>137</v>
      </c>
      <c r="CV26" s="678"/>
      <c r="CW26" s="678"/>
      <c r="CX26" s="678"/>
      <c r="CY26" s="615" t="s">
        <v>137</v>
      </c>
      <c r="CZ26" s="628"/>
      <c r="DA26" s="628"/>
      <c r="DB26" s="628"/>
      <c r="DC26" s="628"/>
      <c r="DD26" s="628"/>
      <c r="DE26" s="628"/>
      <c r="DF26" s="628"/>
      <c r="DG26" s="628"/>
      <c r="DH26" s="628"/>
      <c r="DI26" s="628"/>
      <c r="DJ26" s="628"/>
      <c r="DK26" s="629"/>
      <c r="DL26" s="615" t="s">
        <v>137</v>
      </c>
      <c r="DM26" s="628"/>
      <c r="DN26" s="628"/>
      <c r="DO26" s="628"/>
      <c r="DP26" s="628"/>
      <c r="DQ26" s="628"/>
      <c r="DR26" s="628"/>
      <c r="DS26" s="628"/>
      <c r="DT26" s="628"/>
      <c r="DU26" s="628"/>
      <c r="DV26" s="628"/>
      <c r="DW26" s="628"/>
      <c r="DX26" s="685"/>
    </row>
    <row r="27" spans="2:128" ht="11.25" customHeight="1">
      <c r="B27" s="624" t="s">
        <v>250</v>
      </c>
      <c r="C27" s="625"/>
      <c r="D27" s="625"/>
      <c r="E27" s="625"/>
      <c r="F27" s="625"/>
      <c r="G27" s="625"/>
      <c r="H27" s="625"/>
      <c r="I27" s="625"/>
      <c r="J27" s="625"/>
      <c r="K27" s="625"/>
      <c r="L27" s="625"/>
      <c r="M27" s="625"/>
      <c r="N27" s="625"/>
      <c r="O27" s="625"/>
      <c r="P27" s="625"/>
      <c r="Q27" s="626"/>
      <c r="R27" s="627">
        <v>381415</v>
      </c>
      <c r="S27" s="628"/>
      <c r="T27" s="628"/>
      <c r="U27" s="628"/>
      <c r="V27" s="628"/>
      <c r="W27" s="628"/>
      <c r="X27" s="628"/>
      <c r="Y27" s="629"/>
      <c r="Z27" s="676">
        <v>0</v>
      </c>
      <c r="AA27" s="641"/>
      <c r="AB27" s="641"/>
      <c r="AC27" s="677"/>
      <c r="AD27" s="615" t="s">
        <v>137</v>
      </c>
      <c r="AE27" s="628"/>
      <c r="AF27" s="628"/>
      <c r="AG27" s="628"/>
      <c r="AH27" s="628"/>
      <c r="AI27" s="628"/>
      <c r="AJ27" s="628"/>
      <c r="AK27" s="629"/>
      <c r="AL27" s="676" t="s">
        <v>137</v>
      </c>
      <c r="AM27" s="641"/>
      <c r="AN27" s="641"/>
      <c r="AO27" s="656"/>
      <c r="AP27" s="682" t="s">
        <v>251</v>
      </c>
      <c r="AQ27" s="683"/>
      <c r="AR27" s="683"/>
      <c r="AS27" s="683"/>
      <c r="AT27" s="683"/>
      <c r="AU27" s="683"/>
      <c r="AV27" s="683"/>
      <c r="AW27" s="683"/>
      <c r="AX27" s="683"/>
      <c r="AY27" s="683"/>
      <c r="AZ27" s="683"/>
      <c r="BA27" s="683"/>
      <c r="BB27" s="683"/>
      <c r="BC27" s="684"/>
      <c r="BD27" s="627" t="s">
        <v>137</v>
      </c>
      <c r="BE27" s="628"/>
      <c r="BF27" s="628"/>
      <c r="BG27" s="628"/>
      <c r="BH27" s="628"/>
      <c r="BI27" s="628"/>
      <c r="BJ27" s="628"/>
      <c r="BK27" s="629"/>
      <c r="BL27" s="678" t="s">
        <v>137</v>
      </c>
      <c r="BM27" s="678"/>
      <c r="BN27" s="678"/>
      <c r="BO27" s="678"/>
      <c r="BP27" s="679" t="s">
        <v>137</v>
      </c>
      <c r="BQ27" s="679"/>
      <c r="BR27" s="679"/>
      <c r="BS27" s="679"/>
      <c r="BT27" s="679"/>
      <c r="BU27" s="679"/>
      <c r="BV27" s="679"/>
      <c r="BW27" s="680"/>
      <c r="BY27" s="682" t="s">
        <v>252</v>
      </c>
      <c r="BZ27" s="683"/>
      <c r="CA27" s="683"/>
      <c r="CB27" s="683"/>
      <c r="CC27" s="683"/>
      <c r="CD27" s="683"/>
      <c r="CE27" s="683"/>
      <c r="CF27" s="683"/>
      <c r="CG27" s="683"/>
      <c r="CH27" s="683"/>
      <c r="CI27" s="683"/>
      <c r="CJ27" s="683"/>
      <c r="CK27" s="683"/>
      <c r="CL27" s="684"/>
      <c r="CM27" s="627">
        <v>1862345</v>
      </c>
      <c r="CN27" s="628"/>
      <c r="CO27" s="628"/>
      <c r="CP27" s="628"/>
      <c r="CQ27" s="628"/>
      <c r="CR27" s="628"/>
      <c r="CS27" s="628"/>
      <c r="CT27" s="629"/>
      <c r="CU27" s="678">
        <v>0.2</v>
      </c>
      <c r="CV27" s="678"/>
      <c r="CW27" s="678"/>
      <c r="CX27" s="678"/>
      <c r="CY27" s="615" t="s">
        <v>137</v>
      </c>
      <c r="CZ27" s="628"/>
      <c r="DA27" s="628"/>
      <c r="DB27" s="628"/>
      <c r="DC27" s="628"/>
      <c r="DD27" s="628"/>
      <c r="DE27" s="628"/>
      <c r="DF27" s="628"/>
      <c r="DG27" s="628"/>
      <c r="DH27" s="628"/>
      <c r="DI27" s="628"/>
      <c r="DJ27" s="628"/>
      <c r="DK27" s="629"/>
      <c r="DL27" s="615">
        <v>1862345</v>
      </c>
      <c r="DM27" s="628"/>
      <c r="DN27" s="628"/>
      <c r="DO27" s="628"/>
      <c r="DP27" s="628"/>
      <c r="DQ27" s="628"/>
      <c r="DR27" s="628"/>
      <c r="DS27" s="628"/>
      <c r="DT27" s="628"/>
      <c r="DU27" s="628"/>
      <c r="DV27" s="628"/>
      <c r="DW27" s="628"/>
      <c r="DX27" s="685"/>
    </row>
    <row r="28" spans="2:128" ht="11.25" customHeight="1">
      <c r="B28" s="624" t="s">
        <v>253</v>
      </c>
      <c r="C28" s="625"/>
      <c r="D28" s="625"/>
      <c r="E28" s="625"/>
      <c r="F28" s="625"/>
      <c r="G28" s="625"/>
      <c r="H28" s="625"/>
      <c r="I28" s="625"/>
      <c r="J28" s="625"/>
      <c r="K28" s="625"/>
      <c r="L28" s="625"/>
      <c r="M28" s="625"/>
      <c r="N28" s="625"/>
      <c r="O28" s="625"/>
      <c r="P28" s="625"/>
      <c r="Q28" s="626"/>
      <c r="R28" s="627">
        <v>12619511</v>
      </c>
      <c r="S28" s="628"/>
      <c r="T28" s="628"/>
      <c r="U28" s="628"/>
      <c r="V28" s="628"/>
      <c r="W28" s="628"/>
      <c r="X28" s="628"/>
      <c r="Y28" s="629"/>
      <c r="Z28" s="676">
        <v>1.5</v>
      </c>
      <c r="AA28" s="641"/>
      <c r="AB28" s="641"/>
      <c r="AC28" s="677"/>
      <c r="AD28" s="615" t="s">
        <v>137</v>
      </c>
      <c r="AE28" s="628"/>
      <c r="AF28" s="628"/>
      <c r="AG28" s="628"/>
      <c r="AH28" s="628"/>
      <c r="AI28" s="628"/>
      <c r="AJ28" s="628"/>
      <c r="AK28" s="629"/>
      <c r="AL28" s="676" t="s">
        <v>137</v>
      </c>
      <c r="AM28" s="641"/>
      <c r="AN28" s="641"/>
      <c r="AO28" s="656"/>
      <c r="AP28" s="682" t="s">
        <v>254</v>
      </c>
      <c r="AQ28" s="683"/>
      <c r="AR28" s="683"/>
      <c r="AS28" s="683"/>
      <c r="AT28" s="683"/>
      <c r="AU28" s="683"/>
      <c r="AV28" s="683"/>
      <c r="AW28" s="683"/>
      <c r="AX28" s="683"/>
      <c r="AY28" s="683"/>
      <c r="AZ28" s="683"/>
      <c r="BA28" s="683"/>
      <c r="BB28" s="683"/>
      <c r="BC28" s="684"/>
      <c r="BD28" s="627">
        <v>25843</v>
      </c>
      <c r="BE28" s="628"/>
      <c r="BF28" s="628"/>
      <c r="BG28" s="628"/>
      <c r="BH28" s="628"/>
      <c r="BI28" s="628"/>
      <c r="BJ28" s="628"/>
      <c r="BK28" s="629"/>
      <c r="BL28" s="678">
        <v>0</v>
      </c>
      <c r="BM28" s="678"/>
      <c r="BN28" s="678"/>
      <c r="BO28" s="678"/>
      <c r="BP28" s="679" t="s">
        <v>137</v>
      </c>
      <c r="BQ28" s="679"/>
      <c r="BR28" s="679"/>
      <c r="BS28" s="679"/>
      <c r="BT28" s="679"/>
      <c r="BU28" s="679"/>
      <c r="BV28" s="679"/>
      <c r="BW28" s="680"/>
      <c r="BY28" s="682" t="s">
        <v>255</v>
      </c>
      <c r="BZ28" s="683"/>
      <c r="CA28" s="683"/>
      <c r="CB28" s="683"/>
      <c r="CC28" s="683"/>
      <c r="CD28" s="683"/>
      <c r="CE28" s="683"/>
      <c r="CF28" s="683"/>
      <c r="CG28" s="683"/>
      <c r="CH28" s="683"/>
      <c r="CI28" s="683"/>
      <c r="CJ28" s="683"/>
      <c r="CK28" s="683"/>
      <c r="CL28" s="684"/>
      <c r="CM28" s="627" t="s">
        <v>137</v>
      </c>
      <c r="CN28" s="628"/>
      <c r="CO28" s="628"/>
      <c r="CP28" s="628"/>
      <c r="CQ28" s="628"/>
      <c r="CR28" s="628"/>
      <c r="CS28" s="628"/>
      <c r="CT28" s="629"/>
      <c r="CU28" s="678" t="s">
        <v>137</v>
      </c>
      <c r="CV28" s="678"/>
      <c r="CW28" s="678"/>
      <c r="CX28" s="678"/>
      <c r="CY28" s="615" t="s">
        <v>137</v>
      </c>
      <c r="CZ28" s="628"/>
      <c r="DA28" s="628"/>
      <c r="DB28" s="628"/>
      <c r="DC28" s="628"/>
      <c r="DD28" s="628"/>
      <c r="DE28" s="628"/>
      <c r="DF28" s="628"/>
      <c r="DG28" s="628"/>
      <c r="DH28" s="628"/>
      <c r="DI28" s="628"/>
      <c r="DJ28" s="628"/>
      <c r="DK28" s="629"/>
      <c r="DL28" s="615" t="s">
        <v>137</v>
      </c>
      <c r="DM28" s="628"/>
      <c r="DN28" s="628"/>
      <c r="DO28" s="628"/>
      <c r="DP28" s="628"/>
      <c r="DQ28" s="628"/>
      <c r="DR28" s="628"/>
      <c r="DS28" s="628"/>
      <c r="DT28" s="628"/>
      <c r="DU28" s="628"/>
      <c r="DV28" s="628"/>
      <c r="DW28" s="628"/>
      <c r="DX28" s="685"/>
    </row>
    <row r="29" spans="2:128" ht="11.25" customHeight="1">
      <c r="B29" s="624" t="s">
        <v>256</v>
      </c>
      <c r="C29" s="625"/>
      <c r="D29" s="625"/>
      <c r="E29" s="625"/>
      <c r="F29" s="625"/>
      <c r="G29" s="625"/>
      <c r="H29" s="625"/>
      <c r="I29" s="625"/>
      <c r="J29" s="625"/>
      <c r="K29" s="625"/>
      <c r="L29" s="625"/>
      <c r="M29" s="625"/>
      <c r="N29" s="625"/>
      <c r="O29" s="625"/>
      <c r="P29" s="625"/>
      <c r="Q29" s="626"/>
      <c r="R29" s="627">
        <v>11579229</v>
      </c>
      <c r="S29" s="628"/>
      <c r="T29" s="628"/>
      <c r="U29" s="628"/>
      <c r="V29" s="628"/>
      <c r="W29" s="628"/>
      <c r="X29" s="628"/>
      <c r="Y29" s="629"/>
      <c r="Z29" s="676">
        <v>1.4</v>
      </c>
      <c r="AA29" s="641"/>
      <c r="AB29" s="641"/>
      <c r="AC29" s="677"/>
      <c r="AD29" s="615" t="s">
        <v>137</v>
      </c>
      <c r="AE29" s="628"/>
      <c r="AF29" s="628"/>
      <c r="AG29" s="628"/>
      <c r="AH29" s="628"/>
      <c r="AI29" s="628"/>
      <c r="AJ29" s="628"/>
      <c r="AK29" s="629"/>
      <c r="AL29" s="676" t="s">
        <v>137</v>
      </c>
      <c r="AM29" s="641"/>
      <c r="AN29" s="641"/>
      <c r="AO29" s="656"/>
      <c r="AP29" s="682" t="s">
        <v>257</v>
      </c>
      <c r="AQ29" s="683"/>
      <c r="AR29" s="683"/>
      <c r="AS29" s="683"/>
      <c r="AT29" s="683"/>
      <c r="AU29" s="683"/>
      <c r="AV29" s="683"/>
      <c r="AW29" s="683"/>
      <c r="AX29" s="683"/>
      <c r="AY29" s="683"/>
      <c r="AZ29" s="683"/>
      <c r="BA29" s="683"/>
      <c r="BB29" s="683"/>
      <c r="BC29" s="684"/>
      <c r="BD29" s="627">
        <v>25843</v>
      </c>
      <c r="BE29" s="628"/>
      <c r="BF29" s="628"/>
      <c r="BG29" s="628"/>
      <c r="BH29" s="628"/>
      <c r="BI29" s="628"/>
      <c r="BJ29" s="628"/>
      <c r="BK29" s="629"/>
      <c r="BL29" s="678">
        <v>0</v>
      </c>
      <c r="BM29" s="678"/>
      <c r="BN29" s="678"/>
      <c r="BO29" s="678"/>
      <c r="BP29" s="679" t="s">
        <v>137</v>
      </c>
      <c r="BQ29" s="679"/>
      <c r="BR29" s="679"/>
      <c r="BS29" s="679"/>
      <c r="BT29" s="679"/>
      <c r="BU29" s="679"/>
      <c r="BV29" s="679"/>
      <c r="BW29" s="680"/>
      <c r="BY29" s="682" t="s">
        <v>258</v>
      </c>
      <c r="BZ29" s="686"/>
      <c r="CA29" s="686"/>
      <c r="CB29" s="686"/>
      <c r="CC29" s="686"/>
      <c r="CD29" s="686"/>
      <c r="CE29" s="686"/>
      <c r="CF29" s="686"/>
      <c r="CG29" s="686"/>
      <c r="CH29" s="686"/>
      <c r="CI29" s="686"/>
      <c r="CJ29" s="686"/>
      <c r="CK29" s="686"/>
      <c r="CL29" s="684"/>
      <c r="CM29" s="627" t="s">
        <v>137</v>
      </c>
      <c r="CN29" s="628"/>
      <c r="CO29" s="628"/>
      <c r="CP29" s="628"/>
      <c r="CQ29" s="628"/>
      <c r="CR29" s="628"/>
      <c r="CS29" s="628"/>
      <c r="CT29" s="629"/>
      <c r="CU29" s="678" t="s">
        <v>137</v>
      </c>
      <c r="CV29" s="678"/>
      <c r="CW29" s="678"/>
      <c r="CX29" s="678"/>
      <c r="CY29" s="615" t="s">
        <v>137</v>
      </c>
      <c r="CZ29" s="628"/>
      <c r="DA29" s="628"/>
      <c r="DB29" s="628"/>
      <c r="DC29" s="628"/>
      <c r="DD29" s="628"/>
      <c r="DE29" s="628"/>
      <c r="DF29" s="628"/>
      <c r="DG29" s="628"/>
      <c r="DH29" s="628"/>
      <c r="DI29" s="628"/>
      <c r="DJ29" s="628"/>
      <c r="DK29" s="629"/>
      <c r="DL29" s="615" t="s">
        <v>137</v>
      </c>
      <c r="DM29" s="628"/>
      <c r="DN29" s="628"/>
      <c r="DO29" s="628"/>
      <c r="DP29" s="628"/>
      <c r="DQ29" s="628"/>
      <c r="DR29" s="628"/>
      <c r="DS29" s="628"/>
      <c r="DT29" s="628"/>
      <c r="DU29" s="628"/>
      <c r="DV29" s="628"/>
      <c r="DW29" s="628"/>
      <c r="DX29" s="685"/>
    </row>
    <row r="30" spans="2:128" ht="11.25" customHeight="1">
      <c r="B30" s="624" t="s">
        <v>259</v>
      </c>
      <c r="C30" s="625"/>
      <c r="D30" s="625"/>
      <c r="E30" s="625"/>
      <c r="F30" s="625"/>
      <c r="G30" s="625"/>
      <c r="H30" s="625"/>
      <c r="I30" s="625"/>
      <c r="J30" s="625"/>
      <c r="K30" s="625"/>
      <c r="L30" s="625"/>
      <c r="M30" s="625"/>
      <c r="N30" s="625"/>
      <c r="O30" s="625"/>
      <c r="P30" s="625"/>
      <c r="Q30" s="626"/>
      <c r="R30" s="627">
        <v>50599454</v>
      </c>
      <c r="S30" s="628"/>
      <c r="T30" s="628"/>
      <c r="U30" s="628"/>
      <c r="V30" s="628"/>
      <c r="W30" s="628"/>
      <c r="X30" s="628"/>
      <c r="Y30" s="629"/>
      <c r="Z30" s="676">
        <v>6.2</v>
      </c>
      <c r="AA30" s="641"/>
      <c r="AB30" s="641"/>
      <c r="AC30" s="677"/>
      <c r="AD30" s="615">
        <v>691167</v>
      </c>
      <c r="AE30" s="628"/>
      <c r="AF30" s="628"/>
      <c r="AG30" s="628"/>
      <c r="AH30" s="628"/>
      <c r="AI30" s="628"/>
      <c r="AJ30" s="628"/>
      <c r="AK30" s="629"/>
      <c r="AL30" s="676">
        <v>0.1</v>
      </c>
      <c r="AM30" s="641"/>
      <c r="AN30" s="641"/>
      <c r="AO30" s="656"/>
      <c r="AP30" s="682" t="s">
        <v>260</v>
      </c>
      <c r="AQ30" s="683"/>
      <c r="AR30" s="683"/>
      <c r="AS30" s="683"/>
      <c r="AT30" s="683"/>
      <c r="AU30" s="683"/>
      <c r="AV30" s="683"/>
      <c r="AW30" s="683"/>
      <c r="AX30" s="683"/>
      <c r="AY30" s="683"/>
      <c r="AZ30" s="683"/>
      <c r="BA30" s="683"/>
      <c r="BB30" s="683"/>
      <c r="BC30" s="684"/>
      <c r="BD30" s="627">
        <v>25843</v>
      </c>
      <c r="BE30" s="628"/>
      <c r="BF30" s="628"/>
      <c r="BG30" s="628"/>
      <c r="BH30" s="628"/>
      <c r="BI30" s="628"/>
      <c r="BJ30" s="628"/>
      <c r="BK30" s="629"/>
      <c r="BL30" s="678">
        <v>0</v>
      </c>
      <c r="BM30" s="678"/>
      <c r="BN30" s="678"/>
      <c r="BO30" s="678"/>
      <c r="BP30" s="679" t="s">
        <v>137</v>
      </c>
      <c r="BQ30" s="679"/>
      <c r="BR30" s="679"/>
      <c r="BS30" s="679"/>
      <c r="BT30" s="679"/>
      <c r="BU30" s="679"/>
      <c r="BV30" s="679"/>
      <c r="BW30" s="680"/>
      <c r="BY30" s="624" t="s">
        <v>261</v>
      </c>
      <c r="BZ30" s="625"/>
      <c r="CA30" s="625"/>
      <c r="CB30" s="625"/>
      <c r="CC30" s="625"/>
      <c r="CD30" s="625"/>
      <c r="CE30" s="625"/>
      <c r="CF30" s="625"/>
      <c r="CG30" s="625"/>
      <c r="CH30" s="625"/>
      <c r="CI30" s="625"/>
      <c r="CJ30" s="625"/>
      <c r="CK30" s="625"/>
      <c r="CL30" s="626"/>
      <c r="CM30" s="627">
        <v>808266566</v>
      </c>
      <c r="CN30" s="628"/>
      <c r="CO30" s="628"/>
      <c r="CP30" s="628"/>
      <c r="CQ30" s="628"/>
      <c r="CR30" s="628"/>
      <c r="CS30" s="628"/>
      <c r="CT30" s="629"/>
      <c r="CU30" s="678">
        <v>100</v>
      </c>
      <c r="CV30" s="678"/>
      <c r="CW30" s="678"/>
      <c r="CX30" s="678"/>
      <c r="CY30" s="615">
        <v>126983107</v>
      </c>
      <c r="CZ30" s="628"/>
      <c r="DA30" s="628"/>
      <c r="DB30" s="628"/>
      <c r="DC30" s="628"/>
      <c r="DD30" s="628"/>
      <c r="DE30" s="628"/>
      <c r="DF30" s="628"/>
      <c r="DG30" s="628"/>
      <c r="DH30" s="628"/>
      <c r="DI30" s="628"/>
      <c r="DJ30" s="628"/>
      <c r="DK30" s="629"/>
      <c r="DL30" s="615">
        <v>569152305</v>
      </c>
      <c r="DM30" s="628"/>
      <c r="DN30" s="628"/>
      <c r="DO30" s="628"/>
      <c r="DP30" s="628"/>
      <c r="DQ30" s="628"/>
      <c r="DR30" s="628"/>
      <c r="DS30" s="628"/>
      <c r="DT30" s="628"/>
      <c r="DU30" s="628"/>
      <c r="DV30" s="628"/>
      <c r="DW30" s="628"/>
      <c r="DX30" s="685"/>
    </row>
    <row r="31" spans="2:128" ht="11.25" customHeight="1">
      <c r="B31" s="624" t="s">
        <v>262</v>
      </c>
      <c r="C31" s="625"/>
      <c r="D31" s="625"/>
      <c r="E31" s="625"/>
      <c r="F31" s="625"/>
      <c r="G31" s="625"/>
      <c r="H31" s="625"/>
      <c r="I31" s="625"/>
      <c r="J31" s="625"/>
      <c r="K31" s="625"/>
      <c r="L31" s="625"/>
      <c r="M31" s="625"/>
      <c r="N31" s="625"/>
      <c r="O31" s="625"/>
      <c r="P31" s="625"/>
      <c r="Q31" s="626"/>
      <c r="R31" s="627">
        <v>106509000</v>
      </c>
      <c r="S31" s="628"/>
      <c r="T31" s="628"/>
      <c r="U31" s="628"/>
      <c r="V31" s="628"/>
      <c r="W31" s="628"/>
      <c r="X31" s="628"/>
      <c r="Y31" s="629"/>
      <c r="Z31" s="676">
        <v>13</v>
      </c>
      <c r="AA31" s="641"/>
      <c r="AB31" s="641"/>
      <c r="AC31" s="677"/>
      <c r="AD31" s="615" t="s">
        <v>137</v>
      </c>
      <c r="AE31" s="628"/>
      <c r="AF31" s="628"/>
      <c r="AG31" s="628"/>
      <c r="AH31" s="628"/>
      <c r="AI31" s="628"/>
      <c r="AJ31" s="628"/>
      <c r="AK31" s="629"/>
      <c r="AL31" s="676" t="s">
        <v>137</v>
      </c>
      <c r="AM31" s="641"/>
      <c r="AN31" s="641"/>
      <c r="AO31" s="656"/>
      <c r="AP31" s="682" t="s">
        <v>263</v>
      </c>
      <c r="AQ31" s="683"/>
      <c r="AR31" s="683"/>
      <c r="AS31" s="683"/>
      <c r="AT31" s="683"/>
      <c r="AU31" s="683"/>
      <c r="AV31" s="683"/>
      <c r="AW31" s="683"/>
      <c r="AX31" s="683"/>
      <c r="AY31" s="683"/>
      <c r="AZ31" s="683"/>
      <c r="BA31" s="683"/>
      <c r="BB31" s="683"/>
      <c r="BC31" s="684"/>
      <c r="BD31" s="627" t="s">
        <v>137</v>
      </c>
      <c r="BE31" s="628"/>
      <c r="BF31" s="628"/>
      <c r="BG31" s="628"/>
      <c r="BH31" s="628"/>
      <c r="BI31" s="628"/>
      <c r="BJ31" s="628"/>
      <c r="BK31" s="629"/>
      <c r="BL31" s="678" t="s">
        <v>137</v>
      </c>
      <c r="BM31" s="678"/>
      <c r="BN31" s="678"/>
      <c r="BO31" s="678"/>
      <c r="BP31" s="679" t="s">
        <v>137</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264</v>
      </c>
      <c r="C32" s="625"/>
      <c r="D32" s="625"/>
      <c r="E32" s="625"/>
      <c r="F32" s="625"/>
      <c r="G32" s="625"/>
      <c r="H32" s="625"/>
      <c r="I32" s="625"/>
      <c r="J32" s="625"/>
      <c r="K32" s="625"/>
      <c r="L32" s="625"/>
      <c r="M32" s="625"/>
      <c r="N32" s="625"/>
      <c r="O32" s="625"/>
      <c r="P32" s="625"/>
      <c r="Q32" s="626"/>
      <c r="R32" s="627" t="s">
        <v>137</v>
      </c>
      <c r="S32" s="628"/>
      <c r="T32" s="628"/>
      <c r="U32" s="628"/>
      <c r="V32" s="628"/>
      <c r="W32" s="628"/>
      <c r="X32" s="628"/>
      <c r="Y32" s="629"/>
      <c r="Z32" s="676" t="s">
        <v>137</v>
      </c>
      <c r="AA32" s="641"/>
      <c r="AB32" s="641"/>
      <c r="AC32" s="677"/>
      <c r="AD32" s="615" t="s">
        <v>137</v>
      </c>
      <c r="AE32" s="628"/>
      <c r="AF32" s="628"/>
      <c r="AG32" s="628"/>
      <c r="AH32" s="628"/>
      <c r="AI32" s="628"/>
      <c r="AJ32" s="628"/>
      <c r="AK32" s="629"/>
      <c r="AL32" s="676" t="s">
        <v>137</v>
      </c>
      <c r="AM32" s="641"/>
      <c r="AN32" s="641"/>
      <c r="AO32" s="656"/>
      <c r="AP32" s="682" t="s">
        <v>265</v>
      </c>
      <c r="AQ32" s="683"/>
      <c r="AR32" s="683"/>
      <c r="AS32" s="683"/>
      <c r="AT32" s="683"/>
      <c r="AU32" s="683"/>
      <c r="AV32" s="683"/>
      <c r="AW32" s="683"/>
      <c r="AX32" s="683"/>
      <c r="AY32" s="683"/>
      <c r="AZ32" s="683"/>
      <c r="BA32" s="683"/>
      <c r="BB32" s="683"/>
      <c r="BC32" s="684"/>
      <c r="BD32" s="627" t="s">
        <v>137</v>
      </c>
      <c r="BE32" s="628"/>
      <c r="BF32" s="628"/>
      <c r="BG32" s="628"/>
      <c r="BH32" s="628"/>
      <c r="BI32" s="628"/>
      <c r="BJ32" s="628"/>
      <c r="BK32" s="629"/>
      <c r="BL32" s="678" t="s">
        <v>137</v>
      </c>
      <c r="BM32" s="678"/>
      <c r="BN32" s="678"/>
      <c r="BO32" s="678"/>
      <c r="BP32" s="679" t="s">
        <v>137</v>
      </c>
      <c r="BQ32" s="679"/>
      <c r="BR32" s="679"/>
      <c r="BS32" s="679"/>
      <c r="BT32" s="679"/>
      <c r="BU32" s="679"/>
      <c r="BV32" s="679"/>
      <c r="BW32" s="680"/>
      <c r="BY32" s="660" t="s">
        <v>266</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267</v>
      </c>
      <c r="C33" s="625"/>
      <c r="D33" s="625"/>
      <c r="E33" s="625"/>
      <c r="F33" s="625"/>
      <c r="G33" s="625"/>
      <c r="H33" s="625"/>
      <c r="I33" s="625"/>
      <c r="J33" s="625"/>
      <c r="K33" s="625"/>
      <c r="L33" s="625"/>
      <c r="M33" s="625"/>
      <c r="N33" s="625"/>
      <c r="O33" s="625"/>
      <c r="P33" s="625"/>
      <c r="Q33" s="626"/>
      <c r="R33" s="627">
        <v>42151000</v>
      </c>
      <c r="S33" s="628"/>
      <c r="T33" s="628"/>
      <c r="U33" s="628"/>
      <c r="V33" s="628"/>
      <c r="W33" s="628"/>
      <c r="X33" s="628"/>
      <c r="Y33" s="629"/>
      <c r="Z33" s="676">
        <v>5.0999999999999996</v>
      </c>
      <c r="AA33" s="641"/>
      <c r="AB33" s="641"/>
      <c r="AC33" s="677"/>
      <c r="AD33" s="615" t="s">
        <v>137</v>
      </c>
      <c r="AE33" s="628"/>
      <c r="AF33" s="628"/>
      <c r="AG33" s="628"/>
      <c r="AH33" s="628"/>
      <c r="AI33" s="628"/>
      <c r="AJ33" s="628"/>
      <c r="AK33" s="629"/>
      <c r="AL33" s="676" t="s">
        <v>137</v>
      </c>
      <c r="AM33" s="641"/>
      <c r="AN33" s="641"/>
      <c r="AO33" s="656"/>
      <c r="AP33" s="624" t="s">
        <v>140</v>
      </c>
      <c r="AQ33" s="625"/>
      <c r="AR33" s="625"/>
      <c r="AS33" s="625"/>
      <c r="AT33" s="625"/>
      <c r="AU33" s="625"/>
      <c r="AV33" s="625"/>
      <c r="AW33" s="625"/>
      <c r="AX33" s="625"/>
      <c r="AY33" s="625"/>
      <c r="AZ33" s="625"/>
      <c r="BA33" s="625"/>
      <c r="BB33" s="625"/>
      <c r="BC33" s="626"/>
      <c r="BD33" s="627">
        <v>270140307</v>
      </c>
      <c r="BE33" s="628"/>
      <c r="BF33" s="628"/>
      <c r="BG33" s="628"/>
      <c r="BH33" s="628"/>
      <c r="BI33" s="628"/>
      <c r="BJ33" s="628"/>
      <c r="BK33" s="629"/>
      <c r="BL33" s="678">
        <v>100</v>
      </c>
      <c r="BM33" s="678"/>
      <c r="BN33" s="678"/>
      <c r="BO33" s="678"/>
      <c r="BP33" s="679">
        <v>1853925</v>
      </c>
      <c r="BQ33" s="679"/>
      <c r="BR33" s="679"/>
      <c r="BS33" s="679"/>
      <c r="BT33" s="679"/>
      <c r="BU33" s="679"/>
      <c r="BV33" s="679"/>
      <c r="BW33" s="680"/>
      <c r="BY33" s="660" t="s">
        <v>177</v>
      </c>
      <c r="BZ33" s="661"/>
      <c r="CA33" s="661"/>
      <c r="CB33" s="661"/>
      <c r="CC33" s="661"/>
      <c r="CD33" s="661"/>
      <c r="CE33" s="661"/>
      <c r="CF33" s="661"/>
      <c r="CG33" s="661"/>
      <c r="CH33" s="661"/>
      <c r="CI33" s="661"/>
      <c r="CJ33" s="661"/>
      <c r="CK33" s="661"/>
      <c r="CL33" s="662"/>
      <c r="CM33" s="660" t="s">
        <v>268</v>
      </c>
      <c r="CN33" s="661"/>
      <c r="CO33" s="661"/>
      <c r="CP33" s="661"/>
      <c r="CQ33" s="661"/>
      <c r="CR33" s="661"/>
      <c r="CS33" s="661"/>
      <c r="CT33" s="662"/>
      <c r="CU33" s="660" t="s">
        <v>269</v>
      </c>
      <c r="CV33" s="661"/>
      <c r="CW33" s="661"/>
      <c r="CX33" s="662"/>
      <c r="CY33" s="660" t="s">
        <v>270</v>
      </c>
      <c r="CZ33" s="661"/>
      <c r="DA33" s="661"/>
      <c r="DB33" s="661"/>
      <c r="DC33" s="661"/>
      <c r="DD33" s="661"/>
      <c r="DE33" s="661"/>
      <c r="DF33" s="662"/>
      <c r="DG33" s="670" t="s">
        <v>271</v>
      </c>
      <c r="DH33" s="671"/>
      <c r="DI33" s="671"/>
      <c r="DJ33" s="671"/>
      <c r="DK33" s="671"/>
      <c r="DL33" s="671"/>
      <c r="DM33" s="671"/>
      <c r="DN33" s="671"/>
      <c r="DO33" s="671"/>
      <c r="DP33" s="671"/>
      <c r="DQ33" s="672"/>
      <c r="DR33" s="660" t="s">
        <v>272</v>
      </c>
      <c r="DS33" s="661"/>
      <c r="DT33" s="661"/>
      <c r="DU33" s="661"/>
      <c r="DV33" s="661"/>
      <c r="DW33" s="661"/>
      <c r="DX33" s="662"/>
    </row>
    <row r="34" spans="2:128" ht="11.25" customHeight="1">
      <c r="B34" s="597" t="s">
        <v>273</v>
      </c>
      <c r="C34" s="598"/>
      <c r="D34" s="598"/>
      <c r="E34" s="598"/>
      <c r="F34" s="598"/>
      <c r="G34" s="598"/>
      <c r="H34" s="598"/>
      <c r="I34" s="598"/>
      <c r="J34" s="598"/>
      <c r="K34" s="598"/>
      <c r="L34" s="598"/>
      <c r="M34" s="598"/>
      <c r="N34" s="598"/>
      <c r="O34" s="598"/>
      <c r="P34" s="598"/>
      <c r="Q34" s="599"/>
      <c r="R34" s="627">
        <v>819099327</v>
      </c>
      <c r="S34" s="628"/>
      <c r="T34" s="628"/>
      <c r="U34" s="628"/>
      <c r="V34" s="628"/>
      <c r="W34" s="628"/>
      <c r="X34" s="628"/>
      <c r="Y34" s="629"/>
      <c r="Z34" s="678">
        <v>100</v>
      </c>
      <c r="AA34" s="678"/>
      <c r="AB34" s="678"/>
      <c r="AC34" s="678"/>
      <c r="AD34" s="679">
        <v>468331255</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274</v>
      </c>
      <c r="BZ34" s="653"/>
      <c r="CA34" s="653"/>
      <c r="CB34" s="653"/>
      <c r="CC34" s="653"/>
      <c r="CD34" s="653"/>
      <c r="CE34" s="653"/>
      <c r="CF34" s="653"/>
      <c r="CG34" s="653"/>
      <c r="CH34" s="653"/>
      <c r="CI34" s="653"/>
      <c r="CJ34" s="653"/>
      <c r="CK34" s="653"/>
      <c r="CL34" s="654"/>
      <c r="CM34" s="681">
        <v>402470944</v>
      </c>
      <c r="CN34" s="664"/>
      <c r="CO34" s="664"/>
      <c r="CP34" s="664"/>
      <c r="CQ34" s="664"/>
      <c r="CR34" s="664"/>
      <c r="CS34" s="664"/>
      <c r="CT34" s="665"/>
      <c r="CU34" s="666">
        <v>49.8</v>
      </c>
      <c r="CV34" s="667"/>
      <c r="CW34" s="667"/>
      <c r="CX34" s="669"/>
      <c r="CY34" s="663">
        <v>352094733</v>
      </c>
      <c r="CZ34" s="664"/>
      <c r="DA34" s="664"/>
      <c r="DB34" s="664"/>
      <c r="DC34" s="664"/>
      <c r="DD34" s="664"/>
      <c r="DE34" s="664"/>
      <c r="DF34" s="665"/>
      <c r="DG34" s="663">
        <v>350022145</v>
      </c>
      <c r="DH34" s="664"/>
      <c r="DI34" s="664"/>
      <c r="DJ34" s="664"/>
      <c r="DK34" s="664"/>
      <c r="DL34" s="664"/>
      <c r="DM34" s="664"/>
      <c r="DN34" s="664"/>
      <c r="DO34" s="664"/>
      <c r="DP34" s="664"/>
      <c r="DQ34" s="665"/>
      <c r="DR34" s="666">
        <v>68.599999999999994</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275</v>
      </c>
      <c r="BZ35" s="625"/>
      <c r="CA35" s="625"/>
      <c r="CB35" s="625"/>
      <c r="CC35" s="625"/>
      <c r="CD35" s="625"/>
      <c r="CE35" s="625"/>
      <c r="CF35" s="625"/>
      <c r="CG35" s="625"/>
      <c r="CH35" s="625"/>
      <c r="CI35" s="625"/>
      <c r="CJ35" s="625"/>
      <c r="CK35" s="625"/>
      <c r="CL35" s="626"/>
      <c r="CM35" s="627">
        <v>252488153</v>
      </c>
      <c r="CN35" s="616"/>
      <c r="CO35" s="616"/>
      <c r="CP35" s="616"/>
      <c r="CQ35" s="616"/>
      <c r="CR35" s="616"/>
      <c r="CS35" s="616"/>
      <c r="CT35" s="617"/>
      <c r="CU35" s="630">
        <v>31.2</v>
      </c>
      <c r="CV35" s="631"/>
      <c r="CW35" s="631"/>
      <c r="CX35" s="632"/>
      <c r="CY35" s="615">
        <v>213054542</v>
      </c>
      <c r="CZ35" s="616"/>
      <c r="DA35" s="616"/>
      <c r="DB35" s="616"/>
      <c r="DC35" s="616"/>
      <c r="DD35" s="616"/>
      <c r="DE35" s="616"/>
      <c r="DF35" s="617"/>
      <c r="DG35" s="615">
        <v>210985454</v>
      </c>
      <c r="DH35" s="616"/>
      <c r="DI35" s="616"/>
      <c r="DJ35" s="616"/>
      <c r="DK35" s="616"/>
      <c r="DL35" s="616"/>
      <c r="DM35" s="616"/>
      <c r="DN35" s="616"/>
      <c r="DO35" s="616"/>
      <c r="DP35" s="616"/>
      <c r="DQ35" s="617"/>
      <c r="DR35" s="630">
        <v>41.3</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276</v>
      </c>
      <c r="BZ36" s="625"/>
      <c r="CA36" s="625"/>
      <c r="CB36" s="625"/>
      <c r="CC36" s="625"/>
      <c r="CD36" s="625"/>
      <c r="CE36" s="625"/>
      <c r="CF36" s="625"/>
      <c r="CG36" s="625"/>
      <c r="CH36" s="625"/>
      <c r="CI36" s="625"/>
      <c r="CJ36" s="625"/>
      <c r="CK36" s="625"/>
      <c r="CL36" s="626"/>
      <c r="CM36" s="627">
        <v>183690805</v>
      </c>
      <c r="CN36" s="628"/>
      <c r="CO36" s="628"/>
      <c r="CP36" s="628"/>
      <c r="CQ36" s="628"/>
      <c r="CR36" s="628"/>
      <c r="CS36" s="628"/>
      <c r="CT36" s="629"/>
      <c r="CU36" s="630">
        <v>22.7</v>
      </c>
      <c r="CV36" s="631"/>
      <c r="CW36" s="631"/>
      <c r="CX36" s="632"/>
      <c r="CY36" s="615">
        <v>145843014</v>
      </c>
      <c r="CZ36" s="616"/>
      <c r="DA36" s="616"/>
      <c r="DB36" s="616"/>
      <c r="DC36" s="616"/>
      <c r="DD36" s="616"/>
      <c r="DE36" s="616"/>
      <c r="DF36" s="617"/>
      <c r="DG36" s="615">
        <v>145843014</v>
      </c>
      <c r="DH36" s="616"/>
      <c r="DI36" s="616"/>
      <c r="DJ36" s="616"/>
      <c r="DK36" s="616"/>
      <c r="DL36" s="616"/>
      <c r="DM36" s="616"/>
      <c r="DN36" s="616"/>
      <c r="DO36" s="616"/>
      <c r="DP36" s="616"/>
      <c r="DQ36" s="617"/>
      <c r="DR36" s="630">
        <v>28.6</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277</v>
      </c>
      <c r="AQ37" s="661"/>
      <c r="AR37" s="661"/>
      <c r="AS37" s="661"/>
      <c r="AT37" s="661"/>
      <c r="AU37" s="661"/>
      <c r="AV37" s="661"/>
      <c r="AW37" s="661"/>
      <c r="AX37" s="661"/>
      <c r="AY37" s="661"/>
      <c r="AZ37" s="661"/>
      <c r="BA37" s="661"/>
      <c r="BB37" s="661"/>
      <c r="BC37" s="662"/>
      <c r="BD37" s="660" t="s">
        <v>278</v>
      </c>
      <c r="BE37" s="661"/>
      <c r="BF37" s="661"/>
      <c r="BG37" s="661"/>
      <c r="BH37" s="661"/>
      <c r="BI37" s="661"/>
      <c r="BJ37" s="661"/>
      <c r="BK37" s="661"/>
      <c r="BL37" s="661"/>
      <c r="BM37" s="662"/>
      <c r="BN37" s="660" t="s">
        <v>279</v>
      </c>
      <c r="BO37" s="661"/>
      <c r="BP37" s="661"/>
      <c r="BQ37" s="661"/>
      <c r="BR37" s="661"/>
      <c r="BS37" s="661"/>
      <c r="BT37" s="661"/>
      <c r="BU37" s="661"/>
      <c r="BV37" s="661"/>
      <c r="BW37" s="662"/>
      <c r="BY37" s="624" t="s">
        <v>280</v>
      </c>
      <c r="BZ37" s="625"/>
      <c r="CA37" s="625"/>
      <c r="CB37" s="625"/>
      <c r="CC37" s="625"/>
      <c r="CD37" s="625"/>
      <c r="CE37" s="625"/>
      <c r="CF37" s="625"/>
      <c r="CG37" s="625"/>
      <c r="CH37" s="625"/>
      <c r="CI37" s="625"/>
      <c r="CJ37" s="625"/>
      <c r="CK37" s="625"/>
      <c r="CL37" s="626"/>
      <c r="CM37" s="627">
        <v>16344258</v>
      </c>
      <c r="CN37" s="616"/>
      <c r="CO37" s="616"/>
      <c r="CP37" s="616"/>
      <c r="CQ37" s="616"/>
      <c r="CR37" s="616"/>
      <c r="CS37" s="616"/>
      <c r="CT37" s="617"/>
      <c r="CU37" s="630">
        <v>2</v>
      </c>
      <c r="CV37" s="631"/>
      <c r="CW37" s="631"/>
      <c r="CX37" s="632"/>
      <c r="CY37" s="615">
        <v>8117120</v>
      </c>
      <c r="CZ37" s="616"/>
      <c r="DA37" s="616"/>
      <c r="DB37" s="616"/>
      <c r="DC37" s="616"/>
      <c r="DD37" s="616"/>
      <c r="DE37" s="616"/>
      <c r="DF37" s="617"/>
      <c r="DG37" s="615">
        <v>8113620</v>
      </c>
      <c r="DH37" s="616"/>
      <c r="DI37" s="616"/>
      <c r="DJ37" s="616"/>
      <c r="DK37" s="616"/>
      <c r="DL37" s="616"/>
      <c r="DM37" s="616"/>
      <c r="DN37" s="616"/>
      <c r="DO37" s="616"/>
      <c r="DP37" s="616"/>
      <c r="DQ37" s="617"/>
      <c r="DR37" s="630">
        <v>1.6</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281</v>
      </c>
      <c r="AQ38" s="644"/>
      <c r="AR38" s="644"/>
      <c r="AS38" s="644"/>
      <c r="AT38" s="649" t="s">
        <v>282</v>
      </c>
      <c r="AU38" s="180"/>
      <c r="AV38" s="180"/>
      <c r="AW38" s="180"/>
      <c r="AX38" s="652" t="s">
        <v>140</v>
      </c>
      <c r="AY38" s="653"/>
      <c r="AZ38" s="653"/>
      <c r="BA38" s="653"/>
      <c r="BB38" s="653"/>
      <c r="BC38" s="654"/>
      <c r="BD38" s="673">
        <v>99.5</v>
      </c>
      <c r="BE38" s="674"/>
      <c r="BF38" s="674"/>
      <c r="BG38" s="674"/>
      <c r="BH38" s="674"/>
      <c r="BI38" s="674">
        <v>98.6</v>
      </c>
      <c r="BJ38" s="674"/>
      <c r="BK38" s="674"/>
      <c r="BL38" s="674"/>
      <c r="BM38" s="675"/>
      <c r="BN38" s="673">
        <v>99.4</v>
      </c>
      <c r="BO38" s="674"/>
      <c r="BP38" s="674"/>
      <c r="BQ38" s="674"/>
      <c r="BR38" s="674"/>
      <c r="BS38" s="674">
        <v>98.4</v>
      </c>
      <c r="BT38" s="674"/>
      <c r="BU38" s="674"/>
      <c r="BV38" s="674"/>
      <c r="BW38" s="675"/>
      <c r="BY38" s="624" t="s">
        <v>283</v>
      </c>
      <c r="BZ38" s="625"/>
      <c r="CA38" s="625"/>
      <c r="CB38" s="625"/>
      <c r="CC38" s="625"/>
      <c r="CD38" s="625"/>
      <c r="CE38" s="625"/>
      <c r="CF38" s="625"/>
      <c r="CG38" s="625"/>
      <c r="CH38" s="625"/>
      <c r="CI38" s="625"/>
      <c r="CJ38" s="625"/>
      <c r="CK38" s="625"/>
      <c r="CL38" s="626"/>
      <c r="CM38" s="627">
        <v>133638533</v>
      </c>
      <c r="CN38" s="628"/>
      <c r="CO38" s="628"/>
      <c r="CP38" s="628"/>
      <c r="CQ38" s="628"/>
      <c r="CR38" s="628"/>
      <c r="CS38" s="628"/>
      <c r="CT38" s="629"/>
      <c r="CU38" s="630">
        <v>16.5</v>
      </c>
      <c r="CV38" s="631"/>
      <c r="CW38" s="631"/>
      <c r="CX38" s="632"/>
      <c r="CY38" s="615">
        <v>130923071</v>
      </c>
      <c r="CZ38" s="616"/>
      <c r="DA38" s="616"/>
      <c r="DB38" s="616"/>
      <c r="DC38" s="616"/>
      <c r="DD38" s="616"/>
      <c r="DE38" s="616"/>
      <c r="DF38" s="617"/>
      <c r="DG38" s="615">
        <v>130923071</v>
      </c>
      <c r="DH38" s="616"/>
      <c r="DI38" s="616"/>
      <c r="DJ38" s="616"/>
      <c r="DK38" s="616"/>
      <c r="DL38" s="616"/>
      <c r="DM38" s="616"/>
      <c r="DN38" s="616"/>
      <c r="DO38" s="616"/>
      <c r="DP38" s="616"/>
      <c r="DQ38" s="617"/>
      <c r="DR38" s="630">
        <v>25.6</v>
      </c>
      <c r="DS38" s="631"/>
      <c r="DT38" s="631"/>
      <c r="DU38" s="631"/>
      <c r="DV38" s="631"/>
      <c r="DW38" s="631"/>
      <c r="DX38" s="640"/>
    </row>
    <row r="39" spans="2:128" ht="11.25" customHeight="1">
      <c r="AP39" s="645"/>
      <c r="AQ39" s="646"/>
      <c r="AR39" s="646"/>
      <c r="AS39" s="646"/>
      <c r="AT39" s="650"/>
      <c r="AU39" s="169" t="s">
        <v>284</v>
      </c>
      <c r="AV39" s="169"/>
      <c r="AW39" s="169"/>
      <c r="AX39" s="624" t="s">
        <v>285</v>
      </c>
      <c r="AY39" s="625"/>
      <c r="AZ39" s="625"/>
      <c r="BA39" s="625"/>
      <c r="BB39" s="625"/>
      <c r="BC39" s="626"/>
      <c r="BD39" s="655">
        <v>99</v>
      </c>
      <c r="BE39" s="641"/>
      <c r="BF39" s="641"/>
      <c r="BG39" s="641"/>
      <c r="BH39" s="641"/>
      <c r="BI39" s="641">
        <v>96.8</v>
      </c>
      <c r="BJ39" s="641"/>
      <c r="BK39" s="641"/>
      <c r="BL39" s="641"/>
      <c r="BM39" s="656"/>
      <c r="BN39" s="655">
        <v>99</v>
      </c>
      <c r="BO39" s="641"/>
      <c r="BP39" s="641"/>
      <c r="BQ39" s="641"/>
      <c r="BR39" s="641"/>
      <c r="BS39" s="641">
        <v>96.5</v>
      </c>
      <c r="BT39" s="641"/>
      <c r="BU39" s="641"/>
      <c r="BV39" s="641"/>
      <c r="BW39" s="656"/>
      <c r="BY39" s="633" t="s">
        <v>286</v>
      </c>
      <c r="BZ39" s="634"/>
      <c r="CA39" s="624" t="s">
        <v>287</v>
      </c>
      <c r="CB39" s="625"/>
      <c r="CC39" s="625"/>
      <c r="CD39" s="625"/>
      <c r="CE39" s="625"/>
      <c r="CF39" s="625"/>
      <c r="CG39" s="625"/>
      <c r="CH39" s="625"/>
      <c r="CI39" s="625"/>
      <c r="CJ39" s="625"/>
      <c r="CK39" s="625"/>
      <c r="CL39" s="626"/>
      <c r="CM39" s="627">
        <v>133638375</v>
      </c>
      <c r="CN39" s="616"/>
      <c r="CO39" s="616"/>
      <c r="CP39" s="616"/>
      <c r="CQ39" s="616"/>
      <c r="CR39" s="616"/>
      <c r="CS39" s="616"/>
      <c r="CT39" s="617"/>
      <c r="CU39" s="630">
        <v>16.5</v>
      </c>
      <c r="CV39" s="631"/>
      <c r="CW39" s="631"/>
      <c r="CX39" s="632"/>
      <c r="CY39" s="615">
        <v>130922913</v>
      </c>
      <c r="CZ39" s="616"/>
      <c r="DA39" s="616"/>
      <c r="DB39" s="616"/>
      <c r="DC39" s="616"/>
      <c r="DD39" s="616"/>
      <c r="DE39" s="616"/>
      <c r="DF39" s="617"/>
      <c r="DG39" s="615">
        <v>130922913</v>
      </c>
      <c r="DH39" s="616"/>
      <c r="DI39" s="616"/>
      <c r="DJ39" s="616"/>
      <c r="DK39" s="616"/>
      <c r="DL39" s="616"/>
      <c r="DM39" s="616"/>
      <c r="DN39" s="616"/>
      <c r="DO39" s="616"/>
      <c r="DP39" s="616"/>
      <c r="DQ39" s="617"/>
      <c r="DR39" s="630">
        <v>25.6</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288</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99.5</v>
      </c>
      <c r="BT40" s="658"/>
      <c r="BU40" s="658"/>
      <c r="BV40" s="658"/>
      <c r="BW40" s="659"/>
      <c r="BY40" s="635"/>
      <c r="BZ40" s="636"/>
      <c r="CA40" s="624" t="s">
        <v>289</v>
      </c>
      <c r="CB40" s="625"/>
      <c r="CC40" s="625"/>
      <c r="CD40" s="625"/>
      <c r="CE40" s="625"/>
      <c r="CF40" s="625"/>
      <c r="CG40" s="625"/>
      <c r="CH40" s="625"/>
      <c r="CI40" s="625"/>
      <c r="CJ40" s="625"/>
      <c r="CK40" s="625"/>
      <c r="CL40" s="626"/>
      <c r="CM40" s="627">
        <v>115037513</v>
      </c>
      <c r="CN40" s="628"/>
      <c r="CO40" s="628"/>
      <c r="CP40" s="628"/>
      <c r="CQ40" s="628"/>
      <c r="CR40" s="628"/>
      <c r="CS40" s="628"/>
      <c r="CT40" s="629"/>
      <c r="CU40" s="630">
        <v>14.2</v>
      </c>
      <c r="CV40" s="631"/>
      <c r="CW40" s="631"/>
      <c r="CX40" s="632"/>
      <c r="CY40" s="615">
        <v>112693008</v>
      </c>
      <c r="CZ40" s="616"/>
      <c r="DA40" s="616"/>
      <c r="DB40" s="616"/>
      <c r="DC40" s="616"/>
      <c r="DD40" s="616"/>
      <c r="DE40" s="616"/>
      <c r="DF40" s="617"/>
      <c r="DG40" s="615">
        <v>112693008</v>
      </c>
      <c r="DH40" s="616"/>
      <c r="DI40" s="616"/>
      <c r="DJ40" s="616"/>
      <c r="DK40" s="616"/>
      <c r="DL40" s="616"/>
      <c r="DM40" s="616"/>
      <c r="DN40" s="616"/>
      <c r="DO40" s="616"/>
      <c r="DP40" s="616"/>
      <c r="DQ40" s="617"/>
      <c r="DR40" s="630">
        <v>22.1</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290</v>
      </c>
      <c r="CB41" s="625"/>
      <c r="CC41" s="625"/>
      <c r="CD41" s="625"/>
      <c r="CE41" s="625"/>
      <c r="CF41" s="625"/>
      <c r="CG41" s="625"/>
      <c r="CH41" s="625"/>
      <c r="CI41" s="625"/>
      <c r="CJ41" s="625"/>
      <c r="CK41" s="625"/>
      <c r="CL41" s="626"/>
      <c r="CM41" s="627">
        <v>18600862</v>
      </c>
      <c r="CN41" s="616"/>
      <c r="CO41" s="616"/>
      <c r="CP41" s="616"/>
      <c r="CQ41" s="616"/>
      <c r="CR41" s="616"/>
      <c r="CS41" s="616"/>
      <c r="CT41" s="617"/>
      <c r="CU41" s="630">
        <v>2.2999999999999998</v>
      </c>
      <c r="CV41" s="631"/>
      <c r="CW41" s="631"/>
      <c r="CX41" s="632"/>
      <c r="CY41" s="615">
        <v>18229905</v>
      </c>
      <c r="CZ41" s="616"/>
      <c r="DA41" s="616"/>
      <c r="DB41" s="616"/>
      <c r="DC41" s="616"/>
      <c r="DD41" s="616"/>
      <c r="DE41" s="616"/>
      <c r="DF41" s="617"/>
      <c r="DG41" s="615">
        <v>18229905</v>
      </c>
      <c r="DH41" s="616"/>
      <c r="DI41" s="616"/>
      <c r="DJ41" s="616"/>
      <c r="DK41" s="616"/>
      <c r="DL41" s="616"/>
      <c r="DM41" s="616"/>
      <c r="DN41" s="616"/>
      <c r="DO41" s="616"/>
      <c r="DP41" s="616"/>
      <c r="DQ41" s="617"/>
      <c r="DR41" s="630">
        <v>3.6</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291</v>
      </c>
      <c r="CB42" s="625"/>
      <c r="CC42" s="625"/>
      <c r="CD42" s="625"/>
      <c r="CE42" s="625"/>
      <c r="CF42" s="625"/>
      <c r="CG42" s="625"/>
      <c r="CH42" s="625"/>
      <c r="CI42" s="625"/>
      <c r="CJ42" s="625"/>
      <c r="CK42" s="625"/>
      <c r="CL42" s="626"/>
      <c r="CM42" s="627">
        <v>158</v>
      </c>
      <c r="CN42" s="628"/>
      <c r="CO42" s="628"/>
      <c r="CP42" s="628"/>
      <c r="CQ42" s="628"/>
      <c r="CR42" s="628"/>
      <c r="CS42" s="628"/>
      <c r="CT42" s="629"/>
      <c r="CU42" s="630">
        <v>0</v>
      </c>
      <c r="CV42" s="631"/>
      <c r="CW42" s="631"/>
      <c r="CX42" s="632"/>
      <c r="CY42" s="615">
        <v>158</v>
      </c>
      <c r="CZ42" s="616"/>
      <c r="DA42" s="616"/>
      <c r="DB42" s="616"/>
      <c r="DC42" s="616"/>
      <c r="DD42" s="616"/>
      <c r="DE42" s="616"/>
      <c r="DF42" s="617"/>
      <c r="DG42" s="615">
        <v>158</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292</v>
      </c>
      <c r="BZ43" s="625"/>
      <c r="CA43" s="625"/>
      <c r="CB43" s="625"/>
      <c r="CC43" s="625"/>
      <c r="CD43" s="625"/>
      <c r="CE43" s="625"/>
      <c r="CF43" s="625"/>
      <c r="CG43" s="625"/>
      <c r="CH43" s="625"/>
      <c r="CI43" s="625"/>
      <c r="CJ43" s="625"/>
      <c r="CK43" s="625"/>
      <c r="CL43" s="626"/>
      <c r="CM43" s="627">
        <v>275322477</v>
      </c>
      <c r="CN43" s="616"/>
      <c r="CO43" s="616"/>
      <c r="CP43" s="616"/>
      <c r="CQ43" s="616"/>
      <c r="CR43" s="616"/>
      <c r="CS43" s="616"/>
      <c r="CT43" s="617"/>
      <c r="CU43" s="630">
        <v>34.1</v>
      </c>
      <c r="CV43" s="631"/>
      <c r="CW43" s="631"/>
      <c r="CX43" s="632"/>
      <c r="CY43" s="615">
        <v>203730778</v>
      </c>
      <c r="CZ43" s="616"/>
      <c r="DA43" s="616"/>
      <c r="DB43" s="616"/>
      <c r="DC43" s="616"/>
      <c r="DD43" s="616"/>
      <c r="DE43" s="616"/>
      <c r="DF43" s="617"/>
      <c r="DG43" s="615">
        <v>137232832</v>
      </c>
      <c r="DH43" s="616"/>
      <c r="DI43" s="616"/>
      <c r="DJ43" s="616"/>
      <c r="DK43" s="616"/>
      <c r="DL43" s="616"/>
      <c r="DM43" s="616"/>
      <c r="DN43" s="616"/>
      <c r="DO43" s="616"/>
      <c r="DP43" s="616"/>
      <c r="DQ43" s="617"/>
      <c r="DR43" s="630">
        <v>26.9</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293</v>
      </c>
      <c r="BZ44" s="625"/>
      <c r="CA44" s="625"/>
      <c r="CB44" s="625"/>
      <c r="CC44" s="625"/>
      <c r="CD44" s="625"/>
      <c r="CE44" s="625"/>
      <c r="CF44" s="625"/>
      <c r="CG44" s="625"/>
      <c r="CH44" s="625"/>
      <c r="CI44" s="625"/>
      <c r="CJ44" s="625"/>
      <c r="CK44" s="625"/>
      <c r="CL44" s="626"/>
      <c r="CM44" s="627">
        <v>27460159</v>
      </c>
      <c r="CN44" s="628"/>
      <c r="CO44" s="628"/>
      <c r="CP44" s="628"/>
      <c r="CQ44" s="628"/>
      <c r="CR44" s="628"/>
      <c r="CS44" s="628"/>
      <c r="CT44" s="629"/>
      <c r="CU44" s="630">
        <v>3.4</v>
      </c>
      <c r="CV44" s="631"/>
      <c r="CW44" s="631"/>
      <c r="CX44" s="632"/>
      <c r="CY44" s="615">
        <v>20001044</v>
      </c>
      <c r="CZ44" s="616"/>
      <c r="DA44" s="616"/>
      <c r="DB44" s="616"/>
      <c r="DC44" s="616"/>
      <c r="DD44" s="616"/>
      <c r="DE44" s="616"/>
      <c r="DF44" s="617"/>
      <c r="DG44" s="615">
        <v>15791652</v>
      </c>
      <c r="DH44" s="616"/>
      <c r="DI44" s="616"/>
      <c r="DJ44" s="616"/>
      <c r="DK44" s="616"/>
      <c r="DL44" s="616"/>
      <c r="DM44" s="616"/>
      <c r="DN44" s="616"/>
      <c r="DO44" s="616"/>
      <c r="DP44" s="616"/>
      <c r="DQ44" s="617"/>
      <c r="DR44" s="630">
        <v>3.1</v>
      </c>
      <c r="DS44" s="631"/>
      <c r="DT44" s="631"/>
      <c r="DU44" s="631"/>
      <c r="DV44" s="631"/>
      <c r="DW44" s="631"/>
      <c r="DX44" s="640"/>
    </row>
    <row r="45" spans="2:128" ht="11.25" customHeight="1">
      <c r="B45" s="169" t="s">
        <v>294</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295</v>
      </c>
      <c r="BZ45" s="625"/>
      <c r="CA45" s="625"/>
      <c r="CB45" s="625"/>
      <c r="CC45" s="625"/>
      <c r="CD45" s="625"/>
      <c r="CE45" s="625"/>
      <c r="CF45" s="625"/>
      <c r="CG45" s="625"/>
      <c r="CH45" s="625"/>
      <c r="CI45" s="625"/>
      <c r="CJ45" s="625"/>
      <c r="CK45" s="625"/>
      <c r="CL45" s="626"/>
      <c r="CM45" s="627">
        <v>11449833</v>
      </c>
      <c r="CN45" s="616"/>
      <c r="CO45" s="616"/>
      <c r="CP45" s="616"/>
      <c r="CQ45" s="616"/>
      <c r="CR45" s="616"/>
      <c r="CS45" s="616"/>
      <c r="CT45" s="617"/>
      <c r="CU45" s="630">
        <v>1.4</v>
      </c>
      <c r="CV45" s="631"/>
      <c r="CW45" s="631"/>
      <c r="CX45" s="632"/>
      <c r="CY45" s="615">
        <v>9808527</v>
      </c>
      <c r="CZ45" s="616"/>
      <c r="DA45" s="616"/>
      <c r="DB45" s="616"/>
      <c r="DC45" s="616"/>
      <c r="DD45" s="616"/>
      <c r="DE45" s="616"/>
      <c r="DF45" s="617"/>
      <c r="DG45" s="615">
        <v>9488915</v>
      </c>
      <c r="DH45" s="616"/>
      <c r="DI45" s="616"/>
      <c r="DJ45" s="616"/>
      <c r="DK45" s="616"/>
      <c r="DL45" s="616"/>
      <c r="DM45" s="616"/>
      <c r="DN45" s="616"/>
      <c r="DO45" s="616"/>
      <c r="DP45" s="616"/>
      <c r="DQ45" s="617"/>
      <c r="DR45" s="630">
        <v>1.9</v>
      </c>
      <c r="DS45" s="631"/>
      <c r="DT45" s="631"/>
      <c r="DU45" s="631"/>
      <c r="DV45" s="631"/>
      <c r="DW45" s="631"/>
      <c r="DX45" s="640"/>
    </row>
    <row r="46" spans="2:128" ht="11.25" customHeight="1">
      <c r="B46" s="183" t="s">
        <v>296</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297</v>
      </c>
      <c r="BZ46" s="625"/>
      <c r="CA46" s="625"/>
      <c r="CB46" s="625"/>
      <c r="CC46" s="625"/>
      <c r="CD46" s="625"/>
      <c r="CE46" s="625"/>
      <c r="CF46" s="625"/>
      <c r="CG46" s="625"/>
      <c r="CH46" s="625"/>
      <c r="CI46" s="625"/>
      <c r="CJ46" s="625"/>
      <c r="CK46" s="625"/>
      <c r="CL46" s="626"/>
      <c r="CM46" s="627">
        <v>187318485</v>
      </c>
      <c r="CN46" s="628"/>
      <c r="CO46" s="628"/>
      <c r="CP46" s="628"/>
      <c r="CQ46" s="628"/>
      <c r="CR46" s="628"/>
      <c r="CS46" s="628"/>
      <c r="CT46" s="629"/>
      <c r="CU46" s="630">
        <v>23.2</v>
      </c>
      <c r="CV46" s="631"/>
      <c r="CW46" s="631"/>
      <c r="CX46" s="632"/>
      <c r="CY46" s="615">
        <v>167911091</v>
      </c>
      <c r="CZ46" s="616"/>
      <c r="DA46" s="616"/>
      <c r="DB46" s="616"/>
      <c r="DC46" s="616"/>
      <c r="DD46" s="616"/>
      <c r="DE46" s="616"/>
      <c r="DF46" s="617"/>
      <c r="DG46" s="615">
        <v>111355906</v>
      </c>
      <c r="DH46" s="616"/>
      <c r="DI46" s="616"/>
      <c r="DJ46" s="616"/>
      <c r="DK46" s="616"/>
      <c r="DL46" s="616"/>
      <c r="DM46" s="616"/>
      <c r="DN46" s="616"/>
      <c r="DO46" s="616"/>
      <c r="DP46" s="616"/>
      <c r="DQ46" s="617"/>
      <c r="DR46" s="630">
        <v>21.8</v>
      </c>
      <c r="DS46" s="631"/>
      <c r="DT46" s="631"/>
      <c r="DU46" s="631"/>
      <c r="DV46" s="631"/>
      <c r="DW46" s="631"/>
      <c r="DX46" s="640"/>
    </row>
    <row r="47" spans="2:128" ht="11.25" customHeight="1">
      <c r="B47" s="184" t="s">
        <v>298</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299</v>
      </c>
      <c r="BZ47" s="625"/>
      <c r="CA47" s="625"/>
      <c r="CB47" s="625"/>
      <c r="CC47" s="625"/>
      <c r="CD47" s="625"/>
      <c r="CE47" s="625"/>
      <c r="CF47" s="625"/>
      <c r="CG47" s="625"/>
      <c r="CH47" s="625"/>
      <c r="CI47" s="625"/>
      <c r="CJ47" s="625"/>
      <c r="CK47" s="625"/>
      <c r="CL47" s="626"/>
      <c r="CM47" s="627">
        <v>2584287</v>
      </c>
      <c r="CN47" s="616"/>
      <c r="CO47" s="616"/>
      <c r="CP47" s="616"/>
      <c r="CQ47" s="616"/>
      <c r="CR47" s="616"/>
      <c r="CS47" s="616"/>
      <c r="CT47" s="617"/>
      <c r="CU47" s="630">
        <v>0.3</v>
      </c>
      <c r="CV47" s="631"/>
      <c r="CW47" s="631"/>
      <c r="CX47" s="632"/>
      <c r="CY47" s="615">
        <v>2584069</v>
      </c>
      <c r="CZ47" s="616"/>
      <c r="DA47" s="616"/>
      <c r="DB47" s="616"/>
      <c r="DC47" s="616"/>
      <c r="DD47" s="616"/>
      <c r="DE47" s="616"/>
      <c r="DF47" s="617"/>
      <c r="DG47" s="615" t="s">
        <v>137</v>
      </c>
      <c r="DH47" s="616"/>
      <c r="DI47" s="616"/>
      <c r="DJ47" s="616"/>
      <c r="DK47" s="616"/>
      <c r="DL47" s="616"/>
      <c r="DM47" s="616"/>
      <c r="DN47" s="616"/>
      <c r="DO47" s="616"/>
      <c r="DP47" s="616"/>
      <c r="DQ47" s="617"/>
      <c r="DR47" s="630" t="s">
        <v>137</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300</v>
      </c>
      <c r="BZ48" s="625"/>
      <c r="CA48" s="625"/>
      <c r="CB48" s="625"/>
      <c r="CC48" s="625"/>
      <c r="CD48" s="625"/>
      <c r="CE48" s="625"/>
      <c r="CF48" s="625"/>
      <c r="CG48" s="625"/>
      <c r="CH48" s="625"/>
      <c r="CI48" s="625"/>
      <c r="CJ48" s="625"/>
      <c r="CK48" s="625"/>
      <c r="CL48" s="626"/>
      <c r="CM48" s="627">
        <v>6642650</v>
      </c>
      <c r="CN48" s="628"/>
      <c r="CO48" s="628"/>
      <c r="CP48" s="628"/>
      <c r="CQ48" s="628"/>
      <c r="CR48" s="628"/>
      <c r="CS48" s="628"/>
      <c r="CT48" s="629"/>
      <c r="CU48" s="630">
        <v>0.8</v>
      </c>
      <c r="CV48" s="631"/>
      <c r="CW48" s="631"/>
      <c r="CX48" s="632"/>
      <c r="CY48" s="615">
        <v>2423708</v>
      </c>
      <c r="CZ48" s="616"/>
      <c r="DA48" s="616"/>
      <c r="DB48" s="616"/>
      <c r="DC48" s="616"/>
      <c r="DD48" s="616"/>
      <c r="DE48" s="616"/>
      <c r="DF48" s="617"/>
      <c r="DG48" s="615" t="s">
        <v>137</v>
      </c>
      <c r="DH48" s="616"/>
      <c r="DI48" s="616"/>
      <c r="DJ48" s="616"/>
      <c r="DK48" s="616"/>
      <c r="DL48" s="616"/>
      <c r="DM48" s="616"/>
      <c r="DN48" s="616"/>
      <c r="DO48" s="616"/>
      <c r="DP48" s="616"/>
      <c r="DQ48" s="617"/>
      <c r="DR48" s="630" t="s">
        <v>137</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301</v>
      </c>
      <c r="BZ49" s="625"/>
      <c r="CA49" s="625"/>
      <c r="CB49" s="625"/>
      <c r="CC49" s="625"/>
      <c r="CD49" s="625"/>
      <c r="CE49" s="625"/>
      <c r="CF49" s="625"/>
      <c r="CG49" s="625"/>
      <c r="CH49" s="625"/>
      <c r="CI49" s="625"/>
      <c r="CJ49" s="625"/>
      <c r="CK49" s="625"/>
      <c r="CL49" s="626"/>
      <c r="CM49" s="627">
        <v>29578</v>
      </c>
      <c r="CN49" s="616"/>
      <c r="CO49" s="616"/>
      <c r="CP49" s="616"/>
      <c r="CQ49" s="616"/>
      <c r="CR49" s="616"/>
      <c r="CS49" s="616"/>
      <c r="CT49" s="617"/>
      <c r="CU49" s="630">
        <v>0</v>
      </c>
      <c r="CV49" s="631"/>
      <c r="CW49" s="631"/>
      <c r="CX49" s="632"/>
      <c r="CY49" s="615">
        <v>130</v>
      </c>
      <c r="CZ49" s="616"/>
      <c r="DA49" s="616"/>
      <c r="DB49" s="616"/>
      <c r="DC49" s="616"/>
      <c r="DD49" s="616"/>
      <c r="DE49" s="616"/>
      <c r="DF49" s="617"/>
      <c r="DG49" s="615" t="s">
        <v>137</v>
      </c>
      <c r="DH49" s="616"/>
      <c r="DI49" s="616"/>
      <c r="DJ49" s="616"/>
      <c r="DK49" s="616"/>
      <c r="DL49" s="616"/>
      <c r="DM49" s="616"/>
      <c r="DN49" s="616"/>
      <c r="DO49" s="616"/>
      <c r="DP49" s="616"/>
      <c r="DQ49" s="617"/>
      <c r="DR49" s="630" t="s">
        <v>137</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302</v>
      </c>
      <c r="BZ50" s="625"/>
      <c r="CA50" s="625"/>
      <c r="CB50" s="625"/>
      <c r="CC50" s="625"/>
      <c r="CD50" s="625"/>
      <c r="CE50" s="625"/>
      <c r="CF50" s="625"/>
      <c r="CG50" s="625"/>
      <c r="CH50" s="625"/>
      <c r="CI50" s="625"/>
      <c r="CJ50" s="625"/>
      <c r="CK50" s="625"/>
      <c r="CL50" s="626"/>
      <c r="CM50" s="627">
        <v>39837485</v>
      </c>
      <c r="CN50" s="628"/>
      <c r="CO50" s="628"/>
      <c r="CP50" s="628"/>
      <c r="CQ50" s="628"/>
      <c r="CR50" s="628"/>
      <c r="CS50" s="628"/>
      <c r="CT50" s="629"/>
      <c r="CU50" s="630">
        <v>4.9000000000000004</v>
      </c>
      <c r="CV50" s="631"/>
      <c r="CW50" s="631"/>
      <c r="CX50" s="632"/>
      <c r="CY50" s="615">
        <v>1002209</v>
      </c>
      <c r="CZ50" s="616"/>
      <c r="DA50" s="616"/>
      <c r="DB50" s="616"/>
      <c r="DC50" s="616"/>
      <c r="DD50" s="616"/>
      <c r="DE50" s="616"/>
      <c r="DF50" s="617"/>
      <c r="DG50" s="615">
        <v>596359</v>
      </c>
      <c r="DH50" s="616"/>
      <c r="DI50" s="616"/>
      <c r="DJ50" s="616"/>
      <c r="DK50" s="616"/>
      <c r="DL50" s="616"/>
      <c r="DM50" s="616"/>
      <c r="DN50" s="616"/>
      <c r="DO50" s="616"/>
      <c r="DP50" s="616"/>
      <c r="DQ50" s="617"/>
      <c r="DR50" s="630">
        <v>0.1</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303</v>
      </c>
      <c r="BZ51" s="625"/>
      <c r="CA51" s="625"/>
      <c r="CB51" s="625"/>
      <c r="CC51" s="625"/>
      <c r="CD51" s="625"/>
      <c r="CE51" s="625"/>
      <c r="CF51" s="625"/>
      <c r="CG51" s="625"/>
      <c r="CH51" s="625"/>
      <c r="CI51" s="625"/>
      <c r="CJ51" s="625"/>
      <c r="CK51" s="625"/>
      <c r="CL51" s="626"/>
      <c r="CM51" s="627" t="s">
        <v>137</v>
      </c>
      <c r="CN51" s="616"/>
      <c r="CO51" s="616"/>
      <c r="CP51" s="616"/>
      <c r="CQ51" s="616"/>
      <c r="CR51" s="616"/>
      <c r="CS51" s="616"/>
      <c r="CT51" s="617"/>
      <c r="CU51" s="630" t="s">
        <v>137</v>
      </c>
      <c r="CV51" s="631"/>
      <c r="CW51" s="631"/>
      <c r="CX51" s="632"/>
      <c r="CY51" s="615" t="s">
        <v>137</v>
      </c>
      <c r="CZ51" s="616"/>
      <c r="DA51" s="616"/>
      <c r="DB51" s="616"/>
      <c r="DC51" s="616"/>
      <c r="DD51" s="616"/>
      <c r="DE51" s="616"/>
      <c r="DF51" s="617"/>
      <c r="DG51" s="615" t="s">
        <v>137</v>
      </c>
      <c r="DH51" s="616"/>
      <c r="DI51" s="616"/>
      <c r="DJ51" s="616"/>
      <c r="DK51" s="616"/>
      <c r="DL51" s="616"/>
      <c r="DM51" s="616"/>
      <c r="DN51" s="616"/>
      <c r="DO51" s="616"/>
      <c r="DP51" s="616"/>
      <c r="DQ51" s="617"/>
      <c r="DR51" s="630" t="s">
        <v>137</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304</v>
      </c>
      <c r="BZ52" s="625"/>
      <c r="CA52" s="625"/>
      <c r="CB52" s="625"/>
      <c r="CC52" s="625"/>
      <c r="CD52" s="625"/>
      <c r="CE52" s="625"/>
      <c r="CF52" s="625"/>
      <c r="CG52" s="625"/>
      <c r="CH52" s="625"/>
      <c r="CI52" s="625"/>
      <c r="CJ52" s="625"/>
      <c r="CK52" s="625"/>
      <c r="CL52" s="626"/>
      <c r="CM52" s="627">
        <v>130473145</v>
      </c>
      <c r="CN52" s="628"/>
      <c r="CO52" s="628"/>
      <c r="CP52" s="628"/>
      <c r="CQ52" s="628"/>
      <c r="CR52" s="628"/>
      <c r="CS52" s="628"/>
      <c r="CT52" s="629"/>
      <c r="CU52" s="630">
        <v>16.100000000000001</v>
      </c>
      <c r="CV52" s="631"/>
      <c r="CW52" s="631"/>
      <c r="CX52" s="632"/>
      <c r="CY52" s="615">
        <v>13326794</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305</v>
      </c>
      <c r="BZ53" s="625"/>
      <c r="CA53" s="625"/>
      <c r="CB53" s="625"/>
      <c r="CC53" s="625"/>
      <c r="CD53" s="625"/>
      <c r="CE53" s="625"/>
      <c r="CF53" s="625"/>
      <c r="CG53" s="625"/>
      <c r="CH53" s="625"/>
      <c r="CI53" s="625"/>
      <c r="CJ53" s="625"/>
      <c r="CK53" s="625"/>
      <c r="CL53" s="626"/>
      <c r="CM53" s="627">
        <v>2897160</v>
      </c>
      <c r="CN53" s="628"/>
      <c r="CO53" s="628"/>
      <c r="CP53" s="628"/>
      <c r="CQ53" s="628"/>
      <c r="CR53" s="628"/>
      <c r="CS53" s="628"/>
      <c r="CT53" s="629"/>
      <c r="CU53" s="630">
        <v>0.4</v>
      </c>
      <c r="CV53" s="631"/>
      <c r="CW53" s="631"/>
      <c r="CX53" s="632"/>
      <c r="CY53" s="615">
        <v>389189</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286</v>
      </c>
      <c r="BZ54" s="634"/>
      <c r="CA54" s="624" t="s">
        <v>306</v>
      </c>
      <c r="CB54" s="625"/>
      <c r="CC54" s="625"/>
      <c r="CD54" s="625"/>
      <c r="CE54" s="625"/>
      <c r="CF54" s="625"/>
      <c r="CG54" s="625"/>
      <c r="CH54" s="625"/>
      <c r="CI54" s="625"/>
      <c r="CJ54" s="625"/>
      <c r="CK54" s="625"/>
      <c r="CL54" s="626"/>
      <c r="CM54" s="627">
        <v>126983107</v>
      </c>
      <c r="CN54" s="628"/>
      <c r="CO54" s="628"/>
      <c r="CP54" s="628"/>
      <c r="CQ54" s="628"/>
      <c r="CR54" s="628"/>
      <c r="CS54" s="628"/>
      <c r="CT54" s="629"/>
      <c r="CU54" s="630">
        <v>15.7</v>
      </c>
      <c r="CV54" s="631"/>
      <c r="CW54" s="631"/>
      <c r="CX54" s="632"/>
      <c r="CY54" s="615">
        <v>13269668</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307</v>
      </c>
      <c r="CB55" s="625"/>
      <c r="CC55" s="625"/>
      <c r="CD55" s="625"/>
      <c r="CE55" s="625"/>
      <c r="CF55" s="625"/>
      <c r="CG55" s="625"/>
      <c r="CH55" s="625"/>
      <c r="CI55" s="625"/>
      <c r="CJ55" s="625"/>
      <c r="CK55" s="625"/>
      <c r="CL55" s="626"/>
      <c r="CM55" s="627">
        <v>79909647</v>
      </c>
      <c r="CN55" s="628"/>
      <c r="CO55" s="628"/>
      <c r="CP55" s="628"/>
      <c r="CQ55" s="628"/>
      <c r="CR55" s="628"/>
      <c r="CS55" s="628"/>
      <c r="CT55" s="629"/>
      <c r="CU55" s="630">
        <v>9.9</v>
      </c>
      <c r="CV55" s="631"/>
      <c r="CW55" s="631"/>
      <c r="CX55" s="632"/>
      <c r="CY55" s="615">
        <v>3027795</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308</v>
      </c>
      <c r="CB56" s="625"/>
      <c r="CC56" s="625"/>
      <c r="CD56" s="625"/>
      <c r="CE56" s="625"/>
      <c r="CF56" s="625"/>
      <c r="CG56" s="625"/>
      <c r="CH56" s="625"/>
      <c r="CI56" s="625"/>
      <c r="CJ56" s="625"/>
      <c r="CK56" s="625"/>
      <c r="CL56" s="626"/>
      <c r="CM56" s="627">
        <v>31522679</v>
      </c>
      <c r="CN56" s="628"/>
      <c r="CO56" s="628"/>
      <c r="CP56" s="628"/>
      <c r="CQ56" s="628"/>
      <c r="CR56" s="628"/>
      <c r="CS56" s="628"/>
      <c r="CT56" s="629"/>
      <c r="CU56" s="630">
        <v>3.9</v>
      </c>
      <c r="CV56" s="631"/>
      <c r="CW56" s="631"/>
      <c r="CX56" s="632"/>
      <c r="CY56" s="615">
        <v>10083092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309</v>
      </c>
      <c r="CB57" s="625"/>
      <c r="CC57" s="625"/>
      <c r="CD57" s="625"/>
      <c r="CE57" s="625"/>
      <c r="CF57" s="625"/>
      <c r="CG57" s="625"/>
      <c r="CH57" s="625"/>
      <c r="CI57" s="625"/>
      <c r="CJ57" s="625"/>
      <c r="CK57" s="625"/>
      <c r="CL57" s="626"/>
      <c r="CM57" s="627">
        <v>3490038</v>
      </c>
      <c r="CN57" s="628"/>
      <c r="CO57" s="628"/>
      <c r="CP57" s="628"/>
      <c r="CQ57" s="628"/>
      <c r="CR57" s="628"/>
      <c r="CS57" s="628"/>
      <c r="CT57" s="629"/>
      <c r="CU57" s="630">
        <v>0.4</v>
      </c>
      <c r="CV57" s="631"/>
      <c r="CW57" s="631"/>
      <c r="CX57" s="632"/>
      <c r="CY57" s="615">
        <v>57126</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310</v>
      </c>
      <c r="CB58" s="625"/>
      <c r="CC58" s="625"/>
      <c r="CD58" s="625"/>
      <c r="CE58" s="625"/>
      <c r="CF58" s="625"/>
      <c r="CG58" s="625"/>
      <c r="CH58" s="625"/>
      <c r="CI58" s="625"/>
      <c r="CJ58" s="625"/>
      <c r="CK58" s="625"/>
      <c r="CL58" s="626"/>
      <c r="CM58" s="627" t="s">
        <v>137</v>
      </c>
      <c r="CN58" s="628"/>
      <c r="CO58" s="628"/>
      <c r="CP58" s="628"/>
      <c r="CQ58" s="628"/>
      <c r="CR58" s="628"/>
      <c r="CS58" s="628"/>
      <c r="CT58" s="629"/>
      <c r="CU58" s="630" t="s">
        <v>137</v>
      </c>
      <c r="CV58" s="631"/>
      <c r="CW58" s="631"/>
      <c r="CX58" s="632"/>
      <c r="CY58" s="615" t="s">
        <v>137</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311</v>
      </c>
      <c r="BZ59" s="598"/>
      <c r="CA59" s="598"/>
      <c r="CB59" s="598"/>
      <c r="CC59" s="598"/>
      <c r="CD59" s="598"/>
      <c r="CE59" s="598"/>
      <c r="CF59" s="598"/>
      <c r="CG59" s="598"/>
      <c r="CH59" s="598"/>
      <c r="CI59" s="598"/>
      <c r="CJ59" s="598"/>
      <c r="CK59" s="598"/>
      <c r="CL59" s="599"/>
      <c r="CM59" s="600">
        <v>808266566</v>
      </c>
      <c r="CN59" s="601"/>
      <c r="CO59" s="601"/>
      <c r="CP59" s="601"/>
      <c r="CQ59" s="601"/>
      <c r="CR59" s="601"/>
      <c r="CS59" s="601"/>
      <c r="CT59" s="602"/>
      <c r="CU59" s="603">
        <v>100</v>
      </c>
      <c r="CV59" s="604"/>
      <c r="CW59" s="604"/>
      <c r="CX59" s="605"/>
      <c r="CY59" s="606">
        <v>569152305</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312</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313</v>
      </c>
      <c r="DK2" s="1114"/>
      <c r="DL2" s="1114"/>
      <c r="DM2" s="1114"/>
      <c r="DN2" s="1114"/>
      <c r="DO2" s="1115"/>
      <c r="DP2" s="194"/>
      <c r="DQ2" s="1113" t="s">
        <v>314</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316</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317</v>
      </c>
      <c r="B5" s="984"/>
      <c r="C5" s="984"/>
      <c r="D5" s="984"/>
      <c r="E5" s="984"/>
      <c r="F5" s="984"/>
      <c r="G5" s="984"/>
      <c r="H5" s="984"/>
      <c r="I5" s="984"/>
      <c r="J5" s="984"/>
      <c r="K5" s="984"/>
      <c r="L5" s="984"/>
      <c r="M5" s="984"/>
      <c r="N5" s="984"/>
      <c r="O5" s="984"/>
      <c r="P5" s="985"/>
      <c r="Q5" s="989" t="s">
        <v>318</v>
      </c>
      <c r="R5" s="990"/>
      <c r="S5" s="990"/>
      <c r="T5" s="990"/>
      <c r="U5" s="991"/>
      <c r="V5" s="989" t="s">
        <v>319</v>
      </c>
      <c r="W5" s="990"/>
      <c r="X5" s="990"/>
      <c r="Y5" s="990"/>
      <c r="Z5" s="991"/>
      <c r="AA5" s="989" t="s">
        <v>320</v>
      </c>
      <c r="AB5" s="990"/>
      <c r="AC5" s="990"/>
      <c r="AD5" s="990"/>
      <c r="AE5" s="990"/>
      <c r="AF5" s="1116" t="s">
        <v>321</v>
      </c>
      <c r="AG5" s="990"/>
      <c r="AH5" s="990"/>
      <c r="AI5" s="990"/>
      <c r="AJ5" s="1005"/>
      <c r="AK5" s="990" t="s">
        <v>322</v>
      </c>
      <c r="AL5" s="990"/>
      <c r="AM5" s="990"/>
      <c r="AN5" s="990"/>
      <c r="AO5" s="991"/>
      <c r="AP5" s="989" t="s">
        <v>323</v>
      </c>
      <c r="AQ5" s="990"/>
      <c r="AR5" s="990"/>
      <c r="AS5" s="990"/>
      <c r="AT5" s="991"/>
      <c r="AU5" s="989" t="s">
        <v>324</v>
      </c>
      <c r="AV5" s="990"/>
      <c r="AW5" s="990"/>
      <c r="AX5" s="990"/>
      <c r="AY5" s="1005"/>
      <c r="AZ5" s="201"/>
      <c r="BA5" s="201"/>
      <c r="BB5" s="201"/>
      <c r="BC5" s="201"/>
      <c r="BD5" s="201"/>
      <c r="BE5" s="202"/>
      <c r="BF5" s="202"/>
      <c r="BG5" s="202"/>
      <c r="BH5" s="202"/>
      <c r="BI5" s="202"/>
      <c r="BJ5" s="202"/>
      <c r="BK5" s="202"/>
      <c r="BL5" s="202"/>
      <c r="BM5" s="202"/>
      <c r="BN5" s="202"/>
      <c r="BO5" s="202"/>
      <c r="BP5" s="202"/>
      <c r="BQ5" s="983" t="s">
        <v>325</v>
      </c>
      <c r="BR5" s="984"/>
      <c r="BS5" s="984"/>
      <c r="BT5" s="984"/>
      <c r="BU5" s="984"/>
      <c r="BV5" s="984"/>
      <c r="BW5" s="984"/>
      <c r="BX5" s="984"/>
      <c r="BY5" s="984"/>
      <c r="BZ5" s="984"/>
      <c r="CA5" s="984"/>
      <c r="CB5" s="984"/>
      <c r="CC5" s="984"/>
      <c r="CD5" s="984"/>
      <c r="CE5" s="984"/>
      <c r="CF5" s="984"/>
      <c r="CG5" s="985"/>
      <c r="CH5" s="989" t="s">
        <v>326</v>
      </c>
      <c r="CI5" s="990"/>
      <c r="CJ5" s="990"/>
      <c r="CK5" s="990"/>
      <c r="CL5" s="991"/>
      <c r="CM5" s="989" t="s">
        <v>327</v>
      </c>
      <c r="CN5" s="990"/>
      <c r="CO5" s="990"/>
      <c r="CP5" s="990"/>
      <c r="CQ5" s="991"/>
      <c r="CR5" s="989" t="s">
        <v>328</v>
      </c>
      <c r="CS5" s="990"/>
      <c r="CT5" s="990"/>
      <c r="CU5" s="990"/>
      <c r="CV5" s="991"/>
      <c r="CW5" s="989" t="s">
        <v>329</v>
      </c>
      <c r="CX5" s="990"/>
      <c r="CY5" s="990"/>
      <c r="CZ5" s="990"/>
      <c r="DA5" s="991"/>
      <c r="DB5" s="989" t="s">
        <v>330</v>
      </c>
      <c r="DC5" s="990"/>
      <c r="DD5" s="990"/>
      <c r="DE5" s="990"/>
      <c r="DF5" s="991"/>
      <c r="DG5" s="1101" t="s">
        <v>331</v>
      </c>
      <c r="DH5" s="1102"/>
      <c r="DI5" s="1102"/>
      <c r="DJ5" s="1102"/>
      <c r="DK5" s="1103"/>
      <c r="DL5" s="1101" t="s">
        <v>332</v>
      </c>
      <c r="DM5" s="1102"/>
      <c r="DN5" s="1102"/>
      <c r="DO5" s="1102"/>
      <c r="DP5" s="1103"/>
      <c r="DQ5" s="989" t="s">
        <v>333</v>
      </c>
      <c r="DR5" s="990"/>
      <c r="DS5" s="990"/>
      <c r="DT5" s="990"/>
      <c r="DU5" s="991"/>
      <c r="DV5" s="989" t="s">
        <v>324</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334</v>
      </c>
      <c r="C7" s="1045"/>
      <c r="D7" s="1045"/>
      <c r="E7" s="1045"/>
      <c r="F7" s="1045"/>
      <c r="G7" s="1045"/>
      <c r="H7" s="1045"/>
      <c r="I7" s="1045"/>
      <c r="J7" s="1045"/>
      <c r="K7" s="1045"/>
      <c r="L7" s="1045"/>
      <c r="M7" s="1045"/>
      <c r="N7" s="1045"/>
      <c r="O7" s="1045"/>
      <c r="P7" s="1046"/>
      <c r="Q7" s="1107">
        <v>848829</v>
      </c>
      <c r="R7" s="1108"/>
      <c r="S7" s="1108"/>
      <c r="T7" s="1108"/>
      <c r="U7" s="1108"/>
      <c r="V7" s="1108">
        <v>839551</v>
      </c>
      <c r="W7" s="1108"/>
      <c r="X7" s="1108"/>
      <c r="Y7" s="1108"/>
      <c r="Z7" s="1108"/>
      <c r="AA7" s="1108">
        <v>9279</v>
      </c>
      <c r="AB7" s="1108"/>
      <c r="AC7" s="1108"/>
      <c r="AD7" s="1108"/>
      <c r="AE7" s="1109"/>
      <c r="AF7" s="1110">
        <v>4363</v>
      </c>
      <c r="AG7" s="1111"/>
      <c r="AH7" s="1111"/>
      <c r="AI7" s="1111"/>
      <c r="AJ7" s="1112"/>
      <c r="AK7" s="1094">
        <v>38907</v>
      </c>
      <c r="AL7" s="1095"/>
      <c r="AM7" s="1095"/>
      <c r="AN7" s="1095"/>
      <c r="AO7" s="1095"/>
      <c r="AP7" s="1095">
        <v>1741137</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518</v>
      </c>
      <c r="BS7" s="1098" t="s">
        <v>519</v>
      </c>
      <c r="BT7" s="1099"/>
      <c r="BU7" s="1099"/>
      <c r="BV7" s="1099"/>
      <c r="BW7" s="1099"/>
      <c r="BX7" s="1099"/>
      <c r="BY7" s="1099"/>
      <c r="BZ7" s="1099"/>
      <c r="CA7" s="1099"/>
      <c r="CB7" s="1099"/>
      <c r="CC7" s="1099"/>
      <c r="CD7" s="1099"/>
      <c r="CE7" s="1099"/>
      <c r="CF7" s="1099"/>
      <c r="CG7" s="1100"/>
      <c r="CH7" s="1091">
        <v>-264</v>
      </c>
      <c r="CI7" s="1092"/>
      <c r="CJ7" s="1092"/>
      <c r="CK7" s="1092"/>
      <c r="CL7" s="1093"/>
      <c r="CM7" s="1091">
        <v>107</v>
      </c>
      <c r="CN7" s="1092"/>
      <c r="CO7" s="1092"/>
      <c r="CP7" s="1092"/>
      <c r="CQ7" s="1093"/>
      <c r="CR7" s="1091">
        <v>306</v>
      </c>
      <c r="CS7" s="1092"/>
      <c r="CT7" s="1092"/>
      <c r="CU7" s="1092"/>
      <c r="CV7" s="1093"/>
      <c r="CW7" s="1091">
        <v>5763</v>
      </c>
      <c r="CX7" s="1092"/>
      <c r="CY7" s="1092"/>
      <c r="CZ7" s="1092"/>
      <c r="DA7" s="1093"/>
      <c r="DB7" s="1091">
        <v>24295</v>
      </c>
      <c r="DC7" s="1092"/>
      <c r="DD7" s="1092"/>
      <c r="DE7" s="1092"/>
      <c r="DF7" s="1093"/>
      <c r="DG7" s="1091" t="s">
        <v>460</v>
      </c>
      <c r="DH7" s="1092"/>
      <c r="DI7" s="1092"/>
      <c r="DJ7" s="1092"/>
      <c r="DK7" s="1093"/>
      <c r="DL7" s="1091" t="s">
        <v>460</v>
      </c>
      <c r="DM7" s="1092"/>
      <c r="DN7" s="1092"/>
      <c r="DO7" s="1092"/>
      <c r="DP7" s="1093"/>
      <c r="DQ7" s="1091">
        <v>219</v>
      </c>
      <c r="DR7" s="1092"/>
      <c r="DS7" s="1092"/>
      <c r="DT7" s="1092"/>
      <c r="DU7" s="1093"/>
      <c r="DV7" s="1118" t="s">
        <v>549</v>
      </c>
      <c r="DW7" s="1119"/>
      <c r="DX7" s="1119"/>
      <c r="DY7" s="1119"/>
      <c r="DZ7" s="1120"/>
      <c r="EA7" s="199"/>
    </row>
    <row r="8" spans="1:131" s="200" customFormat="1" ht="26.25" customHeight="1">
      <c r="A8" s="206">
        <v>2</v>
      </c>
      <c r="B8" s="1031" t="s">
        <v>335</v>
      </c>
      <c r="C8" s="1032"/>
      <c r="D8" s="1032"/>
      <c r="E8" s="1032"/>
      <c r="F8" s="1032"/>
      <c r="G8" s="1032"/>
      <c r="H8" s="1032"/>
      <c r="I8" s="1032"/>
      <c r="J8" s="1032"/>
      <c r="K8" s="1032"/>
      <c r="L8" s="1032"/>
      <c r="M8" s="1032"/>
      <c r="N8" s="1032"/>
      <c r="O8" s="1032"/>
      <c r="P8" s="1033"/>
      <c r="Q8" s="1038">
        <v>252718</v>
      </c>
      <c r="R8" s="1035"/>
      <c r="S8" s="1035"/>
      <c r="T8" s="1035"/>
      <c r="U8" s="1035"/>
      <c r="V8" s="1035">
        <v>252718</v>
      </c>
      <c r="W8" s="1035"/>
      <c r="X8" s="1035"/>
      <c r="Y8" s="1035"/>
      <c r="Z8" s="1035"/>
      <c r="AA8" s="1035">
        <v>0</v>
      </c>
      <c r="AB8" s="1035"/>
      <c r="AC8" s="1035"/>
      <c r="AD8" s="1035"/>
      <c r="AE8" s="1039"/>
      <c r="AF8" s="1086" t="s">
        <v>137</v>
      </c>
      <c r="AG8" s="1087"/>
      <c r="AH8" s="1087"/>
      <c r="AI8" s="1087"/>
      <c r="AJ8" s="1088"/>
      <c r="AK8" s="1089">
        <v>179379</v>
      </c>
      <c r="AL8" s="1090"/>
      <c r="AM8" s="1090"/>
      <c r="AN8" s="1090"/>
      <c r="AO8" s="1090"/>
      <c r="AP8" s="1090" t="s">
        <v>460</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t="s">
        <v>518</v>
      </c>
      <c r="BS8" s="1002" t="s">
        <v>520</v>
      </c>
      <c r="BT8" s="1003"/>
      <c r="BU8" s="1003"/>
      <c r="BV8" s="1003"/>
      <c r="BW8" s="1003"/>
      <c r="BX8" s="1003"/>
      <c r="BY8" s="1003"/>
      <c r="BZ8" s="1003"/>
      <c r="CA8" s="1003"/>
      <c r="CB8" s="1003"/>
      <c r="CC8" s="1003"/>
      <c r="CD8" s="1003"/>
      <c r="CE8" s="1003"/>
      <c r="CF8" s="1003"/>
      <c r="CG8" s="1004"/>
      <c r="CH8" s="977">
        <v>14</v>
      </c>
      <c r="CI8" s="978"/>
      <c r="CJ8" s="978"/>
      <c r="CK8" s="978"/>
      <c r="CL8" s="979"/>
      <c r="CM8" s="977">
        <v>608</v>
      </c>
      <c r="CN8" s="978"/>
      <c r="CO8" s="978"/>
      <c r="CP8" s="978"/>
      <c r="CQ8" s="979"/>
      <c r="CR8" s="977">
        <v>19</v>
      </c>
      <c r="CS8" s="978"/>
      <c r="CT8" s="978"/>
      <c r="CU8" s="978"/>
      <c r="CV8" s="979"/>
      <c r="CW8" s="977" t="s">
        <v>460</v>
      </c>
      <c r="CX8" s="978"/>
      <c r="CY8" s="978"/>
      <c r="CZ8" s="978"/>
      <c r="DA8" s="979"/>
      <c r="DB8" s="977" t="s">
        <v>460</v>
      </c>
      <c r="DC8" s="978"/>
      <c r="DD8" s="978"/>
      <c r="DE8" s="978"/>
      <c r="DF8" s="979"/>
      <c r="DG8" s="977" t="s">
        <v>460</v>
      </c>
      <c r="DH8" s="978"/>
      <c r="DI8" s="978"/>
      <c r="DJ8" s="978"/>
      <c r="DK8" s="979"/>
      <c r="DL8" s="977" t="s">
        <v>460</v>
      </c>
      <c r="DM8" s="978"/>
      <c r="DN8" s="978"/>
      <c r="DO8" s="978"/>
      <c r="DP8" s="979"/>
      <c r="DQ8" s="977" t="s">
        <v>460</v>
      </c>
      <c r="DR8" s="978"/>
      <c r="DS8" s="978"/>
      <c r="DT8" s="978"/>
      <c r="DU8" s="979"/>
      <c r="DV8" s="980" t="s">
        <v>549</v>
      </c>
      <c r="DW8" s="981"/>
      <c r="DX8" s="981"/>
      <c r="DY8" s="981"/>
      <c r="DZ8" s="982"/>
      <c r="EA8" s="199"/>
    </row>
    <row r="9" spans="1:131" s="200" customFormat="1" ht="26.25" customHeight="1">
      <c r="A9" s="206">
        <v>3</v>
      </c>
      <c r="B9" s="1031" t="s">
        <v>336</v>
      </c>
      <c r="C9" s="1032"/>
      <c r="D9" s="1032"/>
      <c r="E9" s="1032"/>
      <c r="F9" s="1032"/>
      <c r="G9" s="1032"/>
      <c r="H9" s="1032"/>
      <c r="I9" s="1032"/>
      <c r="J9" s="1032"/>
      <c r="K9" s="1032"/>
      <c r="L9" s="1032"/>
      <c r="M9" s="1032"/>
      <c r="N9" s="1032"/>
      <c r="O9" s="1032"/>
      <c r="P9" s="1033"/>
      <c r="Q9" s="1038">
        <v>315</v>
      </c>
      <c r="R9" s="1035"/>
      <c r="S9" s="1035"/>
      <c r="T9" s="1035"/>
      <c r="U9" s="1035"/>
      <c r="V9" s="1035">
        <v>222</v>
      </c>
      <c r="W9" s="1035"/>
      <c r="X9" s="1035"/>
      <c r="Y9" s="1035"/>
      <c r="Z9" s="1035"/>
      <c r="AA9" s="1035">
        <v>92</v>
      </c>
      <c r="AB9" s="1035"/>
      <c r="AC9" s="1035"/>
      <c r="AD9" s="1035"/>
      <c r="AE9" s="1039"/>
      <c r="AF9" s="1086">
        <v>92</v>
      </c>
      <c r="AG9" s="1087"/>
      <c r="AH9" s="1087"/>
      <c r="AI9" s="1087"/>
      <c r="AJ9" s="1088"/>
      <c r="AK9" s="1089" t="s">
        <v>460</v>
      </c>
      <c r="AL9" s="1090"/>
      <c r="AM9" s="1090"/>
      <c r="AN9" s="1090"/>
      <c r="AO9" s="1090"/>
      <c r="AP9" s="1090" t="s">
        <v>460</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t="s">
        <v>518</v>
      </c>
      <c r="BS9" s="1002" t="s">
        <v>521</v>
      </c>
      <c r="BT9" s="1003"/>
      <c r="BU9" s="1003"/>
      <c r="BV9" s="1003"/>
      <c r="BW9" s="1003"/>
      <c r="BX9" s="1003"/>
      <c r="BY9" s="1003"/>
      <c r="BZ9" s="1003"/>
      <c r="CA9" s="1003"/>
      <c r="CB9" s="1003"/>
      <c r="CC9" s="1003"/>
      <c r="CD9" s="1003"/>
      <c r="CE9" s="1003"/>
      <c r="CF9" s="1003"/>
      <c r="CG9" s="1004"/>
      <c r="CH9" s="977">
        <v>0</v>
      </c>
      <c r="CI9" s="978"/>
      <c r="CJ9" s="978"/>
      <c r="CK9" s="978"/>
      <c r="CL9" s="979"/>
      <c r="CM9" s="977">
        <v>21953</v>
      </c>
      <c r="CN9" s="978"/>
      <c r="CO9" s="978"/>
      <c r="CP9" s="978"/>
      <c r="CQ9" s="979"/>
      <c r="CR9" s="977">
        <v>21953</v>
      </c>
      <c r="CS9" s="978"/>
      <c r="CT9" s="978"/>
      <c r="CU9" s="978"/>
      <c r="CV9" s="979"/>
      <c r="CW9" s="977" t="s">
        <v>460</v>
      </c>
      <c r="CX9" s="978"/>
      <c r="CY9" s="978"/>
      <c r="CZ9" s="978"/>
      <c r="DA9" s="979"/>
      <c r="DB9" s="977" t="s">
        <v>460</v>
      </c>
      <c r="DC9" s="978"/>
      <c r="DD9" s="978"/>
      <c r="DE9" s="978"/>
      <c r="DF9" s="979"/>
      <c r="DG9" s="977">
        <v>1356</v>
      </c>
      <c r="DH9" s="978"/>
      <c r="DI9" s="978"/>
      <c r="DJ9" s="978"/>
      <c r="DK9" s="979"/>
      <c r="DL9" s="977" t="s">
        <v>460</v>
      </c>
      <c r="DM9" s="978"/>
      <c r="DN9" s="978"/>
      <c r="DO9" s="978"/>
      <c r="DP9" s="979"/>
      <c r="DQ9" s="977" t="s">
        <v>460</v>
      </c>
      <c r="DR9" s="978"/>
      <c r="DS9" s="978"/>
      <c r="DT9" s="978"/>
      <c r="DU9" s="979"/>
      <c r="DV9" s="980" t="s">
        <v>549</v>
      </c>
      <c r="DW9" s="981"/>
      <c r="DX9" s="981"/>
      <c r="DY9" s="981"/>
      <c r="DZ9" s="982"/>
      <c r="EA9" s="199"/>
    </row>
    <row r="10" spans="1:131" s="200" customFormat="1" ht="26.25" customHeight="1">
      <c r="A10" s="206">
        <v>4</v>
      </c>
      <c r="B10" s="1031" t="s">
        <v>337</v>
      </c>
      <c r="C10" s="1032"/>
      <c r="D10" s="1032"/>
      <c r="E10" s="1032"/>
      <c r="F10" s="1032"/>
      <c r="G10" s="1032"/>
      <c r="H10" s="1032"/>
      <c r="I10" s="1032"/>
      <c r="J10" s="1032"/>
      <c r="K10" s="1032"/>
      <c r="L10" s="1032"/>
      <c r="M10" s="1032"/>
      <c r="N10" s="1032"/>
      <c r="O10" s="1032"/>
      <c r="P10" s="1033"/>
      <c r="Q10" s="1038">
        <v>715</v>
      </c>
      <c r="R10" s="1035"/>
      <c r="S10" s="1035"/>
      <c r="T10" s="1035"/>
      <c r="U10" s="1035"/>
      <c r="V10" s="1035">
        <v>425</v>
      </c>
      <c r="W10" s="1035"/>
      <c r="X10" s="1035"/>
      <c r="Y10" s="1035"/>
      <c r="Z10" s="1035"/>
      <c r="AA10" s="1035">
        <v>290</v>
      </c>
      <c r="AB10" s="1035"/>
      <c r="AC10" s="1035"/>
      <c r="AD10" s="1035"/>
      <c r="AE10" s="1039"/>
      <c r="AF10" s="1086" t="s">
        <v>137</v>
      </c>
      <c r="AG10" s="1087"/>
      <c r="AH10" s="1087"/>
      <c r="AI10" s="1087"/>
      <c r="AJ10" s="1088"/>
      <c r="AK10" s="1089">
        <v>8</v>
      </c>
      <c r="AL10" s="1090"/>
      <c r="AM10" s="1090"/>
      <c r="AN10" s="1090"/>
      <c r="AO10" s="1090"/>
      <c r="AP10" s="1090" t="s">
        <v>460</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522</v>
      </c>
      <c r="BT10" s="1003"/>
      <c r="BU10" s="1003"/>
      <c r="BV10" s="1003"/>
      <c r="BW10" s="1003"/>
      <c r="BX10" s="1003"/>
      <c r="BY10" s="1003"/>
      <c r="BZ10" s="1003"/>
      <c r="CA10" s="1003"/>
      <c r="CB10" s="1003"/>
      <c r="CC10" s="1003"/>
      <c r="CD10" s="1003"/>
      <c r="CE10" s="1003"/>
      <c r="CF10" s="1003"/>
      <c r="CG10" s="1004"/>
      <c r="CH10" s="977">
        <v>486</v>
      </c>
      <c r="CI10" s="978"/>
      <c r="CJ10" s="978"/>
      <c r="CK10" s="978"/>
      <c r="CL10" s="979"/>
      <c r="CM10" s="977">
        <v>11589</v>
      </c>
      <c r="CN10" s="978"/>
      <c r="CO10" s="978"/>
      <c r="CP10" s="978"/>
      <c r="CQ10" s="979"/>
      <c r="CR10" s="977">
        <v>61</v>
      </c>
      <c r="CS10" s="978"/>
      <c r="CT10" s="978"/>
      <c r="CU10" s="978"/>
      <c r="CV10" s="979"/>
      <c r="CW10" s="977" t="s">
        <v>460</v>
      </c>
      <c r="CX10" s="978"/>
      <c r="CY10" s="978"/>
      <c r="CZ10" s="978"/>
      <c r="DA10" s="979"/>
      <c r="DB10" s="977">
        <v>312</v>
      </c>
      <c r="DC10" s="978"/>
      <c r="DD10" s="978"/>
      <c r="DE10" s="978"/>
      <c r="DF10" s="979"/>
      <c r="DG10" s="977" t="s">
        <v>460</v>
      </c>
      <c r="DH10" s="978"/>
      <c r="DI10" s="978"/>
      <c r="DJ10" s="978"/>
      <c r="DK10" s="979"/>
      <c r="DL10" s="977" t="s">
        <v>460</v>
      </c>
      <c r="DM10" s="978"/>
      <c r="DN10" s="978"/>
      <c r="DO10" s="978"/>
      <c r="DP10" s="979"/>
      <c r="DQ10" s="977" t="s">
        <v>460</v>
      </c>
      <c r="DR10" s="978"/>
      <c r="DS10" s="978"/>
      <c r="DT10" s="978"/>
      <c r="DU10" s="979"/>
      <c r="DV10" s="980" t="s">
        <v>549</v>
      </c>
      <c r="DW10" s="981"/>
      <c r="DX10" s="981"/>
      <c r="DY10" s="981"/>
      <c r="DZ10" s="982"/>
      <c r="EA10" s="199"/>
    </row>
    <row r="11" spans="1:131" s="200" customFormat="1" ht="26.25" customHeight="1">
      <c r="A11" s="206">
        <v>5</v>
      </c>
      <c r="B11" s="1031" t="s">
        <v>338</v>
      </c>
      <c r="C11" s="1032"/>
      <c r="D11" s="1032"/>
      <c r="E11" s="1032"/>
      <c r="F11" s="1032"/>
      <c r="G11" s="1032"/>
      <c r="H11" s="1032"/>
      <c r="I11" s="1032"/>
      <c r="J11" s="1032"/>
      <c r="K11" s="1032"/>
      <c r="L11" s="1032"/>
      <c r="M11" s="1032"/>
      <c r="N11" s="1032"/>
      <c r="O11" s="1032"/>
      <c r="P11" s="1033"/>
      <c r="Q11" s="1038">
        <v>453</v>
      </c>
      <c r="R11" s="1035"/>
      <c r="S11" s="1035"/>
      <c r="T11" s="1035"/>
      <c r="U11" s="1035"/>
      <c r="V11" s="1035">
        <v>452</v>
      </c>
      <c r="W11" s="1035"/>
      <c r="X11" s="1035"/>
      <c r="Y11" s="1035"/>
      <c r="Z11" s="1035"/>
      <c r="AA11" s="1035">
        <v>1</v>
      </c>
      <c r="AB11" s="1035"/>
      <c r="AC11" s="1035"/>
      <c r="AD11" s="1035"/>
      <c r="AE11" s="1039"/>
      <c r="AF11" s="1086">
        <v>1</v>
      </c>
      <c r="AG11" s="1087"/>
      <c r="AH11" s="1087"/>
      <c r="AI11" s="1087"/>
      <c r="AJ11" s="1088"/>
      <c r="AK11" s="1089">
        <v>91</v>
      </c>
      <c r="AL11" s="1090"/>
      <c r="AM11" s="1090"/>
      <c r="AN11" s="1090"/>
      <c r="AO11" s="1090"/>
      <c r="AP11" s="1090" t="s">
        <v>460</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523</v>
      </c>
      <c r="BT11" s="1003"/>
      <c r="BU11" s="1003"/>
      <c r="BV11" s="1003"/>
      <c r="BW11" s="1003"/>
      <c r="BX11" s="1003"/>
      <c r="BY11" s="1003"/>
      <c r="BZ11" s="1003"/>
      <c r="CA11" s="1003"/>
      <c r="CB11" s="1003"/>
      <c r="CC11" s="1003"/>
      <c r="CD11" s="1003"/>
      <c r="CE11" s="1003"/>
      <c r="CF11" s="1003"/>
      <c r="CG11" s="1004"/>
      <c r="CH11" s="977">
        <v>7</v>
      </c>
      <c r="CI11" s="978"/>
      <c r="CJ11" s="978"/>
      <c r="CK11" s="978"/>
      <c r="CL11" s="979"/>
      <c r="CM11" s="977">
        <v>469</v>
      </c>
      <c r="CN11" s="978"/>
      <c r="CO11" s="978"/>
      <c r="CP11" s="978"/>
      <c r="CQ11" s="979"/>
      <c r="CR11" s="977">
        <v>50</v>
      </c>
      <c r="CS11" s="978"/>
      <c r="CT11" s="978"/>
      <c r="CU11" s="978"/>
      <c r="CV11" s="979"/>
      <c r="CW11" s="977">
        <v>5</v>
      </c>
      <c r="CX11" s="978"/>
      <c r="CY11" s="978"/>
      <c r="CZ11" s="978"/>
      <c r="DA11" s="979"/>
      <c r="DB11" s="977" t="s">
        <v>460</v>
      </c>
      <c r="DC11" s="978"/>
      <c r="DD11" s="978"/>
      <c r="DE11" s="978"/>
      <c r="DF11" s="979"/>
      <c r="DG11" s="977" t="s">
        <v>460</v>
      </c>
      <c r="DH11" s="978"/>
      <c r="DI11" s="978"/>
      <c r="DJ11" s="978"/>
      <c r="DK11" s="979"/>
      <c r="DL11" s="977" t="s">
        <v>460</v>
      </c>
      <c r="DM11" s="978"/>
      <c r="DN11" s="978"/>
      <c r="DO11" s="978"/>
      <c r="DP11" s="979"/>
      <c r="DQ11" s="977" t="s">
        <v>460</v>
      </c>
      <c r="DR11" s="978"/>
      <c r="DS11" s="978"/>
      <c r="DT11" s="978"/>
      <c r="DU11" s="979"/>
      <c r="DV11" s="980" t="s">
        <v>550</v>
      </c>
      <c r="DW11" s="981"/>
      <c r="DX11" s="981"/>
      <c r="DY11" s="981"/>
      <c r="DZ11" s="982"/>
      <c r="EA11" s="199"/>
    </row>
    <row r="12" spans="1:131" s="200" customFormat="1" ht="26.25" customHeight="1">
      <c r="A12" s="206">
        <v>6</v>
      </c>
      <c r="B12" s="1031" t="s">
        <v>339</v>
      </c>
      <c r="C12" s="1032"/>
      <c r="D12" s="1032"/>
      <c r="E12" s="1032"/>
      <c r="F12" s="1032"/>
      <c r="G12" s="1032"/>
      <c r="H12" s="1032"/>
      <c r="I12" s="1032"/>
      <c r="J12" s="1032"/>
      <c r="K12" s="1032"/>
      <c r="L12" s="1032"/>
      <c r="M12" s="1032"/>
      <c r="N12" s="1032"/>
      <c r="O12" s="1032"/>
      <c r="P12" s="1033"/>
      <c r="Q12" s="1038">
        <v>5092</v>
      </c>
      <c r="R12" s="1035"/>
      <c r="S12" s="1035"/>
      <c r="T12" s="1035"/>
      <c r="U12" s="1035"/>
      <c r="V12" s="1035">
        <v>5092</v>
      </c>
      <c r="W12" s="1035"/>
      <c r="X12" s="1035"/>
      <c r="Y12" s="1035"/>
      <c r="Z12" s="1035"/>
      <c r="AA12" s="1035">
        <v>0</v>
      </c>
      <c r="AB12" s="1035"/>
      <c r="AC12" s="1035"/>
      <c r="AD12" s="1035"/>
      <c r="AE12" s="1039"/>
      <c r="AF12" s="1086" t="s">
        <v>137</v>
      </c>
      <c r="AG12" s="1087"/>
      <c r="AH12" s="1087"/>
      <c r="AI12" s="1087"/>
      <c r="AJ12" s="1088"/>
      <c r="AK12" s="1089" t="s">
        <v>460</v>
      </c>
      <c r="AL12" s="1090"/>
      <c r="AM12" s="1090"/>
      <c r="AN12" s="1090"/>
      <c r="AO12" s="1090"/>
      <c r="AP12" s="1090">
        <v>24295</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524</v>
      </c>
      <c r="BT12" s="1003"/>
      <c r="BU12" s="1003"/>
      <c r="BV12" s="1003"/>
      <c r="BW12" s="1003"/>
      <c r="BX12" s="1003"/>
      <c r="BY12" s="1003"/>
      <c r="BZ12" s="1003"/>
      <c r="CA12" s="1003"/>
      <c r="CB12" s="1003"/>
      <c r="CC12" s="1003"/>
      <c r="CD12" s="1003"/>
      <c r="CE12" s="1003"/>
      <c r="CF12" s="1003"/>
      <c r="CG12" s="1004"/>
      <c r="CH12" s="977">
        <v>46</v>
      </c>
      <c r="CI12" s="978"/>
      <c r="CJ12" s="978"/>
      <c r="CK12" s="978"/>
      <c r="CL12" s="979"/>
      <c r="CM12" s="977">
        <v>372</v>
      </c>
      <c r="CN12" s="978"/>
      <c r="CO12" s="978"/>
      <c r="CP12" s="978"/>
      <c r="CQ12" s="979"/>
      <c r="CR12" s="977">
        <v>20</v>
      </c>
      <c r="CS12" s="978"/>
      <c r="CT12" s="978"/>
      <c r="CU12" s="978"/>
      <c r="CV12" s="979"/>
      <c r="CW12" s="977" t="s">
        <v>460</v>
      </c>
      <c r="CX12" s="978"/>
      <c r="CY12" s="978"/>
      <c r="CZ12" s="978"/>
      <c r="DA12" s="979"/>
      <c r="DB12" s="977" t="s">
        <v>460</v>
      </c>
      <c r="DC12" s="978"/>
      <c r="DD12" s="978"/>
      <c r="DE12" s="978"/>
      <c r="DF12" s="979"/>
      <c r="DG12" s="977" t="s">
        <v>460</v>
      </c>
      <c r="DH12" s="978"/>
      <c r="DI12" s="978"/>
      <c r="DJ12" s="978"/>
      <c r="DK12" s="979"/>
      <c r="DL12" s="977" t="s">
        <v>460</v>
      </c>
      <c r="DM12" s="978"/>
      <c r="DN12" s="978"/>
      <c r="DO12" s="978"/>
      <c r="DP12" s="979"/>
      <c r="DQ12" s="977" t="s">
        <v>460</v>
      </c>
      <c r="DR12" s="978"/>
      <c r="DS12" s="978"/>
      <c r="DT12" s="978"/>
      <c r="DU12" s="979"/>
      <c r="DV12" s="980" t="s">
        <v>549</v>
      </c>
      <c r="DW12" s="981"/>
      <c r="DX12" s="981"/>
      <c r="DY12" s="981"/>
      <c r="DZ12" s="982"/>
      <c r="EA12" s="199"/>
    </row>
    <row r="13" spans="1:131" s="200" customFormat="1" ht="26.25" customHeight="1">
      <c r="A13" s="206">
        <v>7</v>
      </c>
      <c r="B13" s="1031" t="s">
        <v>340</v>
      </c>
      <c r="C13" s="1032"/>
      <c r="D13" s="1032"/>
      <c r="E13" s="1032"/>
      <c r="F13" s="1032"/>
      <c r="G13" s="1032"/>
      <c r="H13" s="1032"/>
      <c r="I13" s="1032"/>
      <c r="J13" s="1032"/>
      <c r="K13" s="1032"/>
      <c r="L13" s="1032"/>
      <c r="M13" s="1032"/>
      <c r="N13" s="1032"/>
      <c r="O13" s="1032"/>
      <c r="P13" s="1033"/>
      <c r="Q13" s="1038">
        <v>556</v>
      </c>
      <c r="R13" s="1035"/>
      <c r="S13" s="1035"/>
      <c r="T13" s="1035"/>
      <c r="U13" s="1035"/>
      <c r="V13" s="1035">
        <v>288</v>
      </c>
      <c r="W13" s="1035"/>
      <c r="X13" s="1035"/>
      <c r="Y13" s="1035"/>
      <c r="Z13" s="1035"/>
      <c r="AA13" s="1035">
        <v>268</v>
      </c>
      <c r="AB13" s="1035"/>
      <c r="AC13" s="1035"/>
      <c r="AD13" s="1035"/>
      <c r="AE13" s="1039"/>
      <c r="AF13" s="1086" t="s">
        <v>137</v>
      </c>
      <c r="AG13" s="1087"/>
      <c r="AH13" s="1087"/>
      <c r="AI13" s="1087"/>
      <c r="AJ13" s="1088"/>
      <c r="AK13" s="1089">
        <v>7</v>
      </c>
      <c r="AL13" s="1090"/>
      <c r="AM13" s="1090"/>
      <c r="AN13" s="1090"/>
      <c r="AO13" s="1090"/>
      <c r="AP13" s="1090">
        <v>6049</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525</v>
      </c>
      <c r="BT13" s="1003"/>
      <c r="BU13" s="1003"/>
      <c r="BV13" s="1003"/>
      <c r="BW13" s="1003"/>
      <c r="BX13" s="1003"/>
      <c r="BY13" s="1003"/>
      <c r="BZ13" s="1003"/>
      <c r="CA13" s="1003"/>
      <c r="CB13" s="1003"/>
      <c r="CC13" s="1003"/>
      <c r="CD13" s="1003"/>
      <c r="CE13" s="1003"/>
      <c r="CF13" s="1003"/>
      <c r="CG13" s="1004"/>
      <c r="CH13" s="977">
        <v>-1</v>
      </c>
      <c r="CI13" s="978"/>
      <c r="CJ13" s="978"/>
      <c r="CK13" s="978"/>
      <c r="CL13" s="979"/>
      <c r="CM13" s="977">
        <v>404</v>
      </c>
      <c r="CN13" s="978"/>
      <c r="CO13" s="978"/>
      <c r="CP13" s="978"/>
      <c r="CQ13" s="979"/>
      <c r="CR13" s="977">
        <v>150</v>
      </c>
      <c r="CS13" s="978"/>
      <c r="CT13" s="978"/>
      <c r="CU13" s="978"/>
      <c r="CV13" s="979"/>
      <c r="CW13" s="977">
        <v>207</v>
      </c>
      <c r="CX13" s="978"/>
      <c r="CY13" s="978"/>
      <c r="CZ13" s="978"/>
      <c r="DA13" s="979"/>
      <c r="DB13" s="977" t="s">
        <v>460</v>
      </c>
      <c r="DC13" s="978"/>
      <c r="DD13" s="978"/>
      <c r="DE13" s="978"/>
      <c r="DF13" s="979"/>
      <c r="DG13" s="977" t="s">
        <v>460</v>
      </c>
      <c r="DH13" s="978"/>
      <c r="DI13" s="978"/>
      <c r="DJ13" s="978"/>
      <c r="DK13" s="979"/>
      <c r="DL13" s="977" t="s">
        <v>460</v>
      </c>
      <c r="DM13" s="978"/>
      <c r="DN13" s="978"/>
      <c r="DO13" s="978"/>
      <c r="DP13" s="979"/>
      <c r="DQ13" s="977" t="s">
        <v>460</v>
      </c>
      <c r="DR13" s="978"/>
      <c r="DS13" s="978"/>
      <c r="DT13" s="978"/>
      <c r="DU13" s="979"/>
      <c r="DV13" s="980" t="s">
        <v>549</v>
      </c>
      <c r="DW13" s="981"/>
      <c r="DX13" s="981"/>
      <c r="DY13" s="981"/>
      <c r="DZ13" s="982"/>
      <c r="EA13" s="199"/>
    </row>
    <row r="14" spans="1:131" s="200" customFormat="1" ht="26.25" customHeight="1">
      <c r="A14" s="206">
        <v>8</v>
      </c>
      <c r="B14" s="1031" t="s">
        <v>341</v>
      </c>
      <c r="C14" s="1032"/>
      <c r="D14" s="1032"/>
      <c r="E14" s="1032"/>
      <c r="F14" s="1032"/>
      <c r="G14" s="1032"/>
      <c r="H14" s="1032"/>
      <c r="I14" s="1032"/>
      <c r="J14" s="1032"/>
      <c r="K14" s="1032"/>
      <c r="L14" s="1032"/>
      <c r="M14" s="1032"/>
      <c r="N14" s="1032"/>
      <c r="O14" s="1032"/>
      <c r="P14" s="1033"/>
      <c r="Q14" s="1038">
        <v>306</v>
      </c>
      <c r="R14" s="1035"/>
      <c r="S14" s="1035"/>
      <c r="T14" s="1035"/>
      <c r="U14" s="1035"/>
      <c r="V14" s="1035">
        <v>59</v>
      </c>
      <c r="W14" s="1035"/>
      <c r="X14" s="1035"/>
      <c r="Y14" s="1035"/>
      <c r="Z14" s="1035"/>
      <c r="AA14" s="1035">
        <v>247</v>
      </c>
      <c r="AB14" s="1035"/>
      <c r="AC14" s="1035"/>
      <c r="AD14" s="1035"/>
      <c r="AE14" s="1039"/>
      <c r="AF14" s="1086" t="s">
        <v>137</v>
      </c>
      <c r="AG14" s="1087"/>
      <c r="AH14" s="1087"/>
      <c r="AI14" s="1087"/>
      <c r="AJ14" s="1088"/>
      <c r="AK14" s="1089" t="s">
        <v>460</v>
      </c>
      <c r="AL14" s="1090"/>
      <c r="AM14" s="1090"/>
      <c r="AN14" s="1090"/>
      <c r="AO14" s="1090"/>
      <c r="AP14" s="1090">
        <v>373</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526</v>
      </c>
      <c r="BT14" s="1003"/>
      <c r="BU14" s="1003"/>
      <c r="BV14" s="1003"/>
      <c r="BW14" s="1003"/>
      <c r="BX14" s="1003"/>
      <c r="BY14" s="1003"/>
      <c r="BZ14" s="1003"/>
      <c r="CA14" s="1003"/>
      <c r="CB14" s="1003"/>
      <c r="CC14" s="1003"/>
      <c r="CD14" s="1003"/>
      <c r="CE14" s="1003"/>
      <c r="CF14" s="1003"/>
      <c r="CG14" s="1004"/>
      <c r="CH14" s="977">
        <v>0</v>
      </c>
      <c r="CI14" s="978"/>
      <c r="CJ14" s="978"/>
      <c r="CK14" s="978"/>
      <c r="CL14" s="979"/>
      <c r="CM14" s="977">
        <v>363</v>
      </c>
      <c r="CN14" s="978"/>
      <c r="CO14" s="978"/>
      <c r="CP14" s="978"/>
      <c r="CQ14" s="979"/>
      <c r="CR14" s="977">
        <v>220</v>
      </c>
      <c r="CS14" s="978"/>
      <c r="CT14" s="978"/>
      <c r="CU14" s="978"/>
      <c r="CV14" s="979"/>
      <c r="CW14" s="977">
        <v>92</v>
      </c>
      <c r="CX14" s="978"/>
      <c r="CY14" s="978"/>
      <c r="CZ14" s="978"/>
      <c r="DA14" s="979"/>
      <c r="DB14" s="977" t="s">
        <v>460</v>
      </c>
      <c r="DC14" s="978"/>
      <c r="DD14" s="978"/>
      <c r="DE14" s="978"/>
      <c r="DF14" s="979"/>
      <c r="DG14" s="977" t="s">
        <v>460</v>
      </c>
      <c r="DH14" s="978"/>
      <c r="DI14" s="978"/>
      <c r="DJ14" s="978"/>
      <c r="DK14" s="979"/>
      <c r="DL14" s="977" t="s">
        <v>460</v>
      </c>
      <c r="DM14" s="978"/>
      <c r="DN14" s="978"/>
      <c r="DO14" s="978"/>
      <c r="DP14" s="979"/>
      <c r="DQ14" s="977" t="s">
        <v>460</v>
      </c>
      <c r="DR14" s="978"/>
      <c r="DS14" s="978"/>
      <c r="DT14" s="978"/>
      <c r="DU14" s="979"/>
      <c r="DV14" s="980" t="s">
        <v>549</v>
      </c>
      <c r="DW14" s="981"/>
      <c r="DX14" s="981"/>
      <c r="DY14" s="981"/>
      <c r="DZ14" s="982"/>
      <c r="EA14" s="199"/>
    </row>
    <row r="15" spans="1:131" s="200" customFormat="1" ht="26.25" customHeight="1">
      <c r="A15" s="206">
        <v>9</v>
      </c>
      <c r="B15" s="1031" t="s">
        <v>342</v>
      </c>
      <c r="C15" s="1032"/>
      <c r="D15" s="1032"/>
      <c r="E15" s="1032"/>
      <c r="F15" s="1032"/>
      <c r="G15" s="1032"/>
      <c r="H15" s="1032"/>
      <c r="I15" s="1032"/>
      <c r="J15" s="1032"/>
      <c r="K15" s="1032"/>
      <c r="L15" s="1032"/>
      <c r="M15" s="1032"/>
      <c r="N15" s="1032"/>
      <c r="O15" s="1032"/>
      <c r="P15" s="1033"/>
      <c r="Q15" s="1038">
        <v>1</v>
      </c>
      <c r="R15" s="1035"/>
      <c r="S15" s="1035"/>
      <c r="T15" s="1035"/>
      <c r="U15" s="1035"/>
      <c r="V15" s="1035">
        <v>0</v>
      </c>
      <c r="W15" s="1035"/>
      <c r="X15" s="1035"/>
      <c r="Y15" s="1035"/>
      <c r="Z15" s="1035"/>
      <c r="AA15" s="1035">
        <v>1</v>
      </c>
      <c r="AB15" s="1035"/>
      <c r="AC15" s="1035"/>
      <c r="AD15" s="1035"/>
      <c r="AE15" s="1039"/>
      <c r="AF15" s="1086" t="s">
        <v>137</v>
      </c>
      <c r="AG15" s="1087"/>
      <c r="AH15" s="1087"/>
      <c r="AI15" s="1087"/>
      <c r="AJ15" s="1088"/>
      <c r="AK15" s="1089" t="s">
        <v>460</v>
      </c>
      <c r="AL15" s="1090"/>
      <c r="AM15" s="1090"/>
      <c r="AN15" s="1090"/>
      <c r="AO15" s="1090"/>
      <c r="AP15" s="1090" t="s">
        <v>460</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527</v>
      </c>
      <c r="BT15" s="1003"/>
      <c r="BU15" s="1003"/>
      <c r="BV15" s="1003"/>
      <c r="BW15" s="1003"/>
      <c r="BX15" s="1003"/>
      <c r="BY15" s="1003"/>
      <c r="BZ15" s="1003"/>
      <c r="CA15" s="1003"/>
      <c r="CB15" s="1003"/>
      <c r="CC15" s="1003"/>
      <c r="CD15" s="1003"/>
      <c r="CE15" s="1003"/>
      <c r="CF15" s="1003"/>
      <c r="CG15" s="1004"/>
      <c r="CH15" s="977">
        <v>0</v>
      </c>
      <c r="CI15" s="978"/>
      <c r="CJ15" s="978"/>
      <c r="CK15" s="978"/>
      <c r="CL15" s="979"/>
      <c r="CM15" s="977">
        <v>21</v>
      </c>
      <c r="CN15" s="978"/>
      <c r="CO15" s="978"/>
      <c r="CP15" s="978"/>
      <c r="CQ15" s="979"/>
      <c r="CR15" s="977">
        <v>5</v>
      </c>
      <c r="CS15" s="978"/>
      <c r="CT15" s="978"/>
      <c r="CU15" s="978"/>
      <c r="CV15" s="979"/>
      <c r="CW15" s="977">
        <v>17</v>
      </c>
      <c r="CX15" s="978"/>
      <c r="CY15" s="978"/>
      <c r="CZ15" s="978"/>
      <c r="DA15" s="979"/>
      <c r="DB15" s="977" t="s">
        <v>460</v>
      </c>
      <c r="DC15" s="978"/>
      <c r="DD15" s="978"/>
      <c r="DE15" s="978"/>
      <c r="DF15" s="979"/>
      <c r="DG15" s="977" t="s">
        <v>460</v>
      </c>
      <c r="DH15" s="978"/>
      <c r="DI15" s="978"/>
      <c r="DJ15" s="978"/>
      <c r="DK15" s="979"/>
      <c r="DL15" s="977" t="s">
        <v>460</v>
      </c>
      <c r="DM15" s="978"/>
      <c r="DN15" s="978"/>
      <c r="DO15" s="978"/>
      <c r="DP15" s="979"/>
      <c r="DQ15" s="977" t="s">
        <v>460</v>
      </c>
      <c r="DR15" s="978"/>
      <c r="DS15" s="978"/>
      <c r="DT15" s="978"/>
      <c r="DU15" s="979"/>
      <c r="DV15" s="980" t="s">
        <v>549</v>
      </c>
      <c r="DW15" s="981"/>
      <c r="DX15" s="981"/>
      <c r="DY15" s="981"/>
      <c r="DZ15" s="982"/>
      <c r="EA15" s="199"/>
    </row>
    <row r="16" spans="1:131" s="200" customFormat="1" ht="26.25" customHeight="1">
      <c r="A16" s="206">
        <v>10</v>
      </c>
      <c r="B16" s="1031" t="s">
        <v>343</v>
      </c>
      <c r="C16" s="1032"/>
      <c r="D16" s="1032"/>
      <c r="E16" s="1032"/>
      <c r="F16" s="1032"/>
      <c r="G16" s="1032"/>
      <c r="H16" s="1032"/>
      <c r="I16" s="1032"/>
      <c r="J16" s="1032"/>
      <c r="K16" s="1032"/>
      <c r="L16" s="1032"/>
      <c r="M16" s="1032"/>
      <c r="N16" s="1032"/>
      <c r="O16" s="1032"/>
      <c r="P16" s="1033"/>
      <c r="Q16" s="1038">
        <v>341</v>
      </c>
      <c r="R16" s="1035"/>
      <c r="S16" s="1035"/>
      <c r="T16" s="1035"/>
      <c r="U16" s="1035"/>
      <c r="V16" s="1035">
        <v>294</v>
      </c>
      <c r="W16" s="1035"/>
      <c r="X16" s="1035"/>
      <c r="Y16" s="1035"/>
      <c r="Z16" s="1035"/>
      <c r="AA16" s="1035">
        <v>47</v>
      </c>
      <c r="AB16" s="1035"/>
      <c r="AC16" s="1035"/>
      <c r="AD16" s="1035"/>
      <c r="AE16" s="1039"/>
      <c r="AF16" s="1086">
        <v>44</v>
      </c>
      <c r="AG16" s="1087"/>
      <c r="AH16" s="1087"/>
      <c r="AI16" s="1087"/>
      <c r="AJ16" s="1088"/>
      <c r="AK16" s="1089">
        <v>203</v>
      </c>
      <c r="AL16" s="1090"/>
      <c r="AM16" s="1090"/>
      <c r="AN16" s="1090"/>
      <c r="AO16" s="1090"/>
      <c r="AP16" s="1090">
        <v>2762</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528</v>
      </c>
      <c r="BT16" s="1003"/>
      <c r="BU16" s="1003"/>
      <c r="BV16" s="1003"/>
      <c r="BW16" s="1003"/>
      <c r="BX16" s="1003"/>
      <c r="BY16" s="1003"/>
      <c r="BZ16" s="1003"/>
      <c r="CA16" s="1003"/>
      <c r="CB16" s="1003"/>
      <c r="CC16" s="1003"/>
      <c r="CD16" s="1003"/>
      <c r="CE16" s="1003"/>
      <c r="CF16" s="1003"/>
      <c r="CG16" s="1004"/>
      <c r="CH16" s="977">
        <v>-1</v>
      </c>
      <c r="CI16" s="978"/>
      <c r="CJ16" s="978"/>
      <c r="CK16" s="978"/>
      <c r="CL16" s="979"/>
      <c r="CM16" s="977">
        <v>284</v>
      </c>
      <c r="CN16" s="978"/>
      <c r="CO16" s="978"/>
      <c r="CP16" s="978"/>
      <c r="CQ16" s="979"/>
      <c r="CR16" s="977">
        <v>40</v>
      </c>
      <c r="CS16" s="978"/>
      <c r="CT16" s="978"/>
      <c r="CU16" s="978"/>
      <c r="CV16" s="979"/>
      <c r="CW16" s="977">
        <v>4</v>
      </c>
      <c r="CX16" s="978"/>
      <c r="CY16" s="978"/>
      <c r="CZ16" s="978"/>
      <c r="DA16" s="979"/>
      <c r="DB16" s="977" t="s">
        <v>460</v>
      </c>
      <c r="DC16" s="978"/>
      <c r="DD16" s="978"/>
      <c r="DE16" s="978"/>
      <c r="DF16" s="979"/>
      <c r="DG16" s="977" t="s">
        <v>460</v>
      </c>
      <c r="DH16" s="978"/>
      <c r="DI16" s="978"/>
      <c r="DJ16" s="978"/>
      <c r="DK16" s="979"/>
      <c r="DL16" s="977" t="s">
        <v>460</v>
      </c>
      <c r="DM16" s="978"/>
      <c r="DN16" s="978"/>
      <c r="DO16" s="978"/>
      <c r="DP16" s="979"/>
      <c r="DQ16" s="977" t="s">
        <v>460</v>
      </c>
      <c r="DR16" s="978"/>
      <c r="DS16" s="978"/>
      <c r="DT16" s="978"/>
      <c r="DU16" s="979"/>
      <c r="DV16" s="980" t="s">
        <v>550</v>
      </c>
      <c r="DW16" s="981"/>
      <c r="DX16" s="981"/>
      <c r="DY16" s="981"/>
      <c r="DZ16" s="982"/>
      <c r="EA16" s="199"/>
    </row>
    <row r="17" spans="1:131" s="200" customFormat="1" ht="26.25" customHeight="1">
      <c r="A17" s="206">
        <v>11</v>
      </c>
      <c r="B17" s="1031" t="s">
        <v>344</v>
      </c>
      <c r="C17" s="1032"/>
      <c r="D17" s="1032"/>
      <c r="E17" s="1032"/>
      <c r="F17" s="1032"/>
      <c r="G17" s="1032"/>
      <c r="H17" s="1032"/>
      <c r="I17" s="1032"/>
      <c r="J17" s="1032"/>
      <c r="K17" s="1032"/>
      <c r="L17" s="1032"/>
      <c r="M17" s="1032"/>
      <c r="N17" s="1032"/>
      <c r="O17" s="1032"/>
      <c r="P17" s="1033"/>
      <c r="Q17" s="1038">
        <v>437</v>
      </c>
      <c r="R17" s="1035"/>
      <c r="S17" s="1035"/>
      <c r="T17" s="1035"/>
      <c r="U17" s="1035"/>
      <c r="V17" s="1035">
        <v>120</v>
      </c>
      <c r="W17" s="1035"/>
      <c r="X17" s="1035"/>
      <c r="Y17" s="1035"/>
      <c r="Z17" s="1035"/>
      <c r="AA17" s="1035">
        <v>317</v>
      </c>
      <c r="AB17" s="1035"/>
      <c r="AC17" s="1035"/>
      <c r="AD17" s="1035"/>
      <c r="AE17" s="1039"/>
      <c r="AF17" s="1086" t="s">
        <v>137</v>
      </c>
      <c r="AG17" s="1087"/>
      <c r="AH17" s="1087"/>
      <c r="AI17" s="1087"/>
      <c r="AJ17" s="1088"/>
      <c r="AK17" s="1089">
        <v>0</v>
      </c>
      <c r="AL17" s="1090"/>
      <c r="AM17" s="1090"/>
      <c r="AN17" s="1090"/>
      <c r="AO17" s="1090"/>
      <c r="AP17" s="1090" t="s">
        <v>460</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529</v>
      </c>
      <c r="BT17" s="1003"/>
      <c r="BU17" s="1003"/>
      <c r="BV17" s="1003"/>
      <c r="BW17" s="1003"/>
      <c r="BX17" s="1003"/>
      <c r="BY17" s="1003"/>
      <c r="BZ17" s="1003"/>
      <c r="CA17" s="1003"/>
      <c r="CB17" s="1003"/>
      <c r="CC17" s="1003"/>
      <c r="CD17" s="1003"/>
      <c r="CE17" s="1003"/>
      <c r="CF17" s="1003"/>
      <c r="CG17" s="1004"/>
      <c r="CH17" s="977">
        <v>-17</v>
      </c>
      <c r="CI17" s="978"/>
      <c r="CJ17" s="978"/>
      <c r="CK17" s="978"/>
      <c r="CL17" s="979"/>
      <c r="CM17" s="977">
        <v>1491</v>
      </c>
      <c r="CN17" s="978"/>
      <c r="CO17" s="978"/>
      <c r="CP17" s="978"/>
      <c r="CQ17" s="979"/>
      <c r="CR17" s="977">
        <v>20</v>
      </c>
      <c r="CS17" s="978"/>
      <c r="CT17" s="978"/>
      <c r="CU17" s="978"/>
      <c r="CV17" s="979"/>
      <c r="CW17" s="977" t="s">
        <v>460</v>
      </c>
      <c r="CX17" s="978"/>
      <c r="CY17" s="978"/>
      <c r="CZ17" s="978"/>
      <c r="DA17" s="979"/>
      <c r="DB17" s="977" t="s">
        <v>460</v>
      </c>
      <c r="DC17" s="978"/>
      <c r="DD17" s="978"/>
      <c r="DE17" s="978"/>
      <c r="DF17" s="979"/>
      <c r="DG17" s="977" t="s">
        <v>460</v>
      </c>
      <c r="DH17" s="978"/>
      <c r="DI17" s="978"/>
      <c r="DJ17" s="978"/>
      <c r="DK17" s="979"/>
      <c r="DL17" s="977" t="s">
        <v>460</v>
      </c>
      <c r="DM17" s="978"/>
      <c r="DN17" s="978"/>
      <c r="DO17" s="978"/>
      <c r="DP17" s="979"/>
      <c r="DQ17" s="977" t="s">
        <v>460</v>
      </c>
      <c r="DR17" s="978"/>
      <c r="DS17" s="978"/>
      <c r="DT17" s="978"/>
      <c r="DU17" s="979"/>
      <c r="DV17" s="980" t="s">
        <v>549</v>
      </c>
      <c r="DW17" s="981"/>
      <c r="DX17" s="981"/>
      <c r="DY17" s="981"/>
      <c r="DZ17" s="982"/>
      <c r="EA17" s="199"/>
    </row>
    <row r="18" spans="1:131" s="200" customFormat="1" ht="26.25" customHeight="1">
      <c r="A18" s="206">
        <v>12</v>
      </c>
      <c r="B18" s="1031" t="s">
        <v>345</v>
      </c>
      <c r="C18" s="1032"/>
      <c r="D18" s="1032"/>
      <c r="E18" s="1032"/>
      <c r="F18" s="1032"/>
      <c r="G18" s="1032"/>
      <c r="H18" s="1032"/>
      <c r="I18" s="1032"/>
      <c r="J18" s="1032"/>
      <c r="K18" s="1032"/>
      <c r="L18" s="1032"/>
      <c r="M18" s="1032"/>
      <c r="N18" s="1032"/>
      <c r="O18" s="1032"/>
      <c r="P18" s="1033"/>
      <c r="Q18" s="1038">
        <v>435</v>
      </c>
      <c r="R18" s="1035"/>
      <c r="S18" s="1035"/>
      <c r="T18" s="1035"/>
      <c r="U18" s="1035"/>
      <c r="V18" s="1035">
        <v>145</v>
      </c>
      <c r="W18" s="1035"/>
      <c r="X18" s="1035"/>
      <c r="Y18" s="1035"/>
      <c r="Z18" s="1035"/>
      <c r="AA18" s="1035">
        <v>289</v>
      </c>
      <c r="AB18" s="1035"/>
      <c r="AC18" s="1035"/>
      <c r="AD18" s="1035"/>
      <c r="AE18" s="1039"/>
      <c r="AF18" s="1086" t="s">
        <v>137</v>
      </c>
      <c r="AG18" s="1087"/>
      <c r="AH18" s="1087"/>
      <c r="AI18" s="1087"/>
      <c r="AJ18" s="1088"/>
      <c r="AK18" s="1089">
        <v>5</v>
      </c>
      <c r="AL18" s="1090"/>
      <c r="AM18" s="1090"/>
      <c r="AN18" s="1090"/>
      <c r="AO18" s="1090"/>
      <c r="AP18" s="1090" t="s">
        <v>460</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530</v>
      </c>
      <c r="BT18" s="1003"/>
      <c r="BU18" s="1003"/>
      <c r="BV18" s="1003"/>
      <c r="BW18" s="1003"/>
      <c r="BX18" s="1003"/>
      <c r="BY18" s="1003"/>
      <c r="BZ18" s="1003"/>
      <c r="CA18" s="1003"/>
      <c r="CB18" s="1003"/>
      <c r="CC18" s="1003"/>
      <c r="CD18" s="1003"/>
      <c r="CE18" s="1003"/>
      <c r="CF18" s="1003"/>
      <c r="CG18" s="1004"/>
      <c r="CH18" s="977">
        <v>-2</v>
      </c>
      <c r="CI18" s="978"/>
      <c r="CJ18" s="978"/>
      <c r="CK18" s="978"/>
      <c r="CL18" s="979"/>
      <c r="CM18" s="977">
        <v>1588</v>
      </c>
      <c r="CN18" s="978"/>
      <c r="CO18" s="978"/>
      <c r="CP18" s="978"/>
      <c r="CQ18" s="979"/>
      <c r="CR18" s="977">
        <v>5</v>
      </c>
      <c r="CS18" s="978"/>
      <c r="CT18" s="978"/>
      <c r="CU18" s="978"/>
      <c r="CV18" s="979"/>
      <c r="CW18" s="977">
        <v>342</v>
      </c>
      <c r="CX18" s="978"/>
      <c r="CY18" s="978"/>
      <c r="CZ18" s="978"/>
      <c r="DA18" s="979"/>
      <c r="DB18" s="977">
        <v>5400</v>
      </c>
      <c r="DC18" s="978"/>
      <c r="DD18" s="978"/>
      <c r="DE18" s="978"/>
      <c r="DF18" s="979"/>
      <c r="DG18" s="977" t="s">
        <v>460</v>
      </c>
      <c r="DH18" s="978"/>
      <c r="DI18" s="978"/>
      <c r="DJ18" s="978"/>
      <c r="DK18" s="979"/>
      <c r="DL18" s="977" t="s">
        <v>460</v>
      </c>
      <c r="DM18" s="978"/>
      <c r="DN18" s="978"/>
      <c r="DO18" s="978"/>
      <c r="DP18" s="979"/>
      <c r="DQ18" s="977" t="s">
        <v>460</v>
      </c>
      <c r="DR18" s="978"/>
      <c r="DS18" s="978"/>
      <c r="DT18" s="978"/>
      <c r="DU18" s="979"/>
      <c r="DV18" s="980" t="s">
        <v>550</v>
      </c>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531</v>
      </c>
      <c r="BT19" s="1003"/>
      <c r="BU19" s="1003"/>
      <c r="BV19" s="1003"/>
      <c r="BW19" s="1003"/>
      <c r="BX19" s="1003"/>
      <c r="BY19" s="1003"/>
      <c r="BZ19" s="1003"/>
      <c r="CA19" s="1003"/>
      <c r="CB19" s="1003"/>
      <c r="CC19" s="1003"/>
      <c r="CD19" s="1003"/>
      <c r="CE19" s="1003"/>
      <c r="CF19" s="1003"/>
      <c r="CG19" s="1004"/>
      <c r="CH19" s="977">
        <v>-54</v>
      </c>
      <c r="CI19" s="978"/>
      <c r="CJ19" s="978"/>
      <c r="CK19" s="978"/>
      <c r="CL19" s="979"/>
      <c r="CM19" s="977">
        <v>5653</v>
      </c>
      <c r="CN19" s="978"/>
      <c r="CO19" s="978"/>
      <c r="CP19" s="978"/>
      <c r="CQ19" s="979"/>
      <c r="CR19" s="977">
        <v>2350</v>
      </c>
      <c r="CS19" s="978"/>
      <c r="CT19" s="978"/>
      <c r="CU19" s="978"/>
      <c r="CV19" s="979"/>
      <c r="CW19" s="977">
        <v>48</v>
      </c>
      <c r="CX19" s="978"/>
      <c r="CY19" s="978"/>
      <c r="CZ19" s="978"/>
      <c r="DA19" s="979"/>
      <c r="DB19" s="977" t="s">
        <v>460</v>
      </c>
      <c r="DC19" s="978"/>
      <c r="DD19" s="978"/>
      <c r="DE19" s="978"/>
      <c r="DF19" s="979"/>
      <c r="DG19" s="977" t="s">
        <v>460</v>
      </c>
      <c r="DH19" s="978"/>
      <c r="DI19" s="978"/>
      <c r="DJ19" s="978"/>
      <c r="DK19" s="979"/>
      <c r="DL19" s="977" t="s">
        <v>460</v>
      </c>
      <c r="DM19" s="978"/>
      <c r="DN19" s="978"/>
      <c r="DO19" s="978"/>
      <c r="DP19" s="979"/>
      <c r="DQ19" s="977" t="s">
        <v>460</v>
      </c>
      <c r="DR19" s="978"/>
      <c r="DS19" s="978"/>
      <c r="DT19" s="978"/>
      <c r="DU19" s="979"/>
      <c r="DV19" s="980" t="s">
        <v>549</v>
      </c>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532</v>
      </c>
      <c r="BT20" s="1003"/>
      <c r="BU20" s="1003"/>
      <c r="BV20" s="1003"/>
      <c r="BW20" s="1003"/>
      <c r="BX20" s="1003"/>
      <c r="BY20" s="1003"/>
      <c r="BZ20" s="1003"/>
      <c r="CA20" s="1003"/>
      <c r="CB20" s="1003"/>
      <c r="CC20" s="1003"/>
      <c r="CD20" s="1003"/>
      <c r="CE20" s="1003"/>
      <c r="CF20" s="1003"/>
      <c r="CG20" s="1004"/>
      <c r="CH20" s="977">
        <v>-1</v>
      </c>
      <c r="CI20" s="978"/>
      <c r="CJ20" s="978"/>
      <c r="CK20" s="978"/>
      <c r="CL20" s="979"/>
      <c r="CM20" s="977">
        <v>351</v>
      </c>
      <c r="CN20" s="978"/>
      <c r="CO20" s="978"/>
      <c r="CP20" s="978"/>
      <c r="CQ20" s="979"/>
      <c r="CR20" s="977">
        <v>10</v>
      </c>
      <c r="CS20" s="978"/>
      <c r="CT20" s="978"/>
      <c r="CU20" s="978"/>
      <c r="CV20" s="979"/>
      <c r="CW20" s="977" t="s">
        <v>460</v>
      </c>
      <c r="CX20" s="978"/>
      <c r="CY20" s="978"/>
      <c r="CZ20" s="978"/>
      <c r="DA20" s="979"/>
      <c r="DB20" s="977" t="s">
        <v>460</v>
      </c>
      <c r="DC20" s="978"/>
      <c r="DD20" s="978"/>
      <c r="DE20" s="978"/>
      <c r="DF20" s="979"/>
      <c r="DG20" s="977" t="s">
        <v>460</v>
      </c>
      <c r="DH20" s="978"/>
      <c r="DI20" s="978"/>
      <c r="DJ20" s="978"/>
      <c r="DK20" s="979"/>
      <c r="DL20" s="977" t="s">
        <v>460</v>
      </c>
      <c r="DM20" s="978"/>
      <c r="DN20" s="978"/>
      <c r="DO20" s="978"/>
      <c r="DP20" s="979"/>
      <c r="DQ20" s="977" t="s">
        <v>460</v>
      </c>
      <c r="DR20" s="978"/>
      <c r="DS20" s="978"/>
      <c r="DT20" s="978"/>
      <c r="DU20" s="979"/>
      <c r="DV20" s="980" t="s">
        <v>549</v>
      </c>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533</v>
      </c>
      <c r="BT21" s="1003"/>
      <c r="BU21" s="1003"/>
      <c r="BV21" s="1003"/>
      <c r="BW21" s="1003"/>
      <c r="BX21" s="1003"/>
      <c r="BY21" s="1003"/>
      <c r="BZ21" s="1003"/>
      <c r="CA21" s="1003"/>
      <c r="CB21" s="1003"/>
      <c r="CC21" s="1003"/>
      <c r="CD21" s="1003"/>
      <c r="CE21" s="1003"/>
      <c r="CF21" s="1003"/>
      <c r="CG21" s="1004"/>
      <c r="CH21" s="977">
        <v>-4</v>
      </c>
      <c r="CI21" s="978"/>
      <c r="CJ21" s="978"/>
      <c r="CK21" s="978"/>
      <c r="CL21" s="979"/>
      <c r="CM21" s="977">
        <v>918</v>
      </c>
      <c r="CN21" s="978"/>
      <c r="CO21" s="978"/>
      <c r="CP21" s="978"/>
      <c r="CQ21" s="979"/>
      <c r="CR21" s="977">
        <v>5</v>
      </c>
      <c r="CS21" s="978"/>
      <c r="CT21" s="978"/>
      <c r="CU21" s="978"/>
      <c r="CV21" s="979"/>
      <c r="CW21" s="977">
        <v>1</v>
      </c>
      <c r="CX21" s="978"/>
      <c r="CY21" s="978"/>
      <c r="CZ21" s="978"/>
      <c r="DA21" s="979"/>
      <c r="DB21" s="977" t="s">
        <v>460</v>
      </c>
      <c r="DC21" s="978"/>
      <c r="DD21" s="978"/>
      <c r="DE21" s="978"/>
      <c r="DF21" s="979"/>
      <c r="DG21" s="977" t="s">
        <v>460</v>
      </c>
      <c r="DH21" s="978"/>
      <c r="DI21" s="978"/>
      <c r="DJ21" s="978"/>
      <c r="DK21" s="979"/>
      <c r="DL21" s="977" t="s">
        <v>460</v>
      </c>
      <c r="DM21" s="978"/>
      <c r="DN21" s="978"/>
      <c r="DO21" s="978"/>
      <c r="DP21" s="979"/>
      <c r="DQ21" s="977" t="s">
        <v>460</v>
      </c>
      <c r="DR21" s="978"/>
      <c r="DS21" s="978"/>
      <c r="DT21" s="978"/>
      <c r="DU21" s="979"/>
      <c r="DV21" s="980" t="s">
        <v>549</v>
      </c>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346</v>
      </c>
      <c r="BA22" s="1022"/>
      <c r="BB22" s="1022"/>
      <c r="BC22" s="1022"/>
      <c r="BD22" s="1023"/>
      <c r="BE22" s="198"/>
      <c r="BF22" s="198"/>
      <c r="BG22" s="198"/>
      <c r="BH22" s="198"/>
      <c r="BI22" s="198"/>
      <c r="BJ22" s="198"/>
      <c r="BK22" s="198"/>
      <c r="BL22" s="198"/>
      <c r="BM22" s="198"/>
      <c r="BN22" s="198"/>
      <c r="BO22" s="198"/>
      <c r="BP22" s="198"/>
      <c r="BQ22" s="207">
        <v>16</v>
      </c>
      <c r="BR22" s="208"/>
      <c r="BS22" s="1002" t="s">
        <v>534</v>
      </c>
      <c r="BT22" s="1003"/>
      <c r="BU22" s="1003"/>
      <c r="BV22" s="1003"/>
      <c r="BW22" s="1003"/>
      <c r="BX22" s="1003"/>
      <c r="BY22" s="1003"/>
      <c r="BZ22" s="1003"/>
      <c r="CA22" s="1003"/>
      <c r="CB22" s="1003"/>
      <c r="CC22" s="1003"/>
      <c r="CD22" s="1003"/>
      <c r="CE22" s="1003"/>
      <c r="CF22" s="1003"/>
      <c r="CG22" s="1004"/>
      <c r="CH22" s="977">
        <v>-2</v>
      </c>
      <c r="CI22" s="978"/>
      <c r="CJ22" s="978"/>
      <c r="CK22" s="978"/>
      <c r="CL22" s="979"/>
      <c r="CM22" s="977">
        <v>325</v>
      </c>
      <c r="CN22" s="978"/>
      <c r="CO22" s="978"/>
      <c r="CP22" s="978"/>
      <c r="CQ22" s="979"/>
      <c r="CR22" s="977">
        <v>240</v>
      </c>
      <c r="CS22" s="978"/>
      <c r="CT22" s="978"/>
      <c r="CU22" s="978"/>
      <c r="CV22" s="979"/>
      <c r="CW22" s="977">
        <v>3</v>
      </c>
      <c r="CX22" s="978"/>
      <c r="CY22" s="978"/>
      <c r="CZ22" s="978"/>
      <c r="DA22" s="979"/>
      <c r="DB22" s="977" t="s">
        <v>460</v>
      </c>
      <c r="DC22" s="978"/>
      <c r="DD22" s="978"/>
      <c r="DE22" s="978"/>
      <c r="DF22" s="979"/>
      <c r="DG22" s="977" t="s">
        <v>460</v>
      </c>
      <c r="DH22" s="978"/>
      <c r="DI22" s="978"/>
      <c r="DJ22" s="978"/>
      <c r="DK22" s="979"/>
      <c r="DL22" s="977" t="s">
        <v>460</v>
      </c>
      <c r="DM22" s="978"/>
      <c r="DN22" s="978"/>
      <c r="DO22" s="978"/>
      <c r="DP22" s="979"/>
      <c r="DQ22" s="977" t="s">
        <v>460</v>
      </c>
      <c r="DR22" s="978"/>
      <c r="DS22" s="978"/>
      <c r="DT22" s="978"/>
      <c r="DU22" s="979"/>
      <c r="DV22" s="980" t="s">
        <v>549</v>
      </c>
      <c r="DW22" s="981"/>
      <c r="DX22" s="981"/>
      <c r="DY22" s="981"/>
      <c r="DZ22" s="982"/>
      <c r="EA22" s="199"/>
    </row>
    <row r="23" spans="1:131" s="200" customFormat="1" ht="26.25" customHeight="1" thickBot="1">
      <c r="A23" s="209" t="s">
        <v>347</v>
      </c>
      <c r="B23" s="932" t="s">
        <v>348</v>
      </c>
      <c r="C23" s="933"/>
      <c r="D23" s="933"/>
      <c r="E23" s="933"/>
      <c r="F23" s="933"/>
      <c r="G23" s="933"/>
      <c r="H23" s="933"/>
      <c r="I23" s="933"/>
      <c r="J23" s="933"/>
      <c r="K23" s="933"/>
      <c r="L23" s="933"/>
      <c r="M23" s="933"/>
      <c r="N23" s="933"/>
      <c r="O23" s="933"/>
      <c r="P23" s="934"/>
      <c r="Q23" s="1062">
        <v>819099</v>
      </c>
      <c r="R23" s="1063"/>
      <c r="S23" s="1063"/>
      <c r="T23" s="1063"/>
      <c r="U23" s="1063"/>
      <c r="V23" s="1063">
        <v>808267</v>
      </c>
      <c r="W23" s="1063"/>
      <c r="X23" s="1063"/>
      <c r="Y23" s="1063"/>
      <c r="Z23" s="1063"/>
      <c r="AA23" s="1063">
        <v>10833</v>
      </c>
      <c r="AB23" s="1063"/>
      <c r="AC23" s="1063"/>
      <c r="AD23" s="1063"/>
      <c r="AE23" s="1064"/>
      <c r="AF23" s="1065">
        <v>4500</v>
      </c>
      <c r="AG23" s="1063"/>
      <c r="AH23" s="1063"/>
      <c r="AI23" s="1063"/>
      <c r="AJ23" s="1066"/>
      <c r="AK23" s="1067"/>
      <c r="AL23" s="1068"/>
      <c r="AM23" s="1068"/>
      <c r="AN23" s="1068"/>
      <c r="AO23" s="1068"/>
      <c r="AP23" s="1063">
        <v>1774616</v>
      </c>
      <c r="AQ23" s="1063"/>
      <c r="AR23" s="1063"/>
      <c r="AS23" s="1063"/>
      <c r="AT23" s="1063"/>
      <c r="AU23" s="1069"/>
      <c r="AV23" s="1069"/>
      <c r="AW23" s="1069"/>
      <c r="AX23" s="1069"/>
      <c r="AY23" s="1070"/>
      <c r="AZ23" s="1059" t="s">
        <v>137</v>
      </c>
      <c r="BA23" s="1060"/>
      <c r="BB23" s="1060"/>
      <c r="BC23" s="1060"/>
      <c r="BD23" s="1061"/>
      <c r="BE23" s="198"/>
      <c r="BF23" s="198"/>
      <c r="BG23" s="198"/>
      <c r="BH23" s="198"/>
      <c r="BI23" s="198"/>
      <c r="BJ23" s="198"/>
      <c r="BK23" s="198"/>
      <c r="BL23" s="198"/>
      <c r="BM23" s="198"/>
      <c r="BN23" s="198"/>
      <c r="BO23" s="198"/>
      <c r="BP23" s="198"/>
      <c r="BQ23" s="207">
        <v>17</v>
      </c>
      <c r="BR23" s="208"/>
      <c r="BS23" s="1002" t="s">
        <v>535</v>
      </c>
      <c r="BT23" s="1003"/>
      <c r="BU23" s="1003"/>
      <c r="BV23" s="1003"/>
      <c r="BW23" s="1003"/>
      <c r="BX23" s="1003"/>
      <c r="BY23" s="1003"/>
      <c r="BZ23" s="1003"/>
      <c r="CA23" s="1003"/>
      <c r="CB23" s="1003"/>
      <c r="CC23" s="1003"/>
      <c r="CD23" s="1003"/>
      <c r="CE23" s="1003"/>
      <c r="CF23" s="1003"/>
      <c r="CG23" s="1004"/>
      <c r="CH23" s="977">
        <v>-78</v>
      </c>
      <c r="CI23" s="978"/>
      <c r="CJ23" s="978"/>
      <c r="CK23" s="978"/>
      <c r="CL23" s="979"/>
      <c r="CM23" s="977">
        <v>1036</v>
      </c>
      <c r="CN23" s="978"/>
      <c r="CO23" s="978"/>
      <c r="CP23" s="978"/>
      <c r="CQ23" s="979"/>
      <c r="CR23" s="977">
        <v>100</v>
      </c>
      <c r="CS23" s="978"/>
      <c r="CT23" s="978"/>
      <c r="CU23" s="978"/>
      <c r="CV23" s="979"/>
      <c r="CW23" s="977">
        <v>7</v>
      </c>
      <c r="CX23" s="978"/>
      <c r="CY23" s="978"/>
      <c r="CZ23" s="978"/>
      <c r="DA23" s="979"/>
      <c r="DB23" s="977" t="s">
        <v>460</v>
      </c>
      <c r="DC23" s="978"/>
      <c r="DD23" s="978"/>
      <c r="DE23" s="978"/>
      <c r="DF23" s="979"/>
      <c r="DG23" s="977" t="s">
        <v>460</v>
      </c>
      <c r="DH23" s="978"/>
      <c r="DI23" s="978"/>
      <c r="DJ23" s="978"/>
      <c r="DK23" s="979"/>
      <c r="DL23" s="977" t="s">
        <v>460</v>
      </c>
      <c r="DM23" s="978"/>
      <c r="DN23" s="978"/>
      <c r="DO23" s="978"/>
      <c r="DP23" s="979"/>
      <c r="DQ23" s="977" t="s">
        <v>460</v>
      </c>
      <c r="DR23" s="978"/>
      <c r="DS23" s="978"/>
      <c r="DT23" s="978"/>
      <c r="DU23" s="979"/>
      <c r="DV23" s="980" t="s">
        <v>549</v>
      </c>
      <c r="DW23" s="981"/>
      <c r="DX23" s="981"/>
      <c r="DY23" s="981"/>
      <c r="DZ23" s="982"/>
      <c r="EA23" s="199"/>
    </row>
    <row r="24" spans="1:131" s="200" customFormat="1" ht="26.25" customHeight="1">
      <c r="A24" s="1058" t="s">
        <v>349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t="s">
        <v>518</v>
      </c>
      <c r="BS24" s="1002" t="s">
        <v>536</v>
      </c>
      <c r="BT24" s="1003"/>
      <c r="BU24" s="1003"/>
      <c r="BV24" s="1003"/>
      <c r="BW24" s="1003"/>
      <c r="BX24" s="1003"/>
      <c r="BY24" s="1003"/>
      <c r="BZ24" s="1003"/>
      <c r="CA24" s="1003"/>
      <c r="CB24" s="1003"/>
      <c r="CC24" s="1003"/>
      <c r="CD24" s="1003"/>
      <c r="CE24" s="1003"/>
      <c r="CF24" s="1003"/>
      <c r="CG24" s="1004"/>
      <c r="CH24" s="977">
        <v>-5</v>
      </c>
      <c r="CI24" s="978"/>
      <c r="CJ24" s="978"/>
      <c r="CK24" s="978"/>
      <c r="CL24" s="979"/>
      <c r="CM24" s="977">
        <v>245</v>
      </c>
      <c r="CN24" s="978"/>
      <c r="CO24" s="978"/>
      <c r="CP24" s="978"/>
      <c r="CQ24" s="979"/>
      <c r="CR24" s="977">
        <v>159</v>
      </c>
      <c r="CS24" s="978"/>
      <c r="CT24" s="978"/>
      <c r="CU24" s="978"/>
      <c r="CV24" s="979"/>
      <c r="CW24" s="977">
        <v>154</v>
      </c>
      <c r="CX24" s="978"/>
      <c r="CY24" s="978"/>
      <c r="CZ24" s="978"/>
      <c r="DA24" s="979"/>
      <c r="DB24" s="977" t="s">
        <v>460</v>
      </c>
      <c r="DC24" s="978"/>
      <c r="DD24" s="978"/>
      <c r="DE24" s="978"/>
      <c r="DF24" s="979"/>
      <c r="DG24" s="977" t="s">
        <v>460</v>
      </c>
      <c r="DH24" s="978"/>
      <c r="DI24" s="978"/>
      <c r="DJ24" s="978"/>
      <c r="DK24" s="979"/>
      <c r="DL24" s="977">
        <v>386</v>
      </c>
      <c r="DM24" s="978"/>
      <c r="DN24" s="978"/>
      <c r="DO24" s="978"/>
      <c r="DP24" s="979"/>
      <c r="DQ24" s="977">
        <v>193</v>
      </c>
      <c r="DR24" s="978"/>
      <c r="DS24" s="978"/>
      <c r="DT24" s="978"/>
      <c r="DU24" s="979"/>
      <c r="DV24" s="980" t="s">
        <v>549</v>
      </c>
      <c r="DW24" s="981"/>
      <c r="DX24" s="981"/>
      <c r="DY24" s="981"/>
      <c r="DZ24" s="982"/>
      <c r="EA24" s="199"/>
    </row>
    <row r="25" spans="1:131" s="192" customFormat="1" ht="26.25" customHeight="1" thickBot="1">
      <c r="A25" s="1057" t="s">
        <v>350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537</v>
      </c>
      <c r="BT25" s="1003"/>
      <c r="BU25" s="1003"/>
      <c r="BV25" s="1003"/>
      <c r="BW25" s="1003"/>
      <c r="BX25" s="1003"/>
      <c r="BY25" s="1003"/>
      <c r="BZ25" s="1003"/>
      <c r="CA25" s="1003"/>
      <c r="CB25" s="1003"/>
      <c r="CC25" s="1003"/>
      <c r="CD25" s="1003"/>
      <c r="CE25" s="1003"/>
      <c r="CF25" s="1003"/>
      <c r="CG25" s="1004"/>
      <c r="CH25" s="977">
        <v>-25</v>
      </c>
      <c r="CI25" s="978"/>
      <c r="CJ25" s="978"/>
      <c r="CK25" s="978"/>
      <c r="CL25" s="979"/>
      <c r="CM25" s="977">
        <v>2138</v>
      </c>
      <c r="CN25" s="978"/>
      <c r="CO25" s="978"/>
      <c r="CP25" s="978"/>
      <c r="CQ25" s="979"/>
      <c r="CR25" s="977">
        <v>688</v>
      </c>
      <c r="CS25" s="978"/>
      <c r="CT25" s="978"/>
      <c r="CU25" s="978"/>
      <c r="CV25" s="979"/>
      <c r="CW25" s="977">
        <v>10</v>
      </c>
      <c r="CX25" s="978"/>
      <c r="CY25" s="978"/>
      <c r="CZ25" s="978"/>
      <c r="DA25" s="979"/>
      <c r="DB25" s="977" t="s">
        <v>460</v>
      </c>
      <c r="DC25" s="978"/>
      <c r="DD25" s="978"/>
      <c r="DE25" s="978"/>
      <c r="DF25" s="979"/>
      <c r="DG25" s="977" t="s">
        <v>460</v>
      </c>
      <c r="DH25" s="978"/>
      <c r="DI25" s="978"/>
      <c r="DJ25" s="978"/>
      <c r="DK25" s="979"/>
      <c r="DL25" s="977" t="s">
        <v>460</v>
      </c>
      <c r="DM25" s="978"/>
      <c r="DN25" s="978"/>
      <c r="DO25" s="978"/>
      <c r="DP25" s="979"/>
      <c r="DQ25" s="977" t="s">
        <v>460</v>
      </c>
      <c r="DR25" s="978"/>
      <c r="DS25" s="978"/>
      <c r="DT25" s="978"/>
      <c r="DU25" s="979"/>
      <c r="DV25" s="980" t="s">
        <v>549</v>
      </c>
      <c r="DW25" s="981"/>
      <c r="DX25" s="981"/>
      <c r="DY25" s="981"/>
      <c r="DZ25" s="982"/>
      <c r="EA25" s="191"/>
    </row>
    <row r="26" spans="1:131" s="192" customFormat="1" ht="26.25" customHeight="1">
      <c r="A26" s="983" t="s">
        <v>317</v>
      </c>
      <c r="B26" s="984"/>
      <c r="C26" s="984"/>
      <c r="D26" s="984"/>
      <c r="E26" s="984"/>
      <c r="F26" s="984"/>
      <c r="G26" s="984"/>
      <c r="H26" s="984"/>
      <c r="I26" s="984"/>
      <c r="J26" s="984"/>
      <c r="K26" s="984"/>
      <c r="L26" s="984"/>
      <c r="M26" s="984"/>
      <c r="N26" s="984"/>
      <c r="O26" s="984"/>
      <c r="P26" s="985"/>
      <c r="Q26" s="989" t="s">
        <v>351</v>
      </c>
      <c r="R26" s="990"/>
      <c r="S26" s="990"/>
      <c r="T26" s="990"/>
      <c r="U26" s="991"/>
      <c r="V26" s="989" t="s">
        <v>352</v>
      </c>
      <c r="W26" s="990"/>
      <c r="X26" s="990"/>
      <c r="Y26" s="990"/>
      <c r="Z26" s="991"/>
      <c r="AA26" s="989" t="s">
        <v>353</v>
      </c>
      <c r="AB26" s="990"/>
      <c r="AC26" s="990"/>
      <c r="AD26" s="990"/>
      <c r="AE26" s="990"/>
      <c r="AF26" s="1053" t="s">
        <v>354</v>
      </c>
      <c r="AG26" s="996"/>
      <c r="AH26" s="996"/>
      <c r="AI26" s="996"/>
      <c r="AJ26" s="1054"/>
      <c r="AK26" s="990" t="s">
        <v>355</v>
      </c>
      <c r="AL26" s="990"/>
      <c r="AM26" s="990"/>
      <c r="AN26" s="990"/>
      <c r="AO26" s="991"/>
      <c r="AP26" s="989" t="s">
        <v>356</v>
      </c>
      <c r="AQ26" s="990"/>
      <c r="AR26" s="990"/>
      <c r="AS26" s="990"/>
      <c r="AT26" s="991"/>
      <c r="AU26" s="989" t="s">
        <v>357</v>
      </c>
      <c r="AV26" s="990"/>
      <c r="AW26" s="990"/>
      <c r="AX26" s="990"/>
      <c r="AY26" s="991"/>
      <c r="AZ26" s="989" t="s">
        <v>358</v>
      </c>
      <c r="BA26" s="990"/>
      <c r="BB26" s="990"/>
      <c r="BC26" s="990"/>
      <c r="BD26" s="991"/>
      <c r="BE26" s="989" t="s">
        <v>324</v>
      </c>
      <c r="BF26" s="990"/>
      <c r="BG26" s="990"/>
      <c r="BH26" s="990"/>
      <c r="BI26" s="1005"/>
      <c r="BJ26" s="197"/>
      <c r="BK26" s="197"/>
      <c r="BL26" s="197"/>
      <c r="BM26" s="197"/>
      <c r="BN26" s="197"/>
      <c r="BO26" s="210"/>
      <c r="BP26" s="210"/>
      <c r="BQ26" s="207">
        <v>20</v>
      </c>
      <c r="BR26" s="208"/>
      <c r="BS26" s="1002" t="s">
        <v>538</v>
      </c>
      <c r="BT26" s="1003"/>
      <c r="BU26" s="1003"/>
      <c r="BV26" s="1003"/>
      <c r="BW26" s="1003"/>
      <c r="BX26" s="1003"/>
      <c r="BY26" s="1003"/>
      <c r="BZ26" s="1003"/>
      <c r="CA26" s="1003"/>
      <c r="CB26" s="1003"/>
      <c r="CC26" s="1003"/>
      <c r="CD26" s="1003"/>
      <c r="CE26" s="1003"/>
      <c r="CF26" s="1003"/>
      <c r="CG26" s="1004"/>
      <c r="CH26" s="977">
        <v>-2</v>
      </c>
      <c r="CI26" s="978"/>
      <c r="CJ26" s="978"/>
      <c r="CK26" s="978"/>
      <c r="CL26" s="979"/>
      <c r="CM26" s="977">
        <v>1034</v>
      </c>
      <c r="CN26" s="978"/>
      <c r="CO26" s="978"/>
      <c r="CP26" s="978"/>
      <c r="CQ26" s="979"/>
      <c r="CR26" s="977">
        <v>500</v>
      </c>
      <c r="CS26" s="978"/>
      <c r="CT26" s="978"/>
      <c r="CU26" s="978"/>
      <c r="CV26" s="979"/>
      <c r="CW26" s="977">
        <v>1</v>
      </c>
      <c r="CX26" s="978"/>
      <c r="CY26" s="978"/>
      <c r="CZ26" s="978"/>
      <c r="DA26" s="979"/>
      <c r="DB26" s="977">
        <v>17</v>
      </c>
      <c r="DC26" s="978"/>
      <c r="DD26" s="978"/>
      <c r="DE26" s="978"/>
      <c r="DF26" s="979"/>
      <c r="DG26" s="977" t="s">
        <v>460</v>
      </c>
      <c r="DH26" s="978"/>
      <c r="DI26" s="978"/>
      <c r="DJ26" s="978"/>
      <c r="DK26" s="979"/>
      <c r="DL26" s="977" t="s">
        <v>460</v>
      </c>
      <c r="DM26" s="978"/>
      <c r="DN26" s="978"/>
      <c r="DO26" s="978"/>
      <c r="DP26" s="979"/>
      <c r="DQ26" s="977" t="s">
        <v>460</v>
      </c>
      <c r="DR26" s="978"/>
      <c r="DS26" s="978"/>
      <c r="DT26" s="978"/>
      <c r="DU26" s="979"/>
      <c r="DV26" s="980" t="s">
        <v>550</v>
      </c>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539</v>
      </c>
      <c r="BT27" s="1003"/>
      <c r="BU27" s="1003"/>
      <c r="BV27" s="1003"/>
      <c r="BW27" s="1003"/>
      <c r="BX27" s="1003"/>
      <c r="BY27" s="1003"/>
      <c r="BZ27" s="1003"/>
      <c r="CA27" s="1003"/>
      <c r="CB27" s="1003"/>
      <c r="CC27" s="1003"/>
      <c r="CD27" s="1003"/>
      <c r="CE27" s="1003"/>
      <c r="CF27" s="1003"/>
      <c r="CG27" s="1004"/>
      <c r="CH27" s="977">
        <v>-1</v>
      </c>
      <c r="CI27" s="978"/>
      <c r="CJ27" s="978"/>
      <c r="CK27" s="978"/>
      <c r="CL27" s="979"/>
      <c r="CM27" s="977">
        <v>220</v>
      </c>
      <c r="CN27" s="978"/>
      <c r="CO27" s="978"/>
      <c r="CP27" s="978"/>
      <c r="CQ27" s="979"/>
      <c r="CR27" s="977">
        <v>96</v>
      </c>
      <c r="CS27" s="978"/>
      <c r="CT27" s="978"/>
      <c r="CU27" s="978"/>
      <c r="CV27" s="979"/>
      <c r="CW27" s="977">
        <v>2</v>
      </c>
      <c r="CX27" s="978"/>
      <c r="CY27" s="978"/>
      <c r="CZ27" s="978"/>
      <c r="DA27" s="979"/>
      <c r="DB27" s="977" t="s">
        <v>460</v>
      </c>
      <c r="DC27" s="978"/>
      <c r="DD27" s="978"/>
      <c r="DE27" s="978"/>
      <c r="DF27" s="979"/>
      <c r="DG27" s="977" t="s">
        <v>460</v>
      </c>
      <c r="DH27" s="978"/>
      <c r="DI27" s="978"/>
      <c r="DJ27" s="978"/>
      <c r="DK27" s="979"/>
      <c r="DL27" s="977" t="s">
        <v>460</v>
      </c>
      <c r="DM27" s="978"/>
      <c r="DN27" s="978"/>
      <c r="DO27" s="978"/>
      <c r="DP27" s="979"/>
      <c r="DQ27" s="977" t="s">
        <v>460</v>
      </c>
      <c r="DR27" s="978"/>
      <c r="DS27" s="978"/>
      <c r="DT27" s="978"/>
      <c r="DU27" s="979"/>
      <c r="DV27" s="980" t="s">
        <v>549</v>
      </c>
      <c r="DW27" s="981"/>
      <c r="DX27" s="981"/>
      <c r="DY27" s="981"/>
      <c r="DZ27" s="982"/>
      <c r="EA27" s="191"/>
    </row>
    <row r="28" spans="1:131" s="192" customFormat="1" ht="26.25" customHeight="1" thickTop="1">
      <c r="A28" s="211">
        <v>1</v>
      </c>
      <c r="B28" s="1044" t="s">
        <v>359</v>
      </c>
      <c r="C28" s="1045"/>
      <c r="D28" s="1045"/>
      <c r="E28" s="1045"/>
      <c r="F28" s="1045"/>
      <c r="G28" s="1045"/>
      <c r="H28" s="1045"/>
      <c r="I28" s="1045"/>
      <c r="J28" s="1045"/>
      <c r="K28" s="1045"/>
      <c r="L28" s="1045"/>
      <c r="M28" s="1045"/>
      <c r="N28" s="1045"/>
      <c r="O28" s="1045"/>
      <c r="P28" s="1046"/>
      <c r="Q28" s="1047">
        <v>3997</v>
      </c>
      <c r="R28" s="1048"/>
      <c r="S28" s="1048"/>
      <c r="T28" s="1048"/>
      <c r="U28" s="1048"/>
      <c r="V28" s="1048">
        <v>2739</v>
      </c>
      <c r="W28" s="1048"/>
      <c r="X28" s="1048"/>
      <c r="Y28" s="1048"/>
      <c r="Z28" s="1048"/>
      <c r="AA28" s="1048">
        <v>1258</v>
      </c>
      <c r="AB28" s="1048"/>
      <c r="AC28" s="1048"/>
      <c r="AD28" s="1048"/>
      <c r="AE28" s="1049"/>
      <c r="AF28" s="1050">
        <v>3517</v>
      </c>
      <c r="AG28" s="1048"/>
      <c r="AH28" s="1048"/>
      <c r="AI28" s="1048"/>
      <c r="AJ28" s="1051"/>
      <c r="AK28" s="1052">
        <v>52</v>
      </c>
      <c r="AL28" s="1040"/>
      <c r="AM28" s="1040"/>
      <c r="AN28" s="1040"/>
      <c r="AO28" s="1040"/>
      <c r="AP28" s="1040">
        <v>5771</v>
      </c>
      <c r="AQ28" s="1040"/>
      <c r="AR28" s="1040"/>
      <c r="AS28" s="1040"/>
      <c r="AT28" s="1040"/>
      <c r="AU28" s="1040" t="s">
        <v>460</v>
      </c>
      <c r="AV28" s="1040"/>
      <c r="AW28" s="1040"/>
      <c r="AX28" s="1040"/>
      <c r="AY28" s="1040"/>
      <c r="AZ28" s="1041" t="s">
        <v>460</v>
      </c>
      <c r="BA28" s="1041"/>
      <c r="BB28" s="1041"/>
      <c r="BC28" s="1041"/>
      <c r="BD28" s="1041"/>
      <c r="BE28" s="1042" t="s">
        <v>360</v>
      </c>
      <c r="BF28" s="1042"/>
      <c r="BG28" s="1042"/>
      <c r="BH28" s="1042"/>
      <c r="BI28" s="1043"/>
      <c r="BJ28" s="197"/>
      <c r="BK28" s="197"/>
      <c r="BL28" s="197"/>
      <c r="BM28" s="197"/>
      <c r="BN28" s="197"/>
      <c r="BO28" s="210"/>
      <c r="BP28" s="210"/>
      <c r="BQ28" s="207">
        <v>22</v>
      </c>
      <c r="BR28" s="208"/>
      <c r="BS28" s="1002" t="s">
        <v>540</v>
      </c>
      <c r="BT28" s="1003"/>
      <c r="BU28" s="1003"/>
      <c r="BV28" s="1003"/>
      <c r="BW28" s="1003"/>
      <c r="BX28" s="1003"/>
      <c r="BY28" s="1003"/>
      <c r="BZ28" s="1003"/>
      <c r="CA28" s="1003"/>
      <c r="CB28" s="1003"/>
      <c r="CC28" s="1003"/>
      <c r="CD28" s="1003"/>
      <c r="CE28" s="1003"/>
      <c r="CF28" s="1003"/>
      <c r="CG28" s="1004"/>
      <c r="CH28" s="977">
        <v>0</v>
      </c>
      <c r="CI28" s="978"/>
      <c r="CJ28" s="978"/>
      <c r="CK28" s="978"/>
      <c r="CL28" s="979"/>
      <c r="CM28" s="977">
        <v>65</v>
      </c>
      <c r="CN28" s="978"/>
      <c r="CO28" s="978"/>
      <c r="CP28" s="978"/>
      <c r="CQ28" s="979"/>
      <c r="CR28" s="977">
        <v>5</v>
      </c>
      <c r="CS28" s="978"/>
      <c r="CT28" s="978"/>
      <c r="CU28" s="978"/>
      <c r="CV28" s="979"/>
      <c r="CW28" s="977">
        <v>2</v>
      </c>
      <c r="CX28" s="978"/>
      <c r="CY28" s="978"/>
      <c r="CZ28" s="978"/>
      <c r="DA28" s="979"/>
      <c r="DB28" s="977" t="s">
        <v>460</v>
      </c>
      <c r="DC28" s="978"/>
      <c r="DD28" s="978"/>
      <c r="DE28" s="978"/>
      <c r="DF28" s="979"/>
      <c r="DG28" s="977" t="s">
        <v>460</v>
      </c>
      <c r="DH28" s="978"/>
      <c r="DI28" s="978"/>
      <c r="DJ28" s="978"/>
      <c r="DK28" s="979"/>
      <c r="DL28" s="977" t="s">
        <v>460</v>
      </c>
      <c r="DM28" s="978"/>
      <c r="DN28" s="978"/>
      <c r="DO28" s="978"/>
      <c r="DP28" s="979"/>
      <c r="DQ28" s="977" t="s">
        <v>460</v>
      </c>
      <c r="DR28" s="978"/>
      <c r="DS28" s="978"/>
      <c r="DT28" s="978"/>
      <c r="DU28" s="979"/>
      <c r="DV28" s="980" t="s">
        <v>550</v>
      </c>
      <c r="DW28" s="981"/>
      <c r="DX28" s="981"/>
      <c r="DY28" s="981"/>
      <c r="DZ28" s="982"/>
      <c r="EA28" s="191"/>
    </row>
    <row r="29" spans="1:131" s="192" customFormat="1" ht="26.25" customHeight="1">
      <c r="A29" s="211">
        <v>2</v>
      </c>
      <c r="B29" s="1031" t="s">
        <v>361</v>
      </c>
      <c r="C29" s="1032"/>
      <c r="D29" s="1032"/>
      <c r="E29" s="1032"/>
      <c r="F29" s="1032"/>
      <c r="G29" s="1032"/>
      <c r="H29" s="1032"/>
      <c r="I29" s="1032"/>
      <c r="J29" s="1032"/>
      <c r="K29" s="1032"/>
      <c r="L29" s="1032"/>
      <c r="M29" s="1032"/>
      <c r="N29" s="1032"/>
      <c r="O29" s="1032"/>
      <c r="P29" s="1033"/>
      <c r="Q29" s="1038">
        <v>5290</v>
      </c>
      <c r="R29" s="1035"/>
      <c r="S29" s="1035"/>
      <c r="T29" s="1035"/>
      <c r="U29" s="1035"/>
      <c r="V29" s="1035">
        <v>4376</v>
      </c>
      <c r="W29" s="1035"/>
      <c r="X29" s="1035"/>
      <c r="Y29" s="1035"/>
      <c r="Z29" s="1035"/>
      <c r="AA29" s="1035">
        <v>914</v>
      </c>
      <c r="AB29" s="1035"/>
      <c r="AC29" s="1035"/>
      <c r="AD29" s="1035"/>
      <c r="AE29" s="1039"/>
      <c r="AF29" s="1034">
        <v>3908</v>
      </c>
      <c r="AG29" s="1035"/>
      <c r="AH29" s="1035"/>
      <c r="AI29" s="1035"/>
      <c r="AJ29" s="1036"/>
      <c r="AK29" s="968">
        <v>51</v>
      </c>
      <c r="AL29" s="959"/>
      <c r="AM29" s="959"/>
      <c r="AN29" s="959"/>
      <c r="AO29" s="959"/>
      <c r="AP29" s="959">
        <v>22633</v>
      </c>
      <c r="AQ29" s="959"/>
      <c r="AR29" s="959"/>
      <c r="AS29" s="959"/>
      <c r="AT29" s="959"/>
      <c r="AU29" s="959" t="s">
        <v>460</v>
      </c>
      <c r="AV29" s="959"/>
      <c r="AW29" s="959"/>
      <c r="AX29" s="959"/>
      <c r="AY29" s="959"/>
      <c r="AZ29" s="1037" t="s">
        <v>460</v>
      </c>
      <c r="BA29" s="1037"/>
      <c r="BB29" s="1037"/>
      <c r="BC29" s="1037"/>
      <c r="BD29" s="1037"/>
      <c r="BE29" s="1029" t="s">
        <v>360</v>
      </c>
      <c r="BF29" s="1029"/>
      <c r="BG29" s="1029"/>
      <c r="BH29" s="1029"/>
      <c r="BI29" s="1030"/>
      <c r="BJ29" s="197"/>
      <c r="BK29" s="197"/>
      <c r="BL29" s="197"/>
      <c r="BM29" s="197"/>
      <c r="BN29" s="197"/>
      <c r="BO29" s="210"/>
      <c r="BP29" s="210"/>
      <c r="BQ29" s="207">
        <v>23</v>
      </c>
      <c r="BR29" s="208" t="s">
        <v>518</v>
      </c>
      <c r="BS29" s="1002" t="s">
        <v>541</v>
      </c>
      <c r="BT29" s="1003"/>
      <c r="BU29" s="1003"/>
      <c r="BV29" s="1003"/>
      <c r="BW29" s="1003"/>
      <c r="BX29" s="1003"/>
      <c r="BY29" s="1003"/>
      <c r="BZ29" s="1003"/>
      <c r="CA29" s="1003"/>
      <c r="CB29" s="1003"/>
      <c r="CC29" s="1003"/>
      <c r="CD29" s="1003"/>
      <c r="CE29" s="1003"/>
      <c r="CF29" s="1003"/>
      <c r="CG29" s="1004"/>
      <c r="CH29" s="977">
        <v>0</v>
      </c>
      <c r="CI29" s="978"/>
      <c r="CJ29" s="978"/>
      <c r="CK29" s="978"/>
      <c r="CL29" s="979"/>
      <c r="CM29" s="977">
        <v>-149</v>
      </c>
      <c r="CN29" s="978"/>
      <c r="CO29" s="978"/>
      <c r="CP29" s="978"/>
      <c r="CQ29" s="979"/>
      <c r="CR29" s="977">
        <v>68</v>
      </c>
      <c r="CS29" s="978"/>
      <c r="CT29" s="978"/>
      <c r="CU29" s="978"/>
      <c r="CV29" s="979"/>
      <c r="CW29" s="977">
        <v>112</v>
      </c>
      <c r="CX29" s="978"/>
      <c r="CY29" s="978"/>
      <c r="CZ29" s="978"/>
      <c r="DA29" s="979"/>
      <c r="DB29" s="977">
        <v>20207</v>
      </c>
      <c r="DC29" s="978"/>
      <c r="DD29" s="978"/>
      <c r="DE29" s="978"/>
      <c r="DF29" s="979"/>
      <c r="DG29" s="977" t="s">
        <v>460</v>
      </c>
      <c r="DH29" s="978"/>
      <c r="DI29" s="978"/>
      <c r="DJ29" s="978"/>
      <c r="DK29" s="979"/>
      <c r="DL29" s="977">
        <v>8034</v>
      </c>
      <c r="DM29" s="978"/>
      <c r="DN29" s="978"/>
      <c r="DO29" s="978"/>
      <c r="DP29" s="979"/>
      <c r="DQ29" s="977">
        <v>7230</v>
      </c>
      <c r="DR29" s="978"/>
      <c r="DS29" s="978"/>
      <c r="DT29" s="978"/>
      <c r="DU29" s="979"/>
      <c r="DV29" s="980" t="s">
        <v>549</v>
      </c>
      <c r="DW29" s="981"/>
      <c r="DX29" s="981"/>
      <c r="DY29" s="981"/>
      <c r="DZ29" s="982"/>
      <c r="EA29" s="191"/>
    </row>
    <row r="30" spans="1:131" s="192" customFormat="1" ht="26.25" customHeight="1">
      <c r="A30" s="211">
        <v>3</v>
      </c>
      <c r="B30" s="1031" t="s">
        <v>362</v>
      </c>
      <c r="C30" s="1032"/>
      <c r="D30" s="1032"/>
      <c r="E30" s="1032"/>
      <c r="F30" s="1032"/>
      <c r="G30" s="1032"/>
      <c r="H30" s="1032"/>
      <c r="I30" s="1032"/>
      <c r="J30" s="1032"/>
      <c r="K30" s="1032"/>
      <c r="L30" s="1032"/>
      <c r="M30" s="1032"/>
      <c r="N30" s="1032"/>
      <c r="O30" s="1032"/>
      <c r="P30" s="1033"/>
      <c r="Q30" s="1038">
        <v>10940</v>
      </c>
      <c r="R30" s="1035"/>
      <c r="S30" s="1035"/>
      <c r="T30" s="1035"/>
      <c r="U30" s="1035"/>
      <c r="V30" s="1035">
        <v>10296</v>
      </c>
      <c r="W30" s="1035"/>
      <c r="X30" s="1035"/>
      <c r="Y30" s="1035"/>
      <c r="Z30" s="1035"/>
      <c r="AA30" s="1035">
        <v>644</v>
      </c>
      <c r="AB30" s="1035"/>
      <c r="AC30" s="1035"/>
      <c r="AD30" s="1035"/>
      <c r="AE30" s="1039"/>
      <c r="AF30" s="1034">
        <v>460</v>
      </c>
      <c r="AG30" s="1035"/>
      <c r="AH30" s="1035"/>
      <c r="AI30" s="1035"/>
      <c r="AJ30" s="1036"/>
      <c r="AK30" s="968">
        <v>2345</v>
      </c>
      <c r="AL30" s="959"/>
      <c r="AM30" s="959"/>
      <c r="AN30" s="959"/>
      <c r="AO30" s="959"/>
      <c r="AP30" s="959">
        <v>25053</v>
      </c>
      <c r="AQ30" s="959"/>
      <c r="AR30" s="959"/>
      <c r="AS30" s="959"/>
      <c r="AT30" s="959"/>
      <c r="AU30" s="959">
        <v>25053</v>
      </c>
      <c r="AV30" s="959"/>
      <c r="AW30" s="959"/>
      <c r="AX30" s="959"/>
      <c r="AY30" s="959"/>
      <c r="AZ30" s="1037" t="s">
        <v>460</v>
      </c>
      <c r="BA30" s="1037"/>
      <c r="BB30" s="1037"/>
      <c r="BC30" s="1037"/>
      <c r="BD30" s="1037"/>
      <c r="BE30" s="1029" t="s">
        <v>363</v>
      </c>
      <c r="BF30" s="1029"/>
      <c r="BG30" s="1029"/>
      <c r="BH30" s="1029"/>
      <c r="BI30" s="1030"/>
      <c r="BJ30" s="197"/>
      <c r="BK30" s="197"/>
      <c r="BL30" s="197"/>
      <c r="BM30" s="197"/>
      <c r="BN30" s="197"/>
      <c r="BO30" s="210"/>
      <c r="BP30" s="210"/>
      <c r="BQ30" s="207">
        <v>24</v>
      </c>
      <c r="BR30" s="208"/>
      <c r="BS30" s="1002" t="s">
        <v>542</v>
      </c>
      <c r="BT30" s="1003"/>
      <c r="BU30" s="1003"/>
      <c r="BV30" s="1003"/>
      <c r="BW30" s="1003"/>
      <c r="BX30" s="1003"/>
      <c r="BY30" s="1003"/>
      <c r="BZ30" s="1003"/>
      <c r="CA30" s="1003"/>
      <c r="CB30" s="1003"/>
      <c r="CC30" s="1003"/>
      <c r="CD30" s="1003"/>
      <c r="CE30" s="1003"/>
      <c r="CF30" s="1003"/>
      <c r="CG30" s="1004"/>
      <c r="CH30" s="977">
        <v>0</v>
      </c>
      <c r="CI30" s="978"/>
      <c r="CJ30" s="978"/>
      <c r="CK30" s="978"/>
      <c r="CL30" s="979"/>
      <c r="CM30" s="977">
        <v>41</v>
      </c>
      <c r="CN30" s="978"/>
      <c r="CO30" s="978"/>
      <c r="CP30" s="978"/>
      <c r="CQ30" s="979"/>
      <c r="CR30" s="977">
        <v>30</v>
      </c>
      <c r="CS30" s="978"/>
      <c r="CT30" s="978"/>
      <c r="CU30" s="978"/>
      <c r="CV30" s="979"/>
      <c r="CW30" s="977" t="s">
        <v>460</v>
      </c>
      <c r="CX30" s="978"/>
      <c r="CY30" s="978"/>
      <c r="CZ30" s="978"/>
      <c r="DA30" s="979"/>
      <c r="DB30" s="977" t="s">
        <v>460</v>
      </c>
      <c r="DC30" s="978"/>
      <c r="DD30" s="978"/>
      <c r="DE30" s="978"/>
      <c r="DF30" s="979"/>
      <c r="DG30" s="977" t="s">
        <v>460</v>
      </c>
      <c r="DH30" s="978"/>
      <c r="DI30" s="978"/>
      <c r="DJ30" s="978"/>
      <c r="DK30" s="979"/>
      <c r="DL30" s="977" t="s">
        <v>460</v>
      </c>
      <c r="DM30" s="978"/>
      <c r="DN30" s="978"/>
      <c r="DO30" s="978"/>
      <c r="DP30" s="979"/>
      <c r="DQ30" s="977" t="s">
        <v>460</v>
      </c>
      <c r="DR30" s="978"/>
      <c r="DS30" s="978"/>
      <c r="DT30" s="978"/>
      <c r="DU30" s="979"/>
      <c r="DV30" s="980" t="s">
        <v>549</v>
      </c>
      <c r="DW30" s="981"/>
      <c r="DX30" s="981"/>
      <c r="DY30" s="981"/>
      <c r="DZ30" s="982"/>
      <c r="EA30" s="191"/>
    </row>
    <row r="31" spans="1:131" s="192" customFormat="1" ht="26.25" customHeight="1">
      <c r="A31" s="211">
        <v>4</v>
      </c>
      <c r="B31" s="1031"/>
      <c r="C31" s="1032"/>
      <c r="D31" s="1032"/>
      <c r="E31" s="1032"/>
      <c r="F31" s="1032"/>
      <c r="G31" s="1032"/>
      <c r="H31" s="1032"/>
      <c r="I31" s="1032"/>
      <c r="J31" s="1032"/>
      <c r="K31" s="1032"/>
      <c r="L31" s="1032"/>
      <c r="M31" s="1032"/>
      <c r="N31" s="1032"/>
      <c r="O31" s="1032"/>
      <c r="P31" s="1033"/>
      <c r="Q31" s="1038"/>
      <c r="R31" s="1035"/>
      <c r="S31" s="1035"/>
      <c r="T31" s="1035"/>
      <c r="U31" s="1035"/>
      <c r="V31" s="1035"/>
      <c r="W31" s="1035"/>
      <c r="X31" s="1035"/>
      <c r="Y31" s="1035"/>
      <c r="Z31" s="1035"/>
      <c r="AA31" s="1035"/>
      <c r="AB31" s="1035"/>
      <c r="AC31" s="1035"/>
      <c r="AD31" s="1035"/>
      <c r="AE31" s="1039"/>
      <c r="AF31" s="1034"/>
      <c r="AG31" s="1035"/>
      <c r="AH31" s="1035"/>
      <c r="AI31" s="1035"/>
      <c r="AJ31" s="1036"/>
      <c r="AK31" s="968"/>
      <c r="AL31" s="959"/>
      <c r="AM31" s="959"/>
      <c r="AN31" s="959"/>
      <c r="AO31" s="959"/>
      <c r="AP31" s="959"/>
      <c r="AQ31" s="959"/>
      <c r="AR31" s="959"/>
      <c r="AS31" s="959"/>
      <c r="AT31" s="959"/>
      <c r="AU31" s="959"/>
      <c r="AV31" s="959"/>
      <c r="AW31" s="959"/>
      <c r="AX31" s="959"/>
      <c r="AY31" s="959"/>
      <c r="AZ31" s="1037"/>
      <c r="BA31" s="1037"/>
      <c r="BB31" s="1037"/>
      <c r="BC31" s="1037"/>
      <c r="BD31" s="1037"/>
      <c r="BE31" s="1029"/>
      <c r="BF31" s="1029"/>
      <c r="BG31" s="1029"/>
      <c r="BH31" s="1029"/>
      <c r="BI31" s="1030"/>
      <c r="BJ31" s="197"/>
      <c r="BK31" s="197"/>
      <c r="BL31" s="197"/>
      <c r="BM31" s="197"/>
      <c r="BN31" s="197"/>
      <c r="BO31" s="210"/>
      <c r="BP31" s="210"/>
      <c r="BQ31" s="207">
        <v>25</v>
      </c>
      <c r="BR31" s="208"/>
      <c r="BS31" s="1002" t="s">
        <v>543</v>
      </c>
      <c r="BT31" s="1003"/>
      <c r="BU31" s="1003"/>
      <c r="BV31" s="1003"/>
      <c r="BW31" s="1003"/>
      <c r="BX31" s="1003"/>
      <c r="BY31" s="1003"/>
      <c r="BZ31" s="1003"/>
      <c r="CA31" s="1003"/>
      <c r="CB31" s="1003"/>
      <c r="CC31" s="1003"/>
      <c r="CD31" s="1003"/>
      <c r="CE31" s="1003"/>
      <c r="CF31" s="1003"/>
      <c r="CG31" s="1004"/>
      <c r="CH31" s="977">
        <v>0</v>
      </c>
      <c r="CI31" s="978"/>
      <c r="CJ31" s="978"/>
      <c r="CK31" s="978"/>
      <c r="CL31" s="979"/>
      <c r="CM31" s="977">
        <v>662</v>
      </c>
      <c r="CN31" s="978"/>
      <c r="CO31" s="978"/>
      <c r="CP31" s="978"/>
      <c r="CQ31" s="979"/>
      <c r="CR31" s="977">
        <v>150</v>
      </c>
      <c r="CS31" s="978"/>
      <c r="CT31" s="978"/>
      <c r="CU31" s="978"/>
      <c r="CV31" s="979"/>
      <c r="CW31" s="977" t="s">
        <v>460</v>
      </c>
      <c r="CX31" s="978"/>
      <c r="CY31" s="978"/>
      <c r="CZ31" s="978"/>
      <c r="DA31" s="979"/>
      <c r="DB31" s="977" t="s">
        <v>460</v>
      </c>
      <c r="DC31" s="978"/>
      <c r="DD31" s="978"/>
      <c r="DE31" s="978"/>
      <c r="DF31" s="979"/>
      <c r="DG31" s="977" t="s">
        <v>460</v>
      </c>
      <c r="DH31" s="978"/>
      <c r="DI31" s="978"/>
      <c r="DJ31" s="978"/>
      <c r="DK31" s="979"/>
      <c r="DL31" s="977" t="s">
        <v>460</v>
      </c>
      <c r="DM31" s="978"/>
      <c r="DN31" s="978"/>
      <c r="DO31" s="978"/>
      <c r="DP31" s="979"/>
      <c r="DQ31" s="977" t="s">
        <v>460</v>
      </c>
      <c r="DR31" s="978"/>
      <c r="DS31" s="978"/>
      <c r="DT31" s="978"/>
      <c r="DU31" s="979"/>
      <c r="DV31" s="980" t="s">
        <v>549</v>
      </c>
      <c r="DW31" s="981"/>
      <c r="DX31" s="981"/>
      <c r="DY31" s="981"/>
      <c r="DZ31" s="982"/>
      <c r="EA31" s="191"/>
    </row>
    <row r="32" spans="1:131" s="192" customFormat="1" ht="26.25" customHeight="1">
      <c r="A32" s="211">
        <v>5</v>
      </c>
      <c r="B32" s="1031"/>
      <c r="C32" s="1032"/>
      <c r="D32" s="1032"/>
      <c r="E32" s="1032"/>
      <c r="F32" s="1032"/>
      <c r="G32" s="1032"/>
      <c r="H32" s="1032"/>
      <c r="I32" s="1032"/>
      <c r="J32" s="1032"/>
      <c r="K32" s="1032"/>
      <c r="L32" s="1032"/>
      <c r="M32" s="1032"/>
      <c r="N32" s="1032"/>
      <c r="O32" s="1032"/>
      <c r="P32" s="1033"/>
      <c r="Q32" s="1038"/>
      <c r="R32" s="1035"/>
      <c r="S32" s="1035"/>
      <c r="T32" s="1035"/>
      <c r="U32" s="1035"/>
      <c r="V32" s="1035"/>
      <c r="W32" s="1035"/>
      <c r="X32" s="1035"/>
      <c r="Y32" s="1035"/>
      <c r="Z32" s="1035"/>
      <c r="AA32" s="1035"/>
      <c r="AB32" s="1035"/>
      <c r="AC32" s="1035"/>
      <c r="AD32" s="1035"/>
      <c r="AE32" s="1039"/>
      <c r="AF32" s="1034"/>
      <c r="AG32" s="1035"/>
      <c r="AH32" s="1035"/>
      <c r="AI32" s="1035"/>
      <c r="AJ32" s="1036"/>
      <c r="AK32" s="968"/>
      <c r="AL32" s="959"/>
      <c r="AM32" s="959"/>
      <c r="AN32" s="959"/>
      <c r="AO32" s="959"/>
      <c r="AP32" s="959"/>
      <c r="AQ32" s="959"/>
      <c r="AR32" s="959"/>
      <c r="AS32" s="959"/>
      <c r="AT32" s="959"/>
      <c r="AU32" s="959"/>
      <c r="AV32" s="959"/>
      <c r="AW32" s="959"/>
      <c r="AX32" s="959"/>
      <c r="AY32" s="959"/>
      <c r="AZ32" s="1037"/>
      <c r="BA32" s="1037"/>
      <c r="BB32" s="1037"/>
      <c r="BC32" s="1037"/>
      <c r="BD32" s="1037"/>
      <c r="BE32" s="1029"/>
      <c r="BF32" s="1029"/>
      <c r="BG32" s="1029"/>
      <c r="BH32" s="1029"/>
      <c r="BI32" s="1030"/>
      <c r="BJ32" s="197"/>
      <c r="BK32" s="197"/>
      <c r="BL32" s="197"/>
      <c r="BM32" s="197"/>
      <c r="BN32" s="197"/>
      <c r="BO32" s="210"/>
      <c r="BP32" s="210"/>
      <c r="BQ32" s="207">
        <v>26</v>
      </c>
      <c r="BR32" s="208"/>
      <c r="BS32" s="1002" t="s">
        <v>544</v>
      </c>
      <c r="BT32" s="1003"/>
      <c r="BU32" s="1003"/>
      <c r="BV32" s="1003"/>
      <c r="BW32" s="1003"/>
      <c r="BX32" s="1003"/>
      <c r="BY32" s="1003"/>
      <c r="BZ32" s="1003"/>
      <c r="CA32" s="1003"/>
      <c r="CB32" s="1003"/>
      <c r="CC32" s="1003"/>
      <c r="CD32" s="1003"/>
      <c r="CE32" s="1003"/>
      <c r="CF32" s="1003"/>
      <c r="CG32" s="1004"/>
      <c r="CH32" s="977">
        <v>16</v>
      </c>
      <c r="CI32" s="978"/>
      <c r="CJ32" s="978"/>
      <c r="CK32" s="978"/>
      <c r="CL32" s="979"/>
      <c r="CM32" s="977">
        <v>384</v>
      </c>
      <c r="CN32" s="978"/>
      <c r="CO32" s="978"/>
      <c r="CP32" s="978"/>
      <c r="CQ32" s="979"/>
      <c r="CR32" s="977">
        <v>8</v>
      </c>
      <c r="CS32" s="978"/>
      <c r="CT32" s="978"/>
      <c r="CU32" s="978"/>
      <c r="CV32" s="979"/>
      <c r="CW32" s="977">
        <v>46</v>
      </c>
      <c r="CX32" s="978"/>
      <c r="CY32" s="978"/>
      <c r="CZ32" s="978"/>
      <c r="DA32" s="979"/>
      <c r="DB32" s="977">
        <v>28</v>
      </c>
      <c r="DC32" s="978"/>
      <c r="DD32" s="978"/>
      <c r="DE32" s="978"/>
      <c r="DF32" s="979"/>
      <c r="DG32" s="977" t="s">
        <v>460</v>
      </c>
      <c r="DH32" s="978"/>
      <c r="DI32" s="978"/>
      <c r="DJ32" s="978"/>
      <c r="DK32" s="979"/>
      <c r="DL32" s="977" t="s">
        <v>460</v>
      </c>
      <c r="DM32" s="978"/>
      <c r="DN32" s="978"/>
      <c r="DO32" s="978"/>
      <c r="DP32" s="979"/>
      <c r="DQ32" s="977" t="s">
        <v>460</v>
      </c>
      <c r="DR32" s="978"/>
      <c r="DS32" s="978"/>
      <c r="DT32" s="978"/>
      <c r="DU32" s="979"/>
      <c r="DV32" s="980" t="s">
        <v>550</v>
      </c>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t="s">
        <v>545</v>
      </c>
      <c r="BT33" s="1003"/>
      <c r="BU33" s="1003"/>
      <c r="BV33" s="1003"/>
      <c r="BW33" s="1003"/>
      <c r="BX33" s="1003"/>
      <c r="BY33" s="1003"/>
      <c r="BZ33" s="1003"/>
      <c r="CA33" s="1003"/>
      <c r="CB33" s="1003"/>
      <c r="CC33" s="1003"/>
      <c r="CD33" s="1003"/>
      <c r="CE33" s="1003"/>
      <c r="CF33" s="1003"/>
      <c r="CG33" s="1004"/>
      <c r="CH33" s="977">
        <v>0</v>
      </c>
      <c r="CI33" s="978"/>
      <c r="CJ33" s="978"/>
      <c r="CK33" s="978"/>
      <c r="CL33" s="979"/>
      <c r="CM33" s="977">
        <v>370</v>
      </c>
      <c r="CN33" s="978"/>
      <c r="CO33" s="978"/>
      <c r="CP33" s="978"/>
      <c r="CQ33" s="979"/>
      <c r="CR33" s="977">
        <v>200</v>
      </c>
      <c r="CS33" s="978"/>
      <c r="CT33" s="978"/>
      <c r="CU33" s="978"/>
      <c r="CV33" s="979"/>
      <c r="CW33" s="977">
        <v>6</v>
      </c>
      <c r="CX33" s="978"/>
      <c r="CY33" s="978"/>
      <c r="CZ33" s="978"/>
      <c r="DA33" s="979"/>
      <c r="DB33" s="977" t="s">
        <v>460</v>
      </c>
      <c r="DC33" s="978"/>
      <c r="DD33" s="978"/>
      <c r="DE33" s="978"/>
      <c r="DF33" s="979"/>
      <c r="DG33" s="977" t="s">
        <v>460</v>
      </c>
      <c r="DH33" s="978"/>
      <c r="DI33" s="978"/>
      <c r="DJ33" s="978"/>
      <c r="DK33" s="979"/>
      <c r="DL33" s="977" t="s">
        <v>460</v>
      </c>
      <c r="DM33" s="978"/>
      <c r="DN33" s="978"/>
      <c r="DO33" s="978"/>
      <c r="DP33" s="979"/>
      <c r="DQ33" s="977" t="s">
        <v>460</v>
      </c>
      <c r="DR33" s="978"/>
      <c r="DS33" s="978"/>
      <c r="DT33" s="978"/>
      <c r="DU33" s="979"/>
      <c r="DV33" s="980" t="s">
        <v>549</v>
      </c>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t="s">
        <v>518</v>
      </c>
      <c r="BS34" s="1002" t="s">
        <v>546</v>
      </c>
      <c r="BT34" s="1003"/>
      <c r="BU34" s="1003"/>
      <c r="BV34" s="1003"/>
      <c r="BW34" s="1003"/>
      <c r="BX34" s="1003"/>
      <c r="BY34" s="1003"/>
      <c r="BZ34" s="1003"/>
      <c r="CA34" s="1003"/>
      <c r="CB34" s="1003"/>
      <c r="CC34" s="1003"/>
      <c r="CD34" s="1003"/>
      <c r="CE34" s="1003"/>
      <c r="CF34" s="1003"/>
      <c r="CG34" s="1004"/>
      <c r="CH34" s="977">
        <v>336</v>
      </c>
      <c r="CI34" s="978"/>
      <c r="CJ34" s="978"/>
      <c r="CK34" s="978"/>
      <c r="CL34" s="979"/>
      <c r="CM34" s="977">
        <v>3742</v>
      </c>
      <c r="CN34" s="978"/>
      <c r="CO34" s="978"/>
      <c r="CP34" s="978"/>
      <c r="CQ34" s="979"/>
      <c r="CR34" s="977">
        <v>1782</v>
      </c>
      <c r="CS34" s="978"/>
      <c r="CT34" s="978"/>
      <c r="CU34" s="978"/>
      <c r="CV34" s="979"/>
      <c r="CW34" s="977">
        <v>52</v>
      </c>
      <c r="CX34" s="978"/>
      <c r="CY34" s="978"/>
      <c r="CZ34" s="978"/>
      <c r="DA34" s="979"/>
      <c r="DB34" s="977" t="s">
        <v>460</v>
      </c>
      <c r="DC34" s="978"/>
      <c r="DD34" s="978"/>
      <c r="DE34" s="978"/>
      <c r="DF34" s="979"/>
      <c r="DG34" s="977" t="s">
        <v>460</v>
      </c>
      <c r="DH34" s="978"/>
      <c r="DI34" s="978"/>
      <c r="DJ34" s="978"/>
      <c r="DK34" s="979"/>
      <c r="DL34" s="977">
        <v>2851</v>
      </c>
      <c r="DM34" s="978"/>
      <c r="DN34" s="978"/>
      <c r="DO34" s="978"/>
      <c r="DP34" s="979"/>
      <c r="DQ34" s="977">
        <v>149</v>
      </c>
      <c r="DR34" s="978"/>
      <c r="DS34" s="978"/>
      <c r="DT34" s="978"/>
      <c r="DU34" s="979"/>
      <c r="DV34" s="980" t="s">
        <v>549</v>
      </c>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547</v>
      </c>
      <c r="BT35" s="1003"/>
      <c r="BU35" s="1003"/>
      <c r="BV35" s="1003"/>
      <c r="BW35" s="1003"/>
      <c r="BX35" s="1003"/>
      <c r="BY35" s="1003"/>
      <c r="BZ35" s="1003"/>
      <c r="CA35" s="1003"/>
      <c r="CB35" s="1003"/>
      <c r="CC35" s="1003"/>
      <c r="CD35" s="1003"/>
      <c r="CE35" s="1003"/>
      <c r="CF35" s="1003"/>
      <c r="CG35" s="1004"/>
      <c r="CH35" s="977">
        <v>2</v>
      </c>
      <c r="CI35" s="978"/>
      <c r="CJ35" s="978"/>
      <c r="CK35" s="978"/>
      <c r="CL35" s="979"/>
      <c r="CM35" s="977">
        <v>183</v>
      </c>
      <c r="CN35" s="978"/>
      <c r="CO35" s="978"/>
      <c r="CP35" s="978"/>
      <c r="CQ35" s="979"/>
      <c r="CR35" s="977">
        <v>250</v>
      </c>
      <c r="CS35" s="978"/>
      <c r="CT35" s="978"/>
      <c r="CU35" s="978"/>
      <c r="CV35" s="979"/>
      <c r="CW35" s="977" t="s">
        <v>460</v>
      </c>
      <c r="CX35" s="978"/>
      <c r="CY35" s="978"/>
      <c r="CZ35" s="978"/>
      <c r="DA35" s="979"/>
      <c r="DB35" s="977" t="s">
        <v>460</v>
      </c>
      <c r="DC35" s="978"/>
      <c r="DD35" s="978"/>
      <c r="DE35" s="978"/>
      <c r="DF35" s="979"/>
      <c r="DG35" s="977" t="s">
        <v>460</v>
      </c>
      <c r="DH35" s="978"/>
      <c r="DI35" s="978"/>
      <c r="DJ35" s="978"/>
      <c r="DK35" s="979"/>
      <c r="DL35" s="977" t="s">
        <v>460</v>
      </c>
      <c r="DM35" s="978"/>
      <c r="DN35" s="978"/>
      <c r="DO35" s="978"/>
      <c r="DP35" s="979"/>
      <c r="DQ35" s="977" t="s">
        <v>460</v>
      </c>
      <c r="DR35" s="978"/>
      <c r="DS35" s="978"/>
      <c r="DT35" s="978"/>
      <c r="DU35" s="979"/>
      <c r="DV35" s="980" t="s">
        <v>549</v>
      </c>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548</v>
      </c>
      <c r="BT36" s="1003"/>
      <c r="BU36" s="1003"/>
      <c r="BV36" s="1003"/>
      <c r="BW36" s="1003"/>
      <c r="BX36" s="1003"/>
      <c r="BY36" s="1003"/>
      <c r="BZ36" s="1003"/>
      <c r="CA36" s="1003"/>
      <c r="CB36" s="1003"/>
      <c r="CC36" s="1003"/>
      <c r="CD36" s="1003"/>
      <c r="CE36" s="1003"/>
      <c r="CF36" s="1003"/>
      <c r="CG36" s="1004"/>
      <c r="CH36" s="977">
        <v>73</v>
      </c>
      <c r="CI36" s="978"/>
      <c r="CJ36" s="978"/>
      <c r="CK36" s="978"/>
      <c r="CL36" s="979"/>
      <c r="CM36" s="977">
        <v>194</v>
      </c>
      <c r="CN36" s="978"/>
      <c r="CO36" s="978"/>
      <c r="CP36" s="978"/>
      <c r="CQ36" s="979"/>
      <c r="CR36" s="977">
        <v>30</v>
      </c>
      <c r="CS36" s="978"/>
      <c r="CT36" s="978"/>
      <c r="CU36" s="978"/>
      <c r="CV36" s="979"/>
      <c r="CW36" s="977" t="s">
        <v>460</v>
      </c>
      <c r="CX36" s="978"/>
      <c r="CY36" s="978"/>
      <c r="CZ36" s="978"/>
      <c r="DA36" s="979"/>
      <c r="DB36" s="977" t="s">
        <v>460</v>
      </c>
      <c r="DC36" s="978"/>
      <c r="DD36" s="978"/>
      <c r="DE36" s="978"/>
      <c r="DF36" s="979"/>
      <c r="DG36" s="977" t="s">
        <v>460</v>
      </c>
      <c r="DH36" s="978"/>
      <c r="DI36" s="978"/>
      <c r="DJ36" s="978"/>
      <c r="DK36" s="979"/>
      <c r="DL36" s="977" t="s">
        <v>460</v>
      </c>
      <c r="DM36" s="978"/>
      <c r="DN36" s="978"/>
      <c r="DO36" s="978"/>
      <c r="DP36" s="979"/>
      <c r="DQ36" s="977" t="s">
        <v>460</v>
      </c>
      <c r="DR36" s="978"/>
      <c r="DS36" s="978"/>
      <c r="DT36" s="978"/>
      <c r="DU36" s="979"/>
      <c r="DV36" s="980" t="s">
        <v>549</v>
      </c>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364</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347</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7884</v>
      </c>
      <c r="AG63" s="947"/>
      <c r="AH63" s="947"/>
      <c r="AI63" s="947"/>
      <c r="AJ63" s="1017"/>
      <c r="AK63" s="1018"/>
      <c r="AL63" s="951"/>
      <c r="AM63" s="951"/>
      <c r="AN63" s="951"/>
      <c r="AO63" s="951"/>
      <c r="AP63" s="947">
        <v>53457</v>
      </c>
      <c r="AQ63" s="947"/>
      <c r="AR63" s="947"/>
      <c r="AS63" s="947"/>
      <c r="AT63" s="947"/>
      <c r="AU63" s="947">
        <v>25053</v>
      </c>
      <c r="AV63" s="947"/>
      <c r="AW63" s="947"/>
      <c r="AX63" s="947"/>
      <c r="AY63" s="947"/>
      <c r="AZ63" s="1012"/>
      <c r="BA63" s="1012"/>
      <c r="BB63" s="1012"/>
      <c r="BC63" s="1012"/>
      <c r="BD63" s="1012"/>
      <c r="BE63" s="948"/>
      <c r="BF63" s="948"/>
      <c r="BG63" s="948"/>
      <c r="BH63" s="948"/>
      <c r="BI63" s="949"/>
      <c r="BJ63" s="1013" t="s">
        <v>137</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351</v>
      </c>
      <c r="R66" s="990"/>
      <c r="S66" s="990"/>
      <c r="T66" s="990"/>
      <c r="U66" s="991"/>
      <c r="V66" s="989" t="s">
        <v>352</v>
      </c>
      <c r="W66" s="990"/>
      <c r="X66" s="990"/>
      <c r="Y66" s="990"/>
      <c r="Z66" s="991"/>
      <c r="AA66" s="989" t="s">
        <v>353</v>
      </c>
      <c r="AB66" s="990"/>
      <c r="AC66" s="990"/>
      <c r="AD66" s="990"/>
      <c r="AE66" s="991"/>
      <c r="AF66" s="995" t="s">
        <v>354</v>
      </c>
      <c r="AG66" s="996"/>
      <c r="AH66" s="996"/>
      <c r="AI66" s="996"/>
      <c r="AJ66" s="997"/>
      <c r="AK66" s="989" t="s">
        <v>355</v>
      </c>
      <c r="AL66" s="984"/>
      <c r="AM66" s="984"/>
      <c r="AN66" s="984"/>
      <c r="AO66" s="985"/>
      <c r="AP66" s="989" t="s">
        <v>356</v>
      </c>
      <c r="AQ66" s="990"/>
      <c r="AR66" s="990"/>
      <c r="AS66" s="990"/>
      <c r="AT66" s="991"/>
      <c r="AU66" s="989" t="s">
        <v>368</v>
      </c>
      <c r="AV66" s="990"/>
      <c r="AW66" s="990"/>
      <c r="AX66" s="990"/>
      <c r="AY66" s="991"/>
      <c r="AZ66" s="989" t="s">
        <v>324</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t="s">
        <v>516</v>
      </c>
      <c r="C68" s="974"/>
      <c r="D68" s="974"/>
      <c r="E68" s="974"/>
      <c r="F68" s="974"/>
      <c r="G68" s="974"/>
      <c r="H68" s="974"/>
      <c r="I68" s="974"/>
      <c r="J68" s="974"/>
      <c r="K68" s="974"/>
      <c r="L68" s="974"/>
      <c r="M68" s="974"/>
      <c r="N68" s="974"/>
      <c r="O68" s="974"/>
      <c r="P68" s="975"/>
      <c r="Q68" s="976">
        <v>1054</v>
      </c>
      <c r="R68" s="970"/>
      <c r="S68" s="970"/>
      <c r="T68" s="970"/>
      <c r="U68" s="970"/>
      <c r="V68" s="970">
        <v>731</v>
      </c>
      <c r="W68" s="970"/>
      <c r="X68" s="970"/>
      <c r="Y68" s="970"/>
      <c r="Z68" s="970"/>
      <c r="AA68" s="970">
        <v>323</v>
      </c>
      <c r="AB68" s="970"/>
      <c r="AC68" s="970"/>
      <c r="AD68" s="970"/>
      <c r="AE68" s="970"/>
      <c r="AF68" s="970">
        <v>659</v>
      </c>
      <c r="AG68" s="970"/>
      <c r="AH68" s="970"/>
      <c r="AI68" s="970"/>
      <c r="AJ68" s="970"/>
      <c r="AK68" s="970">
        <v>4</v>
      </c>
      <c r="AL68" s="970"/>
      <c r="AM68" s="970"/>
      <c r="AN68" s="970"/>
      <c r="AO68" s="970"/>
      <c r="AP68" s="970">
        <v>938</v>
      </c>
      <c r="AQ68" s="970"/>
      <c r="AR68" s="970"/>
      <c r="AS68" s="970"/>
      <c r="AT68" s="970"/>
      <c r="AU68" s="970">
        <v>54</v>
      </c>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t="s">
        <v>517</v>
      </c>
      <c r="C69" s="963"/>
      <c r="D69" s="963"/>
      <c r="E69" s="963"/>
      <c r="F69" s="963"/>
      <c r="G69" s="963"/>
      <c r="H69" s="963"/>
      <c r="I69" s="963"/>
      <c r="J69" s="963"/>
      <c r="K69" s="963"/>
      <c r="L69" s="963"/>
      <c r="M69" s="963"/>
      <c r="N69" s="963"/>
      <c r="O69" s="963"/>
      <c r="P69" s="964"/>
      <c r="Q69" s="965">
        <v>193</v>
      </c>
      <c r="R69" s="959"/>
      <c r="S69" s="959"/>
      <c r="T69" s="959"/>
      <c r="U69" s="959"/>
      <c r="V69" s="959">
        <v>181</v>
      </c>
      <c r="W69" s="959"/>
      <c r="X69" s="959"/>
      <c r="Y69" s="959"/>
      <c r="Z69" s="959"/>
      <c r="AA69" s="959">
        <v>12</v>
      </c>
      <c r="AB69" s="959"/>
      <c r="AC69" s="959"/>
      <c r="AD69" s="959"/>
      <c r="AE69" s="959"/>
      <c r="AF69" s="959">
        <v>12</v>
      </c>
      <c r="AG69" s="959"/>
      <c r="AH69" s="959"/>
      <c r="AI69" s="959"/>
      <c r="AJ69" s="959"/>
      <c r="AK69" s="959" t="s">
        <v>460</v>
      </c>
      <c r="AL69" s="959"/>
      <c r="AM69" s="959"/>
      <c r="AN69" s="959"/>
      <c r="AO69" s="959"/>
      <c r="AP69" s="959" t="s">
        <v>460</v>
      </c>
      <c r="AQ69" s="959"/>
      <c r="AR69" s="959"/>
      <c r="AS69" s="959"/>
      <c r="AT69" s="959"/>
      <c r="AU69" s="959" t="s">
        <v>460</v>
      </c>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347</v>
      </c>
      <c r="B88" s="932" t="s">
        <v>369</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671</v>
      </c>
      <c r="AG88" s="947"/>
      <c r="AH88" s="947"/>
      <c r="AI88" s="947"/>
      <c r="AJ88" s="947"/>
      <c r="AK88" s="951"/>
      <c r="AL88" s="951"/>
      <c r="AM88" s="951"/>
      <c r="AN88" s="951"/>
      <c r="AO88" s="951"/>
      <c r="AP88" s="947">
        <v>938</v>
      </c>
      <c r="AQ88" s="947"/>
      <c r="AR88" s="947"/>
      <c r="AS88" s="947"/>
      <c r="AT88" s="947"/>
      <c r="AU88" s="947">
        <v>54</v>
      </c>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347</v>
      </c>
      <c r="BR102" s="932" t="s">
        <v>370</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29520</v>
      </c>
      <c r="CS102" s="939"/>
      <c r="CT102" s="939"/>
      <c r="CU102" s="939"/>
      <c r="CV102" s="940"/>
      <c r="CW102" s="938">
        <v>6874</v>
      </c>
      <c r="CX102" s="939"/>
      <c r="CY102" s="939"/>
      <c r="CZ102" s="939"/>
      <c r="DA102" s="940"/>
      <c r="DB102" s="938">
        <v>50259</v>
      </c>
      <c r="DC102" s="939"/>
      <c r="DD102" s="939"/>
      <c r="DE102" s="939"/>
      <c r="DF102" s="940"/>
      <c r="DG102" s="938">
        <v>1356</v>
      </c>
      <c r="DH102" s="939"/>
      <c r="DI102" s="939"/>
      <c r="DJ102" s="939"/>
      <c r="DK102" s="940"/>
      <c r="DL102" s="938">
        <v>11271</v>
      </c>
      <c r="DM102" s="939"/>
      <c r="DN102" s="939"/>
      <c r="DO102" s="939"/>
      <c r="DP102" s="940"/>
      <c r="DQ102" s="938">
        <v>7791</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372</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373</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374</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375</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376</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378</v>
      </c>
      <c r="AB109" s="882"/>
      <c r="AC109" s="882"/>
      <c r="AD109" s="882"/>
      <c r="AE109" s="883"/>
      <c r="AF109" s="884" t="s">
        <v>279</v>
      </c>
      <c r="AG109" s="882"/>
      <c r="AH109" s="882"/>
      <c r="AI109" s="882"/>
      <c r="AJ109" s="883"/>
      <c r="AK109" s="884" t="s">
        <v>278</v>
      </c>
      <c r="AL109" s="882"/>
      <c r="AM109" s="882"/>
      <c r="AN109" s="882"/>
      <c r="AO109" s="883"/>
      <c r="AP109" s="884" t="s">
        <v>379</v>
      </c>
      <c r="AQ109" s="882"/>
      <c r="AR109" s="882"/>
      <c r="AS109" s="882"/>
      <c r="AT109" s="913"/>
      <c r="AU109" s="881" t="s">
        <v>377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378</v>
      </c>
      <c r="BR109" s="882"/>
      <c r="BS109" s="882"/>
      <c r="BT109" s="882"/>
      <c r="BU109" s="883"/>
      <c r="BV109" s="884" t="s">
        <v>279</v>
      </c>
      <c r="BW109" s="882"/>
      <c r="BX109" s="882"/>
      <c r="BY109" s="882"/>
      <c r="BZ109" s="883"/>
      <c r="CA109" s="884" t="s">
        <v>278</v>
      </c>
      <c r="CB109" s="882"/>
      <c r="CC109" s="882"/>
      <c r="CD109" s="882"/>
      <c r="CE109" s="883"/>
      <c r="CF109" s="920" t="s">
        <v>379</v>
      </c>
      <c r="CG109" s="920"/>
      <c r="CH109" s="920"/>
      <c r="CI109" s="920"/>
      <c r="CJ109" s="920"/>
      <c r="CK109" s="884" t="s">
        <v>380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378</v>
      </c>
      <c r="DH109" s="882"/>
      <c r="DI109" s="882"/>
      <c r="DJ109" s="882"/>
      <c r="DK109" s="883"/>
      <c r="DL109" s="884" t="s">
        <v>279</v>
      </c>
      <c r="DM109" s="882"/>
      <c r="DN109" s="882"/>
      <c r="DO109" s="882"/>
      <c r="DP109" s="883"/>
      <c r="DQ109" s="884" t="s">
        <v>278</v>
      </c>
      <c r="DR109" s="882"/>
      <c r="DS109" s="882"/>
      <c r="DT109" s="882"/>
      <c r="DU109" s="883"/>
      <c r="DV109" s="884" t="s">
        <v>379</v>
      </c>
      <c r="DW109" s="882"/>
      <c r="DX109" s="882"/>
      <c r="DY109" s="882"/>
      <c r="DZ109" s="913"/>
    </row>
    <row r="110" spans="1:131" s="191" customFormat="1" ht="26.25" customHeight="1">
      <c r="A110" s="782" t="s">
        <v>381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89066132</v>
      </c>
      <c r="AB110" s="875"/>
      <c r="AC110" s="875"/>
      <c r="AD110" s="875"/>
      <c r="AE110" s="876"/>
      <c r="AF110" s="877">
        <v>88366130</v>
      </c>
      <c r="AG110" s="875"/>
      <c r="AH110" s="875"/>
      <c r="AI110" s="875"/>
      <c r="AJ110" s="876"/>
      <c r="AK110" s="877">
        <v>82395490</v>
      </c>
      <c r="AL110" s="875"/>
      <c r="AM110" s="875"/>
      <c r="AN110" s="875"/>
      <c r="AO110" s="876"/>
      <c r="AP110" s="878">
        <v>19.3</v>
      </c>
      <c r="AQ110" s="879"/>
      <c r="AR110" s="879"/>
      <c r="AS110" s="879"/>
      <c r="AT110" s="880"/>
      <c r="AU110" s="914" t="s">
        <v>59</v>
      </c>
      <c r="AV110" s="915"/>
      <c r="AW110" s="915"/>
      <c r="AX110" s="915"/>
      <c r="AY110" s="915"/>
      <c r="AZ110" s="837" t="s">
        <v>382</v>
      </c>
      <c r="BA110" s="783"/>
      <c r="BB110" s="783"/>
      <c r="BC110" s="783"/>
      <c r="BD110" s="783"/>
      <c r="BE110" s="783"/>
      <c r="BF110" s="783"/>
      <c r="BG110" s="783"/>
      <c r="BH110" s="783"/>
      <c r="BI110" s="783"/>
      <c r="BJ110" s="783"/>
      <c r="BK110" s="783"/>
      <c r="BL110" s="783"/>
      <c r="BM110" s="783"/>
      <c r="BN110" s="783"/>
      <c r="BO110" s="783"/>
      <c r="BP110" s="784"/>
      <c r="BQ110" s="838">
        <v>1791220909</v>
      </c>
      <c r="BR110" s="820"/>
      <c r="BS110" s="820"/>
      <c r="BT110" s="820"/>
      <c r="BU110" s="820"/>
      <c r="BV110" s="820">
        <v>1778451995</v>
      </c>
      <c r="BW110" s="820"/>
      <c r="BX110" s="820"/>
      <c r="BY110" s="820"/>
      <c r="BZ110" s="820"/>
      <c r="CA110" s="820">
        <v>1774615651</v>
      </c>
      <c r="CB110" s="820"/>
      <c r="CC110" s="820"/>
      <c r="CD110" s="820"/>
      <c r="CE110" s="820"/>
      <c r="CF110" s="847">
        <v>415</v>
      </c>
      <c r="CG110" s="848"/>
      <c r="CH110" s="848"/>
      <c r="CI110" s="848"/>
      <c r="CJ110" s="848"/>
      <c r="CK110" s="910" t="s">
        <v>383</v>
      </c>
      <c r="CL110" s="794"/>
      <c r="CM110" s="871" t="s">
        <v>384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137</v>
      </c>
      <c r="DH110" s="820"/>
      <c r="DI110" s="820"/>
      <c r="DJ110" s="820"/>
      <c r="DK110" s="820"/>
      <c r="DL110" s="820" t="s">
        <v>137</v>
      </c>
      <c r="DM110" s="820"/>
      <c r="DN110" s="820"/>
      <c r="DO110" s="820"/>
      <c r="DP110" s="820"/>
      <c r="DQ110" s="820" t="s">
        <v>137</v>
      </c>
      <c r="DR110" s="820"/>
      <c r="DS110" s="820"/>
      <c r="DT110" s="820"/>
      <c r="DU110" s="820"/>
      <c r="DV110" s="821" t="s">
        <v>137</v>
      </c>
      <c r="DW110" s="821"/>
      <c r="DX110" s="821"/>
      <c r="DY110" s="821"/>
      <c r="DZ110" s="822"/>
    </row>
    <row r="111" spans="1:131" s="191" customFormat="1" ht="26.25" customHeight="1">
      <c r="A111" s="749" t="s">
        <v>385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7127272</v>
      </c>
      <c r="AB111" s="904"/>
      <c r="AC111" s="904"/>
      <c r="AD111" s="904"/>
      <c r="AE111" s="905"/>
      <c r="AF111" s="906">
        <v>7198609</v>
      </c>
      <c r="AG111" s="904"/>
      <c r="AH111" s="904"/>
      <c r="AI111" s="904"/>
      <c r="AJ111" s="905"/>
      <c r="AK111" s="906">
        <v>5797138</v>
      </c>
      <c r="AL111" s="904"/>
      <c r="AM111" s="904"/>
      <c r="AN111" s="904"/>
      <c r="AO111" s="905"/>
      <c r="AP111" s="907">
        <v>1.4</v>
      </c>
      <c r="AQ111" s="908"/>
      <c r="AR111" s="908"/>
      <c r="AS111" s="908"/>
      <c r="AT111" s="909"/>
      <c r="AU111" s="916"/>
      <c r="AV111" s="917"/>
      <c r="AW111" s="917"/>
      <c r="AX111" s="917"/>
      <c r="AY111" s="917"/>
      <c r="AZ111" s="790" t="s">
        <v>386</v>
      </c>
      <c r="BA111" s="725"/>
      <c r="BB111" s="725"/>
      <c r="BC111" s="725"/>
      <c r="BD111" s="725"/>
      <c r="BE111" s="725"/>
      <c r="BF111" s="725"/>
      <c r="BG111" s="725"/>
      <c r="BH111" s="725"/>
      <c r="BI111" s="725"/>
      <c r="BJ111" s="725"/>
      <c r="BK111" s="725"/>
      <c r="BL111" s="725"/>
      <c r="BM111" s="725"/>
      <c r="BN111" s="725"/>
      <c r="BO111" s="725"/>
      <c r="BP111" s="726"/>
      <c r="BQ111" s="791">
        <v>5871276</v>
      </c>
      <c r="BR111" s="792"/>
      <c r="BS111" s="792"/>
      <c r="BT111" s="792"/>
      <c r="BU111" s="792"/>
      <c r="BV111" s="792">
        <v>4761042</v>
      </c>
      <c r="BW111" s="792"/>
      <c r="BX111" s="792"/>
      <c r="BY111" s="792"/>
      <c r="BZ111" s="792"/>
      <c r="CA111" s="792">
        <v>4139147</v>
      </c>
      <c r="CB111" s="792"/>
      <c r="CC111" s="792"/>
      <c r="CD111" s="792"/>
      <c r="CE111" s="792"/>
      <c r="CF111" s="856">
        <v>1</v>
      </c>
      <c r="CG111" s="857"/>
      <c r="CH111" s="857"/>
      <c r="CI111" s="857"/>
      <c r="CJ111" s="857"/>
      <c r="CK111" s="911"/>
      <c r="CL111" s="796"/>
      <c r="CM111" s="799" t="s">
        <v>387</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137</v>
      </c>
      <c r="DH111" s="792"/>
      <c r="DI111" s="792"/>
      <c r="DJ111" s="792"/>
      <c r="DK111" s="792"/>
      <c r="DL111" s="792" t="s">
        <v>137</v>
      </c>
      <c r="DM111" s="792"/>
      <c r="DN111" s="792"/>
      <c r="DO111" s="792"/>
      <c r="DP111" s="792"/>
      <c r="DQ111" s="792" t="s">
        <v>137</v>
      </c>
      <c r="DR111" s="792"/>
      <c r="DS111" s="792"/>
      <c r="DT111" s="792"/>
      <c r="DU111" s="792"/>
      <c r="DV111" s="769" t="s">
        <v>137</v>
      </c>
      <c r="DW111" s="769"/>
      <c r="DX111" s="769"/>
      <c r="DY111" s="769"/>
      <c r="DZ111" s="770"/>
    </row>
    <row r="112" spans="1:131" s="191" customFormat="1" ht="26.25" customHeight="1">
      <c r="A112" s="896" t="s">
        <v>388</v>
      </c>
      <c r="B112" s="897"/>
      <c r="C112" s="725" t="s">
        <v>389</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45829368</v>
      </c>
      <c r="AB112" s="755"/>
      <c r="AC112" s="755"/>
      <c r="AD112" s="755"/>
      <c r="AE112" s="756"/>
      <c r="AF112" s="757">
        <v>47543368</v>
      </c>
      <c r="AG112" s="755"/>
      <c r="AH112" s="755"/>
      <c r="AI112" s="755"/>
      <c r="AJ112" s="756"/>
      <c r="AK112" s="757">
        <v>48846491</v>
      </c>
      <c r="AL112" s="755"/>
      <c r="AM112" s="755"/>
      <c r="AN112" s="755"/>
      <c r="AO112" s="756"/>
      <c r="AP112" s="802">
        <v>11.4</v>
      </c>
      <c r="AQ112" s="803"/>
      <c r="AR112" s="803"/>
      <c r="AS112" s="803"/>
      <c r="AT112" s="804"/>
      <c r="AU112" s="916"/>
      <c r="AV112" s="917"/>
      <c r="AW112" s="917"/>
      <c r="AX112" s="917"/>
      <c r="AY112" s="917"/>
      <c r="AZ112" s="790" t="s">
        <v>390</v>
      </c>
      <c r="BA112" s="725"/>
      <c r="BB112" s="725"/>
      <c r="BC112" s="725"/>
      <c r="BD112" s="725"/>
      <c r="BE112" s="725"/>
      <c r="BF112" s="725"/>
      <c r="BG112" s="725"/>
      <c r="BH112" s="725"/>
      <c r="BI112" s="725"/>
      <c r="BJ112" s="725"/>
      <c r="BK112" s="725"/>
      <c r="BL112" s="725"/>
      <c r="BM112" s="725"/>
      <c r="BN112" s="725"/>
      <c r="BO112" s="725"/>
      <c r="BP112" s="726"/>
      <c r="BQ112" s="791">
        <v>27297067</v>
      </c>
      <c r="BR112" s="792"/>
      <c r="BS112" s="792"/>
      <c r="BT112" s="792"/>
      <c r="BU112" s="792"/>
      <c r="BV112" s="792">
        <v>26186419</v>
      </c>
      <c r="BW112" s="792"/>
      <c r="BX112" s="792"/>
      <c r="BY112" s="792"/>
      <c r="BZ112" s="792"/>
      <c r="CA112" s="792">
        <v>25053319</v>
      </c>
      <c r="CB112" s="792"/>
      <c r="CC112" s="792"/>
      <c r="CD112" s="792"/>
      <c r="CE112" s="792"/>
      <c r="CF112" s="856">
        <v>5.9</v>
      </c>
      <c r="CG112" s="857"/>
      <c r="CH112" s="857"/>
      <c r="CI112" s="857"/>
      <c r="CJ112" s="857"/>
      <c r="CK112" s="911"/>
      <c r="CL112" s="796"/>
      <c r="CM112" s="799" t="s">
        <v>391</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461763</v>
      </c>
      <c r="DH112" s="792"/>
      <c r="DI112" s="792"/>
      <c r="DJ112" s="792"/>
      <c r="DK112" s="792"/>
      <c r="DL112" s="792">
        <v>262804</v>
      </c>
      <c r="DM112" s="792"/>
      <c r="DN112" s="792"/>
      <c r="DO112" s="792"/>
      <c r="DP112" s="792"/>
      <c r="DQ112" s="792">
        <v>132818</v>
      </c>
      <c r="DR112" s="792"/>
      <c r="DS112" s="792"/>
      <c r="DT112" s="792"/>
      <c r="DU112" s="792"/>
      <c r="DV112" s="769">
        <v>0</v>
      </c>
      <c r="DW112" s="769"/>
      <c r="DX112" s="769"/>
      <c r="DY112" s="769"/>
      <c r="DZ112" s="770"/>
    </row>
    <row r="113" spans="1:130" s="191" customFormat="1" ht="26.25" customHeight="1">
      <c r="A113" s="898"/>
      <c r="B113" s="899"/>
      <c r="C113" s="725" t="s">
        <v>392</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974194</v>
      </c>
      <c r="AB113" s="755"/>
      <c r="AC113" s="755"/>
      <c r="AD113" s="755"/>
      <c r="AE113" s="756"/>
      <c r="AF113" s="757">
        <v>965474</v>
      </c>
      <c r="AG113" s="755"/>
      <c r="AH113" s="755"/>
      <c r="AI113" s="755"/>
      <c r="AJ113" s="756"/>
      <c r="AK113" s="757">
        <v>883296</v>
      </c>
      <c r="AL113" s="755"/>
      <c r="AM113" s="755"/>
      <c r="AN113" s="755"/>
      <c r="AO113" s="756"/>
      <c r="AP113" s="802">
        <v>0.2</v>
      </c>
      <c r="AQ113" s="803"/>
      <c r="AR113" s="803"/>
      <c r="AS113" s="803"/>
      <c r="AT113" s="804"/>
      <c r="AU113" s="916"/>
      <c r="AV113" s="917"/>
      <c r="AW113" s="917"/>
      <c r="AX113" s="917"/>
      <c r="AY113" s="917"/>
      <c r="AZ113" s="790" t="s">
        <v>393</v>
      </c>
      <c r="BA113" s="725"/>
      <c r="BB113" s="725"/>
      <c r="BC113" s="725"/>
      <c r="BD113" s="725"/>
      <c r="BE113" s="725"/>
      <c r="BF113" s="725"/>
      <c r="BG113" s="725"/>
      <c r="BH113" s="725"/>
      <c r="BI113" s="725"/>
      <c r="BJ113" s="725"/>
      <c r="BK113" s="725"/>
      <c r="BL113" s="725"/>
      <c r="BM113" s="725"/>
      <c r="BN113" s="725"/>
      <c r="BO113" s="725"/>
      <c r="BP113" s="726"/>
      <c r="BQ113" s="791">
        <v>152736</v>
      </c>
      <c r="BR113" s="792"/>
      <c r="BS113" s="792"/>
      <c r="BT113" s="792"/>
      <c r="BU113" s="792"/>
      <c r="BV113" s="792">
        <v>98143</v>
      </c>
      <c r="BW113" s="792"/>
      <c r="BX113" s="792"/>
      <c r="BY113" s="792"/>
      <c r="BZ113" s="792"/>
      <c r="CA113" s="792">
        <v>54455</v>
      </c>
      <c r="CB113" s="792"/>
      <c r="CC113" s="792"/>
      <c r="CD113" s="792"/>
      <c r="CE113" s="792"/>
      <c r="CF113" s="856">
        <v>0</v>
      </c>
      <c r="CG113" s="857"/>
      <c r="CH113" s="857"/>
      <c r="CI113" s="857"/>
      <c r="CJ113" s="857"/>
      <c r="CK113" s="911"/>
      <c r="CL113" s="796"/>
      <c r="CM113" s="799" t="s">
        <v>394</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3899286</v>
      </c>
      <c r="DH113" s="792"/>
      <c r="DI113" s="792"/>
      <c r="DJ113" s="792"/>
      <c r="DK113" s="792"/>
      <c r="DL113" s="792">
        <v>2867983</v>
      </c>
      <c r="DM113" s="792"/>
      <c r="DN113" s="792"/>
      <c r="DO113" s="792"/>
      <c r="DP113" s="792"/>
      <c r="DQ113" s="792">
        <v>2213989</v>
      </c>
      <c r="DR113" s="792"/>
      <c r="DS113" s="792"/>
      <c r="DT113" s="792"/>
      <c r="DU113" s="792"/>
      <c r="DV113" s="769">
        <v>0.5</v>
      </c>
      <c r="DW113" s="769"/>
      <c r="DX113" s="769"/>
      <c r="DY113" s="769"/>
      <c r="DZ113" s="770"/>
    </row>
    <row r="114" spans="1:130" s="191" customFormat="1" ht="26.25" customHeight="1">
      <c r="A114" s="898"/>
      <c r="B114" s="899"/>
      <c r="C114" s="725" t="s">
        <v>395</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v>67730</v>
      </c>
      <c r="AB114" s="755"/>
      <c r="AC114" s="755"/>
      <c r="AD114" s="755"/>
      <c r="AE114" s="756"/>
      <c r="AF114" s="757">
        <v>57168</v>
      </c>
      <c r="AG114" s="755"/>
      <c r="AH114" s="755"/>
      <c r="AI114" s="755"/>
      <c r="AJ114" s="756"/>
      <c r="AK114" s="757">
        <v>45386</v>
      </c>
      <c r="AL114" s="755"/>
      <c r="AM114" s="755"/>
      <c r="AN114" s="755"/>
      <c r="AO114" s="756"/>
      <c r="AP114" s="802">
        <v>0</v>
      </c>
      <c r="AQ114" s="803"/>
      <c r="AR114" s="803"/>
      <c r="AS114" s="803"/>
      <c r="AT114" s="804"/>
      <c r="AU114" s="916"/>
      <c r="AV114" s="917"/>
      <c r="AW114" s="917"/>
      <c r="AX114" s="917"/>
      <c r="AY114" s="917"/>
      <c r="AZ114" s="790" t="s">
        <v>396</v>
      </c>
      <c r="BA114" s="725"/>
      <c r="BB114" s="725"/>
      <c r="BC114" s="725"/>
      <c r="BD114" s="725"/>
      <c r="BE114" s="725"/>
      <c r="BF114" s="725"/>
      <c r="BG114" s="725"/>
      <c r="BH114" s="725"/>
      <c r="BI114" s="725"/>
      <c r="BJ114" s="725"/>
      <c r="BK114" s="725"/>
      <c r="BL114" s="725"/>
      <c r="BM114" s="725"/>
      <c r="BN114" s="725"/>
      <c r="BO114" s="725"/>
      <c r="BP114" s="726"/>
      <c r="BQ114" s="791">
        <v>226228746</v>
      </c>
      <c r="BR114" s="792"/>
      <c r="BS114" s="792"/>
      <c r="BT114" s="792"/>
      <c r="BU114" s="792"/>
      <c r="BV114" s="792">
        <v>225100227</v>
      </c>
      <c r="BW114" s="792"/>
      <c r="BX114" s="792"/>
      <c r="BY114" s="792"/>
      <c r="BZ114" s="792"/>
      <c r="CA114" s="792">
        <v>223344540</v>
      </c>
      <c r="CB114" s="792"/>
      <c r="CC114" s="792"/>
      <c r="CD114" s="792"/>
      <c r="CE114" s="792"/>
      <c r="CF114" s="856">
        <v>52.2</v>
      </c>
      <c r="CG114" s="857"/>
      <c r="CH114" s="857"/>
      <c r="CI114" s="857"/>
      <c r="CJ114" s="857"/>
      <c r="CK114" s="911"/>
      <c r="CL114" s="796"/>
      <c r="CM114" s="799" t="s">
        <v>397</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137</v>
      </c>
      <c r="DH114" s="792"/>
      <c r="DI114" s="792"/>
      <c r="DJ114" s="792"/>
      <c r="DK114" s="792"/>
      <c r="DL114" s="792" t="s">
        <v>137</v>
      </c>
      <c r="DM114" s="792"/>
      <c r="DN114" s="792"/>
      <c r="DO114" s="792"/>
      <c r="DP114" s="792"/>
      <c r="DQ114" s="792" t="s">
        <v>137</v>
      </c>
      <c r="DR114" s="792"/>
      <c r="DS114" s="792"/>
      <c r="DT114" s="792"/>
      <c r="DU114" s="792"/>
      <c r="DV114" s="769" t="s">
        <v>137</v>
      </c>
      <c r="DW114" s="769"/>
      <c r="DX114" s="769"/>
      <c r="DY114" s="769"/>
      <c r="DZ114" s="770"/>
    </row>
    <row r="115" spans="1:130" s="191" customFormat="1" ht="26.25" customHeight="1">
      <c r="A115" s="898"/>
      <c r="B115" s="899"/>
      <c r="C115" s="725" t="s">
        <v>398</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2047577</v>
      </c>
      <c r="AB115" s="755"/>
      <c r="AC115" s="755"/>
      <c r="AD115" s="755"/>
      <c r="AE115" s="756"/>
      <c r="AF115" s="757">
        <v>1342229</v>
      </c>
      <c r="AG115" s="755"/>
      <c r="AH115" s="755"/>
      <c r="AI115" s="755"/>
      <c r="AJ115" s="756"/>
      <c r="AK115" s="757">
        <v>888911</v>
      </c>
      <c r="AL115" s="755"/>
      <c r="AM115" s="755"/>
      <c r="AN115" s="755"/>
      <c r="AO115" s="756"/>
      <c r="AP115" s="802">
        <v>0.2</v>
      </c>
      <c r="AQ115" s="803"/>
      <c r="AR115" s="803"/>
      <c r="AS115" s="803"/>
      <c r="AT115" s="804"/>
      <c r="AU115" s="916"/>
      <c r="AV115" s="917"/>
      <c r="AW115" s="917"/>
      <c r="AX115" s="917"/>
      <c r="AY115" s="917"/>
      <c r="AZ115" s="790" t="s">
        <v>399</v>
      </c>
      <c r="BA115" s="725"/>
      <c r="BB115" s="725"/>
      <c r="BC115" s="725"/>
      <c r="BD115" s="725"/>
      <c r="BE115" s="725"/>
      <c r="BF115" s="725"/>
      <c r="BG115" s="725"/>
      <c r="BH115" s="725"/>
      <c r="BI115" s="725"/>
      <c r="BJ115" s="725"/>
      <c r="BK115" s="725"/>
      <c r="BL115" s="725"/>
      <c r="BM115" s="725"/>
      <c r="BN115" s="725"/>
      <c r="BO115" s="725"/>
      <c r="BP115" s="726"/>
      <c r="BQ115" s="791">
        <v>7991960</v>
      </c>
      <c r="BR115" s="792"/>
      <c r="BS115" s="792"/>
      <c r="BT115" s="792"/>
      <c r="BU115" s="792"/>
      <c r="BV115" s="792">
        <v>7808408</v>
      </c>
      <c r="BW115" s="792"/>
      <c r="BX115" s="792"/>
      <c r="BY115" s="792"/>
      <c r="BZ115" s="792"/>
      <c r="CA115" s="792">
        <v>7791415</v>
      </c>
      <c r="CB115" s="792"/>
      <c r="CC115" s="792"/>
      <c r="CD115" s="792"/>
      <c r="CE115" s="792"/>
      <c r="CF115" s="856">
        <v>1.8</v>
      </c>
      <c r="CG115" s="857"/>
      <c r="CH115" s="857"/>
      <c r="CI115" s="857"/>
      <c r="CJ115" s="857"/>
      <c r="CK115" s="911"/>
      <c r="CL115" s="796"/>
      <c r="CM115" s="790" t="s">
        <v>400</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1510227</v>
      </c>
      <c r="DH115" s="792"/>
      <c r="DI115" s="792"/>
      <c r="DJ115" s="792"/>
      <c r="DK115" s="792"/>
      <c r="DL115" s="792">
        <v>1630255</v>
      </c>
      <c r="DM115" s="792"/>
      <c r="DN115" s="792"/>
      <c r="DO115" s="792"/>
      <c r="DP115" s="792"/>
      <c r="DQ115" s="792">
        <v>1792340</v>
      </c>
      <c r="DR115" s="792"/>
      <c r="DS115" s="792"/>
      <c r="DT115" s="792"/>
      <c r="DU115" s="792"/>
      <c r="DV115" s="769">
        <v>0.4</v>
      </c>
      <c r="DW115" s="769"/>
      <c r="DX115" s="769"/>
      <c r="DY115" s="769"/>
      <c r="DZ115" s="770"/>
    </row>
    <row r="116" spans="1:130" s="191" customFormat="1" ht="26.25" customHeight="1">
      <c r="A116" s="900"/>
      <c r="B116" s="901"/>
      <c r="C116" s="861" t="s">
        <v>401</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137</v>
      </c>
      <c r="AB116" s="755"/>
      <c r="AC116" s="755"/>
      <c r="AD116" s="755"/>
      <c r="AE116" s="756"/>
      <c r="AF116" s="757" t="s">
        <v>137</v>
      </c>
      <c r="AG116" s="755"/>
      <c r="AH116" s="755"/>
      <c r="AI116" s="755"/>
      <c r="AJ116" s="756"/>
      <c r="AK116" s="757" t="s">
        <v>137</v>
      </c>
      <c r="AL116" s="755"/>
      <c r="AM116" s="755"/>
      <c r="AN116" s="755"/>
      <c r="AO116" s="756"/>
      <c r="AP116" s="802" t="s">
        <v>137</v>
      </c>
      <c r="AQ116" s="803"/>
      <c r="AR116" s="803"/>
      <c r="AS116" s="803"/>
      <c r="AT116" s="804"/>
      <c r="AU116" s="916"/>
      <c r="AV116" s="917"/>
      <c r="AW116" s="917"/>
      <c r="AX116" s="917"/>
      <c r="AY116" s="917"/>
      <c r="AZ116" s="844" t="s">
        <v>402</v>
      </c>
      <c r="BA116" s="845"/>
      <c r="BB116" s="845"/>
      <c r="BC116" s="845"/>
      <c r="BD116" s="845"/>
      <c r="BE116" s="845"/>
      <c r="BF116" s="845"/>
      <c r="BG116" s="845"/>
      <c r="BH116" s="845"/>
      <c r="BI116" s="845"/>
      <c r="BJ116" s="845"/>
      <c r="BK116" s="845"/>
      <c r="BL116" s="845"/>
      <c r="BM116" s="845"/>
      <c r="BN116" s="845"/>
      <c r="BO116" s="845"/>
      <c r="BP116" s="846"/>
      <c r="BQ116" s="791" t="s">
        <v>137</v>
      </c>
      <c r="BR116" s="792"/>
      <c r="BS116" s="792"/>
      <c r="BT116" s="792"/>
      <c r="BU116" s="792"/>
      <c r="BV116" s="792" t="s">
        <v>137</v>
      </c>
      <c r="BW116" s="792"/>
      <c r="BX116" s="792"/>
      <c r="BY116" s="792"/>
      <c r="BZ116" s="792"/>
      <c r="CA116" s="792" t="s">
        <v>137</v>
      </c>
      <c r="CB116" s="792"/>
      <c r="CC116" s="792"/>
      <c r="CD116" s="792"/>
      <c r="CE116" s="792"/>
      <c r="CF116" s="856" t="s">
        <v>137</v>
      </c>
      <c r="CG116" s="857"/>
      <c r="CH116" s="857"/>
      <c r="CI116" s="857"/>
      <c r="CJ116" s="857"/>
      <c r="CK116" s="911"/>
      <c r="CL116" s="796"/>
      <c r="CM116" s="799" t="s">
        <v>403</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137</v>
      </c>
      <c r="DH116" s="792"/>
      <c r="DI116" s="792"/>
      <c r="DJ116" s="792"/>
      <c r="DK116" s="792"/>
      <c r="DL116" s="792" t="s">
        <v>137</v>
      </c>
      <c r="DM116" s="792"/>
      <c r="DN116" s="792"/>
      <c r="DO116" s="792"/>
      <c r="DP116" s="792"/>
      <c r="DQ116" s="792" t="s">
        <v>137</v>
      </c>
      <c r="DR116" s="792"/>
      <c r="DS116" s="792"/>
      <c r="DT116" s="792"/>
      <c r="DU116" s="792"/>
      <c r="DV116" s="769" t="s">
        <v>137</v>
      </c>
      <c r="DW116" s="769"/>
      <c r="DX116" s="769"/>
      <c r="DY116" s="769"/>
      <c r="DZ116" s="770"/>
    </row>
    <row r="117" spans="1:130" s="191" customFormat="1" ht="26.25" customHeight="1">
      <c r="A117" s="881" t="s">
        <v>140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404</v>
      </c>
      <c r="Z117" s="883"/>
      <c r="AA117" s="888">
        <v>145112273</v>
      </c>
      <c r="AB117" s="889"/>
      <c r="AC117" s="889"/>
      <c r="AD117" s="889"/>
      <c r="AE117" s="890"/>
      <c r="AF117" s="891">
        <v>145472978</v>
      </c>
      <c r="AG117" s="889"/>
      <c r="AH117" s="889"/>
      <c r="AI117" s="889"/>
      <c r="AJ117" s="890"/>
      <c r="AK117" s="891">
        <v>138856712</v>
      </c>
      <c r="AL117" s="889"/>
      <c r="AM117" s="889"/>
      <c r="AN117" s="889"/>
      <c r="AO117" s="890"/>
      <c r="AP117" s="892"/>
      <c r="AQ117" s="893"/>
      <c r="AR117" s="893"/>
      <c r="AS117" s="893"/>
      <c r="AT117" s="894"/>
      <c r="AU117" s="916"/>
      <c r="AV117" s="917"/>
      <c r="AW117" s="917"/>
      <c r="AX117" s="917"/>
      <c r="AY117" s="917"/>
      <c r="AZ117" s="790" t="s">
        <v>405</v>
      </c>
      <c r="BA117" s="725"/>
      <c r="BB117" s="725"/>
      <c r="BC117" s="725"/>
      <c r="BD117" s="725"/>
      <c r="BE117" s="725"/>
      <c r="BF117" s="725"/>
      <c r="BG117" s="725"/>
      <c r="BH117" s="725"/>
      <c r="BI117" s="725"/>
      <c r="BJ117" s="725"/>
      <c r="BK117" s="725"/>
      <c r="BL117" s="725"/>
      <c r="BM117" s="725"/>
      <c r="BN117" s="725"/>
      <c r="BO117" s="725"/>
      <c r="BP117" s="726"/>
      <c r="BQ117" s="791" t="s">
        <v>137</v>
      </c>
      <c r="BR117" s="792"/>
      <c r="BS117" s="792"/>
      <c r="BT117" s="792"/>
      <c r="BU117" s="792"/>
      <c r="BV117" s="792" t="s">
        <v>137</v>
      </c>
      <c r="BW117" s="792"/>
      <c r="BX117" s="792"/>
      <c r="BY117" s="792"/>
      <c r="BZ117" s="792"/>
      <c r="CA117" s="792" t="s">
        <v>137</v>
      </c>
      <c r="CB117" s="792"/>
      <c r="CC117" s="792"/>
      <c r="CD117" s="792"/>
      <c r="CE117" s="792"/>
      <c r="CF117" s="856" t="s">
        <v>137</v>
      </c>
      <c r="CG117" s="857"/>
      <c r="CH117" s="857"/>
      <c r="CI117" s="857"/>
      <c r="CJ117" s="857"/>
      <c r="CK117" s="911"/>
      <c r="CL117" s="796"/>
      <c r="CM117" s="799" t="s">
        <v>406</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137</v>
      </c>
      <c r="DH117" s="792"/>
      <c r="DI117" s="792"/>
      <c r="DJ117" s="792"/>
      <c r="DK117" s="792"/>
      <c r="DL117" s="792" t="s">
        <v>137</v>
      </c>
      <c r="DM117" s="792"/>
      <c r="DN117" s="792"/>
      <c r="DO117" s="792"/>
      <c r="DP117" s="792"/>
      <c r="DQ117" s="792" t="s">
        <v>137</v>
      </c>
      <c r="DR117" s="792"/>
      <c r="DS117" s="792"/>
      <c r="DT117" s="792"/>
      <c r="DU117" s="792"/>
      <c r="DV117" s="769" t="s">
        <v>137</v>
      </c>
      <c r="DW117" s="769"/>
      <c r="DX117" s="769"/>
      <c r="DY117" s="769"/>
      <c r="DZ117" s="770"/>
    </row>
    <row r="118" spans="1:130" s="191" customFormat="1" ht="26.25" customHeight="1">
      <c r="A118" s="881" t="s">
        <v>380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378</v>
      </c>
      <c r="AB118" s="882"/>
      <c r="AC118" s="882"/>
      <c r="AD118" s="882"/>
      <c r="AE118" s="883"/>
      <c r="AF118" s="884" t="s">
        <v>279</v>
      </c>
      <c r="AG118" s="882"/>
      <c r="AH118" s="882"/>
      <c r="AI118" s="882"/>
      <c r="AJ118" s="883"/>
      <c r="AK118" s="884" t="s">
        <v>278</v>
      </c>
      <c r="AL118" s="882"/>
      <c r="AM118" s="882"/>
      <c r="AN118" s="882"/>
      <c r="AO118" s="883"/>
      <c r="AP118" s="885" t="s">
        <v>379</v>
      </c>
      <c r="AQ118" s="886"/>
      <c r="AR118" s="886"/>
      <c r="AS118" s="886"/>
      <c r="AT118" s="887"/>
      <c r="AU118" s="916"/>
      <c r="AV118" s="917"/>
      <c r="AW118" s="917"/>
      <c r="AX118" s="917"/>
      <c r="AY118" s="917"/>
      <c r="AZ118" s="860" t="s">
        <v>407</v>
      </c>
      <c r="BA118" s="861"/>
      <c r="BB118" s="861"/>
      <c r="BC118" s="861"/>
      <c r="BD118" s="861"/>
      <c r="BE118" s="861"/>
      <c r="BF118" s="861"/>
      <c r="BG118" s="861"/>
      <c r="BH118" s="861"/>
      <c r="BI118" s="861"/>
      <c r="BJ118" s="861"/>
      <c r="BK118" s="861"/>
      <c r="BL118" s="861"/>
      <c r="BM118" s="861"/>
      <c r="BN118" s="861"/>
      <c r="BO118" s="861"/>
      <c r="BP118" s="862"/>
      <c r="BQ118" s="843" t="s">
        <v>137</v>
      </c>
      <c r="BR118" s="823"/>
      <c r="BS118" s="823"/>
      <c r="BT118" s="823"/>
      <c r="BU118" s="823"/>
      <c r="BV118" s="823" t="s">
        <v>408</v>
      </c>
      <c r="BW118" s="823"/>
      <c r="BX118" s="823"/>
      <c r="BY118" s="823"/>
      <c r="BZ118" s="823"/>
      <c r="CA118" s="823" t="s">
        <v>408</v>
      </c>
      <c r="CB118" s="823"/>
      <c r="CC118" s="823"/>
      <c r="CD118" s="823"/>
      <c r="CE118" s="823"/>
      <c r="CF118" s="856" t="s">
        <v>408</v>
      </c>
      <c r="CG118" s="857"/>
      <c r="CH118" s="857"/>
      <c r="CI118" s="857"/>
      <c r="CJ118" s="857"/>
      <c r="CK118" s="911"/>
      <c r="CL118" s="796"/>
      <c r="CM118" s="799" t="s">
        <v>409</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408</v>
      </c>
      <c r="DH118" s="792"/>
      <c r="DI118" s="792"/>
      <c r="DJ118" s="792"/>
      <c r="DK118" s="792"/>
      <c r="DL118" s="792" t="s">
        <v>408</v>
      </c>
      <c r="DM118" s="792"/>
      <c r="DN118" s="792"/>
      <c r="DO118" s="792"/>
      <c r="DP118" s="792"/>
      <c r="DQ118" s="792" t="s">
        <v>408</v>
      </c>
      <c r="DR118" s="792"/>
      <c r="DS118" s="792"/>
      <c r="DT118" s="792"/>
      <c r="DU118" s="792"/>
      <c r="DV118" s="769" t="s">
        <v>408</v>
      </c>
      <c r="DW118" s="769"/>
      <c r="DX118" s="769"/>
      <c r="DY118" s="769"/>
      <c r="DZ118" s="770"/>
    </row>
    <row r="119" spans="1:130" s="191" customFormat="1" ht="26.25" customHeight="1">
      <c r="A119" s="793" t="s">
        <v>383</v>
      </c>
      <c r="B119" s="794"/>
      <c r="C119" s="871" t="s">
        <v>384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408</v>
      </c>
      <c r="AB119" s="875"/>
      <c r="AC119" s="875"/>
      <c r="AD119" s="875"/>
      <c r="AE119" s="876"/>
      <c r="AF119" s="877" t="s">
        <v>408</v>
      </c>
      <c r="AG119" s="875"/>
      <c r="AH119" s="875"/>
      <c r="AI119" s="875"/>
      <c r="AJ119" s="876"/>
      <c r="AK119" s="877" t="s">
        <v>408</v>
      </c>
      <c r="AL119" s="875"/>
      <c r="AM119" s="875"/>
      <c r="AN119" s="875"/>
      <c r="AO119" s="876"/>
      <c r="AP119" s="878" t="s">
        <v>408</v>
      </c>
      <c r="AQ119" s="879"/>
      <c r="AR119" s="879"/>
      <c r="AS119" s="879"/>
      <c r="AT119" s="880"/>
      <c r="AU119" s="918"/>
      <c r="AV119" s="919"/>
      <c r="AW119" s="919"/>
      <c r="AX119" s="919"/>
      <c r="AY119" s="919"/>
      <c r="AZ119" s="222" t="s">
        <v>140</v>
      </c>
      <c r="BA119" s="222"/>
      <c r="BB119" s="222"/>
      <c r="BC119" s="222"/>
      <c r="BD119" s="222"/>
      <c r="BE119" s="222"/>
      <c r="BF119" s="222"/>
      <c r="BG119" s="222"/>
      <c r="BH119" s="222"/>
      <c r="BI119" s="222"/>
      <c r="BJ119" s="222"/>
      <c r="BK119" s="222"/>
      <c r="BL119" s="222"/>
      <c r="BM119" s="222"/>
      <c r="BN119" s="222"/>
      <c r="BO119" s="858" t="s">
        <v>410</v>
      </c>
      <c r="BP119" s="859"/>
      <c r="BQ119" s="843">
        <v>2058762694</v>
      </c>
      <c r="BR119" s="823"/>
      <c r="BS119" s="823"/>
      <c r="BT119" s="823"/>
      <c r="BU119" s="823"/>
      <c r="BV119" s="823">
        <v>2042406234</v>
      </c>
      <c r="BW119" s="823"/>
      <c r="BX119" s="823"/>
      <c r="BY119" s="823"/>
      <c r="BZ119" s="823"/>
      <c r="CA119" s="823">
        <v>2034998527</v>
      </c>
      <c r="CB119" s="823"/>
      <c r="CC119" s="823"/>
      <c r="CD119" s="823"/>
      <c r="CE119" s="823"/>
      <c r="CF119" s="721"/>
      <c r="CG119" s="722"/>
      <c r="CH119" s="722"/>
      <c r="CI119" s="722"/>
      <c r="CJ119" s="812"/>
      <c r="CK119" s="912"/>
      <c r="CL119" s="798"/>
      <c r="CM119" s="816" t="s">
        <v>411</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408</v>
      </c>
      <c r="DH119" s="792"/>
      <c r="DI119" s="792"/>
      <c r="DJ119" s="792"/>
      <c r="DK119" s="792"/>
      <c r="DL119" s="792" t="s">
        <v>408</v>
      </c>
      <c r="DM119" s="792"/>
      <c r="DN119" s="792"/>
      <c r="DO119" s="792"/>
      <c r="DP119" s="792"/>
      <c r="DQ119" s="792" t="s">
        <v>408</v>
      </c>
      <c r="DR119" s="792"/>
      <c r="DS119" s="792"/>
      <c r="DT119" s="792"/>
      <c r="DU119" s="792"/>
      <c r="DV119" s="769" t="s">
        <v>408</v>
      </c>
      <c r="DW119" s="769"/>
      <c r="DX119" s="769"/>
      <c r="DY119" s="769"/>
      <c r="DZ119" s="770"/>
    </row>
    <row r="120" spans="1:130" s="191" customFormat="1" ht="26.25" customHeight="1">
      <c r="A120" s="795"/>
      <c r="B120" s="796"/>
      <c r="C120" s="799" t="s">
        <v>387</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408</v>
      </c>
      <c r="AB120" s="755"/>
      <c r="AC120" s="755"/>
      <c r="AD120" s="755"/>
      <c r="AE120" s="756"/>
      <c r="AF120" s="757" t="s">
        <v>408</v>
      </c>
      <c r="AG120" s="755"/>
      <c r="AH120" s="755"/>
      <c r="AI120" s="755"/>
      <c r="AJ120" s="756"/>
      <c r="AK120" s="757" t="s">
        <v>408</v>
      </c>
      <c r="AL120" s="755"/>
      <c r="AM120" s="755"/>
      <c r="AN120" s="755"/>
      <c r="AO120" s="756"/>
      <c r="AP120" s="802" t="s">
        <v>408</v>
      </c>
      <c r="AQ120" s="803"/>
      <c r="AR120" s="803"/>
      <c r="AS120" s="803"/>
      <c r="AT120" s="804"/>
      <c r="AU120" s="863" t="s">
        <v>412</v>
      </c>
      <c r="AV120" s="864"/>
      <c r="AW120" s="864"/>
      <c r="AX120" s="864"/>
      <c r="AY120" s="865"/>
      <c r="AZ120" s="837" t="s">
        <v>413</v>
      </c>
      <c r="BA120" s="783"/>
      <c r="BB120" s="783"/>
      <c r="BC120" s="783"/>
      <c r="BD120" s="783"/>
      <c r="BE120" s="783"/>
      <c r="BF120" s="783"/>
      <c r="BG120" s="783"/>
      <c r="BH120" s="783"/>
      <c r="BI120" s="783"/>
      <c r="BJ120" s="783"/>
      <c r="BK120" s="783"/>
      <c r="BL120" s="783"/>
      <c r="BM120" s="783"/>
      <c r="BN120" s="783"/>
      <c r="BO120" s="783"/>
      <c r="BP120" s="784"/>
      <c r="BQ120" s="838">
        <v>260192394</v>
      </c>
      <c r="BR120" s="820"/>
      <c r="BS120" s="820"/>
      <c r="BT120" s="820"/>
      <c r="BU120" s="820"/>
      <c r="BV120" s="820">
        <v>270407685</v>
      </c>
      <c r="BW120" s="820"/>
      <c r="BX120" s="820"/>
      <c r="BY120" s="820"/>
      <c r="BZ120" s="820"/>
      <c r="CA120" s="820">
        <v>276461090</v>
      </c>
      <c r="CB120" s="820"/>
      <c r="CC120" s="820"/>
      <c r="CD120" s="820"/>
      <c r="CE120" s="820"/>
      <c r="CF120" s="847">
        <v>64.7</v>
      </c>
      <c r="CG120" s="848"/>
      <c r="CH120" s="848"/>
      <c r="CI120" s="848"/>
      <c r="CJ120" s="848"/>
      <c r="CK120" s="849" t="s">
        <v>414</v>
      </c>
      <c r="CL120" s="829"/>
      <c r="CM120" s="829"/>
      <c r="CN120" s="829"/>
      <c r="CO120" s="830"/>
      <c r="CP120" s="853" t="s">
        <v>415</v>
      </c>
      <c r="CQ120" s="854"/>
      <c r="CR120" s="854"/>
      <c r="CS120" s="854"/>
      <c r="CT120" s="854"/>
      <c r="CU120" s="854"/>
      <c r="CV120" s="854"/>
      <c r="CW120" s="854"/>
      <c r="CX120" s="854"/>
      <c r="CY120" s="854"/>
      <c r="CZ120" s="854"/>
      <c r="DA120" s="854"/>
      <c r="DB120" s="854"/>
      <c r="DC120" s="854"/>
      <c r="DD120" s="854"/>
      <c r="DE120" s="854"/>
      <c r="DF120" s="855"/>
      <c r="DG120" s="838">
        <v>27297067</v>
      </c>
      <c r="DH120" s="820"/>
      <c r="DI120" s="820"/>
      <c r="DJ120" s="820"/>
      <c r="DK120" s="820"/>
      <c r="DL120" s="820">
        <v>26186419</v>
      </c>
      <c r="DM120" s="820"/>
      <c r="DN120" s="820"/>
      <c r="DO120" s="820"/>
      <c r="DP120" s="820"/>
      <c r="DQ120" s="820">
        <v>25053319</v>
      </c>
      <c r="DR120" s="820"/>
      <c r="DS120" s="820"/>
      <c r="DT120" s="820"/>
      <c r="DU120" s="820"/>
      <c r="DV120" s="821">
        <v>5.9</v>
      </c>
      <c r="DW120" s="821"/>
      <c r="DX120" s="821"/>
      <c r="DY120" s="821"/>
      <c r="DZ120" s="822"/>
    </row>
    <row r="121" spans="1:130" s="191" customFormat="1" ht="26.25" customHeight="1">
      <c r="A121" s="795"/>
      <c r="B121" s="796"/>
      <c r="C121" s="844" t="s">
        <v>416</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1467243</v>
      </c>
      <c r="AB121" s="755"/>
      <c r="AC121" s="755"/>
      <c r="AD121" s="755"/>
      <c r="AE121" s="756"/>
      <c r="AF121" s="757">
        <v>1230261</v>
      </c>
      <c r="AG121" s="755"/>
      <c r="AH121" s="755"/>
      <c r="AI121" s="755"/>
      <c r="AJ121" s="756"/>
      <c r="AK121" s="757">
        <v>783981</v>
      </c>
      <c r="AL121" s="755"/>
      <c r="AM121" s="755"/>
      <c r="AN121" s="755"/>
      <c r="AO121" s="756"/>
      <c r="AP121" s="802">
        <v>0.2</v>
      </c>
      <c r="AQ121" s="803"/>
      <c r="AR121" s="803"/>
      <c r="AS121" s="803"/>
      <c r="AT121" s="804"/>
      <c r="AU121" s="866"/>
      <c r="AV121" s="867"/>
      <c r="AW121" s="867"/>
      <c r="AX121" s="867"/>
      <c r="AY121" s="868"/>
      <c r="AZ121" s="790" t="s">
        <v>417</v>
      </c>
      <c r="BA121" s="725"/>
      <c r="BB121" s="725"/>
      <c r="BC121" s="725"/>
      <c r="BD121" s="725"/>
      <c r="BE121" s="725"/>
      <c r="BF121" s="725"/>
      <c r="BG121" s="725"/>
      <c r="BH121" s="725"/>
      <c r="BI121" s="725"/>
      <c r="BJ121" s="725"/>
      <c r="BK121" s="725"/>
      <c r="BL121" s="725"/>
      <c r="BM121" s="725"/>
      <c r="BN121" s="725"/>
      <c r="BO121" s="725"/>
      <c r="BP121" s="726"/>
      <c r="BQ121" s="791">
        <v>24176415</v>
      </c>
      <c r="BR121" s="792"/>
      <c r="BS121" s="792"/>
      <c r="BT121" s="792"/>
      <c r="BU121" s="792"/>
      <c r="BV121" s="792">
        <v>22505987</v>
      </c>
      <c r="BW121" s="792"/>
      <c r="BX121" s="792"/>
      <c r="BY121" s="792"/>
      <c r="BZ121" s="792"/>
      <c r="CA121" s="792">
        <v>23193138</v>
      </c>
      <c r="CB121" s="792"/>
      <c r="CC121" s="792"/>
      <c r="CD121" s="792"/>
      <c r="CE121" s="792"/>
      <c r="CF121" s="856">
        <v>5.4</v>
      </c>
      <c r="CG121" s="857"/>
      <c r="CH121" s="857"/>
      <c r="CI121" s="857"/>
      <c r="CJ121" s="857"/>
      <c r="CK121" s="850"/>
      <c r="CL121" s="832"/>
      <c r="CM121" s="832"/>
      <c r="CN121" s="832"/>
      <c r="CO121" s="833"/>
      <c r="CP121" s="813" t="s">
        <v>418</v>
      </c>
      <c r="CQ121" s="814"/>
      <c r="CR121" s="814"/>
      <c r="CS121" s="814"/>
      <c r="CT121" s="814"/>
      <c r="CU121" s="814"/>
      <c r="CV121" s="814"/>
      <c r="CW121" s="814"/>
      <c r="CX121" s="814"/>
      <c r="CY121" s="814"/>
      <c r="CZ121" s="814"/>
      <c r="DA121" s="814"/>
      <c r="DB121" s="814"/>
      <c r="DC121" s="814"/>
      <c r="DD121" s="814"/>
      <c r="DE121" s="814"/>
      <c r="DF121" s="815"/>
      <c r="DG121" s="791" t="s">
        <v>408</v>
      </c>
      <c r="DH121" s="792"/>
      <c r="DI121" s="792"/>
      <c r="DJ121" s="792"/>
      <c r="DK121" s="792"/>
      <c r="DL121" s="792" t="s">
        <v>408</v>
      </c>
      <c r="DM121" s="792"/>
      <c r="DN121" s="792"/>
      <c r="DO121" s="792"/>
      <c r="DP121" s="792"/>
      <c r="DQ121" s="792" t="s">
        <v>408</v>
      </c>
      <c r="DR121" s="792"/>
      <c r="DS121" s="792"/>
      <c r="DT121" s="792"/>
      <c r="DU121" s="792"/>
      <c r="DV121" s="769" t="s">
        <v>408</v>
      </c>
      <c r="DW121" s="769"/>
      <c r="DX121" s="769"/>
      <c r="DY121" s="769"/>
      <c r="DZ121" s="770"/>
    </row>
    <row r="122" spans="1:130" s="191" customFormat="1" ht="26.25" customHeight="1">
      <c r="A122" s="795"/>
      <c r="B122" s="796"/>
      <c r="C122" s="799" t="s">
        <v>397</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463838</v>
      </c>
      <c r="AB122" s="755"/>
      <c r="AC122" s="755"/>
      <c r="AD122" s="755"/>
      <c r="AE122" s="756"/>
      <c r="AF122" s="757" t="s">
        <v>408</v>
      </c>
      <c r="AG122" s="755"/>
      <c r="AH122" s="755"/>
      <c r="AI122" s="755"/>
      <c r="AJ122" s="756"/>
      <c r="AK122" s="757" t="s">
        <v>408</v>
      </c>
      <c r="AL122" s="755"/>
      <c r="AM122" s="755"/>
      <c r="AN122" s="755"/>
      <c r="AO122" s="756"/>
      <c r="AP122" s="802" t="s">
        <v>408</v>
      </c>
      <c r="AQ122" s="803"/>
      <c r="AR122" s="803"/>
      <c r="AS122" s="803"/>
      <c r="AT122" s="804"/>
      <c r="AU122" s="866"/>
      <c r="AV122" s="867"/>
      <c r="AW122" s="867"/>
      <c r="AX122" s="867"/>
      <c r="AY122" s="868"/>
      <c r="AZ122" s="860" t="s">
        <v>419</v>
      </c>
      <c r="BA122" s="861"/>
      <c r="BB122" s="861"/>
      <c r="BC122" s="861"/>
      <c r="BD122" s="861"/>
      <c r="BE122" s="861"/>
      <c r="BF122" s="861"/>
      <c r="BG122" s="861"/>
      <c r="BH122" s="861"/>
      <c r="BI122" s="861"/>
      <c r="BJ122" s="861"/>
      <c r="BK122" s="861"/>
      <c r="BL122" s="861"/>
      <c r="BM122" s="861"/>
      <c r="BN122" s="861"/>
      <c r="BO122" s="861"/>
      <c r="BP122" s="862"/>
      <c r="BQ122" s="843">
        <v>1017178356</v>
      </c>
      <c r="BR122" s="823"/>
      <c r="BS122" s="823"/>
      <c r="BT122" s="823"/>
      <c r="BU122" s="823"/>
      <c r="BV122" s="823">
        <v>1011016051</v>
      </c>
      <c r="BW122" s="823"/>
      <c r="BX122" s="823"/>
      <c r="BY122" s="823"/>
      <c r="BZ122" s="823"/>
      <c r="CA122" s="823">
        <v>1003930821</v>
      </c>
      <c r="CB122" s="823"/>
      <c r="CC122" s="823"/>
      <c r="CD122" s="823"/>
      <c r="CE122" s="823"/>
      <c r="CF122" s="824">
        <v>234.8</v>
      </c>
      <c r="CG122" s="825"/>
      <c r="CH122" s="825"/>
      <c r="CI122" s="825"/>
      <c r="CJ122" s="825"/>
      <c r="CK122" s="850"/>
      <c r="CL122" s="832"/>
      <c r="CM122" s="832"/>
      <c r="CN122" s="832"/>
      <c r="CO122" s="833"/>
      <c r="CP122" s="813" t="s">
        <v>420</v>
      </c>
      <c r="CQ122" s="814"/>
      <c r="CR122" s="814"/>
      <c r="CS122" s="814"/>
      <c r="CT122" s="814"/>
      <c r="CU122" s="814"/>
      <c r="CV122" s="814"/>
      <c r="CW122" s="814"/>
      <c r="CX122" s="814"/>
      <c r="CY122" s="814"/>
      <c r="CZ122" s="814"/>
      <c r="DA122" s="814"/>
      <c r="DB122" s="814"/>
      <c r="DC122" s="814"/>
      <c r="DD122" s="814"/>
      <c r="DE122" s="814"/>
      <c r="DF122" s="815"/>
      <c r="DG122" s="791" t="s">
        <v>421</v>
      </c>
      <c r="DH122" s="792"/>
      <c r="DI122" s="792"/>
      <c r="DJ122" s="792"/>
      <c r="DK122" s="792"/>
      <c r="DL122" s="792" t="s">
        <v>421</v>
      </c>
      <c r="DM122" s="792"/>
      <c r="DN122" s="792"/>
      <c r="DO122" s="792"/>
      <c r="DP122" s="792"/>
      <c r="DQ122" s="792" t="s">
        <v>421</v>
      </c>
      <c r="DR122" s="792"/>
      <c r="DS122" s="792"/>
      <c r="DT122" s="792"/>
      <c r="DU122" s="792"/>
      <c r="DV122" s="769" t="s">
        <v>421</v>
      </c>
      <c r="DW122" s="769"/>
      <c r="DX122" s="769"/>
      <c r="DY122" s="769"/>
      <c r="DZ122" s="770"/>
    </row>
    <row r="123" spans="1:130" s="191" customFormat="1" ht="26.25" customHeight="1">
      <c r="A123" s="795"/>
      <c r="B123" s="796"/>
      <c r="C123" s="799" t="s">
        <v>403</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421</v>
      </c>
      <c r="AB123" s="755"/>
      <c r="AC123" s="755"/>
      <c r="AD123" s="755"/>
      <c r="AE123" s="756"/>
      <c r="AF123" s="757" t="s">
        <v>421</v>
      </c>
      <c r="AG123" s="755"/>
      <c r="AH123" s="755"/>
      <c r="AI123" s="755"/>
      <c r="AJ123" s="756"/>
      <c r="AK123" s="757" t="s">
        <v>421</v>
      </c>
      <c r="AL123" s="755"/>
      <c r="AM123" s="755"/>
      <c r="AN123" s="755"/>
      <c r="AO123" s="756"/>
      <c r="AP123" s="802" t="s">
        <v>421</v>
      </c>
      <c r="AQ123" s="803"/>
      <c r="AR123" s="803"/>
      <c r="AS123" s="803"/>
      <c r="AT123" s="804"/>
      <c r="AU123" s="869"/>
      <c r="AV123" s="870"/>
      <c r="AW123" s="870"/>
      <c r="AX123" s="870"/>
      <c r="AY123" s="870"/>
      <c r="AZ123" s="222" t="s">
        <v>140</v>
      </c>
      <c r="BA123" s="222"/>
      <c r="BB123" s="222"/>
      <c r="BC123" s="222"/>
      <c r="BD123" s="222"/>
      <c r="BE123" s="222"/>
      <c r="BF123" s="222"/>
      <c r="BG123" s="222"/>
      <c r="BH123" s="222"/>
      <c r="BI123" s="222"/>
      <c r="BJ123" s="222"/>
      <c r="BK123" s="222"/>
      <c r="BL123" s="222"/>
      <c r="BM123" s="222"/>
      <c r="BN123" s="222"/>
      <c r="BO123" s="858" t="s">
        <v>422</v>
      </c>
      <c r="BP123" s="859"/>
      <c r="BQ123" s="810">
        <v>1301547165</v>
      </c>
      <c r="BR123" s="811"/>
      <c r="BS123" s="811"/>
      <c r="BT123" s="811"/>
      <c r="BU123" s="811"/>
      <c r="BV123" s="811">
        <v>1303929723</v>
      </c>
      <c r="BW123" s="811"/>
      <c r="BX123" s="811"/>
      <c r="BY123" s="811"/>
      <c r="BZ123" s="811"/>
      <c r="CA123" s="811">
        <v>1303585049</v>
      </c>
      <c r="CB123" s="811"/>
      <c r="CC123" s="811"/>
      <c r="CD123" s="811"/>
      <c r="CE123" s="811"/>
      <c r="CF123" s="721"/>
      <c r="CG123" s="722"/>
      <c r="CH123" s="722"/>
      <c r="CI123" s="722"/>
      <c r="CJ123" s="812"/>
      <c r="CK123" s="850"/>
      <c r="CL123" s="832"/>
      <c r="CM123" s="832"/>
      <c r="CN123" s="832"/>
      <c r="CO123" s="833"/>
      <c r="CP123" s="813"/>
      <c r="CQ123" s="814"/>
      <c r="CR123" s="814"/>
      <c r="CS123" s="814"/>
      <c r="CT123" s="814"/>
      <c r="CU123" s="814"/>
      <c r="CV123" s="814"/>
      <c r="CW123" s="814"/>
      <c r="CX123" s="814"/>
      <c r="CY123" s="814"/>
      <c r="CZ123" s="814"/>
      <c r="DA123" s="814"/>
      <c r="DB123" s="814"/>
      <c r="DC123" s="814"/>
      <c r="DD123" s="814"/>
      <c r="DE123" s="814"/>
      <c r="DF123" s="815"/>
      <c r="DG123" s="791"/>
      <c r="DH123" s="792"/>
      <c r="DI123" s="792"/>
      <c r="DJ123" s="792"/>
      <c r="DK123" s="792"/>
      <c r="DL123" s="792"/>
      <c r="DM123" s="792"/>
      <c r="DN123" s="792"/>
      <c r="DO123" s="792"/>
      <c r="DP123" s="792"/>
      <c r="DQ123" s="792"/>
      <c r="DR123" s="792"/>
      <c r="DS123" s="792"/>
      <c r="DT123" s="792"/>
      <c r="DU123" s="792"/>
      <c r="DV123" s="769"/>
      <c r="DW123" s="769"/>
      <c r="DX123" s="769"/>
      <c r="DY123" s="769"/>
      <c r="DZ123" s="770"/>
    </row>
    <row r="124" spans="1:130" s="191" customFormat="1" ht="26.25" customHeight="1" thickBot="1">
      <c r="A124" s="795"/>
      <c r="B124" s="796"/>
      <c r="C124" s="799" t="s">
        <v>406</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408</v>
      </c>
      <c r="AB124" s="755"/>
      <c r="AC124" s="755"/>
      <c r="AD124" s="755"/>
      <c r="AE124" s="756"/>
      <c r="AF124" s="757" t="s">
        <v>408</v>
      </c>
      <c r="AG124" s="755"/>
      <c r="AH124" s="755"/>
      <c r="AI124" s="755"/>
      <c r="AJ124" s="756"/>
      <c r="AK124" s="757" t="s">
        <v>408</v>
      </c>
      <c r="AL124" s="755"/>
      <c r="AM124" s="755"/>
      <c r="AN124" s="755"/>
      <c r="AO124" s="756"/>
      <c r="AP124" s="802" t="s">
        <v>408</v>
      </c>
      <c r="AQ124" s="803"/>
      <c r="AR124" s="803"/>
      <c r="AS124" s="803"/>
      <c r="AT124" s="804"/>
      <c r="AU124" s="805" t="s">
        <v>423</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179.6</v>
      </c>
      <c r="BR124" s="809"/>
      <c r="BS124" s="809"/>
      <c r="BT124" s="809"/>
      <c r="BU124" s="809"/>
      <c r="BV124" s="809">
        <v>170.1</v>
      </c>
      <c r="BW124" s="809"/>
      <c r="BX124" s="809"/>
      <c r="BY124" s="809"/>
      <c r="BZ124" s="809"/>
      <c r="CA124" s="809">
        <v>171</v>
      </c>
      <c r="CB124" s="809"/>
      <c r="CC124" s="809"/>
      <c r="CD124" s="809"/>
      <c r="CE124" s="809"/>
      <c r="CF124" s="699"/>
      <c r="CG124" s="700"/>
      <c r="CH124" s="700"/>
      <c r="CI124" s="700"/>
      <c r="CJ124" s="839"/>
      <c r="CK124" s="851"/>
      <c r="CL124" s="851"/>
      <c r="CM124" s="851"/>
      <c r="CN124" s="851"/>
      <c r="CO124" s="852"/>
      <c r="CP124" s="840" t="s">
        <v>424</v>
      </c>
      <c r="CQ124" s="841"/>
      <c r="CR124" s="841"/>
      <c r="CS124" s="841"/>
      <c r="CT124" s="841"/>
      <c r="CU124" s="841"/>
      <c r="CV124" s="841"/>
      <c r="CW124" s="841"/>
      <c r="CX124" s="841"/>
      <c r="CY124" s="841"/>
      <c r="CZ124" s="841"/>
      <c r="DA124" s="841"/>
      <c r="DB124" s="841"/>
      <c r="DC124" s="841"/>
      <c r="DD124" s="841"/>
      <c r="DE124" s="841"/>
      <c r="DF124" s="842"/>
      <c r="DG124" s="843" t="s">
        <v>425</v>
      </c>
      <c r="DH124" s="823"/>
      <c r="DI124" s="823"/>
      <c r="DJ124" s="823"/>
      <c r="DK124" s="823"/>
      <c r="DL124" s="823" t="s">
        <v>425</v>
      </c>
      <c r="DM124" s="823"/>
      <c r="DN124" s="823"/>
      <c r="DO124" s="823"/>
      <c r="DP124" s="823"/>
      <c r="DQ124" s="823" t="s">
        <v>425</v>
      </c>
      <c r="DR124" s="823"/>
      <c r="DS124" s="823"/>
      <c r="DT124" s="823"/>
      <c r="DU124" s="823"/>
      <c r="DV124" s="826" t="s">
        <v>425</v>
      </c>
      <c r="DW124" s="826"/>
      <c r="DX124" s="826"/>
      <c r="DY124" s="826"/>
      <c r="DZ124" s="827"/>
    </row>
    <row r="125" spans="1:130" s="191" customFormat="1" ht="26.25" customHeight="1">
      <c r="A125" s="795"/>
      <c r="B125" s="796"/>
      <c r="C125" s="799" t="s">
        <v>409</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408</v>
      </c>
      <c r="AB125" s="755"/>
      <c r="AC125" s="755"/>
      <c r="AD125" s="755"/>
      <c r="AE125" s="756"/>
      <c r="AF125" s="757" t="s">
        <v>408</v>
      </c>
      <c r="AG125" s="755"/>
      <c r="AH125" s="755"/>
      <c r="AI125" s="755"/>
      <c r="AJ125" s="756"/>
      <c r="AK125" s="757" t="s">
        <v>408</v>
      </c>
      <c r="AL125" s="755"/>
      <c r="AM125" s="755"/>
      <c r="AN125" s="755"/>
      <c r="AO125" s="756"/>
      <c r="AP125" s="802" t="s">
        <v>408</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426</v>
      </c>
      <c r="CL125" s="829"/>
      <c r="CM125" s="829"/>
      <c r="CN125" s="829"/>
      <c r="CO125" s="830"/>
      <c r="CP125" s="837" t="s">
        <v>427</v>
      </c>
      <c r="CQ125" s="783"/>
      <c r="CR125" s="783"/>
      <c r="CS125" s="783"/>
      <c r="CT125" s="783"/>
      <c r="CU125" s="783"/>
      <c r="CV125" s="783"/>
      <c r="CW125" s="783"/>
      <c r="CX125" s="783"/>
      <c r="CY125" s="783"/>
      <c r="CZ125" s="783"/>
      <c r="DA125" s="783"/>
      <c r="DB125" s="783"/>
      <c r="DC125" s="783"/>
      <c r="DD125" s="783"/>
      <c r="DE125" s="783"/>
      <c r="DF125" s="784"/>
      <c r="DG125" s="838" t="s">
        <v>408</v>
      </c>
      <c r="DH125" s="820"/>
      <c r="DI125" s="820"/>
      <c r="DJ125" s="820"/>
      <c r="DK125" s="820"/>
      <c r="DL125" s="820" t="s">
        <v>408</v>
      </c>
      <c r="DM125" s="820"/>
      <c r="DN125" s="820"/>
      <c r="DO125" s="820"/>
      <c r="DP125" s="820"/>
      <c r="DQ125" s="820" t="s">
        <v>408</v>
      </c>
      <c r="DR125" s="820"/>
      <c r="DS125" s="820"/>
      <c r="DT125" s="820"/>
      <c r="DU125" s="820"/>
      <c r="DV125" s="821" t="s">
        <v>408</v>
      </c>
      <c r="DW125" s="821"/>
      <c r="DX125" s="821"/>
      <c r="DY125" s="821"/>
      <c r="DZ125" s="822"/>
    </row>
    <row r="126" spans="1:130" s="191" customFormat="1" ht="26.25" customHeight="1" thickBot="1">
      <c r="A126" s="795"/>
      <c r="B126" s="796"/>
      <c r="C126" s="799" t="s">
        <v>411</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408</v>
      </c>
      <c r="AB126" s="755"/>
      <c r="AC126" s="755"/>
      <c r="AD126" s="755"/>
      <c r="AE126" s="756"/>
      <c r="AF126" s="757" t="s">
        <v>408</v>
      </c>
      <c r="AG126" s="755"/>
      <c r="AH126" s="755"/>
      <c r="AI126" s="755"/>
      <c r="AJ126" s="756"/>
      <c r="AK126" s="757" t="s">
        <v>408</v>
      </c>
      <c r="AL126" s="755"/>
      <c r="AM126" s="755"/>
      <c r="AN126" s="755"/>
      <c r="AO126" s="756"/>
      <c r="AP126" s="802" t="s">
        <v>408</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428</v>
      </c>
      <c r="CQ126" s="725"/>
      <c r="CR126" s="725"/>
      <c r="CS126" s="725"/>
      <c r="CT126" s="725"/>
      <c r="CU126" s="725"/>
      <c r="CV126" s="725"/>
      <c r="CW126" s="725"/>
      <c r="CX126" s="725"/>
      <c r="CY126" s="725"/>
      <c r="CZ126" s="725"/>
      <c r="DA126" s="725"/>
      <c r="DB126" s="725"/>
      <c r="DC126" s="725"/>
      <c r="DD126" s="725"/>
      <c r="DE126" s="725"/>
      <c r="DF126" s="726"/>
      <c r="DG126" s="791" t="s">
        <v>408</v>
      </c>
      <c r="DH126" s="792"/>
      <c r="DI126" s="792"/>
      <c r="DJ126" s="792"/>
      <c r="DK126" s="792"/>
      <c r="DL126" s="792" t="s">
        <v>408</v>
      </c>
      <c r="DM126" s="792"/>
      <c r="DN126" s="792"/>
      <c r="DO126" s="792"/>
      <c r="DP126" s="792"/>
      <c r="DQ126" s="792" t="s">
        <v>408</v>
      </c>
      <c r="DR126" s="792"/>
      <c r="DS126" s="792"/>
      <c r="DT126" s="792"/>
      <c r="DU126" s="792"/>
      <c r="DV126" s="769" t="s">
        <v>408</v>
      </c>
      <c r="DW126" s="769"/>
      <c r="DX126" s="769"/>
      <c r="DY126" s="769"/>
      <c r="DZ126" s="770"/>
    </row>
    <row r="127" spans="1:130" s="191" customFormat="1" ht="26.25" customHeight="1">
      <c r="A127" s="797"/>
      <c r="B127" s="798"/>
      <c r="C127" s="816" t="s">
        <v>429</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116496</v>
      </c>
      <c r="AB127" s="755"/>
      <c r="AC127" s="755"/>
      <c r="AD127" s="755"/>
      <c r="AE127" s="756"/>
      <c r="AF127" s="757">
        <v>111968</v>
      </c>
      <c r="AG127" s="755"/>
      <c r="AH127" s="755"/>
      <c r="AI127" s="755"/>
      <c r="AJ127" s="756"/>
      <c r="AK127" s="757">
        <v>104930</v>
      </c>
      <c r="AL127" s="755"/>
      <c r="AM127" s="755"/>
      <c r="AN127" s="755"/>
      <c r="AO127" s="756"/>
      <c r="AP127" s="802">
        <v>0</v>
      </c>
      <c r="AQ127" s="803"/>
      <c r="AR127" s="803"/>
      <c r="AS127" s="803"/>
      <c r="AT127" s="804"/>
      <c r="AU127" s="227"/>
      <c r="AV127" s="227"/>
      <c r="AW127" s="227"/>
      <c r="AX127" s="819" t="s">
        <v>430</v>
      </c>
      <c r="AY127" s="787"/>
      <c r="AZ127" s="787"/>
      <c r="BA127" s="787"/>
      <c r="BB127" s="787"/>
      <c r="BC127" s="787"/>
      <c r="BD127" s="787"/>
      <c r="BE127" s="788"/>
      <c r="BF127" s="786" t="s">
        <v>431</v>
      </c>
      <c r="BG127" s="787"/>
      <c r="BH127" s="787"/>
      <c r="BI127" s="787"/>
      <c r="BJ127" s="787"/>
      <c r="BK127" s="787"/>
      <c r="BL127" s="788"/>
      <c r="BM127" s="786" t="s">
        <v>432</v>
      </c>
      <c r="BN127" s="787"/>
      <c r="BO127" s="787"/>
      <c r="BP127" s="787"/>
      <c r="BQ127" s="787"/>
      <c r="BR127" s="787"/>
      <c r="BS127" s="788"/>
      <c r="BT127" s="786" t="s">
        <v>433</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434</v>
      </c>
      <c r="CQ127" s="725"/>
      <c r="CR127" s="725"/>
      <c r="CS127" s="725"/>
      <c r="CT127" s="725"/>
      <c r="CU127" s="725"/>
      <c r="CV127" s="725"/>
      <c r="CW127" s="725"/>
      <c r="CX127" s="725"/>
      <c r="CY127" s="725"/>
      <c r="CZ127" s="725"/>
      <c r="DA127" s="725"/>
      <c r="DB127" s="725"/>
      <c r="DC127" s="725"/>
      <c r="DD127" s="725"/>
      <c r="DE127" s="725"/>
      <c r="DF127" s="726"/>
      <c r="DG127" s="791" t="s">
        <v>408</v>
      </c>
      <c r="DH127" s="792"/>
      <c r="DI127" s="792"/>
      <c r="DJ127" s="792"/>
      <c r="DK127" s="792"/>
      <c r="DL127" s="792" t="s">
        <v>408</v>
      </c>
      <c r="DM127" s="792"/>
      <c r="DN127" s="792"/>
      <c r="DO127" s="792"/>
      <c r="DP127" s="792"/>
      <c r="DQ127" s="792">
        <v>219176</v>
      </c>
      <c r="DR127" s="792"/>
      <c r="DS127" s="792"/>
      <c r="DT127" s="792"/>
      <c r="DU127" s="792"/>
      <c r="DV127" s="769">
        <v>0.1</v>
      </c>
      <c r="DW127" s="769"/>
      <c r="DX127" s="769"/>
      <c r="DY127" s="769"/>
      <c r="DZ127" s="770"/>
    </row>
    <row r="128" spans="1:130" s="191" customFormat="1" ht="26.25" customHeight="1" thickBot="1">
      <c r="A128" s="771" t="s">
        <v>435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436</v>
      </c>
      <c r="X128" s="773"/>
      <c r="Y128" s="773"/>
      <c r="Z128" s="774"/>
      <c r="AA128" s="775">
        <v>3130747</v>
      </c>
      <c r="AB128" s="776"/>
      <c r="AC128" s="776"/>
      <c r="AD128" s="776"/>
      <c r="AE128" s="777"/>
      <c r="AF128" s="778">
        <v>3331166</v>
      </c>
      <c r="AG128" s="776"/>
      <c r="AH128" s="776"/>
      <c r="AI128" s="776"/>
      <c r="AJ128" s="777"/>
      <c r="AK128" s="778">
        <v>3356814</v>
      </c>
      <c r="AL128" s="776"/>
      <c r="AM128" s="776"/>
      <c r="AN128" s="776"/>
      <c r="AO128" s="777"/>
      <c r="AP128" s="779"/>
      <c r="AQ128" s="780"/>
      <c r="AR128" s="780"/>
      <c r="AS128" s="780"/>
      <c r="AT128" s="781"/>
      <c r="AU128" s="227"/>
      <c r="AV128" s="227"/>
      <c r="AW128" s="227"/>
      <c r="AX128" s="782" t="s">
        <v>437</v>
      </c>
      <c r="AY128" s="783"/>
      <c r="AZ128" s="783"/>
      <c r="BA128" s="783"/>
      <c r="BB128" s="783"/>
      <c r="BC128" s="783"/>
      <c r="BD128" s="783"/>
      <c r="BE128" s="784"/>
      <c r="BF128" s="761" t="s">
        <v>137</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438</v>
      </c>
      <c r="CQ128" s="703"/>
      <c r="CR128" s="703"/>
      <c r="CS128" s="703"/>
      <c r="CT128" s="703"/>
      <c r="CU128" s="703"/>
      <c r="CV128" s="703"/>
      <c r="CW128" s="703"/>
      <c r="CX128" s="703"/>
      <c r="CY128" s="703"/>
      <c r="CZ128" s="703"/>
      <c r="DA128" s="703"/>
      <c r="DB128" s="703"/>
      <c r="DC128" s="703"/>
      <c r="DD128" s="703"/>
      <c r="DE128" s="703"/>
      <c r="DF128" s="704"/>
      <c r="DG128" s="765">
        <v>7991960</v>
      </c>
      <c r="DH128" s="766"/>
      <c r="DI128" s="766"/>
      <c r="DJ128" s="766"/>
      <c r="DK128" s="766"/>
      <c r="DL128" s="766">
        <v>7808408</v>
      </c>
      <c r="DM128" s="766"/>
      <c r="DN128" s="766"/>
      <c r="DO128" s="766"/>
      <c r="DP128" s="766"/>
      <c r="DQ128" s="766">
        <v>7572239</v>
      </c>
      <c r="DR128" s="766"/>
      <c r="DS128" s="766"/>
      <c r="DT128" s="766"/>
      <c r="DU128" s="766"/>
      <c r="DV128" s="767">
        <v>1.8</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439</v>
      </c>
      <c r="X129" s="752"/>
      <c r="Y129" s="752"/>
      <c r="Z129" s="753"/>
      <c r="AA129" s="754">
        <v>510776104</v>
      </c>
      <c r="AB129" s="755"/>
      <c r="AC129" s="755"/>
      <c r="AD129" s="755"/>
      <c r="AE129" s="756"/>
      <c r="AF129" s="757">
        <v>522947449</v>
      </c>
      <c r="AG129" s="755"/>
      <c r="AH129" s="755"/>
      <c r="AI129" s="755"/>
      <c r="AJ129" s="756"/>
      <c r="AK129" s="757">
        <v>514141339</v>
      </c>
      <c r="AL129" s="755"/>
      <c r="AM129" s="755"/>
      <c r="AN129" s="755"/>
      <c r="AO129" s="756"/>
      <c r="AP129" s="758"/>
      <c r="AQ129" s="759"/>
      <c r="AR129" s="759"/>
      <c r="AS129" s="759"/>
      <c r="AT129" s="760"/>
      <c r="AU129" s="229"/>
      <c r="AV129" s="229"/>
      <c r="AW129" s="229"/>
      <c r="AX129" s="724" t="s">
        <v>440</v>
      </c>
      <c r="AY129" s="725"/>
      <c r="AZ129" s="725"/>
      <c r="BA129" s="725"/>
      <c r="BB129" s="725"/>
      <c r="BC129" s="725"/>
      <c r="BD129" s="725"/>
      <c r="BE129" s="726"/>
      <c r="BF129" s="744" t="s">
        <v>408</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442</v>
      </c>
      <c r="X130" s="752"/>
      <c r="Y130" s="752"/>
      <c r="Z130" s="753"/>
      <c r="AA130" s="754">
        <v>89186816</v>
      </c>
      <c r="AB130" s="755"/>
      <c r="AC130" s="755"/>
      <c r="AD130" s="755"/>
      <c r="AE130" s="756"/>
      <c r="AF130" s="757">
        <v>88897411</v>
      </c>
      <c r="AG130" s="755"/>
      <c r="AH130" s="755"/>
      <c r="AI130" s="755"/>
      <c r="AJ130" s="756"/>
      <c r="AK130" s="757">
        <v>86568881</v>
      </c>
      <c r="AL130" s="755"/>
      <c r="AM130" s="755"/>
      <c r="AN130" s="755"/>
      <c r="AO130" s="756"/>
      <c r="AP130" s="758"/>
      <c r="AQ130" s="759"/>
      <c r="AR130" s="759"/>
      <c r="AS130" s="759"/>
      <c r="AT130" s="760"/>
      <c r="AU130" s="229"/>
      <c r="AV130" s="229"/>
      <c r="AW130" s="229"/>
      <c r="AX130" s="724" t="s">
        <v>443</v>
      </c>
      <c r="AY130" s="725"/>
      <c r="AZ130" s="725"/>
      <c r="BA130" s="725"/>
      <c r="BB130" s="725"/>
      <c r="BC130" s="725"/>
      <c r="BD130" s="725"/>
      <c r="BE130" s="726"/>
      <c r="BF130" s="727">
        <v>12</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444</v>
      </c>
      <c r="X131" s="735"/>
      <c r="Y131" s="735"/>
      <c r="Z131" s="736"/>
      <c r="AA131" s="737">
        <v>421589288</v>
      </c>
      <c r="AB131" s="738"/>
      <c r="AC131" s="738"/>
      <c r="AD131" s="738"/>
      <c r="AE131" s="739"/>
      <c r="AF131" s="740">
        <v>434050038</v>
      </c>
      <c r="AG131" s="738"/>
      <c r="AH131" s="738"/>
      <c r="AI131" s="738"/>
      <c r="AJ131" s="739"/>
      <c r="AK131" s="740">
        <v>427572458</v>
      </c>
      <c r="AL131" s="738"/>
      <c r="AM131" s="738"/>
      <c r="AN131" s="738"/>
      <c r="AO131" s="739"/>
      <c r="AP131" s="741"/>
      <c r="AQ131" s="742"/>
      <c r="AR131" s="742"/>
      <c r="AS131" s="742"/>
      <c r="AT131" s="743"/>
      <c r="AU131" s="229"/>
      <c r="AV131" s="229"/>
      <c r="AW131" s="229"/>
      <c r="AX131" s="702" t="s">
        <v>445</v>
      </c>
      <c r="AY131" s="703"/>
      <c r="AZ131" s="703"/>
      <c r="BA131" s="703"/>
      <c r="BB131" s="703"/>
      <c r="BC131" s="703"/>
      <c r="BD131" s="703"/>
      <c r="BE131" s="704"/>
      <c r="BF131" s="705">
        <v>171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446</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447</v>
      </c>
      <c r="W132" s="715"/>
      <c r="X132" s="715"/>
      <c r="Y132" s="715"/>
      <c r="Z132" s="716"/>
      <c r="AA132" s="717">
        <v>12.522782599999999</v>
      </c>
      <c r="AB132" s="718"/>
      <c r="AC132" s="718"/>
      <c r="AD132" s="718"/>
      <c r="AE132" s="719"/>
      <c r="AF132" s="720">
        <v>12.26688085</v>
      </c>
      <c r="AG132" s="718"/>
      <c r="AH132" s="718"/>
      <c r="AI132" s="718"/>
      <c r="AJ132" s="719"/>
      <c r="AK132" s="720">
        <v>11.44391227</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448</v>
      </c>
      <c r="W133" s="694"/>
      <c r="X133" s="694"/>
      <c r="Y133" s="694"/>
      <c r="Z133" s="695"/>
      <c r="AA133" s="696">
        <v>13.5</v>
      </c>
      <c r="AB133" s="697"/>
      <c r="AC133" s="697"/>
      <c r="AD133" s="697"/>
      <c r="AE133" s="698"/>
      <c r="AF133" s="696">
        <v>12.7</v>
      </c>
      <c r="AG133" s="697"/>
      <c r="AH133" s="697"/>
      <c r="AI133" s="697"/>
      <c r="AJ133" s="698"/>
      <c r="AK133" s="696">
        <v>12</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10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10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449</v>
      </c>
      <c r="B5" s="240"/>
      <c r="C5" s="240"/>
      <c r="D5" s="240"/>
      <c r="E5" s="240"/>
      <c r="F5" s="240"/>
      <c r="G5" s="240"/>
      <c r="H5" s="240"/>
      <c r="I5" s="240"/>
      <c r="J5" s="240"/>
      <c r="K5" s="240"/>
      <c r="L5" s="240"/>
      <c r="M5" s="240"/>
      <c r="N5" s="240"/>
      <c r="O5" s="241"/>
    </row>
    <row r="6" spans="1:16" ht="13.2">
      <c r="A6" s="242"/>
      <c r="B6" s="238"/>
      <c r="C6" s="238"/>
      <c r="D6" s="238"/>
      <c r="E6" s="238"/>
      <c r="F6" s="238"/>
      <c r="G6" s="243" t="s">
        <v>450</v>
      </c>
      <c r="H6" s="243"/>
      <c r="I6" s="243"/>
      <c r="J6" s="243"/>
      <c r="K6" s="238"/>
      <c r="L6" s="238"/>
      <c r="M6" s="238"/>
      <c r="N6" s="238"/>
    </row>
    <row r="7" spans="1:16" ht="13.2">
      <c r="A7" s="242"/>
      <c r="B7" s="238"/>
      <c r="C7" s="238"/>
      <c r="D7" s="238"/>
      <c r="E7" s="238"/>
      <c r="F7" s="238"/>
      <c r="G7" s="245"/>
      <c r="H7" s="246"/>
      <c r="I7" s="246"/>
      <c r="J7" s="247"/>
      <c r="K7" s="1141" t="s">
        <v>451</v>
      </c>
      <c r="L7" s="248"/>
      <c r="M7" s="249" t="s">
        <v>452</v>
      </c>
      <c r="N7" s="250"/>
    </row>
    <row r="8" spans="1:16" ht="13.2">
      <c r="A8" s="242"/>
      <c r="B8" s="238"/>
      <c r="C8" s="238"/>
      <c r="D8" s="238"/>
      <c r="E8" s="238"/>
      <c r="F8" s="238"/>
      <c r="G8" s="251"/>
      <c r="H8" s="252"/>
      <c r="I8" s="252"/>
      <c r="J8" s="253"/>
      <c r="K8" s="1142"/>
      <c r="L8" s="254" t="s">
        <v>453</v>
      </c>
      <c r="M8" s="255" t="s">
        <v>454</v>
      </c>
      <c r="N8" s="256" t="s">
        <v>455</v>
      </c>
    </row>
    <row r="9" spans="1:16" ht="13.2">
      <c r="A9" s="242"/>
      <c r="B9" s="238"/>
      <c r="C9" s="238"/>
      <c r="D9" s="238"/>
      <c r="E9" s="238"/>
      <c r="F9" s="238"/>
      <c r="G9" s="1135" t="s">
        <v>456</v>
      </c>
      <c r="H9" s="1136"/>
      <c r="I9" s="1136"/>
      <c r="J9" s="1137"/>
      <c r="K9" s="257">
        <v>252488153</v>
      </c>
      <c r="L9" s="258">
        <v>118758</v>
      </c>
      <c r="M9" s="259">
        <v>119256</v>
      </c>
      <c r="N9" s="260">
        <v>-0.4</v>
      </c>
    </row>
    <row r="10" spans="1:16" ht="13.2">
      <c r="A10" s="242"/>
      <c r="B10" s="238"/>
      <c r="C10" s="238"/>
      <c r="D10" s="238"/>
      <c r="E10" s="238"/>
      <c r="F10" s="238"/>
      <c r="G10" s="1135" t="s">
        <v>457</v>
      </c>
      <c r="H10" s="1136"/>
      <c r="I10" s="1136"/>
      <c r="J10" s="1137"/>
      <c r="K10" s="257">
        <v>454530</v>
      </c>
      <c r="L10" s="258">
        <v>214</v>
      </c>
      <c r="M10" s="259">
        <v>440</v>
      </c>
      <c r="N10" s="260">
        <v>-51.4</v>
      </c>
    </row>
    <row r="11" spans="1:16" ht="13.5" customHeight="1">
      <c r="A11" s="242"/>
      <c r="B11" s="238"/>
      <c r="C11" s="238"/>
      <c r="D11" s="238"/>
      <c r="E11" s="238"/>
      <c r="F11" s="238"/>
      <c r="G11" s="1135" t="s">
        <v>458</v>
      </c>
      <c r="H11" s="1136"/>
      <c r="I11" s="1136"/>
      <c r="J11" s="1137"/>
      <c r="K11" s="257">
        <v>92464</v>
      </c>
      <c r="L11" s="258">
        <v>43</v>
      </c>
      <c r="M11" s="259">
        <v>511</v>
      </c>
      <c r="N11" s="260">
        <v>-91.6</v>
      </c>
    </row>
    <row r="12" spans="1:16" ht="13.5" customHeight="1">
      <c r="A12" s="242"/>
      <c r="B12" s="238"/>
      <c r="C12" s="238"/>
      <c r="D12" s="238"/>
      <c r="E12" s="238"/>
      <c r="F12" s="238"/>
      <c r="G12" s="1135" t="s">
        <v>459</v>
      </c>
      <c r="H12" s="1136"/>
      <c r="I12" s="1136"/>
      <c r="J12" s="1137"/>
      <c r="K12" s="257" t="s">
        <v>460</v>
      </c>
      <c r="L12" s="258" t="s">
        <v>460</v>
      </c>
      <c r="M12" s="259" t="s">
        <v>460</v>
      </c>
      <c r="N12" s="260" t="s">
        <v>460</v>
      </c>
    </row>
    <row r="13" spans="1:16" ht="13.5" customHeight="1">
      <c r="A13" s="242"/>
      <c r="B13" s="238"/>
      <c r="C13" s="238"/>
      <c r="D13" s="238"/>
      <c r="E13" s="238"/>
      <c r="F13" s="238"/>
      <c r="G13" s="1135" t="s">
        <v>461</v>
      </c>
      <c r="H13" s="1136"/>
      <c r="I13" s="1136"/>
      <c r="J13" s="1137"/>
      <c r="K13" s="257">
        <v>212478</v>
      </c>
      <c r="L13" s="258">
        <v>100</v>
      </c>
      <c r="M13" s="259">
        <v>17</v>
      </c>
      <c r="N13" s="260">
        <v>488.2</v>
      </c>
    </row>
    <row r="14" spans="1:16" ht="13.5" customHeight="1">
      <c r="A14" s="242"/>
      <c r="B14" s="238"/>
      <c r="C14" s="238"/>
      <c r="D14" s="238"/>
      <c r="E14" s="238"/>
      <c r="F14" s="238"/>
      <c r="G14" s="1135" t="s">
        <v>462</v>
      </c>
      <c r="H14" s="1136"/>
      <c r="I14" s="1136"/>
      <c r="J14" s="1137"/>
      <c r="K14" s="257">
        <v>2897160</v>
      </c>
      <c r="L14" s="258">
        <v>1363</v>
      </c>
      <c r="M14" s="259">
        <v>1688</v>
      </c>
      <c r="N14" s="260">
        <v>-19.3</v>
      </c>
    </row>
    <row r="15" spans="1:16" ht="13.2">
      <c r="A15" s="242"/>
      <c r="B15" s="238"/>
      <c r="C15" s="238"/>
      <c r="D15" s="238"/>
      <c r="E15" s="238"/>
      <c r="F15" s="238"/>
      <c r="G15" s="1135" t="s">
        <v>463</v>
      </c>
      <c r="H15" s="1136"/>
      <c r="I15" s="1136"/>
      <c r="J15" s="1137"/>
      <c r="K15" s="257">
        <v>-22779524</v>
      </c>
      <c r="L15" s="258">
        <v>-10714</v>
      </c>
      <c r="M15" s="259">
        <v>-10887</v>
      </c>
      <c r="N15" s="260">
        <v>-1.6</v>
      </c>
    </row>
    <row r="16" spans="1:16" ht="13.2">
      <c r="A16" s="242"/>
      <c r="B16" s="238"/>
      <c r="C16" s="238"/>
      <c r="D16" s="238"/>
      <c r="E16" s="238"/>
      <c r="F16" s="238"/>
      <c r="G16" s="1127" t="s">
        <v>140</v>
      </c>
      <c r="H16" s="1128"/>
      <c r="I16" s="1128"/>
      <c r="J16" s="1129"/>
      <c r="K16" s="258">
        <v>233365261</v>
      </c>
      <c r="L16" s="258">
        <v>109764</v>
      </c>
      <c r="M16" s="259">
        <v>111025</v>
      </c>
      <c r="N16" s="260">
        <v>-1.1000000000000001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464</v>
      </c>
      <c r="H19" s="238"/>
      <c r="I19" s="238"/>
      <c r="J19" s="238"/>
      <c r="K19" s="238"/>
      <c r="L19" s="238"/>
      <c r="M19" s="238"/>
      <c r="N19" s="238"/>
    </row>
    <row r="20" spans="1:16" ht="13.2">
      <c r="A20" s="242"/>
      <c r="B20" s="238"/>
      <c r="C20" s="238"/>
      <c r="D20" s="238"/>
      <c r="E20" s="238"/>
      <c r="F20" s="238"/>
      <c r="G20" s="265"/>
      <c r="H20" s="266"/>
      <c r="I20" s="266"/>
      <c r="J20" s="267"/>
      <c r="K20" s="268" t="s">
        <v>465</v>
      </c>
      <c r="L20" s="269" t="s">
        <v>466</v>
      </c>
      <c r="M20" s="270" t="s">
        <v>467</v>
      </c>
      <c r="N20" s="271"/>
    </row>
    <row r="21" spans="1:16" s="277" customFormat="1" ht="13.2">
      <c r="A21" s="272"/>
      <c r="B21" s="243"/>
      <c r="C21" s="243"/>
      <c r="D21" s="243"/>
      <c r="E21" s="243"/>
      <c r="F21" s="243"/>
      <c r="G21" s="1138" t="s">
        <v>468</v>
      </c>
      <c r="H21" s="1139"/>
      <c r="I21" s="1139"/>
      <c r="J21" s="1140"/>
      <c r="K21" s="273">
        <v>1240.74</v>
      </c>
      <c r="L21" s="274">
        <v>1216.19</v>
      </c>
      <c r="M21" s="275">
        <v>24.55</v>
      </c>
      <c r="N21" s="243"/>
      <c r="O21" s="276"/>
      <c r="P21" s="272"/>
    </row>
    <row r="22" spans="1:16" s="277" customFormat="1" ht="13.2">
      <c r="A22" s="272"/>
      <c r="B22" s="243"/>
      <c r="C22" s="243"/>
      <c r="D22" s="243"/>
      <c r="E22" s="243"/>
      <c r="F22" s="243"/>
      <c r="G22" s="1138" t="s">
        <v>469</v>
      </c>
      <c r="H22" s="1139"/>
      <c r="I22" s="1139"/>
      <c r="J22" s="1140"/>
      <c r="K22" s="278">
        <v>99.9</v>
      </c>
      <c r="L22" s="279">
        <v>99.5</v>
      </c>
      <c r="M22" s="280">
        <v>0.4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470</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471</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472</v>
      </c>
      <c r="H29" s="243"/>
      <c r="I29" s="243"/>
      <c r="J29" s="243"/>
      <c r="K29" s="238"/>
      <c r="L29" s="238"/>
      <c r="M29" s="238"/>
      <c r="N29" s="238"/>
      <c r="O29" s="286"/>
    </row>
    <row r="30" spans="1:16" ht="13.2">
      <c r="A30" s="242"/>
      <c r="B30" s="238"/>
      <c r="C30" s="238"/>
      <c r="D30" s="238"/>
      <c r="E30" s="238"/>
      <c r="F30" s="238"/>
      <c r="G30" s="245"/>
      <c r="H30" s="246"/>
      <c r="I30" s="246"/>
      <c r="J30" s="247"/>
      <c r="K30" s="1141" t="s">
        <v>451</v>
      </c>
      <c r="L30" s="248"/>
      <c r="M30" s="249" t="s">
        <v>452</v>
      </c>
      <c r="N30" s="250"/>
    </row>
    <row r="31" spans="1:16" ht="13.2">
      <c r="A31" s="242"/>
      <c r="B31" s="238"/>
      <c r="C31" s="238"/>
      <c r="D31" s="238"/>
      <c r="E31" s="238"/>
      <c r="F31" s="238"/>
      <c r="G31" s="251"/>
      <c r="H31" s="252"/>
      <c r="I31" s="252"/>
      <c r="J31" s="253"/>
      <c r="K31" s="1142"/>
      <c r="L31" s="254" t="s">
        <v>453</v>
      </c>
      <c r="M31" s="255" t="s">
        <v>454</v>
      </c>
      <c r="N31" s="256" t="s">
        <v>455</v>
      </c>
    </row>
    <row r="32" spans="1:16" ht="27" customHeight="1">
      <c r="A32" s="242"/>
      <c r="B32" s="238"/>
      <c r="C32" s="238"/>
      <c r="D32" s="238"/>
      <c r="E32" s="238"/>
      <c r="F32" s="238"/>
      <c r="G32" s="1124" t="s">
        <v>473</v>
      </c>
      <c r="H32" s="1125"/>
      <c r="I32" s="1125"/>
      <c r="J32" s="1126"/>
      <c r="K32" s="258">
        <v>82395490</v>
      </c>
      <c r="L32" s="258">
        <v>38755</v>
      </c>
      <c r="M32" s="259">
        <v>59419</v>
      </c>
      <c r="N32" s="260">
        <v>-34.799999999999997</v>
      </c>
    </row>
    <row r="33" spans="1:16" ht="13.5" customHeight="1">
      <c r="A33" s="242"/>
      <c r="B33" s="238"/>
      <c r="C33" s="238"/>
      <c r="D33" s="238"/>
      <c r="E33" s="238"/>
      <c r="F33" s="238"/>
      <c r="G33" s="1124" t="s">
        <v>474</v>
      </c>
      <c r="H33" s="1125"/>
      <c r="I33" s="1125"/>
      <c r="J33" s="1126"/>
      <c r="K33" s="258">
        <v>5797138</v>
      </c>
      <c r="L33" s="258">
        <v>2727</v>
      </c>
      <c r="M33" s="259">
        <v>5410</v>
      </c>
      <c r="N33" s="260">
        <v>-49.6</v>
      </c>
    </row>
    <row r="34" spans="1:16" ht="27" customHeight="1">
      <c r="A34" s="242"/>
      <c r="B34" s="238"/>
      <c r="C34" s="238"/>
      <c r="D34" s="238"/>
      <c r="E34" s="238"/>
      <c r="F34" s="238"/>
      <c r="G34" s="1124" t="s">
        <v>475</v>
      </c>
      <c r="H34" s="1125"/>
      <c r="I34" s="1125"/>
      <c r="J34" s="1126"/>
      <c r="K34" s="258">
        <v>48846491</v>
      </c>
      <c r="L34" s="258">
        <v>22975</v>
      </c>
      <c r="M34" s="259">
        <v>14157</v>
      </c>
      <c r="N34" s="260">
        <v>62.3</v>
      </c>
    </row>
    <row r="35" spans="1:16" ht="27" customHeight="1">
      <c r="A35" s="242"/>
      <c r="B35" s="238"/>
      <c r="C35" s="238"/>
      <c r="D35" s="238"/>
      <c r="E35" s="238"/>
      <c r="F35" s="238"/>
      <c r="G35" s="1124" t="s">
        <v>476</v>
      </c>
      <c r="H35" s="1125"/>
      <c r="I35" s="1125"/>
      <c r="J35" s="1126"/>
      <c r="K35" s="258">
        <v>883296</v>
      </c>
      <c r="L35" s="258">
        <v>415</v>
      </c>
      <c r="M35" s="259">
        <v>1260</v>
      </c>
      <c r="N35" s="260">
        <v>-67.099999999999994</v>
      </c>
    </row>
    <row r="36" spans="1:16" ht="27" customHeight="1">
      <c r="A36" s="242"/>
      <c r="B36" s="238"/>
      <c r="C36" s="238"/>
      <c r="D36" s="238"/>
      <c r="E36" s="238"/>
      <c r="F36" s="238"/>
      <c r="G36" s="1124" t="s">
        <v>477</v>
      </c>
      <c r="H36" s="1125"/>
      <c r="I36" s="1125"/>
      <c r="J36" s="1126"/>
      <c r="K36" s="258">
        <v>45386</v>
      </c>
      <c r="L36" s="258">
        <v>21</v>
      </c>
      <c r="M36" s="259">
        <v>83</v>
      </c>
      <c r="N36" s="260">
        <v>-74.7</v>
      </c>
    </row>
    <row r="37" spans="1:16" ht="13.5" customHeight="1">
      <c r="A37" s="242"/>
      <c r="B37" s="238"/>
      <c r="C37" s="238"/>
      <c r="D37" s="238"/>
      <c r="E37" s="238"/>
      <c r="F37" s="238"/>
      <c r="G37" s="1124" t="s">
        <v>478</v>
      </c>
      <c r="H37" s="1125"/>
      <c r="I37" s="1125"/>
      <c r="J37" s="1126"/>
      <c r="K37" s="258">
        <v>888911</v>
      </c>
      <c r="L37" s="258">
        <v>418</v>
      </c>
      <c r="M37" s="259">
        <v>1317</v>
      </c>
      <c r="N37" s="260">
        <v>-68.3</v>
      </c>
    </row>
    <row r="38" spans="1:16" ht="27" customHeight="1">
      <c r="A38" s="242"/>
      <c r="B38" s="238"/>
      <c r="C38" s="238"/>
      <c r="D38" s="238"/>
      <c r="E38" s="238"/>
      <c r="F38" s="238"/>
      <c r="G38" s="1121" t="s">
        <v>479</v>
      </c>
      <c r="H38" s="1122"/>
      <c r="I38" s="1122"/>
      <c r="J38" s="1123"/>
      <c r="K38" s="287" t="s">
        <v>460</v>
      </c>
      <c r="L38" s="287" t="s">
        <v>460</v>
      </c>
      <c r="M38" s="288">
        <v>2</v>
      </c>
      <c r="N38" s="289" t="s">
        <v>460</v>
      </c>
      <c r="O38" s="286"/>
    </row>
    <row r="39" spans="1:16" ht="13.2">
      <c r="A39" s="242"/>
      <c r="B39" s="238"/>
      <c r="C39" s="238"/>
      <c r="D39" s="238"/>
      <c r="E39" s="238"/>
      <c r="F39" s="238"/>
      <c r="G39" s="1121" t="s">
        <v>480</v>
      </c>
      <c r="H39" s="1122"/>
      <c r="I39" s="1122"/>
      <c r="J39" s="1123"/>
      <c r="K39" s="257">
        <v>-3356814</v>
      </c>
      <c r="L39" s="257">
        <v>-1579</v>
      </c>
      <c r="M39" s="290">
        <v>-2892</v>
      </c>
      <c r="N39" s="291">
        <v>-45.4</v>
      </c>
      <c r="O39" s="286"/>
    </row>
    <row r="40" spans="1:16" ht="27" customHeight="1">
      <c r="A40" s="242"/>
      <c r="B40" s="238"/>
      <c r="C40" s="238"/>
      <c r="D40" s="238"/>
      <c r="E40" s="238"/>
      <c r="F40" s="238"/>
      <c r="G40" s="1124" t="s">
        <v>481</v>
      </c>
      <c r="H40" s="1125"/>
      <c r="I40" s="1125"/>
      <c r="J40" s="1126"/>
      <c r="K40" s="257">
        <v>-86568881</v>
      </c>
      <c r="L40" s="257">
        <v>-40718</v>
      </c>
      <c r="M40" s="290">
        <v>-46581</v>
      </c>
      <c r="N40" s="291">
        <v>-12.6</v>
      </c>
      <c r="O40" s="286"/>
    </row>
    <row r="41" spans="1:16" ht="13.2">
      <c r="A41" s="242"/>
      <c r="B41" s="238"/>
      <c r="C41" s="238"/>
      <c r="D41" s="238"/>
      <c r="E41" s="238"/>
      <c r="F41" s="238"/>
      <c r="G41" s="1127" t="s">
        <v>482</v>
      </c>
      <c r="H41" s="1128"/>
      <c r="I41" s="1128"/>
      <c r="J41" s="1129"/>
      <c r="K41" s="258">
        <v>48931017</v>
      </c>
      <c r="L41" s="257">
        <v>23015</v>
      </c>
      <c r="M41" s="290">
        <v>32175</v>
      </c>
      <c r="N41" s="291">
        <v>-28.5</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483</v>
      </c>
      <c r="B47" s="238"/>
      <c r="C47" s="238"/>
      <c r="D47" s="238"/>
      <c r="E47" s="238"/>
      <c r="F47" s="238"/>
      <c r="G47" s="238"/>
      <c r="H47" s="238"/>
      <c r="I47" s="238"/>
      <c r="J47" s="238"/>
      <c r="K47" s="238"/>
      <c r="L47" s="238"/>
      <c r="M47" s="238"/>
      <c r="N47" s="238"/>
    </row>
    <row r="48" spans="1:16" ht="13.2">
      <c r="A48" s="242"/>
      <c r="B48" s="238"/>
      <c r="C48" s="238"/>
      <c r="D48" s="238"/>
      <c r="E48" s="238"/>
      <c r="F48" s="238"/>
      <c r="G48" s="296" t="s">
        <v>484</v>
      </c>
      <c r="H48" s="296"/>
      <c r="I48" s="296"/>
      <c r="J48" s="296"/>
      <c r="K48" s="296"/>
      <c r="L48" s="296"/>
      <c r="M48" s="297"/>
      <c r="N48" s="296"/>
    </row>
    <row r="49" spans="1:14" ht="13.5" customHeight="1">
      <c r="A49" s="242"/>
      <c r="B49" s="238"/>
      <c r="C49" s="238"/>
      <c r="D49" s="238"/>
      <c r="E49" s="238"/>
      <c r="F49" s="238"/>
      <c r="G49" s="298"/>
      <c r="H49" s="299"/>
      <c r="I49" s="1130" t="s">
        <v>451</v>
      </c>
      <c r="J49" s="1132" t="s">
        <v>485</v>
      </c>
      <c r="K49" s="1133"/>
      <c r="L49" s="1133"/>
      <c r="M49" s="1133"/>
      <c r="N49" s="1134"/>
    </row>
    <row r="50" spans="1:14" ht="13.2">
      <c r="A50" s="242"/>
      <c r="B50" s="238"/>
      <c r="C50" s="238"/>
      <c r="D50" s="238"/>
      <c r="E50" s="238"/>
      <c r="F50" s="238"/>
      <c r="G50" s="300"/>
      <c r="H50" s="301"/>
      <c r="I50" s="1131"/>
      <c r="J50" s="302" t="s">
        <v>486</v>
      </c>
      <c r="K50" s="303" t="s">
        <v>487</v>
      </c>
      <c r="L50" s="304" t="s">
        <v>488</v>
      </c>
      <c r="M50" s="305" t="s">
        <v>489</v>
      </c>
      <c r="N50" s="306" t="s">
        <v>490</v>
      </c>
    </row>
    <row r="51" spans="1:14" ht="13.2">
      <c r="A51" s="242"/>
      <c r="B51" s="238"/>
      <c r="C51" s="238"/>
      <c r="D51" s="238"/>
      <c r="E51" s="238"/>
      <c r="F51" s="238"/>
      <c r="G51" s="298" t="s">
        <v>491</v>
      </c>
      <c r="H51" s="299"/>
      <c r="I51" s="307">
        <v>135671311</v>
      </c>
      <c r="J51" s="308">
        <v>62648</v>
      </c>
      <c r="K51" s="309">
        <v>-3.2</v>
      </c>
      <c r="L51" s="310">
        <v>64604</v>
      </c>
      <c r="M51" s="311">
        <v>-6</v>
      </c>
      <c r="N51" s="312">
        <v>2.8</v>
      </c>
    </row>
    <row r="52" spans="1:14" ht="13.2">
      <c r="A52" s="242"/>
      <c r="B52" s="238"/>
      <c r="C52" s="238"/>
      <c r="D52" s="238"/>
      <c r="E52" s="238"/>
      <c r="F52" s="238"/>
      <c r="G52" s="313"/>
      <c r="H52" s="314" t="s">
        <v>492</v>
      </c>
      <c r="I52" s="315">
        <v>35986576</v>
      </c>
      <c r="J52" s="316">
        <v>16617</v>
      </c>
      <c r="K52" s="317">
        <v>-25.4</v>
      </c>
      <c r="L52" s="318">
        <v>19885</v>
      </c>
      <c r="M52" s="319">
        <v>-13.2</v>
      </c>
      <c r="N52" s="320">
        <v>-12.2</v>
      </c>
    </row>
    <row r="53" spans="1:14" ht="13.2">
      <c r="A53" s="242"/>
      <c r="B53" s="238"/>
      <c r="C53" s="238"/>
      <c r="D53" s="238"/>
      <c r="E53" s="238"/>
      <c r="F53" s="238"/>
      <c r="G53" s="298" t="s">
        <v>493</v>
      </c>
      <c r="H53" s="299"/>
      <c r="I53" s="307">
        <v>143725271</v>
      </c>
      <c r="J53" s="308">
        <v>66514</v>
      </c>
      <c r="K53" s="309">
        <v>6.2</v>
      </c>
      <c r="L53" s="310">
        <v>75396</v>
      </c>
      <c r="M53" s="311">
        <v>16.7</v>
      </c>
      <c r="N53" s="312">
        <v>-10.5</v>
      </c>
    </row>
    <row r="54" spans="1:14" ht="13.2">
      <c r="A54" s="242"/>
      <c r="B54" s="238"/>
      <c r="C54" s="238"/>
      <c r="D54" s="238"/>
      <c r="E54" s="238"/>
      <c r="F54" s="238"/>
      <c r="G54" s="313"/>
      <c r="H54" s="314" t="s">
        <v>492</v>
      </c>
      <c r="I54" s="315">
        <v>35467194</v>
      </c>
      <c r="J54" s="316">
        <v>16414</v>
      </c>
      <c r="K54" s="317">
        <v>-1.2</v>
      </c>
      <c r="L54" s="318">
        <v>23659</v>
      </c>
      <c r="M54" s="319">
        <v>19</v>
      </c>
      <c r="N54" s="320">
        <v>-20.2</v>
      </c>
    </row>
    <row r="55" spans="1:14" ht="13.2">
      <c r="A55" s="242"/>
      <c r="B55" s="238"/>
      <c r="C55" s="238"/>
      <c r="D55" s="238"/>
      <c r="E55" s="238"/>
      <c r="F55" s="238"/>
      <c r="G55" s="298" t="s">
        <v>494</v>
      </c>
      <c r="H55" s="299"/>
      <c r="I55" s="307">
        <v>149596697</v>
      </c>
      <c r="J55" s="308">
        <v>69628</v>
      </c>
      <c r="K55" s="309">
        <v>4.7</v>
      </c>
      <c r="L55" s="310">
        <v>79311</v>
      </c>
      <c r="M55" s="311">
        <v>5.2</v>
      </c>
      <c r="N55" s="312">
        <v>-0.5</v>
      </c>
    </row>
    <row r="56" spans="1:14" ht="13.2">
      <c r="A56" s="242"/>
      <c r="B56" s="238"/>
      <c r="C56" s="238"/>
      <c r="D56" s="238"/>
      <c r="E56" s="238"/>
      <c r="F56" s="238"/>
      <c r="G56" s="313"/>
      <c r="H56" s="314" t="s">
        <v>492</v>
      </c>
      <c r="I56" s="315">
        <v>42207936</v>
      </c>
      <c r="J56" s="316">
        <v>19645</v>
      </c>
      <c r="K56" s="317">
        <v>19.7</v>
      </c>
      <c r="L56" s="318">
        <v>22064</v>
      </c>
      <c r="M56" s="319">
        <v>-6.7</v>
      </c>
      <c r="N56" s="320">
        <v>26.4</v>
      </c>
    </row>
    <row r="57" spans="1:14" ht="13.2">
      <c r="A57" s="242"/>
      <c r="B57" s="238"/>
      <c r="C57" s="238"/>
      <c r="D57" s="238"/>
      <c r="E57" s="238"/>
      <c r="F57" s="238"/>
      <c r="G57" s="298" t="s">
        <v>495</v>
      </c>
      <c r="H57" s="299"/>
      <c r="I57" s="307">
        <v>129599618</v>
      </c>
      <c r="J57" s="308">
        <v>60627</v>
      </c>
      <c r="K57" s="309">
        <v>-12.9</v>
      </c>
      <c r="L57" s="310">
        <v>67951</v>
      </c>
      <c r="M57" s="311">
        <v>-14.3</v>
      </c>
      <c r="N57" s="312">
        <v>1.4</v>
      </c>
    </row>
    <row r="58" spans="1:14" ht="13.2">
      <c r="A58" s="242"/>
      <c r="B58" s="238"/>
      <c r="C58" s="238"/>
      <c r="D58" s="238"/>
      <c r="E58" s="238"/>
      <c r="F58" s="238"/>
      <c r="G58" s="313"/>
      <c r="H58" s="314" t="s">
        <v>492</v>
      </c>
      <c r="I58" s="315">
        <v>32639319</v>
      </c>
      <c r="J58" s="316">
        <v>15269</v>
      </c>
      <c r="K58" s="317">
        <v>-22.3</v>
      </c>
      <c r="L58" s="318">
        <v>17498</v>
      </c>
      <c r="M58" s="319">
        <v>-20.7</v>
      </c>
      <c r="N58" s="320">
        <v>-1.6</v>
      </c>
    </row>
    <row r="59" spans="1:14" ht="13.2">
      <c r="A59" s="242"/>
      <c r="B59" s="238"/>
      <c r="C59" s="238"/>
      <c r="D59" s="238"/>
      <c r="E59" s="238"/>
      <c r="F59" s="238"/>
      <c r="G59" s="298" t="s">
        <v>496</v>
      </c>
      <c r="H59" s="299"/>
      <c r="I59" s="307">
        <v>126983107</v>
      </c>
      <c r="J59" s="308">
        <v>59727</v>
      </c>
      <c r="K59" s="309">
        <v>-1.5</v>
      </c>
      <c r="L59" s="310">
        <v>72635</v>
      </c>
      <c r="M59" s="311">
        <v>6.9</v>
      </c>
      <c r="N59" s="312">
        <v>-8.4</v>
      </c>
    </row>
    <row r="60" spans="1:14" ht="13.2">
      <c r="A60" s="242"/>
      <c r="B60" s="238"/>
      <c r="C60" s="238"/>
      <c r="D60" s="238"/>
      <c r="E60" s="238"/>
      <c r="F60" s="238"/>
      <c r="G60" s="313"/>
      <c r="H60" s="314" t="s">
        <v>492</v>
      </c>
      <c r="I60" s="321">
        <v>31522679</v>
      </c>
      <c r="J60" s="316">
        <v>14827</v>
      </c>
      <c r="K60" s="317">
        <v>-2.9</v>
      </c>
      <c r="L60" s="318">
        <v>18276</v>
      </c>
      <c r="M60" s="319">
        <v>4.4000000000000004</v>
      </c>
      <c r="N60" s="320">
        <v>-7.3</v>
      </c>
    </row>
    <row r="61" spans="1:14" ht="13.2">
      <c r="A61" s="242"/>
      <c r="B61" s="238"/>
      <c r="C61" s="238"/>
      <c r="D61" s="238"/>
      <c r="E61" s="238"/>
      <c r="F61" s="238"/>
      <c r="G61" s="298" t="s">
        <v>497</v>
      </c>
      <c r="H61" s="322"/>
      <c r="I61" s="323">
        <v>137115201</v>
      </c>
      <c r="J61" s="324">
        <v>63829</v>
      </c>
      <c r="K61" s="325">
        <v>-1.3</v>
      </c>
      <c r="L61" s="326">
        <v>71979</v>
      </c>
      <c r="M61" s="327">
        <v>1.7</v>
      </c>
      <c r="N61" s="312">
        <v>-3</v>
      </c>
    </row>
    <row r="62" spans="1:14" ht="13.2">
      <c r="A62" s="242"/>
      <c r="B62" s="238"/>
      <c r="C62" s="238"/>
      <c r="D62" s="238"/>
      <c r="E62" s="238"/>
      <c r="F62" s="238"/>
      <c r="G62" s="313"/>
      <c r="H62" s="314" t="s">
        <v>492</v>
      </c>
      <c r="I62" s="315">
        <v>35564741</v>
      </c>
      <c r="J62" s="316">
        <v>16554</v>
      </c>
      <c r="K62" s="317">
        <v>-6.4</v>
      </c>
      <c r="L62" s="318">
        <v>20276</v>
      </c>
      <c r="M62" s="319">
        <v>-3.4</v>
      </c>
      <c r="N62" s="320">
        <v>-3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498</v>
      </c>
      <c r="G46" s="331" t="s">
        <v>499</v>
      </c>
      <c r="H46" s="331" t="s">
        <v>500</v>
      </c>
      <c r="I46" s="331" t="s">
        <v>501</v>
      </c>
      <c r="J46" s="332" t="s">
        <v>502</v>
      </c>
    </row>
    <row r="47" spans="2:10" ht="57.75" customHeight="1">
      <c r="B47" s="7"/>
      <c r="C47" s="1143" t="s">
        <v>3</v>
      </c>
      <c r="D47" s="1143"/>
      <c r="E47" s="1144"/>
      <c r="F47" s="333">
        <v>4.8899999999999997</v>
      </c>
      <c r="G47" s="334">
        <v>5.41</v>
      </c>
      <c r="H47" s="334">
        <v>5.87</v>
      </c>
      <c r="I47" s="334">
        <v>6.32</v>
      </c>
      <c r="J47" s="335">
        <v>6.45</v>
      </c>
    </row>
    <row r="48" spans="2:10" ht="57.75" customHeight="1">
      <c r="B48" s="8"/>
      <c r="C48" s="1145" t="s">
        <v>4</v>
      </c>
      <c r="D48" s="1145"/>
      <c r="E48" s="1146"/>
      <c r="F48" s="336">
        <v>1.01</v>
      </c>
      <c r="G48" s="337">
        <v>0.93</v>
      </c>
      <c r="H48" s="337">
        <v>1.24</v>
      </c>
      <c r="I48" s="337">
        <v>1.33</v>
      </c>
      <c r="J48" s="338">
        <v>0.88</v>
      </c>
    </row>
    <row r="49" spans="2:10" ht="57.75" customHeight="1" thickBot="1">
      <c r="B49" s="9"/>
      <c r="C49" s="1147" t="s">
        <v>5</v>
      </c>
      <c r="D49" s="1147"/>
      <c r="E49" s="1148"/>
      <c r="F49" s="339" t="s">
        <v>503</v>
      </c>
      <c r="G49" s="340" t="s">
        <v>504</v>
      </c>
      <c r="H49" s="340">
        <v>0.32</v>
      </c>
      <c r="I49" s="340">
        <v>0.12</v>
      </c>
      <c r="J49" s="341" t="s">
        <v>505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c r="A34" s="10"/>
      <c r="B34" s="19"/>
      <c r="C34" s="1155" t="s">
        <v>506</v>
      </c>
      <c r="D34" s="1155"/>
      <c r="E34" s="1156"/>
      <c r="F34" s="20">
        <v>0.95</v>
      </c>
      <c r="G34" s="21">
        <v>0.89</v>
      </c>
      <c r="H34" s="21">
        <v>1.19</v>
      </c>
      <c r="I34" s="21">
        <v>1.28</v>
      </c>
      <c r="J34" s="22">
        <v>0.84</v>
      </c>
      <c r="K34" s="10"/>
      <c r="L34" s="10"/>
      <c r="M34" s="10"/>
      <c r="N34" s="10"/>
      <c r="O34" s="10"/>
      <c r="P34" s="10"/>
    </row>
    <row r="35" spans="1:16" ht="39" customHeight="1">
      <c r="A35" s="10"/>
      <c r="B35" s="23"/>
      <c r="C35" s="1149" t="s">
        <v>507</v>
      </c>
      <c r="D35" s="1150"/>
      <c r="E35" s="1151"/>
      <c r="F35" s="24">
        <v>0.78</v>
      </c>
      <c r="G35" s="25">
        <v>0.67</v>
      </c>
      <c r="H35" s="25">
        <v>0.46</v>
      </c>
      <c r="I35" s="25">
        <v>0.44</v>
      </c>
      <c r="J35" s="26">
        <v>0.76</v>
      </c>
      <c r="K35" s="10"/>
      <c r="L35" s="10"/>
      <c r="M35" s="10"/>
      <c r="N35" s="10"/>
      <c r="O35" s="10"/>
      <c r="P35" s="10"/>
    </row>
    <row r="36" spans="1:16" ht="39" customHeight="1">
      <c r="A36" s="10"/>
      <c r="B36" s="23"/>
      <c r="C36" s="1149" t="s">
        <v>508</v>
      </c>
      <c r="D36" s="1150"/>
      <c r="E36" s="1151"/>
      <c r="F36" s="24">
        <v>0.56999999999999995</v>
      </c>
      <c r="G36" s="25">
        <v>0.57999999999999996</v>
      </c>
      <c r="H36" s="25">
        <v>0.43</v>
      </c>
      <c r="I36" s="25">
        <v>0.43</v>
      </c>
      <c r="J36" s="26">
        <v>0.68</v>
      </c>
      <c r="K36" s="10"/>
      <c r="L36" s="10"/>
      <c r="M36" s="10"/>
      <c r="N36" s="10"/>
      <c r="O36" s="10"/>
      <c r="P36" s="10"/>
    </row>
    <row r="37" spans="1:16" ht="39" customHeight="1">
      <c r="A37" s="10"/>
      <c r="B37" s="23"/>
      <c r="C37" s="1149" t="s">
        <v>509</v>
      </c>
      <c r="D37" s="1150"/>
      <c r="E37" s="1151"/>
      <c r="F37" s="24">
        <v>7.0000000000000007E-2</v>
      </c>
      <c r="G37" s="25">
        <v>0.1</v>
      </c>
      <c r="H37" s="25">
        <v>0.09</v>
      </c>
      <c r="I37" s="25">
        <v>0.09</v>
      </c>
      <c r="J37" s="26">
        <v>0.08</v>
      </c>
      <c r="K37" s="10"/>
      <c r="L37" s="10"/>
      <c r="M37" s="10"/>
      <c r="N37" s="10"/>
      <c r="O37" s="10"/>
      <c r="P37" s="10"/>
    </row>
    <row r="38" spans="1:16" ht="39" customHeight="1">
      <c r="A38" s="10"/>
      <c r="B38" s="23"/>
      <c r="C38" s="1149" t="s">
        <v>510</v>
      </c>
      <c r="D38" s="1150"/>
      <c r="E38" s="1151"/>
      <c r="F38" s="24">
        <v>0.04</v>
      </c>
      <c r="G38" s="25">
        <v>0.03</v>
      </c>
      <c r="H38" s="25">
        <v>0.03</v>
      </c>
      <c r="I38" s="25">
        <v>0.03</v>
      </c>
      <c r="J38" s="26">
        <v>0.01</v>
      </c>
      <c r="K38" s="10"/>
      <c r="L38" s="10"/>
      <c r="M38" s="10"/>
      <c r="N38" s="10"/>
      <c r="O38" s="10"/>
      <c r="P38" s="10"/>
    </row>
    <row r="39" spans="1:16" ht="39" customHeight="1">
      <c r="A39" s="10"/>
      <c r="B39" s="23"/>
      <c r="C39" s="1149" t="s">
        <v>511</v>
      </c>
      <c r="D39" s="1150"/>
      <c r="E39" s="1151"/>
      <c r="F39" s="24">
        <v>0</v>
      </c>
      <c r="G39" s="25">
        <v>0</v>
      </c>
      <c r="H39" s="25">
        <v>0</v>
      </c>
      <c r="I39" s="25">
        <v>0</v>
      </c>
      <c r="J39" s="26">
        <v>0</v>
      </c>
      <c r="K39" s="10"/>
      <c r="L39" s="10"/>
      <c r="M39" s="10"/>
      <c r="N39" s="10"/>
      <c r="O39" s="10"/>
      <c r="P39" s="10"/>
    </row>
    <row r="40" spans="1:16" ht="39" customHeight="1">
      <c r="A40" s="10"/>
      <c r="B40" s="23"/>
      <c r="C40" s="1149" t="s">
        <v>512</v>
      </c>
      <c r="D40" s="1150"/>
      <c r="E40" s="1151"/>
      <c r="F40" s="24">
        <v>0</v>
      </c>
      <c r="G40" s="25">
        <v>0</v>
      </c>
      <c r="H40" s="25">
        <v>0</v>
      </c>
      <c r="I40" s="25">
        <v>0</v>
      </c>
      <c r="J40" s="26">
        <v>0</v>
      </c>
      <c r="K40" s="10"/>
      <c r="L40" s="10"/>
      <c r="M40" s="10"/>
      <c r="N40" s="10"/>
      <c r="O40" s="10"/>
      <c r="P40" s="10"/>
    </row>
    <row r="41" spans="1:16" ht="39" customHeight="1">
      <c r="A41" s="10"/>
      <c r="B41" s="23"/>
      <c r="C41" s="1149" t="s">
        <v>513</v>
      </c>
      <c r="D41" s="1150"/>
      <c r="E41" s="1151"/>
      <c r="F41" s="24">
        <v>0</v>
      </c>
      <c r="G41" s="25">
        <v>0</v>
      </c>
      <c r="H41" s="25">
        <v>0</v>
      </c>
      <c r="I41" s="25">
        <v>0</v>
      </c>
      <c r="J41" s="26">
        <v>0</v>
      </c>
      <c r="K41" s="10"/>
      <c r="L41" s="10"/>
      <c r="M41" s="10"/>
      <c r="N41" s="10"/>
      <c r="O41" s="10"/>
      <c r="P41" s="10"/>
    </row>
    <row r="42" spans="1:16" ht="39" customHeight="1">
      <c r="A42" s="10"/>
      <c r="B42" s="27"/>
      <c r="C42" s="1149" t="s">
        <v>514</v>
      </c>
      <c r="D42" s="1150"/>
      <c r="E42" s="1151"/>
      <c r="F42" s="24" t="s">
        <v>460</v>
      </c>
      <c r="G42" s="25" t="s">
        <v>460</v>
      </c>
      <c r="H42" s="25" t="s">
        <v>460</v>
      </c>
      <c r="I42" s="25" t="s">
        <v>460</v>
      </c>
      <c r="J42" s="26" t="s">
        <v>460</v>
      </c>
      <c r="K42" s="10"/>
      <c r="L42" s="10"/>
      <c r="M42" s="10"/>
      <c r="N42" s="10"/>
      <c r="O42" s="10"/>
      <c r="P42" s="10"/>
    </row>
    <row r="43" spans="1:16" ht="39" customHeight="1" thickBot="1">
      <c r="A43" s="10"/>
      <c r="B43" s="28"/>
      <c r="C43" s="1152" t="s">
        <v>515</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c r="A45" s="36"/>
      <c r="B45" s="1165" t="s">
        <v>10</v>
      </c>
      <c r="C45" s="1166"/>
      <c r="D45" s="46"/>
      <c r="E45" s="1171" t="s">
        <v>11</v>
      </c>
      <c r="F45" s="1171"/>
      <c r="G45" s="1171"/>
      <c r="H45" s="1171"/>
      <c r="I45" s="1171"/>
      <c r="J45" s="1172"/>
      <c r="K45" s="47">
        <v>95595</v>
      </c>
      <c r="L45" s="48">
        <v>92589</v>
      </c>
      <c r="M45" s="48">
        <v>89066</v>
      </c>
      <c r="N45" s="48">
        <v>88366</v>
      </c>
      <c r="O45" s="49">
        <v>82395</v>
      </c>
      <c r="P45" s="36"/>
      <c r="Q45" s="36"/>
      <c r="R45" s="36"/>
      <c r="S45" s="36"/>
      <c r="T45" s="36"/>
      <c r="U45" s="36"/>
    </row>
    <row r="46" spans="1:21" ht="30.75" customHeight="1">
      <c r="A46" s="36"/>
      <c r="B46" s="1167"/>
      <c r="C46" s="1168"/>
      <c r="D46" s="50"/>
      <c r="E46" s="1159" t="s">
        <v>12</v>
      </c>
      <c r="F46" s="1159"/>
      <c r="G46" s="1159"/>
      <c r="H46" s="1159"/>
      <c r="I46" s="1159"/>
      <c r="J46" s="1160"/>
      <c r="K46" s="51">
        <v>7446</v>
      </c>
      <c r="L46" s="52">
        <v>7262</v>
      </c>
      <c r="M46" s="52">
        <v>7127</v>
      </c>
      <c r="N46" s="52">
        <v>7199</v>
      </c>
      <c r="O46" s="53">
        <v>5797</v>
      </c>
      <c r="P46" s="36"/>
      <c r="Q46" s="36"/>
      <c r="R46" s="36"/>
      <c r="S46" s="36"/>
      <c r="T46" s="36"/>
      <c r="U46" s="36"/>
    </row>
    <row r="47" spans="1:21" ht="30.75" customHeight="1">
      <c r="A47" s="36"/>
      <c r="B47" s="1167"/>
      <c r="C47" s="1168"/>
      <c r="D47" s="50"/>
      <c r="E47" s="1159" t="s">
        <v>13</v>
      </c>
      <c r="F47" s="1159"/>
      <c r="G47" s="1159"/>
      <c r="H47" s="1159"/>
      <c r="I47" s="1159"/>
      <c r="J47" s="1160"/>
      <c r="K47" s="51">
        <v>44295</v>
      </c>
      <c r="L47" s="52">
        <v>45188</v>
      </c>
      <c r="M47" s="52">
        <v>45829</v>
      </c>
      <c r="N47" s="52">
        <v>47543</v>
      </c>
      <c r="O47" s="53">
        <v>48846</v>
      </c>
      <c r="P47" s="36"/>
      <c r="Q47" s="36"/>
      <c r="R47" s="36"/>
      <c r="S47" s="36"/>
      <c r="T47" s="36"/>
      <c r="U47" s="36"/>
    </row>
    <row r="48" spans="1:21" ht="30.75" customHeight="1">
      <c r="A48" s="36"/>
      <c r="B48" s="1167"/>
      <c r="C48" s="1168"/>
      <c r="D48" s="50"/>
      <c r="E48" s="1159" t="s">
        <v>14</v>
      </c>
      <c r="F48" s="1159"/>
      <c r="G48" s="1159"/>
      <c r="H48" s="1159"/>
      <c r="I48" s="1159"/>
      <c r="J48" s="1160"/>
      <c r="K48" s="51">
        <v>1190</v>
      </c>
      <c r="L48" s="52">
        <v>1048</v>
      </c>
      <c r="M48" s="52">
        <v>974</v>
      </c>
      <c r="N48" s="52">
        <v>965</v>
      </c>
      <c r="O48" s="53">
        <v>883</v>
      </c>
      <c r="P48" s="36"/>
      <c r="Q48" s="36"/>
      <c r="R48" s="36"/>
      <c r="S48" s="36"/>
      <c r="T48" s="36"/>
      <c r="U48" s="36"/>
    </row>
    <row r="49" spans="1:21" ht="30.75" customHeight="1">
      <c r="A49" s="36"/>
      <c r="B49" s="1167"/>
      <c r="C49" s="1168"/>
      <c r="D49" s="50"/>
      <c r="E49" s="1159" t="s">
        <v>15</v>
      </c>
      <c r="F49" s="1159"/>
      <c r="G49" s="1159"/>
      <c r="H49" s="1159"/>
      <c r="I49" s="1159"/>
      <c r="J49" s="1160"/>
      <c r="K49" s="51">
        <v>85</v>
      </c>
      <c r="L49" s="52">
        <v>77</v>
      </c>
      <c r="M49" s="52">
        <v>68</v>
      </c>
      <c r="N49" s="52">
        <v>57</v>
      </c>
      <c r="O49" s="53">
        <v>45</v>
      </c>
      <c r="P49" s="36"/>
      <c r="Q49" s="36"/>
      <c r="R49" s="36"/>
      <c r="S49" s="36"/>
      <c r="T49" s="36"/>
      <c r="U49" s="36"/>
    </row>
    <row r="50" spans="1:21" ht="30.75" customHeight="1">
      <c r="A50" s="36"/>
      <c r="B50" s="1167"/>
      <c r="C50" s="1168"/>
      <c r="D50" s="50"/>
      <c r="E50" s="1159" t="s">
        <v>16</v>
      </c>
      <c r="F50" s="1159"/>
      <c r="G50" s="1159"/>
      <c r="H50" s="1159"/>
      <c r="I50" s="1159"/>
      <c r="J50" s="1160"/>
      <c r="K50" s="51">
        <v>2945</v>
      </c>
      <c r="L50" s="52">
        <v>2539</v>
      </c>
      <c r="M50" s="52">
        <v>2048</v>
      </c>
      <c r="N50" s="52">
        <v>1342</v>
      </c>
      <c r="O50" s="53">
        <v>889</v>
      </c>
      <c r="P50" s="36"/>
      <c r="Q50" s="36"/>
      <c r="R50" s="36"/>
      <c r="S50" s="36"/>
      <c r="T50" s="36"/>
      <c r="U50" s="36"/>
    </row>
    <row r="51" spans="1:21" ht="30.75" customHeight="1">
      <c r="A51" s="36"/>
      <c r="B51" s="1169"/>
      <c r="C51" s="1170"/>
      <c r="D51" s="54"/>
      <c r="E51" s="1159" t="s">
        <v>17</v>
      </c>
      <c r="F51" s="1159"/>
      <c r="G51" s="1159"/>
      <c r="H51" s="1159"/>
      <c r="I51" s="1159"/>
      <c r="J51" s="1160"/>
      <c r="K51" s="51" t="s">
        <v>460</v>
      </c>
      <c r="L51" s="52" t="s">
        <v>460</v>
      </c>
      <c r="M51" s="52" t="s">
        <v>460</v>
      </c>
      <c r="N51" s="52" t="s">
        <v>460</v>
      </c>
      <c r="O51" s="53" t="s">
        <v>460</v>
      </c>
      <c r="P51" s="36"/>
      <c r="Q51" s="36"/>
      <c r="R51" s="36"/>
      <c r="S51" s="36"/>
      <c r="T51" s="36"/>
      <c r="U51" s="36"/>
    </row>
    <row r="52" spans="1:21" ht="30.75" customHeight="1">
      <c r="A52" s="36"/>
      <c r="B52" s="1157" t="s">
        <v>18</v>
      </c>
      <c r="C52" s="1158"/>
      <c r="D52" s="54"/>
      <c r="E52" s="1159" t="s">
        <v>19</v>
      </c>
      <c r="F52" s="1159"/>
      <c r="G52" s="1159"/>
      <c r="H52" s="1159"/>
      <c r="I52" s="1159"/>
      <c r="J52" s="1160"/>
      <c r="K52" s="51">
        <v>89056</v>
      </c>
      <c r="L52" s="52">
        <v>91143</v>
      </c>
      <c r="M52" s="52">
        <v>92317</v>
      </c>
      <c r="N52" s="52">
        <v>92229</v>
      </c>
      <c r="O52" s="53">
        <v>89926</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62500</v>
      </c>
      <c r="L53" s="57">
        <v>57560</v>
      </c>
      <c r="M53" s="57">
        <v>52795</v>
      </c>
      <c r="N53" s="57">
        <v>53243</v>
      </c>
      <c r="O53" s="58">
        <v>48929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498</v>
      </c>
      <c r="J40" s="343" t="s">
        <v>499</v>
      </c>
      <c r="K40" s="343" t="s">
        <v>500</v>
      </c>
      <c r="L40" s="343" t="s">
        <v>501</v>
      </c>
      <c r="M40" s="344" t="s">
        <v>502</v>
      </c>
    </row>
    <row r="41" spans="2:13" ht="27.75" customHeight="1">
      <c r="B41" s="1185" t="s">
        <v>22</v>
      </c>
      <c r="C41" s="1186"/>
      <c r="D41" s="66"/>
      <c r="E41" s="1187" t="s">
        <v>23</v>
      </c>
      <c r="F41" s="1187"/>
      <c r="G41" s="1187"/>
      <c r="H41" s="1188"/>
      <c r="I41" s="345">
        <v>1755955</v>
      </c>
      <c r="J41" s="346">
        <v>1781025</v>
      </c>
      <c r="K41" s="346">
        <v>1791221</v>
      </c>
      <c r="L41" s="346">
        <v>1778452</v>
      </c>
      <c r="M41" s="347">
        <v>1774616</v>
      </c>
    </row>
    <row r="42" spans="2:13" ht="27.75" customHeight="1">
      <c r="B42" s="1175"/>
      <c r="C42" s="1176"/>
      <c r="D42" s="67"/>
      <c r="E42" s="1179" t="s">
        <v>24</v>
      </c>
      <c r="F42" s="1179"/>
      <c r="G42" s="1179"/>
      <c r="H42" s="1180"/>
      <c r="I42" s="348">
        <v>10879</v>
      </c>
      <c r="J42" s="349">
        <v>7920</v>
      </c>
      <c r="K42" s="349">
        <v>5871</v>
      </c>
      <c r="L42" s="349">
        <v>4761</v>
      </c>
      <c r="M42" s="350">
        <v>4139</v>
      </c>
    </row>
    <row r="43" spans="2:13" ht="27.75" customHeight="1">
      <c r="B43" s="1175"/>
      <c r="C43" s="1176"/>
      <c r="D43" s="67"/>
      <c r="E43" s="1179" t="s">
        <v>25</v>
      </c>
      <c r="F43" s="1179"/>
      <c r="G43" s="1179"/>
      <c r="H43" s="1180"/>
      <c r="I43" s="348">
        <v>29493</v>
      </c>
      <c r="J43" s="349">
        <v>28392</v>
      </c>
      <c r="K43" s="349">
        <v>27297</v>
      </c>
      <c r="L43" s="349">
        <v>26186</v>
      </c>
      <c r="M43" s="350">
        <v>25053</v>
      </c>
    </row>
    <row r="44" spans="2:13" ht="27.75" customHeight="1">
      <c r="B44" s="1175"/>
      <c r="C44" s="1176"/>
      <c r="D44" s="67"/>
      <c r="E44" s="1179" t="s">
        <v>26</v>
      </c>
      <c r="F44" s="1179"/>
      <c r="G44" s="1179"/>
      <c r="H44" s="1180"/>
      <c r="I44" s="348">
        <v>288</v>
      </c>
      <c r="J44" s="349">
        <v>217</v>
      </c>
      <c r="K44" s="349">
        <v>153</v>
      </c>
      <c r="L44" s="349">
        <v>98</v>
      </c>
      <c r="M44" s="350">
        <v>54</v>
      </c>
    </row>
    <row r="45" spans="2:13" ht="27.75" customHeight="1">
      <c r="B45" s="1175"/>
      <c r="C45" s="1176"/>
      <c r="D45" s="67"/>
      <c r="E45" s="1179" t="s">
        <v>27</v>
      </c>
      <c r="F45" s="1179"/>
      <c r="G45" s="1179"/>
      <c r="H45" s="1180"/>
      <c r="I45" s="348">
        <v>264564</v>
      </c>
      <c r="J45" s="349">
        <v>245571</v>
      </c>
      <c r="K45" s="349">
        <v>226229</v>
      </c>
      <c r="L45" s="349">
        <v>225100</v>
      </c>
      <c r="M45" s="350">
        <v>223345</v>
      </c>
    </row>
    <row r="46" spans="2:13" ht="27.75" customHeight="1">
      <c r="B46" s="1175"/>
      <c r="C46" s="1176"/>
      <c r="D46" s="68"/>
      <c r="E46" s="1189" t="s">
        <v>28</v>
      </c>
      <c r="F46" s="1189"/>
      <c r="G46" s="1189"/>
      <c r="H46" s="1190"/>
      <c r="I46" s="348">
        <v>8300</v>
      </c>
      <c r="J46" s="349">
        <v>8143</v>
      </c>
      <c r="K46" s="349">
        <v>7992</v>
      </c>
      <c r="L46" s="349">
        <v>7808</v>
      </c>
      <c r="M46" s="350">
        <v>7791</v>
      </c>
    </row>
    <row r="47" spans="2:13" ht="27.75" customHeight="1">
      <c r="B47" s="1175"/>
      <c r="C47" s="1176"/>
      <c r="D47" s="69"/>
      <c r="E47" s="1191" t="s">
        <v>29</v>
      </c>
      <c r="F47" s="1192"/>
      <c r="G47" s="1192"/>
      <c r="H47" s="1193"/>
      <c r="I47" s="348" t="s">
        <v>460</v>
      </c>
      <c r="J47" s="349" t="s">
        <v>460</v>
      </c>
      <c r="K47" s="349" t="s">
        <v>460</v>
      </c>
      <c r="L47" s="349" t="s">
        <v>460</v>
      </c>
      <c r="M47" s="350" t="s">
        <v>460</v>
      </c>
    </row>
    <row r="48" spans="2:13" ht="27.75" customHeight="1">
      <c r="B48" s="1175"/>
      <c r="C48" s="1176"/>
      <c r="D48" s="67"/>
      <c r="E48" s="1179" t="s">
        <v>30</v>
      </c>
      <c r="F48" s="1179"/>
      <c r="G48" s="1179"/>
      <c r="H48" s="1180"/>
      <c r="I48" s="348" t="s">
        <v>460</v>
      </c>
      <c r="J48" s="349" t="s">
        <v>460</v>
      </c>
      <c r="K48" s="349" t="s">
        <v>460</v>
      </c>
      <c r="L48" s="349" t="s">
        <v>460</v>
      </c>
      <c r="M48" s="350" t="s">
        <v>460</v>
      </c>
    </row>
    <row r="49" spans="2:13" ht="27.75" customHeight="1">
      <c r="B49" s="1177"/>
      <c r="C49" s="1178"/>
      <c r="D49" s="67"/>
      <c r="E49" s="1179" t="s">
        <v>31</v>
      </c>
      <c r="F49" s="1179"/>
      <c r="G49" s="1179"/>
      <c r="H49" s="1180"/>
      <c r="I49" s="348" t="s">
        <v>460</v>
      </c>
      <c r="J49" s="349" t="s">
        <v>460</v>
      </c>
      <c r="K49" s="349" t="s">
        <v>460</v>
      </c>
      <c r="L49" s="349" t="s">
        <v>460</v>
      </c>
      <c r="M49" s="350" t="s">
        <v>460</v>
      </c>
    </row>
    <row r="50" spans="2:13" ht="27.75" customHeight="1">
      <c r="B50" s="1173" t="s">
        <v>32</v>
      </c>
      <c r="C50" s="1174"/>
      <c r="D50" s="70"/>
      <c r="E50" s="1179" t="s">
        <v>33</v>
      </c>
      <c r="F50" s="1179"/>
      <c r="G50" s="1179"/>
      <c r="H50" s="1180"/>
      <c r="I50" s="348">
        <v>213997</v>
      </c>
      <c r="J50" s="349">
        <v>242314</v>
      </c>
      <c r="K50" s="349">
        <v>260192</v>
      </c>
      <c r="L50" s="349">
        <v>270408</v>
      </c>
      <c r="M50" s="350">
        <v>276461</v>
      </c>
    </row>
    <row r="51" spans="2:13" ht="27.75" customHeight="1">
      <c r="B51" s="1175"/>
      <c r="C51" s="1176"/>
      <c r="D51" s="67"/>
      <c r="E51" s="1179" t="s">
        <v>34</v>
      </c>
      <c r="F51" s="1179"/>
      <c r="G51" s="1179"/>
      <c r="H51" s="1180"/>
      <c r="I51" s="348">
        <v>31710</v>
      </c>
      <c r="J51" s="349">
        <v>27845</v>
      </c>
      <c r="K51" s="349">
        <v>24176</v>
      </c>
      <c r="L51" s="349">
        <v>22506</v>
      </c>
      <c r="M51" s="350">
        <v>23193</v>
      </c>
    </row>
    <row r="52" spans="2:13" ht="27.75" customHeight="1">
      <c r="B52" s="1177"/>
      <c r="C52" s="1178"/>
      <c r="D52" s="67"/>
      <c r="E52" s="1179" t="s">
        <v>35</v>
      </c>
      <c r="F52" s="1179"/>
      <c r="G52" s="1179"/>
      <c r="H52" s="1180"/>
      <c r="I52" s="348">
        <v>1000738</v>
      </c>
      <c r="J52" s="349">
        <v>1018337</v>
      </c>
      <c r="K52" s="349">
        <v>1017178</v>
      </c>
      <c r="L52" s="349">
        <v>1011016</v>
      </c>
      <c r="M52" s="350">
        <v>1003931</v>
      </c>
    </row>
    <row r="53" spans="2:13" ht="27.75" customHeight="1" thickBot="1">
      <c r="B53" s="1181" t="s">
        <v>20</v>
      </c>
      <c r="C53" s="1182"/>
      <c r="D53" s="71"/>
      <c r="E53" s="1183" t="s">
        <v>36</v>
      </c>
      <c r="F53" s="1183"/>
      <c r="G53" s="1183"/>
      <c r="H53" s="1184"/>
      <c r="I53" s="351">
        <v>823034</v>
      </c>
      <c r="J53" s="352">
        <v>782772</v>
      </c>
      <c r="K53" s="352">
        <v>757216</v>
      </c>
      <c r="L53" s="352">
        <v>738477</v>
      </c>
      <c r="M53" s="353">
        <v>731413</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551</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551</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552</v>
      </c>
      <c r="C41" s="240"/>
      <c r="D41" s="240"/>
      <c r="E41" s="240"/>
      <c r="F41" s="240"/>
      <c r="G41" s="240"/>
      <c r="H41" s="240"/>
      <c r="I41" s="240"/>
      <c r="J41" s="240"/>
      <c r="K41" s="240"/>
      <c r="L41" s="240"/>
      <c r="M41" s="240"/>
      <c r="N41" s="240"/>
      <c r="O41" s="240"/>
      <c r="P41" s="241"/>
    </row>
    <row r="42" spans="1:17" ht="13.2">
      <c r="B42" s="242"/>
      <c r="C42" s="238"/>
      <c r="D42" s="238"/>
      <c r="E42" s="238"/>
      <c r="F42" s="238"/>
      <c r="G42" s="374" t="s">
        <v>553</v>
      </c>
      <c r="H42" s="375"/>
      <c r="I42" s="376"/>
      <c r="J42" s="376"/>
      <c r="K42" s="376"/>
      <c r="L42" s="377"/>
      <c r="M42" s="377"/>
      <c r="N42" s="377"/>
      <c r="O42" s="377"/>
    </row>
    <row r="43" spans="1:17" ht="13.2">
      <c r="B43" s="242"/>
      <c r="C43" s="238"/>
      <c r="D43" s="238"/>
      <c r="E43" s="238"/>
      <c r="F43" s="238"/>
      <c r="G43" s="1194"/>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554</v>
      </c>
      <c r="H49" s="375"/>
      <c r="I49" s="375"/>
      <c r="J49" s="375"/>
      <c r="K49" s="375"/>
      <c r="L49" s="375"/>
      <c r="M49" s="375"/>
      <c r="N49" s="375"/>
      <c r="O49" s="375"/>
    </row>
    <row r="50" spans="1:17" ht="13.2">
      <c r="B50" s="242"/>
      <c r="C50" s="238"/>
      <c r="D50" s="238"/>
      <c r="E50" s="238"/>
      <c r="F50" s="238"/>
      <c r="G50" s="1195"/>
      <c r="H50" s="1195"/>
      <c r="I50" s="1195"/>
      <c r="J50" s="1195"/>
      <c r="K50" s="379" t="s">
        <v>555</v>
      </c>
      <c r="L50" s="379" t="s">
        <v>556</v>
      </c>
      <c r="M50" s="380" t="s">
        <v>557</v>
      </c>
      <c r="N50" s="380" t="s">
        <v>558</v>
      </c>
      <c r="O50" s="380" t="s">
        <v>559</v>
      </c>
    </row>
    <row r="51" spans="1:17" ht="13.2">
      <c r="B51" s="242"/>
      <c r="C51" s="238"/>
      <c r="D51" s="238"/>
      <c r="E51" s="238"/>
      <c r="F51" s="238"/>
      <c r="G51" s="1196" t="s">
        <v>560</v>
      </c>
      <c r="H51" s="1196"/>
      <c r="I51" s="1197" t="s">
        <v>561</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81"/>
      <c r="B53" s="242"/>
      <c r="C53" s="238"/>
      <c r="D53" s="238"/>
      <c r="E53" s="238"/>
      <c r="F53" s="238"/>
      <c r="G53" s="1196"/>
      <c r="H53" s="1196"/>
      <c r="I53" s="1200" t="s">
        <v>562</v>
      </c>
      <c r="J53" s="1200"/>
      <c r="K53" s="1201"/>
      <c r="L53" s="1201"/>
      <c r="M53" s="1201"/>
      <c r="N53" s="1201"/>
      <c r="O53" s="1201"/>
    </row>
    <row r="54" spans="1:17" ht="13.2">
      <c r="A54" s="381"/>
      <c r="B54" s="242"/>
      <c r="C54" s="238"/>
      <c r="D54" s="238"/>
      <c r="E54" s="238"/>
      <c r="F54" s="238"/>
      <c r="G54" s="1196"/>
      <c r="H54" s="1196"/>
      <c r="I54" s="1200"/>
      <c r="J54" s="1200"/>
      <c r="K54" s="1202"/>
      <c r="L54" s="1202"/>
      <c r="M54" s="1202"/>
      <c r="N54" s="1202"/>
      <c r="O54" s="1202"/>
    </row>
    <row r="55" spans="1:17" ht="13.2">
      <c r="A55" s="381"/>
      <c r="B55" s="242"/>
      <c r="C55" s="238"/>
      <c r="D55" s="238"/>
      <c r="E55" s="238"/>
      <c r="F55" s="238"/>
      <c r="G55" s="1200" t="s">
        <v>563</v>
      </c>
      <c r="H55" s="1200"/>
      <c r="I55" s="1200" t="s">
        <v>561</v>
      </c>
      <c r="J55" s="1200"/>
      <c r="K55" s="1198"/>
      <c r="L55" s="1198"/>
      <c r="M55" s="1198"/>
      <c r="N55" s="1198"/>
      <c r="O55" s="1198"/>
    </row>
    <row r="56" spans="1:17" ht="13.2">
      <c r="A56" s="381"/>
      <c r="B56" s="242"/>
      <c r="C56" s="238"/>
      <c r="D56" s="238"/>
      <c r="E56" s="238"/>
      <c r="F56" s="238"/>
      <c r="G56" s="1200"/>
      <c r="H56" s="1200"/>
      <c r="I56" s="1200"/>
      <c r="J56" s="1200"/>
      <c r="K56" s="1199"/>
      <c r="L56" s="1199"/>
      <c r="M56" s="1199"/>
      <c r="N56" s="1199"/>
      <c r="O56" s="1199"/>
    </row>
    <row r="57" spans="1:17" s="381" customFormat="1" ht="13.2">
      <c r="B57" s="382"/>
      <c r="C57" s="383"/>
      <c r="D57" s="383"/>
      <c r="E57" s="383"/>
      <c r="F57" s="383"/>
      <c r="G57" s="1200"/>
      <c r="H57" s="1200"/>
      <c r="I57" s="1203" t="s">
        <v>562</v>
      </c>
      <c r="J57" s="1203"/>
      <c r="K57" s="1204"/>
      <c r="L57" s="1204"/>
      <c r="M57" s="1204"/>
      <c r="N57" s="1204"/>
      <c r="O57" s="1204"/>
      <c r="P57" s="384"/>
      <c r="Q57" s="382"/>
    </row>
    <row r="58" spans="1:17" s="381" customFormat="1" ht="13.2">
      <c r="A58" s="237"/>
      <c r="B58" s="382"/>
      <c r="C58" s="383"/>
      <c r="D58" s="383"/>
      <c r="E58" s="383"/>
      <c r="F58" s="383"/>
      <c r="G58" s="1200"/>
      <c r="H58" s="1200"/>
      <c r="I58" s="1203"/>
      <c r="J58" s="1203"/>
      <c r="K58" s="1202"/>
      <c r="L58" s="1202"/>
      <c r="M58" s="1202"/>
      <c r="N58" s="1202"/>
      <c r="O58" s="1202"/>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564</v>
      </c>
      <c r="C63" s="238"/>
      <c r="D63" s="238"/>
      <c r="E63" s="238"/>
      <c r="F63" s="238"/>
      <c r="G63" s="238"/>
      <c r="H63" s="238"/>
      <c r="I63" s="238"/>
      <c r="J63" s="238"/>
      <c r="K63" s="238"/>
      <c r="L63" s="238"/>
      <c r="M63" s="238"/>
      <c r="N63" s="238"/>
      <c r="O63" s="238"/>
    </row>
    <row r="64" spans="1:17" ht="13.2">
      <c r="B64" s="242"/>
      <c r="C64" s="238"/>
      <c r="D64" s="238"/>
      <c r="E64" s="238"/>
      <c r="F64" s="238"/>
      <c r="G64" s="391" t="s">
        <v>553</v>
      </c>
      <c r="I64" s="392"/>
      <c r="J64" s="392"/>
      <c r="K64" s="392"/>
      <c r="L64" s="392"/>
      <c r="M64" s="392"/>
      <c r="N64" s="393"/>
      <c r="O64" s="392"/>
    </row>
    <row r="65" spans="2:30" ht="13.2">
      <c r="B65" s="242"/>
      <c r="C65" s="238"/>
      <c r="D65" s="238"/>
      <c r="E65" s="238"/>
      <c r="F65" s="238"/>
      <c r="G65" s="1205" t="s">
        <v>565</v>
      </c>
      <c r="H65" s="1205"/>
      <c r="I65" s="1205"/>
      <c r="J65" s="1205"/>
      <c r="K65" s="1205"/>
      <c r="L65" s="1205"/>
      <c r="M65" s="1205"/>
      <c r="N65" s="1205"/>
      <c r="O65" s="1205"/>
    </row>
    <row r="66" spans="2:30" ht="13.2">
      <c r="B66" s="242"/>
      <c r="C66" s="238"/>
      <c r="D66" s="238"/>
      <c r="E66" s="238"/>
      <c r="F66" s="238"/>
      <c r="G66" s="1205"/>
      <c r="H66" s="1205"/>
      <c r="I66" s="1205"/>
      <c r="J66" s="1205"/>
      <c r="K66" s="1205"/>
      <c r="L66" s="1205"/>
      <c r="M66" s="1205"/>
      <c r="N66" s="1205"/>
      <c r="O66" s="1205"/>
    </row>
    <row r="67" spans="2:30" ht="13.2">
      <c r="B67" s="242"/>
      <c r="C67" s="238"/>
      <c r="D67" s="238"/>
      <c r="E67" s="238"/>
      <c r="F67" s="238"/>
      <c r="G67" s="1205"/>
      <c r="H67" s="1205"/>
      <c r="I67" s="1205"/>
      <c r="J67" s="1205"/>
      <c r="K67" s="1205"/>
      <c r="L67" s="1205"/>
      <c r="M67" s="1205"/>
      <c r="N67" s="1205"/>
      <c r="O67" s="1205"/>
    </row>
    <row r="68" spans="2:30" ht="13.2">
      <c r="B68" s="242"/>
      <c r="C68" s="238"/>
      <c r="D68" s="238"/>
      <c r="E68" s="238"/>
      <c r="F68" s="238"/>
      <c r="G68" s="1205"/>
      <c r="H68" s="1205"/>
      <c r="I68" s="1205"/>
      <c r="J68" s="1205"/>
      <c r="K68" s="1205"/>
      <c r="L68" s="1205"/>
      <c r="M68" s="1205"/>
      <c r="N68" s="1205"/>
      <c r="O68" s="1205"/>
    </row>
    <row r="69" spans="2:30" ht="13.2">
      <c r="B69" s="242"/>
      <c r="C69" s="238"/>
      <c r="D69" s="238"/>
      <c r="E69" s="238"/>
      <c r="F69" s="238"/>
      <c r="G69" s="1205"/>
      <c r="H69" s="1205"/>
      <c r="I69" s="1205"/>
      <c r="J69" s="1205"/>
      <c r="K69" s="1205"/>
      <c r="L69" s="1205"/>
      <c r="M69" s="1205"/>
      <c r="N69" s="1205"/>
      <c r="O69" s="1205"/>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566</v>
      </c>
      <c r="I71" s="399"/>
      <c r="J71" s="395"/>
      <c r="K71" s="395"/>
      <c r="L71" s="396"/>
      <c r="M71" s="395"/>
      <c r="N71" s="396"/>
      <c r="O71" s="397"/>
    </row>
    <row r="72" spans="2:30" ht="13.2">
      <c r="B72" s="242"/>
      <c r="C72" s="238"/>
      <c r="D72" s="238"/>
      <c r="E72" s="238"/>
      <c r="F72" s="238"/>
      <c r="G72" s="1200"/>
      <c r="H72" s="1200"/>
      <c r="I72" s="1200"/>
      <c r="J72" s="1200"/>
      <c r="K72" s="400" t="s">
        <v>555</v>
      </c>
      <c r="L72" s="400" t="s">
        <v>556</v>
      </c>
      <c r="M72" s="401" t="s">
        <v>557</v>
      </c>
      <c r="N72" s="401" t="s">
        <v>558</v>
      </c>
      <c r="O72" s="401" t="s">
        <v>559</v>
      </c>
    </row>
    <row r="73" spans="2:30" ht="13.2">
      <c r="B73" s="242"/>
      <c r="C73" s="238"/>
      <c r="D73" s="238"/>
      <c r="E73" s="238"/>
      <c r="F73" s="238"/>
      <c r="G73" s="1196" t="s">
        <v>560</v>
      </c>
      <c r="H73" s="1196"/>
      <c r="I73" s="1196" t="s">
        <v>561</v>
      </c>
      <c r="J73" s="1196"/>
      <c r="K73" s="1206">
        <v>192</v>
      </c>
      <c r="L73" s="1206">
        <v>185</v>
      </c>
      <c r="M73" s="1206">
        <v>179.6</v>
      </c>
      <c r="N73" s="1206">
        <v>170.1</v>
      </c>
      <c r="O73" s="1206">
        <v>171</v>
      </c>
      <c r="S73" s="237">
        <v>9.9</v>
      </c>
    </row>
    <row r="74" spans="2:30" ht="13.2">
      <c r="B74" s="242"/>
      <c r="C74" s="238"/>
      <c r="D74" s="238"/>
      <c r="E74" s="238"/>
      <c r="F74" s="238"/>
      <c r="G74" s="1196"/>
      <c r="H74" s="1196"/>
      <c r="I74" s="1196"/>
      <c r="J74" s="1196"/>
      <c r="K74" s="1206"/>
      <c r="L74" s="1206"/>
      <c r="M74" s="1206"/>
      <c r="N74" s="1206"/>
      <c r="O74" s="1206"/>
    </row>
    <row r="75" spans="2:30" ht="13.2">
      <c r="B75" s="242"/>
      <c r="C75" s="238"/>
      <c r="D75" s="238"/>
      <c r="E75" s="238"/>
      <c r="F75" s="238"/>
      <c r="G75" s="1196"/>
      <c r="H75" s="1196"/>
      <c r="I75" s="1200" t="s">
        <v>567</v>
      </c>
      <c r="J75" s="1200"/>
      <c r="K75" s="1207">
        <v>14.7</v>
      </c>
      <c r="L75" s="1207">
        <v>14.2</v>
      </c>
      <c r="M75" s="1207">
        <v>13.5</v>
      </c>
      <c r="N75" s="1207">
        <v>12.7</v>
      </c>
      <c r="O75" s="1207">
        <v>12</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563</v>
      </c>
      <c r="H77" s="1200"/>
      <c r="I77" s="1200" t="s">
        <v>561</v>
      </c>
      <c r="J77" s="1200"/>
      <c r="K77" s="1206">
        <v>206</v>
      </c>
      <c r="L77" s="1206">
        <v>199.1</v>
      </c>
      <c r="M77" s="1206">
        <v>208.1</v>
      </c>
      <c r="N77" s="1206">
        <v>239.1</v>
      </c>
      <c r="O77" s="1206">
        <v>244</v>
      </c>
      <c r="R77" s="237">
        <v>12.3</v>
      </c>
      <c r="T77" s="237">
        <v>11.1</v>
      </c>
    </row>
    <row r="78" spans="2:30" ht="13.2">
      <c r="B78" s="242"/>
      <c r="C78" s="238"/>
      <c r="D78" s="238"/>
      <c r="E78" s="238"/>
      <c r="F78" s="238"/>
      <c r="G78" s="1200"/>
      <c r="H78" s="1200"/>
      <c r="I78" s="1200"/>
      <c r="J78" s="1200"/>
      <c r="K78" s="1206"/>
      <c r="L78" s="1206"/>
      <c r="M78" s="1206"/>
      <c r="N78" s="1206"/>
      <c r="O78" s="1206"/>
    </row>
    <row r="79" spans="2:30" ht="13.2">
      <c r="B79" s="242"/>
      <c r="C79" s="238"/>
      <c r="D79" s="238"/>
      <c r="E79" s="238"/>
      <c r="F79" s="238"/>
      <c r="G79" s="1200"/>
      <c r="H79" s="1200"/>
      <c r="I79" s="1203" t="s">
        <v>567</v>
      </c>
      <c r="J79" s="1203"/>
      <c r="K79" s="1208">
        <v>15.7</v>
      </c>
      <c r="L79" s="1208">
        <v>14.9</v>
      </c>
      <c r="M79" s="1208">
        <v>14.2</v>
      </c>
      <c r="N79" s="1208">
        <v>15.9</v>
      </c>
      <c r="O79" s="1208">
        <v>15.4</v>
      </c>
      <c r="V79" s="237">
        <v>53.5</v>
      </c>
      <c r="X79" s="237">
        <v>48.2</v>
      </c>
      <c r="Z79" s="237">
        <v>34.200000000000003</v>
      </c>
      <c r="AB79" s="237">
        <v>30.3</v>
      </c>
      <c r="AD79" s="237">
        <v>28.9</v>
      </c>
    </row>
    <row r="80" spans="2:30" ht="13.2">
      <c r="B80" s="242"/>
      <c r="C80" s="238"/>
      <c r="D80" s="238"/>
      <c r="E80" s="238"/>
      <c r="F80" s="238"/>
      <c r="G80" s="1200"/>
      <c r="H80" s="1200"/>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mPsyrbmhPse89AoG1+qwHFExQ5V7uZ1pN0bRSIeABdfHJgP/IwhKfLx7WOUTcsfPZdWIWbjY6deMbigePQmOg==" saltValue="P12KOw8PxRsnGZ/FpbG9G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491</v>
      </c>
      <c r="B3" s="90"/>
      <c r="C3" s="91"/>
      <c r="D3" s="92">
        <v>62648</v>
      </c>
      <c r="E3" s="93"/>
      <c r="F3" s="94">
        <v>64604</v>
      </c>
      <c r="G3" s="95"/>
      <c r="H3" s="96"/>
    </row>
    <row r="4" spans="1:8">
      <c r="A4" s="97"/>
      <c r="B4" s="98"/>
      <c r="C4" s="99"/>
      <c r="D4" s="100">
        <v>16617</v>
      </c>
      <c r="E4" s="101"/>
      <c r="F4" s="102">
        <v>19885</v>
      </c>
      <c r="G4" s="103"/>
      <c r="H4" s="104"/>
    </row>
    <row r="5" spans="1:8">
      <c r="A5" s="85" t="s">
        <v>493</v>
      </c>
      <c r="B5" s="90"/>
      <c r="C5" s="91"/>
      <c r="D5" s="92">
        <v>66514</v>
      </c>
      <c r="E5" s="93"/>
      <c r="F5" s="94">
        <v>75396</v>
      </c>
      <c r="G5" s="95"/>
      <c r="H5" s="96"/>
    </row>
    <row r="6" spans="1:8">
      <c r="A6" s="97"/>
      <c r="B6" s="98"/>
      <c r="C6" s="99"/>
      <c r="D6" s="100">
        <v>16414</v>
      </c>
      <c r="E6" s="101"/>
      <c r="F6" s="102">
        <v>23659</v>
      </c>
      <c r="G6" s="103"/>
      <c r="H6" s="104"/>
    </row>
    <row r="7" spans="1:8">
      <c r="A7" s="85" t="s">
        <v>494</v>
      </c>
      <c r="B7" s="90"/>
      <c r="C7" s="91"/>
      <c r="D7" s="92">
        <v>69628</v>
      </c>
      <c r="E7" s="93"/>
      <c r="F7" s="94">
        <v>79311</v>
      </c>
      <c r="G7" s="95"/>
      <c r="H7" s="96"/>
    </row>
    <row r="8" spans="1:8">
      <c r="A8" s="97"/>
      <c r="B8" s="98"/>
      <c r="C8" s="99"/>
      <c r="D8" s="100">
        <v>19645</v>
      </c>
      <c r="E8" s="101"/>
      <c r="F8" s="102">
        <v>22064</v>
      </c>
      <c r="G8" s="103"/>
      <c r="H8" s="104"/>
    </row>
    <row r="9" spans="1:8">
      <c r="A9" s="85" t="s">
        <v>495</v>
      </c>
      <c r="B9" s="90"/>
      <c r="C9" s="91"/>
      <c r="D9" s="92">
        <v>60627</v>
      </c>
      <c r="E9" s="93"/>
      <c r="F9" s="94">
        <v>67951</v>
      </c>
      <c r="G9" s="95"/>
      <c r="H9" s="96"/>
    </row>
    <row r="10" spans="1:8">
      <c r="A10" s="97"/>
      <c r="B10" s="98"/>
      <c r="C10" s="99"/>
      <c r="D10" s="100">
        <v>15269</v>
      </c>
      <c r="E10" s="101"/>
      <c r="F10" s="102">
        <v>17498</v>
      </c>
      <c r="G10" s="103"/>
      <c r="H10" s="104"/>
    </row>
    <row r="11" spans="1:8">
      <c r="A11" s="85" t="s">
        <v>496</v>
      </c>
      <c r="B11" s="90"/>
      <c r="C11" s="91"/>
      <c r="D11" s="92">
        <v>59727</v>
      </c>
      <c r="E11" s="93"/>
      <c r="F11" s="94">
        <v>72635</v>
      </c>
      <c r="G11" s="95"/>
      <c r="H11" s="96"/>
    </row>
    <row r="12" spans="1:8">
      <c r="A12" s="97"/>
      <c r="B12" s="98"/>
      <c r="C12" s="105"/>
      <c r="D12" s="100">
        <v>14827</v>
      </c>
      <c r="E12" s="101"/>
      <c r="F12" s="102">
        <v>18276</v>
      </c>
      <c r="G12" s="103"/>
      <c r="H12" s="104"/>
    </row>
    <row r="13" spans="1:8">
      <c r="A13" s="85"/>
      <c r="B13" s="90"/>
      <c r="C13" s="106"/>
      <c r="D13" s="107">
        <v>63829</v>
      </c>
      <c r="E13" s="108"/>
      <c r="F13" s="109">
        <v>71979</v>
      </c>
      <c r="G13" s="110"/>
      <c r="H13" s="96"/>
    </row>
    <row r="14" spans="1:8">
      <c r="A14" s="97"/>
      <c r="B14" s="98"/>
      <c r="C14" s="99"/>
      <c r="D14" s="100">
        <v>16554</v>
      </c>
      <c r="E14" s="101"/>
      <c r="F14" s="102">
        <v>20276</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1.01</v>
      </c>
      <c r="C19" s="111">
        <f>ROUND(VALUE(SUBSTITUTE(実質収支比率等に係る経年分析!G$48,"▲","-")),2)</f>
        <v>0.93</v>
      </c>
      <c r="D19" s="111">
        <f>ROUND(VALUE(SUBSTITUTE(実質収支比率等に係る経年分析!H$48,"▲","-")),2)</f>
        <v>1.24</v>
      </c>
      <c r="E19" s="111">
        <f>ROUND(VALUE(SUBSTITUTE(実質収支比率等に係る経年分析!I$48,"▲","-")),2)</f>
        <v>1.33</v>
      </c>
      <c r="F19" s="111">
        <f>ROUND(VALUE(SUBSTITUTE(実質収支比率等に係る経年分析!J$48,"▲","-")),2)</f>
        <v>0.88</v>
      </c>
    </row>
    <row r="20" spans="1:11">
      <c r="A20" s="111" t="s">
        <v>41</v>
      </c>
      <c r="B20" s="111">
        <f>ROUND(VALUE(SUBSTITUTE(実質収支比率等に係る経年分析!F$47,"▲","-")),2)</f>
        <v>4.8899999999999997</v>
      </c>
      <c r="C20" s="111">
        <f>ROUND(VALUE(SUBSTITUTE(実質収支比率等に係る経年分析!G$47,"▲","-")),2)</f>
        <v>5.41</v>
      </c>
      <c r="D20" s="111">
        <f>ROUND(VALUE(SUBSTITUTE(実質収支比率等に係る経年分析!H$47,"▲","-")),2)</f>
        <v>5.87</v>
      </c>
      <c r="E20" s="111">
        <f>ROUND(VALUE(SUBSTITUTE(実質収支比率等に係る経年分析!I$47,"▲","-")),2)</f>
        <v>6.32</v>
      </c>
      <c r="F20" s="111">
        <f>ROUND(VALUE(SUBSTITUTE(実質収支比率等に係る経年分析!J$47,"▲","-")),2)</f>
        <v>6.45</v>
      </c>
    </row>
    <row r="21" spans="1:11">
      <c r="A21" s="111" t="s">
        <v>42</v>
      </c>
      <c r="B21" s="111">
        <f>IF(ISNUMBER(VALUE(SUBSTITUTE(実質収支比率等に係る経年分析!F$49,"▲","-"))),ROUND(VALUE(SUBSTITUTE(実質収支比率等に係る経年分析!F$49,"▲","-")),2),NA())</f>
        <v>-0.02</v>
      </c>
      <c r="C21" s="111">
        <f>IF(ISNUMBER(VALUE(SUBSTITUTE(実質収支比率等に係る経年分析!G$49,"▲","-"))),ROUND(VALUE(SUBSTITUTE(実質収支比率等に係る経年分析!G$49,"▲","-")),2),NA())</f>
        <v>-0.08</v>
      </c>
      <c r="D21" s="111">
        <f>IF(ISNUMBER(VALUE(SUBSTITUTE(実質収支比率等に係る経年分析!H$49,"▲","-"))),ROUND(VALUE(SUBSTITUTE(実質収支比率等に係る経年分析!H$49,"▲","-")),2),NA())</f>
        <v>0.32</v>
      </c>
      <c r="E21" s="111">
        <f>IF(ISNUMBER(VALUE(SUBSTITUTE(実質収支比率等に係る経年分析!I$49,"▲","-"))),ROUND(VALUE(SUBSTITUTE(実質収支比率等に係る経年分析!I$49,"▲","-")),2),NA())</f>
        <v>0.12</v>
      </c>
      <c r="F21" s="111">
        <f>IF(ISNUMBER(VALUE(SUBSTITUTE(実質収支比率等に係る経年分析!J$49,"▲","-"))),ROUND(VALUE(SUBSTITUTE(実質収支比率等に係る経年分析!J$49,"▲","-")),2),NA())</f>
        <v>-1.1200000000000001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公債費特別会計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心身障害者扶養共済事業費特別会計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県営林経営費特別会計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市町村振興資金貸付金特別会計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0.04</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0.01</v>
      </c>
    </row>
    <row r="33" spans="1:16">
      <c r="A33" s="112" t="str">
        <f>IF(連結実質赤字比率に係る赤字・黒字の構成分析!C$37="",NA(),連結実質赤字比率に係る赤字・黒字の構成分析!C$37)</f>
        <v>流域下水道事業費特別会計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7.0000000000000007E-2</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0.09</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0.08</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0.56999999999999995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0.57999999999999996</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0.43</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0.68</v>
      </c>
    </row>
    <row r="35" spans="1:16">
      <c r="A35" s="112" t="str">
        <f>IF(連結実質赤字比率に係る赤字・黒字の構成分析!C$35="",NA(),連結実質赤字比率に係る赤字・黒字の構成分析!C$35)</f>
        <v>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0.78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0.67</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0.46</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0.44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0.76</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0.95</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0.89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1.19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1.28</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0.84</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89056</v>
      </c>
      <c r="E42" s="113"/>
      <c r="F42" s="113"/>
      <c r="G42" s="113">
        <f>'実質公債費比率（分子）の構造'!L$52</f>
        <v>91143</v>
      </c>
      <c r="H42" s="113"/>
      <c r="I42" s="113"/>
      <c r="J42" s="113">
        <f>'実質公債費比率（分子）の構造'!M$52</f>
        <v>92317</v>
      </c>
      <c r="K42" s="113"/>
      <c r="L42" s="113"/>
      <c r="M42" s="113">
        <f>'実質公債費比率（分子）の構造'!N$52</f>
        <v>92229</v>
      </c>
      <c r="N42" s="113"/>
      <c r="O42" s="113"/>
      <c r="P42" s="113">
        <f>'実質公債費比率（分子）の構造'!O$52</f>
        <v>89926</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2945</v>
      </c>
      <c r="C44" s="113"/>
      <c r="D44" s="113"/>
      <c r="E44" s="113">
        <f>'実質公債費比率（分子）の構造'!L$50</f>
        <v>2539</v>
      </c>
      <c r="F44" s="113"/>
      <c r="G44" s="113"/>
      <c r="H44" s="113">
        <f>'実質公債費比率（分子）の構造'!M$50</f>
        <v>2048</v>
      </c>
      <c r="I44" s="113"/>
      <c r="J44" s="113"/>
      <c r="K44" s="113">
        <f>'実質公債費比率（分子）の構造'!N$50</f>
        <v>1342</v>
      </c>
      <c r="L44" s="113"/>
      <c r="M44" s="113"/>
      <c r="N44" s="113">
        <f>'実質公債費比率（分子）の構造'!O$50</f>
        <v>889</v>
      </c>
      <c r="O44" s="113"/>
      <c r="P44" s="113"/>
    </row>
    <row r="45" spans="1:16">
      <c r="A45" s="113" t="s">
        <v>52</v>
      </c>
      <c r="B45" s="113">
        <f>'実質公債費比率（分子）の構造'!K$49</f>
        <v>85</v>
      </c>
      <c r="C45" s="113"/>
      <c r="D45" s="113"/>
      <c r="E45" s="113">
        <f>'実質公債費比率（分子）の構造'!L$49</f>
        <v>77</v>
      </c>
      <c r="F45" s="113"/>
      <c r="G45" s="113"/>
      <c r="H45" s="113">
        <f>'実質公債費比率（分子）の構造'!M$49</f>
        <v>68</v>
      </c>
      <c r="I45" s="113"/>
      <c r="J45" s="113"/>
      <c r="K45" s="113">
        <f>'実質公債費比率（分子）の構造'!N$49</f>
        <v>57</v>
      </c>
      <c r="L45" s="113"/>
      <c r="M45" s="113"/>
      <c r="N45" s="113">
        <f>'実質公債費比率（分子）の構造'!O$49</f>
        <v>45</v>
      </c>
      <c r="O45" s="113"/>
      <c r="P45" s="113"/>
    </row>
    <row r="46" spans="1:16">
      <c r="A46" s="113" t="s">
        <v>53</v>
      </c>
      <c r="B46" s="113">
        <f>'実質公債費比率（分子）の構造'!K$48</f>
        <v>1190</v>
      </c>
      <c r="C46" s="113"/>
      <c r="D46" s="113"/>
      <c r="E46" s="113">
        <f>'実質公債費比率（分子）の構造'!L$48</f>
        <v>1048</v>
      </c>
      <c r="F46" s="113"/>
      <c r="G46" s="113"/>
      <c r="H46" s="113">
        <f>'実質公債費比率（分子）の構造'!M$48</f>
        <v>974</v>
      </c>
      <c r="I46" s="113"/>
      <c r="J46" s="113"/>
      <c r="K46" s="113">
        <f>'実質公債費比率（分子）の構造'!N$48</f>
        <v>965</v>
      </c>
      <c r="L46" s="113"/>
      <c r="M46" s="113"/>
      <c r="N46" s="113">
        <f>'実質公債費比率（分子）の構造'!O$48</f>
        <v>883</v>
      </c>
      <c r="O46" s="113"/>
      <c r="P46" s="113"/>
    </row>
    <row r="47" spans="1:16">
      <c r="A47" s="113" t="s">
        <v>54</v>
      </c>
      <c r="B47" s="113">
        <f>'実質公債費比率（分子）の構造'!K$47</f>
        <v>44295</v>
      </c>
      <c r="C47" s="113"/>
      <c r="D47" s="113"/>
      <c r="E47" s="113">
        <f>'実質公債費比率（分子）の構造'!L$47</f>
        <v>45188</v>
      </c>
      <c r="F47" s="113"/>
      <c r="G47" s="113"/>
      <c r="H47" s="113">
        <f>'実質公債費比率（分子）の構造'!M$47</f>
        <v>45829</v>
      </c>
      <c r="I47" s="113"/>
      <c r="J47" s="113"/>
      <c r="K47" s="113">
        <f>'実質公債費比率（分子）の構造'!N$47</f>
        <v>47543</v>
      </c>
      <c r="L47" s="113"/>
      <c r="M47" s="113"/>
      <c r="N47" s="113">
        <f>'実質公債費比率（分子）の構造'!O$47</f>
        <v>48846</v>
      </c>
      <c r="O47" s="113"/>
      <c r="P47" s="113"/>
    </row>
    <row r="48" spans="1:16">
      <c r="A48" s="113" t="s">
        <v>55</v>
      </c>
      <c r="B48" s="113">
        <f>'実質公債費比率（分子）の構造'!K$46</f>
        <v>7446</v>
      </c>
      <c r="C48" s="113"/>
      <c r="D48" s="113"/>
      <c r="E48" s="113">
        <f>'実質公債費比率（分子）の構造'!L$46</f>
        <v>7262</v>
      </c>
      <c r="F48" s="113"/>
      <c r="G48" s="113"/>
      <c r="H48" s="113">
        <f>'実質公債費比率（分子）の構造'!M$46</f>
        <v>7127</v>
      </c>
      <c r="I48" s="113"/>
      <c r="J48" s="113"/>
      <c r="K48" s="113">
        <f>'実質公債費比率（分子）の構造'!N$46</f>
        <v>7199</v>
      </c>
      <c r="L48" s="113"/>
      <c r="M48" s="113"/>
      <c r="N48" s="113">
        <f>'実質公債費比率（分子）の構造'!O$46</f>
        <v>5797</v>
      </c>
      <c r="O48" s="113"/>
      <c r="P48" s="113"/>
    </row>
    <row r="49" spans="1:16">
      <c r="A49" s="113" t="s">
        <v>56</v>
      </c>
      <c r="B49" s="113">
        <f>'実質公債費比率（分子）の構造'!K$45</f>
        <v>95595</v>
      </c>
      <c r="C49" s="113"/>
      <c r="D49" s="113"/>
      <c r="E49" s="113">
        <f>'実質公債費比率（分子）の構造'!L$45</f>
        <v>92589</v>
      </c>
      <c r="F49" s="113"/>
      <c r="G49" s="113"/>
      <c r="H49" s="113">
        <f>'実質公債費比率（分子）の構造'!M$45</f>
        <v>89066</v>
      </c>
      <c r="I49" s="113"/>
      <c r="J49" s="113"/>
      <c r="K49" s="113">
        <f>'実質公債費比率（分子）の構造'!N$45</f>
        <v>88366</v>
      </c>
      <c r="L49" s="113"/>
      <c r="M49" s="113"/>
      <c r="N49" s="113">
        <f>'実質公債費比率（分子）の構造'!O$45</f>
        <v>82395</v>
      </c>
      <c r="O49" s="113"/>
      <c r="P49" s="113"/>
    </row>
    <row r="50" spans="1:16">
      <c r="A50" s="113" t="s">
        <v>57</v>
      </c>
      <c r="B50" s="113" t="e">
        <f>NA()</f>
        <v>#N/A</v>
      </c>
      <c r="C50" s="113">
        <f>IF(ISNUMBER('実質公債費比率（分子）の構造'!K$53),'実質公債費比率（分子）の構造'!K$53,NA())</f>
        <v>62500</v>
      </c>
      <c r="D50" s="113" t="e">
        <f>NA()</f>
        <v>#N/A</v>
      </c>
      <c r="E50" s="113" t="e">
        <f>NA()</f>
        <v>#N/A</v>
      </c>
      <c r="F50" s="113">
        <f>IF(ISNUMBER('実質公債費比率（分子）の構造'!L$53),'実質公債費比率（分子）の構造'!L$53,NA())</f>
        <v>57560</v>
      </c>
      <c r="G50" s="113" t="e">
        <f>NA()</f>
        <v>#N/A</v>
      </c>
      <c r="H50" s="113" t="e">
        <f>NA()</f>
        <v>#N/A</v>
      </c>
      <c r="I50" s="113">
        <f>IF(ISNUMBER('実質公債費比率（分子）の構造'!M$53),'実質公債費比率（分子）の構造'!M$53,NA())</f>
        <v>52795</v>
      </c>
      <c r="J50" s="113" t="e">
        <f>NA()</f>
        <v>#N/A</v>
      </c>
      <c r="K50" s="113" t="e">
        <f>NA()</f>
        <v>#N/A</v>
      </c>
      <c r="L50" s="113">
        <f>IF(ISNUMBER('実質公債費比率（分子）の構造'!N$53),'実質公債費比率（分子）の構造'!N$53,NA())</f>
        <v>53243</v>
      </c>
      <c r="M50" s="113" t="e">
        <f>NA()</f>
        <v>#N/A</v>
      </c>
      <c r="N50" s="113" t="e">
        <f>NA()</f>
        <v>#N/A</v>
      </c>
      <c r="O50" s="113">
        <f>IF(ISNUMBER('実質公債費比率（分子）の構造'!O$53),'実質公債費比率（分子）の構造'!O$53,NA())</f>
        <v>48929</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1000738</v>
      </c>
      <c r="E56" s="112"/>
      <c r="F56" s="112"/>
      <c r="G56" s="112">
        <f>'将来負担比率（分子）の構造'!J$52</f>
        <v>1018337</v>
      </c>
      <c r="H56" s="112"/>
      <c r="I56" s="112"/>
      <c r="J56" s="112">
        <f>'将来負担比率（分子）の構造'!K$52</f>
        <v>1017178</v>
      </c>
      <c r="K56" s="112"/>
      <c r="L56" s="112"/>
      <c r="M56" s="112">
        <f>'将来負担比率（分子）の構造'!L$52</f>
        <v>1011016</v>
      </c>
      <c r="N56" s="112"/>
      <c r="O56" s="112"/>
      <c r="P56" s="112">
        <f>'将来負担比率（分子）の構造'!M$52</f>
        <v>1003931</v>
      </c>
    </row>
    <row r="57" spans="1:16">
      <c r="A57" s="112" t="s">
        <v>34</v>
      </c>
      <c r="B57" s="112"/>
      <c r="C57" s="112"/>
      <c r="D57" s="112">
        <f>'将来負担比率（分子）の構造'!I$51</f>
        <v>31710</v>
      </c>
      <c r="E57" s="112"/>
      <c r="F57" s="112"/>
      <c r="G57" s="112">
        <f>'将来負担比率（分子）の構造'!J$51</f>
        <v>27845</v>
      </c>
      <c r="H57" s="112"/>
      <c r="I57" s="112"/>
      <c r="J57" s="112">
        <f>'将来負担比率（分子）の構造'!K$51</f>
        <v>24176</v>
      </c>
      <c r="K57" s="112"/>
      <c r="L57" s="112"/>
      <c r="M57" s="112">
        <f>'将来負担比率（分子）の構造'!L$51</f>
        <v>22506</v>
      </c>
      <c r="N57" s="112"/>
      <c r="O57" s="112"/>
      <c r="P57" s="112">
        <f>'将来負担比率（分子）の構造'!M$51</f>
        <v>23193</v>
      </c>
    </row>
    <row r="58" spans="1:16">
      <c r="A58" s="112" t="s">
        <v>33</v>
      </c>
      <c r="B58" s="112"/>
      <c r="C58" s="112"/>
      <c r="D58" s="112">
        <f>'将来負担比率（分子）の構造'!I$50</f>
        <v>213997</v>
      </c>
      <c r="E58" s="112"/>
      <c r="F58" s="112"/>
      <c r="G58" s="112">
        <f>'将来負担比率（分子）の構造'!J$50</f>
        <v>242314</v>
      </c>
      <c r="H58" s="112"/>
      <c r="I58" s="112"/>
      <c r="J58" s="112">
        <f>'将来負担比率（分子）の構造'!K$50</f>
        <v>260192</v>
      </c>
      <c r="K58" s="112"/>
      <c r="L58" s="112"/>
      <c r="M58" s="112">
        <f>'将来負担比率（分子）の構造'!L$50</f>
        <v>270408</v>
      </c>
      <c r="N58" s="112"/>
      <c r="O58" s="112"/>
      <c r="P58" s="112">
        <f>'将来負担比率（分子）の構造'!M$50</f>
        <v>276461</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8300</v>
      </c>
      <c r="C61" s="112"/>
      <c r="D61" s="112"/>
      <c r="E61" s="112">
        <f>'将来負担比率（分子）の構造'!J$46</f>
        <v>8143</v>
      </c>
      <c r="F61" s="112"/>
      <c r="G61" s="112"/>
      <c r="H61" s="112">
        <f>'将来負担比率（分子）の構造'!K$46</f>
        <v>7992</v>
      </c>
      <c r="I61" s="112"/>
      <c r="J61" s="112"/>
      <c r="K61" s="112">
        <f>'将来負担比率（分子）の構造'!L$46</f>
        <v>7808</v>
      </c>
      <c r="L61" s="112"/>
      <c r="M61" s="112"/>
      <c r="N61" s="112">
        <f>'将来負担比率（分子）の構造'!M$46</f>
        <v>7791</v>
      </c>
      <c r="O61" s="112"/>
      <c r="P61" s="112"/>
    </row>
    <row r="62" spans="1:16">
      <c r="A62" s="112" t="s">
        <v>27</v>
      </c>
      <c r="B62" s="112">
        <f>'将来負担比率（分子）の構造'!I$45</f>
        <v>264564</v>
      </c>
      <c r="C62" s="112"/>
      <c r="D62" s="112"/>
      <c r="E62" s="112">
        <f>'将来負担比率（分子）の構造'!J$45</f>
        <v>245571</v>
      </c>
      <c r="F62" s="112"/>
      <c r="G62" s="112"/>
      <c r="H62" s="112">
        <f>'将来負担比率（分子）の構造'!K$45</f>
        <v>226229</v>
      </c>
      <c r="I62" s="112"/>
      <c r="J62" s="112"/>
      <c r="K62" s="112">
        <f>'将来負担比率（分子）の構造'!L$45</f>
        <v>225100</v>
      </c>
      <c r="L62" s="112"/>
      <c r="M62" s="112"/>
      <c r="N62" s="112">
        <f>'将来負担比率（分子）の構造'!M$45</f>
        <v>223345</v>
      </c>
      <c r="O62" s="112"/>
      <c r="P62" s="112"/>
    </row>
    <row r="63" spans="1:16">
      <c r="A63" s="112" t="s">
        <v>26</v>
      </c>
      <c r="B63" s="112">
        <f>'将来負担比率（分子）の構造'!I$44</f>
        <v>288</v>
      </c>
      <c r="C63" s="112"/>
      <c r="D63" s="112"/>
      <c r="E63" s="112">
        <f>'将来負担比率（分子）の構造'!J$44</f>
        <v>217</v>
      </c>
      <c r="F63" s="112"/>
      <c r="G63" s="112"/>
      <c r="H63" s="112">
        <f>'将来負担比率（分子）の構造'!K$44</f>
        <v>153</v>
      </c>
      <c r="I63" s="112"/>
      <c r="J63" s="112"/>
      <c r="K63" s="112">
        <f>'将来負担比率（分子）の構造'!L$44</f>
        <v>98</v>
      </c>
      <c r="L63" s="112"/>
      <c r="M63" s="112"/>
      <c r="N63" s="112">
        <f>'将来負担比率（分子）の構造'!M$44</f>
        <v>54</v>
      </c>
      <c r="O63" s="112"/>
      <c r="P63" s="112"/>
    </row>
    <row r="64" spans="1:16">
      <c r="A64" s="112" t="s">
        <v>25</v>
      </c>
      <c r="B64" s="112">
        <f>'将来負担比率（分子）の構造'!I$43</f>
        <v>29493</v>
      </c>
      <c r="C64" s="112"/>
      <c r="D64" s="112"/>
      <c r="E64" s="112">
        <f>'将来負担比率（分子）の構造'!J$43</f>
        <v>28392</v>
      </c>
      <c r="F64" s="112"/>
      <c r="G64" s="112"/>
      <c r="H64" s="112">
        <f>'将来負担比率（分子）の構造'!K$43</f>
        <v>27297</v>
      </c>
      <c r="I64" s="112"/>
      <c r="J64" s="112"/>
      <c r="K64" s="112">
        <f>'将来負担比率（分子）の構造'!L$43</f>
        <v>26186</v>
      </c>
      <c r="L64" s="112"/>
      <c r="M64" s="112"/>
      <c r="N64" s="112">
        <f>'将来負担比率（分子）の構造'!M$43</f>
        <v>25053</v>
      </c>
      <c r="O64" s="112"/>
      <c r="P64" s="112"/>
    </row>
    <row r="65" spans="1:16">
      <c r="A65" s="112" t="s">
        <v>24</v>
      </c>
      <c r="B65" s="112">
        <f>'将来負担比率（分子）の構造'!I$42</f>
        <v>10879</v>
      </c>
      <c r="C65" s="112"/>
      <c r="D65" s="112"/>
      <c r="E65" s="112">
        <f>'将来負担比率（分子）の構造'!J$42</f>
        <v>7920</v>
      </c>
      <c r="F65" s="112"/>
      <c r="G65" s="112"/>
      <c r="H65" s="112">
        <f>'将来負担比率（分子）の構造'!K$42</f>
        <v>5871</v>
      </c>
      <c r="I65" s="112"/>
      <c r="J65" s="112"/>
      <c r="K65" s="112">
        <f>'将来負担比率（分子）の構造'!L$42</f>
        <v>4761</v>
      </c>
      <c r="L65" s="112"/>
      <c r="M65" s="112"/>
      <c r="N65" s="112">
        <f>'将来負担比率（分子）の構造'!M$42</f>
        <v>4139</v>
      </c>
      <c r="O65" s="112"/>
      <c r="P65" s="112"/>
    </row>
    <row r="66" spans="1:16">
      <c r="A66" s="112" t="s">
        <v>23</v>
      </c>
      <c r="B66" s="112">
        <f>'将来負担比率（分子）の構造'!I$41</f>
        <v>1755955</v>
      </c>
      <c r="C66" s="112"/>
      <c r="D66" s="112"/>
      <c r="E66" s="112">
        <f>'将来負担比率（分子）の構造'!J$41</f>
        <v>1781025</v>
      </c>
      <c r="F66" s="112"/>
      <c r="G66" s="112"/>
      <c r="H66" s="112">
        <f>'将来負担比率（分子）の構造'!K$41</f>
        <v>1791221</v>
      </c>
      <c r="I66" s="112"/>
      <c r="J66" s="112"/>
      <c r="K66" s="112">
        <f>'将来負担比率（分子）の構造'!L$41</f>
        <v>1778452</v>
      </c>
      <c r="L66" s="112"/>
      <c r="M66" s="112"/>
      <c r="N66" s="112">
        <f>'将来負担比率（分子）の構造'!M$41</f>
        <v>1774616</v>
      </c>
      <c r="O66" s="112"/>
      <c r="P66" s="112"/>
    </row>
    <row r="67" spans="1:16">
      <c r="A67" s="112" t="s">
        <v>61</v>
      </c>
      <c r="B67" s="112" t="e">
        <f>NA()</f>
        <v>#N/A</v>
      </c>
      <c r="C67" s="112">
        <f>IF(ISNUMBER('将来負担比率（分子）の構造'!I$53), IF('将来負担比率（分子）の構造'!I$53 &lt; 0, 0, '将来負担比率（分子）の構造'!I$53), NA())</f>
        <v>823034</v>
      </c>
      <c r="D67" s="112" t="e">
        <f>NA()</f>
        <v>#N/A</v>
      </c>
      <c r="E67" s="112" t="e">
        <f>NA()</f>
        <v>#N/A</v>
      </c>
      <c r="F67" s="112">
        <f>IF(ISNUMBER('将来負担比率（分子）の構造'!J$53), IF('将来負担比率（分子）の構造'!J$53 &lt; 0, 0, '将来負担比率（分子）の構造'!J$53), NA())</f>
        <v>782772</v>
      </c>
      <c r="G67" s="112" t="e">
        <f>NA()</f>
        <v>#N/A</v>
      </c>
      <c r="H67" s="112" t="e">
        <f>NA()</f>
        <v>#N/A</v>
      </c>
      <c r="I67" s="112">
        <f>IF(ISNUMBER('将来負担比率（分子）の構造'!K$53), IF('将来負担比率（分子）の構造'!K$53 &lt; 0, 0, '将来負担比率（分子）の構造'!K$53), NA())</f>
        <v>757216</v>
      </c>
      <c r="J67" s="112" t="e">
        <f>NA()</f>
        <v>#N/A</v>
      </c>
      <c r="K67" s="112" t="e">
        <f>NA()</f>
        <v>#N/A</v>
      </c>
      <c r="L67" s="112">
        <f>IF(ISNUMBER('将来負担比率（分子）の構造'!L$53), IF('将来負担比率（分子）の構造'!L$53 &lt; 0, 0, '将来負担比率（分子）の構造'!L$53), NA())</f>
        <v>738477</v>
      </c>
      <c r="M67" s="112" t="e">
        <f>NA()</f>
        <v>#N/A</v>
      </c>
      <c r="N67" s="112" t="e">
        <f>NA()</f>
        <v>#N/A</v>
      </c>
      <c r="O67" s="112">
        <f>IF(ISNUMBER('将来負担比率（分子）の構造'!M$53), IF('将来負担比率（分子）の構造'!M$53 &lt; 0, 0, '将来負担比率（分子）の構造'!M$53), NA())</f>
        <v>731413</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2018-03-09T02:08:16Z</cp:lastPrinted>
  <dcterms:created xsi:type="dcterms:W3CDTF">2018-01-24T03:04:22Z</dcterms:created>
  <dcterms:modified xsi:type="dcterms:W3CDTF">2018-11-28T07:39:31Z</dcterms:modified>
</cp:coreProperties>
</file>