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1_HP掲載用（都道府県分）\"/>
    </mc:Choice>
  </mc:AlternateContent>
  <bookViews>
    <workbookView xWindow="0" yWindow="0" windowWidth="23040" windowHeight="91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A17" i="11"/>
  <c r="AA16" i="11"/>
  <c r="AA15" i="11"/>
  <c r="AA14" i="11"/>
  <c r="AA13" i="11"/>
  <c r="AA12" i="11"/>
  <c r="AA11" i="11"/>
  <c r="AA10" i="11"/>
  <c r="AA9" i="11"/>
  <c r="AA8" i="11"/>
  <c r="AA7" i="11"/>
  <c r="AA31" i="11" l="1"/>
  <c r="AA30" i="11"/>
  <c r="AA29" i="11"/>
  <c r="AA28" i="11"/>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U32"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 r="BW31" i="9" l="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<sst xmlns="http://schemas.openxmlformats.org/spreadsheetml/2006/main" count="1645" uniqueCount="581">
  <si>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</si>
  <si>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</si>
  <si>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</si>
  <si>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</si>
  <si>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</si>
  <si>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</si>
  <si>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</si>
  <si>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</si>
  <si>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</si>
  <si>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</si>
  <si>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</si>
  <si>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</si>
  <si>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</si>
  <si>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</si>
  <si>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</si>
  <si>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</si>
  <si>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</si>
  <si>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</si>
  <si>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</si>
  <si>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</si>
  <si>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</si>
  <si>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</si>
  <si>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</si>
  <si>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</si>
  <si>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</si>
  <si>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</si>
  <si>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</si>
  <si>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</si>
  <si>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</si>
  <si>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</si>
  <si>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</si>
  <si>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</si>
  <si>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</si>
  <si>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</si>
  <si>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</si>
  <si>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</si>
  <si>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</si>
  <si>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</si>
  <si>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</si>
  <si>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</si>
  <si>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</si>
  <si>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</si>
  <si>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</si>
  <si>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</si>
  <si>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</si>
  <si>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</si>
  <si>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</si>
  <si>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</si>
  <si>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</si>
  <si>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</si>
  <si>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</si>
  <si>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</si>
  <si>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</si>
  <si>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</si>
  <si>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</si>
  <si>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</si>
  <si>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</si>
  <si>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</si>
  <si>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</si>
  <si>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</si>
  <si>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</si>
  <si>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</si>
  <si>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</si>
  <si>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</si>
  <si>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</si>
  <si>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静岡県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</si>
  <si>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</si>
  <si>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</si>
  <si>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</si>
  <si>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</si>
  <si>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</si>
  <si>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</si>
  <si>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</si>
  <si>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</si>
  <si>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</si>
  <si>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</si>
  <si>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</si>
  <si>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</si>
  <si>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</si>
  <si>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</si>
  <si>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</si>
  <si>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</si>
  <si>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</si>
  <si>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</si>
  <si>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</si>
  <si>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</si>
  <si>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</si>
  <si>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</si>
  <si>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</si>
  <si>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</si>
  <si>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</si>
  <si>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</si>
  <si>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</si>
  <si>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</si>
  <si>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</si>
  <si>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</si>
  <si>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</si>
  <si>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</si>
  <si>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</si>
  <si>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</si>
  <si>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</si>
  <si>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</si>
  <si>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</si>
  <si>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</si>
  <si>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</si>
  <si>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</si>
  <si>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</si>
  <si>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</si>
  <si>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</si>
  <si>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</si>
  <si>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</si>
  <si>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</si>
  <si>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</si>
  <si>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</si>
  <si>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</si>
  <si>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</si>
  <si>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</si>
  <si>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</si>
  <si>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</si>
  <si>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</si>
  <si>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</si>
  <si>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</si>
  <si>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</si>
  <si>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</si>
  <si>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</si>
  <si>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</si>
  <si>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</si>
  <si>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</si>
  <si>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</si>
  <si>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</si>
  <si>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</si>
  <si>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</si>
  <si>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</si>
  <si>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</si>
  <si>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</si>
  <si>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</si>
  <si>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</si>
  <si>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</si>
  <si>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</si>
  <si>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</si>
  <si>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</si>
  <si>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</si>
  <si>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</si>
  <si>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</si>
  <si>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</si>
  <si>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</si>
  <si>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</si>
  <si>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</si>
  <si>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</si>
  <si>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</si>
  <si>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</si>
  <si>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</si>
  <si>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</si>
  <si>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</si>
  <si>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</si>
  <si>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</si>
  <si>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</si>
  <si>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</si>
  <si>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</si>
  <si>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</si>
  <si>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</si>
  <si>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</si>
  <si>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</si>
  <si>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</si>
  <si>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</si>
  <si>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</si>
  <si>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</si>
  <si>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</si>
  <si>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</si>
  <si>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</si>
  <si>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</si>
  <si>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</si>
  <si>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</si>
  <si>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</si>
  <si>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</si>
  <si>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</si>
  <si>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</si>
  <si>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</si>
  <si>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</si>
  <si>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</si>
  <si>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</si>
  <si>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</si>
  <si>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</si>
  <si>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</si>
  <si>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</si>
  <si>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</si>
  <si>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</si>
  <si>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</si>
  <si>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</si>
  <si>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</si>
  <si>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</si>
  <si>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</si>
  <si>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</si>
  <si>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</si>
  <si>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</si>
  <si>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</si>
  <si>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</si>
  <si>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</si>
  <si>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</si>
  <si>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</si>
  <si>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</si>
  <si>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</si>
  <si>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</si>
  <si>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</si>
  <si>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</si>
  <si>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</si>
  <si>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</si>
  <si>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</si>
  <si>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</si>
  <si>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</si>
  <si>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</si>
  <si>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</si>
  <si>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</si>
  <si>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</si>
  <si>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</si>
  <si>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</si>
  <si>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</si>
  <si>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</si>
  <si>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</si>
  <si>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</si>
  <si>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</si>
  <si>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</si>
  <si>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</si>
  <si>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</si>
  <si>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</si>
  <si>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</si>
  <si>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</si>
  <si>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</si>
  <si>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</si>
  <si>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</si>
  <si>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</si>
  <si>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</si>
  <si>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</si>
  <si>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</si>
  <si>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</si>
  <si>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</si>
  <si>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</si>
  <si>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</si>
  <si>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</si>
  <si>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</si>
  <si>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</si>
  <si>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</si>
  <si>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</si>
  <si>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</si>
  <si>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</si>
  <si>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</si>
  <si>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</si>
  <si>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</si>
  <si>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</si>
  <si>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</si>
  <si>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</si>
  <si>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</si>
  <si>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</si>
  <si>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</si>
  <si>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</si>
  <si>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</si>
  <si>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</si>
  <si>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</si>
  <si>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</si>
  <si>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</si>
  <si>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</si>
  <si>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</si>
  <si>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</si>
  <si>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</si>
  <si>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</si>
  <si>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</si>
  <si>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</si>
  <si>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</si>
  <si>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</si>
  <si>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</si>
  <si>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</si>
  <si>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</si>
  <si>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</si>
  <si>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</si>
  <si>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</si>
  <si>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</si>
  <si>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</si>
  <si>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</si>
  <si>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</si>
  <si>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</si>
  <si>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</si>
  <si>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</si>
  <si>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</si>
  <si>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</si>
  <si>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</si>
  <si>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</si>
  <si>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</si>
  <si>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</si>
  <si>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</si>
  <si>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</si>
  <si>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</si>
  <si>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</si>
  <si>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</si>
  <si>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</si>
  <si>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</si>
  <si>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</si>
  <si>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</si>
  <si>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</si>
  <si>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</si>
  <si>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</si>
  <si>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</si>
  <si>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</si>
  <si>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</si>
  <si>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</si>
  <si>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</si>
  <si>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</si>
  <si>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</si>
  <si>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</si>
  <si>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</si>
  <si>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</si>
  <si>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</si>
  <si>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</si>
  <si>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静岡県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</si>
  <si>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</si>
  <si>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</si>
  <si>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</si>
  <si>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</si>
  <si>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</si>
  <si>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</si>
  <si>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</si>
  <si>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</si>
  <si>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</si>
  <si>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</si>
  <si>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</si>
  <si>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</si>
  <si>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</si>
  <si>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</si>
  <si>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</si>
  <si>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</si>
  <si>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</si>
  <si>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</si>
  <si>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</si>
  <si>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</si>
  <si>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</si>
  <si>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</si>
  <si>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</si>
  <si>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</si>
  <si>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</si>
  <si>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</si>
  <si>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</si>
  <si>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</si>
  <si>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</si>
  <si>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</si>
  <si>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</si>
  <si>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</si>
  <si>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静岡県工業用水道事業会計</t>
    <phoneticPr fontId="5"/>
  </si>
  <si>
    <t>静岡県立静岡がんセンター事業会計</t>
    <phoneticPr fontId="5"/>
  </si>
  <si>
    <t>静岡県流域下水道事業特別会計</t>
    <phoneticPr fontId="5"/>
  </si>
  <si>
    <t>静岡県清水港等港湾整備事業特別会計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</si>
  <si>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</si>
  <si>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</si>
  <si>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</si>
  <si>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</si>
  <si>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</si>
  <si>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</si>
  <si>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</si>
  <si>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</si>
  <si>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</si>
  <si>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</si>
  <si>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</si>
  <si>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</si>
  <si>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</si>
  <si>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</si>
  <si>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</si>
  <si>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</si>
  <si>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</si>
  <si>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</si>
  <si>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</si>
  <si>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</si>
  <si>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</si>
  <si>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</si>
  <si>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</si>
  <si>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</si>
  <si>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</si>
  <si>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</si>
  <si>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</si>
  <si>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</si>
  <si>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</si>
  <si>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</si>
  <si>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</si>
  <si>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</si>
  <si>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</si>
  <si>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</si>
  <si>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</si>
  <si>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</si>
  <si>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</si>
  <si>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</si>
  <si>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</si>
  <si>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</si>
  <si>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</si>
  <si>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</si>
  <si>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</si>
  <si>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</si>
  <si>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</si>
  <si>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</si>
  <si>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</si>
  <si>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</si>
  <si>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</si>
  <si>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</si>
  <si>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</si>
  <si>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</si>
  <si>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</si>
  <si>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</si>
  <si>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</si>
  <si>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</si>
  <si>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</si>
  <si>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</si>
  <si>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</si>
  <si>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</si>
  <si>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</si>
  <si>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</si>
  <si>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</si>
  <si>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</si>
  <si>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</si>
  <si>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</si>
  <si>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</si>
  <si>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</si>
  <si>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</si>
  <si>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</si>
  <si>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</si>
  <si>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</si>
  <si>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</si>
  <si>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</si>
  <si>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</si>
  <si>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</si>
  <si>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</si>
  <si>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</si>
  <si>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</si>
  <si>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</si>
  <si>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</si>
  <si>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</si>
  <si>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</si>
  <si>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</si>
  <si>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</si>
  <si>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</si>
  <si>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</si>
  <si>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</si>
  <si>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</si>
  <si>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</si>
  <si>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</si>
  <si>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</si>
  <si>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</si>
  <si>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</si>
  <si>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</si>
  <si>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</si>
  <si>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</si>
  <si>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</si>
  <si>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</si>
  <si>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</si>
  <si>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</si>
  <si>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</si>
  <si>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</si>
  <si>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</si>
  <si>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</si>
  <si>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</si>
  <si>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</si>
  <si>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</si>
  <si>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</si>
  <si>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</si>
  <si>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</si>
  <si>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</si>
  <si>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</si>
  <si>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</si>
  <si>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</si>
  <si>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</si>
  <si>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</si>
  <si>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</si>
  <si>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</si>
  <si>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</si>
  <si>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</si>
  <si>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</si>
  <si>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</si>
  <si>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</si>
  <si>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</si>
  <si>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</si>
  <si>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</si>
  <si>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</si>
  <si>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</si>
  <si>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</si>
  <si>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</si>
  <si>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</si>
  <si>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</si>
  <si>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</si>
  <si>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</si>
  <si>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</si>
  <si>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</si>
  <si>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</si>
  <si>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</si>
  <si>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</si>
  <si>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0.79</t>
  </si>
  <si>
    <t>▲ 0.06</t>
  </si>
  <si>
    <t>静岡県立静岡がんセンター事業会計</t>
  </si>
  <si>
    <t>静岡県水道事業会計</t>
  </si>
  <si>
    <t>静岡県工業用水道事業会計</t>
  </si>
  <si>
    <t>一般会計</t>
  </si>
  <si>
    <t>静岡県地域振興整備事業会計</t>
  </si>
  <si>
    <t>静岡県中小企業高度化資金貸付事業等特別会計</t>
  </si>
  <si>
    <t>静岡県林業改善資金特別会計</t>
  </si>
  <si>
    <t>静岡県沿岸漁業改善資金特別会計</t>
  </si>
  <si>
    <t>その他会計（赤字）</t>
  </si>
  <si>
    <t>その他会計（黒字）</t>
  </si>
  <si>
    <t>静岡県中小企業高度化資金貸付事業等特別会計</t>
    <rPh sb="7" eb="9">
      <t>コウド</t>
    </rPh>
    <rPh sb="9" eb="10">
      <t>カ</t>
    </rPh>
    <rPh sb="10" eb="12">
      <t>シキン</t>
    </rPh>
    <rPh sb="12" eb="13">
      <t>カ</t>
    </rPh>
    <rPh sb="13" eb="14">
      <t>ツ</t>
    </rPh>
    <rPh sb="14" eb="16">
      <t>ジギョウ</t>
    </rPh>
    <rPh sb="16" eb="17">
      <t>トウ</t>
    </rPh>
    <phoneticPr fontId="5"/>
  </si>
  <si>
    <t>静岡県工業用水道事業会計</t>
    <phoneticPr fontId="5"/>
  </si>
  <si>
    <t>-</t>
    <phoneticPr fontId="5"/>
  </si>
  <si>
    <t>静岡県水道事業会計</t>
    <phoneticPr fontId="5"/>
  </si>
  <si>
    <t>静岡県立静岡がんセンター事業会計</t>
    <phoneticPr fontId="5"/>
  </si>
  <si>
    <t>静岡県地域振興整備事業会計</t>
    <phoneticPr fontId="5"/>
  </si>
  <si>
    <t>静岡県流域下水道事業特別会計</t>
    <phoneticPr fontId="5"/>
  </si>
  <si>
    <t>静岡県清水港等港湾整備事業特別会計</t>
    <phoneticPr fontId="5"/>
  </si>
  <si>
    <t>静岡地方税滞納整理機構</t>
    <rPh sb="0" eb="2">
      <t>シズオカ</t>
    </rPh>
    <rPh sb="2" eb="5">
      <t>チホウゼイ</t>
    </rPh>
    <rPh sb="5" eb="7">
      <t>タイノウ</t>
    </rPh>
    <rPh sb="7" eb="9">
      <t>セイリ</t>
    </rPh>
    <rPh sb="9" eb="11">
      <t>キコウ</t>
    </rPh>
    <phoneticPr fontId="5"/>
  </si>
  <si>
    <t>静岡県大井川広域水道企業団</t>
    <rPh sb="0" eb="2">
      <t>シズオカ</t>
    </rPh>
    <rPh sb="2" eb="3">
      <t>ケン</t>
    </rPh>
    <rPh sb="3" eb="6">
      <t>オオイガワ</t>
    </rPh>
    <rPh sb="6" eb="8">
      <t>コウイキ</t>
    </rPh>
    <rPh sb="8" eb="10">
      <t>スイドウ</t>
    </rPh>
    <rPh sb="10" eb="12">
      <t>キギョウ</t>
    </rPh>
    <rPh sb="12" eb="13">
      <t>ダン</t>
    </rPh>
    <phoneticPr fontId="5"/>
  </si>
  <si>
    <t>天竜浜名湖鉄道</t>
    <rPh sb="0" eb="2">
      <t>テンリュウ</t>
    </rPh>
    <rPh sb="2" eb="5">
      <t>ハマナコ</t>
    </rPh>
    <rPh sb="5" eb="7">
      <t>テツドウ</t>
    </rPh>
    <phoneticPr fontId="1"/>
  </si>
  <si>
    <t>静岡県文化財団</t>
  </si>
  <si>
    <t>静岡県舞台芸術センター</t>
  </si>
  <si>
    <t>静岡県国際交流協会</t>
  </si>
  <si>
    <t>静岡県緑化推進協会</t>
  </si>
  <si>
    <t>静岡県グリーンバンク</t>
  </si>
  <si>
    <t>しずおか健康長寿財団</t>
  </si>
  <si>
    <t>静岡県アイバンク</t>
  </si>
  <si>
    <t>静岡県腎臓バンク</t>
  </si>
  <si>
    <t>静岡県障害者スポーツ協会</t>
  </si>
  <si>
    <t>静岡県生活衛生営業指導センター</t>
    <rPh sb="0" eb="3">
      <t>シズオカケン</t>
    </rPh>
    <rPh sb="3" eb="5">
      <t>セイカツ</t>
    </rPh>
    <rPh sb="5" eb="7">
      <t>エイセイ</t>
    </rPh>
    <rPh sb="7" eb="9">
      <t>エイギョウ</t>
    </rPh>
    <rPh sb="9" eb="11">
      <t>シドウ</t>
    </rPh>
    <phoneticPr fontId="1"/>
  </si>
  <si>
    <t>静岡県産業振興財団</t>
  </si>
  <si>
    <t>浜名湖国際頭脳センター</t>
  </si>
  <si>
    <t>静岡県コンテナ輸送振興協会</t>
  </si>
  <si>
    <t>静岡県労働福祉事業協会</t>
  </si>
  <si>
    <t>静岡県勤労者信用基金協会</t>
  </si>
  <si>
    <t>エイ・ピー・アイ</t>
  </si>
  <si>
    <t>静岡県農業振興公社</t>
  </si>
  <si>
    <t>静岡県農業振興基金協会</t>
  </si>
  <si>
    <t>静岡県特産野菜生産出荷安定資金協会</t>
  </si>
  <si>
    <t>静岡県畜産協会</t>
  </si>
  <si>
    <t>静岡県漁業振興基金</t>
  </si>
  <si>
    <t>静岡県土地開発公社</t>
  </si>
  <si>
    <t>静岡県道路公社</t>
  </si>
  <si>
    <t>浜名湖総合環境財団</t>
  </si>
  <si>
    <t>清水埠頭</t>
  </si>
  <si>
    <t>田子の浦埠頭</t>
  </si>
  <si>
    <t>沼津埠頭</t>
  </si>
  <si>
    <t>御前崎埠頭</t>
    <rPh sb="0" eb="3">
      <t>オマエザキ</t>
    </rPh>
    <rPh sb="3" eb="5">
      <t>フトウ</t>
    </rPh>
    <phoneticPr fontId="1"/>
  </si>
  <si>
    <t>清水コンテナターミナル</t>
  </si>
  <si>
    <t>静岡県住宅供給公社</t>
  </si>
  <si>
    <t>静岡県暴力追放運動推進センター</t>
  </si>
  <si>
    <t>静岡県青少年会館</t>
  </si>
  <si>
    <t>世界緑茶協会</t>
  </si>
  <si>
    <t>静岡県公立大学法人</t>
  </si>
  <si>
    <t>静岡県立病院機構</t>
  </si>
  <si>
    <t>公立大学法人静岡文化芸術大学</t>
  </si>
  <si>
    <t>静岡県柑橘振興基金協会</t>
    <rPh sb="0" eb="3">
      <t>シズオカケン</t>
    </rPh>
    <rPh sb="3" eb="5">
      <t>カンキツ</t>
    </rPh>
    <rPh sb="5" eb="7">
      <t>シンコウ</t>
    </rPh>
    <rPh sb="7" eb="9">
      <t>キキン</t>
    </rPh>
    <rPh sb="9" eb="11">
      <t>キョウカイ</t>
    </rPh>
    <phoneticPr fontId="1"/>
  </si>
  <si>
    <t>一般会計</t>
    <phoneticPr fontId="5"/>
  </si>
  <si>
    <t>静岡県公債管理特別会計</t>
    <phoneticPr fontId="5"/>
  </si>
  <si>
    <t>-</t>
    <phoneticPr fontId="5"/>
  </si>
  <si>
    <t>静岡県自動車税等証紙徴収事務特別会計</t>
    <phoneticPr fontId="5"/>
  </si>
  <si>
    <t>静岡県市町振興助成事業特別会計</t>
    <phoneticPr fontId="5"/>
  </si>
  <si>
    <t>静岡県林業改善資金特別会計</t>
    <phoneticPr fontId="5"/>
  </si>
  <si>
    <t>静岡県母子寡婦福祉資金特別会計</t>
    <phoneticPr fontId="5"/>
  </si>
  <si>
    <t>静岡県心身障害者扶養共済事業特別会計</t>
    <phoneticPr fontId="5"/>
  </si>
  <si>
    <t>静岡県沿岸漁業改善資金特別会計</t>
    <phoneticPr fontId="5"/>
  </si>
  <si>
    <t>静岡県県営住宅事業特別会計</t>
    <phoneticPr fontId="5"/>
  </si>
  <si>
    <t>静岡県物品調達事務等特別会計</t>
    <phoneticPr fontId="5"/>
  </si>
  <si>
    <t>-</t>
    <phoneticPr fontId="2"/>
  </si>
  <si>
    <t>○</t>
    <phoneticPr fontId="2"/>
  </si>
  <si>
    <t>〇</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</si>
  <si>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</si>
  <si>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</si>
  <si>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</si>
  <si>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</si>
  <si>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H24</t>
    <phoneticPr fontId="5"/>
  </si>
  <si>
    <t>H25</t>
    <phoneticPr fontId="5"/>
  </si>
  <si>
    <t>H26</t>
    <phoneticPr fontId="5"/>
  </si>
  <si>
    <t>H27</t>
    <phoneticPr fontId="5"/>
  </si>
  <si>
    <t>H28</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</si>
  <si>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</si>
  <si>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</si>
  <si>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</si>
  <si>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</si>
  <si>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</si>
  <si>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県の将来負担比率（228.0）はグループ平均(196.2)よりも高い値となっており、これは標準財政規模に対する地方債残高の割合が大きいことが影響しています。一方で、実質公債費比率(13.5)については、これまで比率を押し上げる要因であった平成10年前後の公共事業等債の償還が終了したことに伴い、グループ平均値付近(13.3)まで改善しています。
　今後も、現状の通常債残高１兆6,000億円を超えない範囲で、県債の発行と償還のバランスを取りつつ、財政の健全化に努めていきます。</t>
    <phoneticPr fontId="5"/>
  </si>
  <si>
    <t>（　参考　）</t>
    <rPh sb="2" eb="4">
      <t>サンコウ</t>
    </rPh>
    <phoneticPr fontId="5"/>
  </si>
  <si>
    <t>実質公債費比率</t>
    <rPh sb="0" eb="2">
      <t>ジッシツ</t>
    </rPh>
    <rPh sb="2" eb="5">
      <t>コウサイヒ</t>
    </rPh>
    <rPh sb="5" eb="7">
      <t>ヒリツ</t>
    </rPh>
    <phoneticPr fontId="5"/>
  </si>
  <si>
    <t>財政調整基金</t>
    <rPh sb="0" eb="2">
      <t>ザイセイ</t>
    </rPh>
    <rPh sb="2" eb="4">
      <t>チョウセイ</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</si>
</sst>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99" xfId="32" applyFont="1" applyBorder="1" applyAlignment="1" applyProtection="1">
      <alignment horizontal="center" vertical="center" shrinkToFit="1"/>
      <protection locked="0"/>
    </xf>
    <xf numFmtId="0" fontId="25" fillId="0" borderId="101" xfId="29" applyFont="1" applyBorder="1" applyAlignment="1" applyProtection="1">
      <alignment horizontal="center" vertical="center" shrinkToFit="1"/>
      <protection locked="0"/>
    </xf>
    <xf numFmtId="0" fontId="25" fillId="0" borderId="101" xfId="29" applyFont="1" applyFill="1" applyBorder="1" applyAlignment="1" applyProtection="1">
      <alignment horizontal="center" vertical="center" shrinkToFit="1"/>
      <protection locked="0"/>
    </xf>
    <xf numFmtId="0" fontId="25" fillId="0" borderId="112"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26" xfId="29" applyFont="1" applyBorder="1" applyAlignment="1" applyProtection="1">
      <alignment horizontal="center" vertical="center" shrinkToFit="1"/>
      <protection locked="0"/>
    </xf>
    <xf numFmtId="0" fontId="25" fillId="5" borderId="112"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30"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71"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71"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71"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71"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71"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71"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71"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0" fontId="0" fillId="5" borderId="0" xfId="6" applyFont="1" applyFill="1" applyAlignment="1">
      <alignment vertical="center"/>
    </xf>
    <xf numFmtId="0" fontId="9" fillId="5" borderId="0" xfId="6"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9" fillId="5" borderId="0" xfId="6" applyFont="1" applyFill="1" applyAlignment="1">
      <alignment vertical="center"/>
    </xf>
    <xf numFmtId="0" fontId="9" fillId="5" borderId="0" xfId="6" applyFont="1" applyFill="1"/>
    <xf numFmtId="0" fontId="9" fillId="5" borderId="0" xfId="6" applyFont="1" applyFill="1" applyProtection="1">
      <protection hidden="1"/>
    </xf>
    <xf numFmtId="0" fontId="9" fillId="5" borderId="0" xfId="6"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6"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8"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9" fillId="0" borderId="0" xfId="35" applyNumberFormat="1" applyFont="1" applyBorder="1" applyAlignment="1">
      <alignment vertical="center"/>
    </xf>
    <xf numFmtId="177" fontId="9" fillId="0" borderId="0" xfId="36" applyNumberFormat="1" applyFont="1" applyFill="1" applyBorder="1" applyAlignment="1">
      <alignment horizontal="right" vertical="center"/>
    </xf>
    <xf numFmtId="189" fontId="9" fillId="0" borderId="0" xfId="36" applyNumberFormat="1" applyFont="1" applyFill="1" applyBorder="1" applyAlignment="1">
      <alignment horizontal="right" vertical="center"/>
    </xf>
    <xf numFmtId="189" fontId="9"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9"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1"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6" xfId="31" applyNumberFormat="1" applyFont="1" applyFill="1" applyBorder="1" applyAlignment="1" applyProtection="1">
      <alignment horizontal="right" vertical="center" shrinkToFit="1"/>
      <protection locked="0"/>
    </xf>
    <xf numFmtId="177" fontId="25" fillId="0" borderId="92" xfId="31" applyNumberFormat="1" applyFont="1" applyFill="1" applyBorder="1" applyAlignment="1" applyProtection="1">
      <alignment horizontal="right" vertical="center" shrinkToFit="1"/>
      <protection locked="0"/>
    </xf>
    <xf numFmtId="177" fontId="25" fillId="0" borderId="97" xfId="31" applyNumberFormat="1" applyFont="1" applyFill="1" applyBorder="1" applyAlignment="1" applyProtection="1">
      <alignment horizontal="right" vertical="center" shrinkToFit="1"/>
      <protection locked="0"/>
    </xf>
    <xf numFmtId="177" fontId="25" fillId="0" borderId="100" xfId="31" applyNumberFormat="1" applyFont="1" applyFill="1" applyBorder="1" applyAlignment="1" applyProtection="1">
      <alignment horizontal="right" vertical="center" shrinkToFit="1"/>
      <protection locked="0"/>
    </xf>
    <xf numFmtId="177" fontId="25" fillId="0" borderId="172" xfId="31"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0" fontId="25" fillId="0" borderId="102" xfId="31" applyFont="1" applyBorder="1" applyAlignment="1" applyProtection="1">
      <alignment horizontal="left" vertical="center" shrinkToFit="1"/>
      <protection locked="0"/>
    </xf>
    <xf numFmtId="0" fontId="25" fillId="0" borderId="103" xfId="31"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177" fontId="25" fillId="0" borderId="102"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7" xfId="31" applyNumberFormat="1" applyFont="1" applyFill="1" applyBorder="1" applyAlignment="1" applyProtection="1">
      <alignment horizontal="right" vertical="center" shrinkToFit="1"/>
      <protection locked="0"/>
    </xf>
    <xf numFmtId="177" fontId="25" fillId="0" borderId="103" xfId="31" applyNumberFormat="1" applyFont="1" applyFill="1" applyBorder="1" applyAlignment="1" applyProtection="1">
      <alignment horizontal="right" vertical="center" shrinkToFit="1"/>
      <protection locked="0"/>
    </xf>
    <xf numFmtId="177" fontId="25" fillId="0" borderId="110" xfId="31" applyNumberFormat="1" applyFont="1" applyFill="1" applyBorder="1" applyAlignment="1" applyProtection="1">
      <alignment horizontal="right" vertical="center" shrinkToFit="1"/>
      <protection locked="0"/>
    </xf>
    <xf numFmtId="177" fontId="25" fillId="0" borderId="109" xfId="31" applyNumberFormat="1" applyFont="1" applyFill="1" applyBorder="1" applyAlignment="1" applyProtection="1">
      <alignment horizontal="right" vertical="center" shrinkToFit="1"/>
      <protection locked="0"/>
    </xf>
    <xf numFmtId="177" fontId="25" fillId="0" borderId="108" xfId="31" applyNumberFormat="1" applyFont="1" applyFill="1" applyBorder="1" applyAlignment="1" applyProtection="1">
      <alignment horizontal="right" vertical="center" shrinkToFit="1"/>
      <protection locked="0"/>
    </xf>
    <xf numFmtId="177" fontId="25" fillId="0" borderId="108" xfId="32" applyNumberFormat="1" applyFont="1" applyFill="1" applyBorder="1" applyAlignment="1" applyProtection="1">
      <alignment horizontal="right" vertical="center" shrinkToFit="1"/>
      <protection locked="0"/>
    </xf>
    <xf numFmtId="177" fontId="25" fillId="0" borderId="103" xfId="32" applyNumberFormat="1" applyFont="1" applyFill="1" applyBorder="1" applyAlignment="1" applyProtection="1">
      <alignment horizontal="right" vertical="center" shrinkToFit="1"/>
      <protection locked="0"/>
    </xf>
    <xf numFmtId="177" fontId="25" fillId="0" borderId="110"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5" fillId="0" borderId="107" xfId="32" applyNumberFormat="1" applyFont="1" applyFill="1" applyBorder="1" applyAlignment="1" applyProtection="1">
      <alignment horizontal="left" vertical="center" shrinkToFit="1"/>
      <protection locked="0"/>
    </xf>
    <xf numFmtId="0" fontId="25" fillId="0" borderId="103" xfId="32" applyNumberFormat="1" applyFont="1" applyFill="1" applyBorder="1" applyAlignment="1" applyProtection="1">
      <alignment horizontal="left" vertical="center" shrinkToFit="1"/>
      <protection locked="0"/>
    </xf>
    <xf numFmtId="0" fontId="25" fillId="0" borderId="109" xfId="32" applyNumberFormat="1" applyFont="1" applyFill="1" applyBorder="1" applyAlignment="1" applyProtection="1">
      <alignment horizontal="left" vertical="center" shrinkToFit="1"/>
      <protection locked="0"/>
    </xf>
    <xf numFmtId="0" fontId="25" fillId="0" borderId="102" xfId="32" applyFont="1" applyBorder="1" applyAlignment="1" applyProtection="1">
      <alignment horizontal="left" vertical="center" shrinkToFit="1"/>
      <protection locked="0"/>
    </xf>
    <xf numFmtId="0" fontId="25" fillId="0" borderId="103" xfId="32"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72" xfId="32" applyNumberFormat="1" applyFont="1" applyFill="1" applyBorder="1" applyAlignment="1" applyProtection="1">
      <alignment horizontal="right" vertical="center" shrinkToFit="1"/>
      <protection locked="0"/>
    </xf>
    <xf numFmtId="177" fontId="25" fillId="0" borderId="97" xfId="32" applyNumberFormat="1" applyFont="1" applyFill="1" applyBorder="1" applyAlignment="1" applyProtection="1">
      <alignment horizontal="right" vertical="center" shrinkToFit="1"/>
      <protection locked="0"/>
    </xf>
    <xf numFmtId="0" fontId="25" fillId="0" borderId="96" xfId="32" applyNumberFormat="1" applyFont="1" applyFill="1" applyBorder="1" applyAlignment="1" applyProtection="1">
      <alignment horizontal="left" vertical="center" shrinkToFit="1"/>
      <protection locked="0"/>
    </xf>
    <xf numFmtId="0" fontId="25" fillId="0" borderId="92" xfId="32" applyNumberFormat="1" applyFont="1" applyFill="1" applyBorder="1" applyAlignment="1" applyProtection="1">
      <alignment horizontal="left" vertical="center" shrinkToFit="1"/>
      <protection locked="0"/>
    </xf>
    <xf numFmtId="0" fontId="25" fillId="0" borderId="100" xfId="32" applyNumberFormat="1" applyFont="1" applyFill="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2" xfId="32" applyNumberFormat="1" applyFont="1" applyBorder="1" applyAlignment="1" applyProtection="1">
      <alignment horizontal="right" vertical="center" shrinkToFit="1"/>
      <protection locked="0"/>
    </xf>
    <xf numFmtId="177" fontId="25" fillId="0" borderId="103" xfId="32"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0" fontId="25" fillId="0" borderId="10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9" xfId="32" applyNumberFormat="1" applyFont="1" applyBorder="1" applyAlignment="1" applyProtection="1">
      <alignment horizontal="left" vertical="center" shrinkToFit="1"/>
      <protection locked="0"/>
    </xf>
    <xf numFmtId="0" fontId="28" fillId="0" borderId="102" xfId="31" applyFont="1" applyBorder="1" applyAlignment="1" applyProtection="1">
      <alignment horizontal="left" vertical="center" shrinkToFit="1"/>
      <protection locked="0"/>
    </xf>
    <xf numFmtId="0" fontId="28" fillId="0" borderId="103" xfId="31" applyFont="1" applyBorder="1" applyAlignment="1" applyProtection="1">
      <alignment horizontal="left" vertical="center" shrinkToFit="1"/>
      <protection locked="0"/>
    </xf>
    <xf numFmtId="0" fontId="28" fillId="0" borderId="104" xfId="31" applyFont="1" applyBorder="1" applyAlignment="1" applyProtection="1">
      <alignment horizontal="left" vertical="center" shrinkToFit="1"/>
      <protection locked="0"/>
    </xf>
    <xf numFmtId="177" fontId="28" fillId="0" borderId="102" xfId="31" applyNumberFormat="1" applyFont="1" applyBorder="1" applyAlignment="1" applyProtection="1">
      <alignment horizontal="right" vertical="center" shrinkToFit="1"/>
      <protection locked="0"/>
    </xf>
    <xf numFmtId="177" fontId="28" fillId="0" borderId="103" xfId="31" applyNumberFormat="1" applyFont="1" applyBorder="1" applyAlignment="1" applyProtection="1">
      <alignment horizontal="right" vertical="center" shrinkToFit="1"/>
      <protection locked="0"/>
    </xf>
    <xf numFmtId="177" fontId="28" fillId="0" borderId="110" xfId="31" applyNumberFormat="1" applyFont="1" applyBorder="1" applyAlignment="1" applyProtection="1">
      <alignment horizontal="right" vertical="center" shrinkToFit="1"/>
      <protection locked="0"/>
    </xf>
    <xf numFmtId="177" fontId="28" fillId="0" borderId="107" xfId="31" applyNumberFormat="1" applyFont="1" applyFill="1" applyBorder="1" applyAlignment="1" applyProtection="1">
      <alignment horizontal="right" vertical="center" shrinkToFit="1"/>
      <protection locked="0"/>
    </xf>
    <xf numFmtId="177" fontId="28" fillId="0" borderId="103" xfId="31" applyNumberFormat="1" applyFont="1" applyFill="1" applyBorder="1" applyAlignment="1" applyProtection="1">
      <alignment horizontal="right" vertical="center" shrinkToFit="1"/>
      <protection locked="0"/>
    </xf>
    <xf numFmtId="177" fontId="28" fillId="0" borderId="110" xfId="31" applyNumberFormat="1" applyFont="1" applyFill="1" applyBorder="1" applyAlignment="1" applyProtection="1">
      <alignment horizontal="right" vertical="center" shrinkToFit="1"/>
      <protection locked="0"/>
    </xf>
    <xf numFmtId="177" fontId="28" fillId="0" borderId="109" xfId="31" applyNumberFormat="1" applyFont="1" applyFill="1" applyBorder="1" applyAlignment="1" applyProtection="1">
      <alignment horizontal="right" vertical="center" shrinkToFit="1"/>
      <protection locked="0"/>
    </xf>
    <xf numFmtId="177" fontId="28" fillId="0" borderId="108" xfId="31" applyNumberFormat="1" applyFont="1" applyFill="1" applyBorder="1" applyAlignment="1" applyProtection="1">
      <alignment horizontal="right" vertical="center" shrinkToFit="1"/>
      <protection locked="0"/>
    </xf>
    <xf numFmtId="177" fontId="28" fillId="0" borderId="108" xfId="32" applyNumberFormat="1" applyFont="1" applyFill="1" applyBorder="1" applyAlignment="1" applyProtection="1">
      <alignment horizontal="right" vertical="center" shrinkToFit="1"/>
      <protection locked="0"/>
    </xf>
    <xf numFmtId="177" fontId="28" fillId="0" borderId="103" xfId="32" applyNumberFormat="1" applyFont="1" applyFill="1" applyBorder="1" applyAlignment="1" applyProtection="1">
      <alignment horizontal="right" vertical="center" shrinkToFit="1"/>
      <protection locked="0"/>
    </xf>
    <xf numFmtId="177" fontId="28" fillId="0" borderId="110" xfId="32" applyNumberFormat="1" applyFont="1" applyFill="1" applyBorder="1" applyAlignment="1" applyProtection="1">
      <alignment horizontal="right" vertical="center" shrinkToFit="1"/>
      <protection locked="0"/>
    </xf>
    <xf numFmtId="177" fontId="28" fillId="0" borderId="107" xfId="32" applyNumberFormat="1" applyFont="1" applyFill="1" applyBorder="1" applyAlignment="1" applyProtection="1">
      <alignment horizontal="right" vertical="center" shrinkToFit="1"/>
      <protection locked="0"/>
    </xf>
    <xf numFmtId="0" fontId="25" fillId="0" borderId="37" xfId="31" applyFont="1" applyBorder="1" applyAlignment="1" applyProtection="1">
      <alignment horizontal="left" vertical="center" shrinkToFit="1"/>
      <protection locked="0"/>
    </xf>
    <xf numFmtId="0" fontId="25" fillId="0" borderId="49" xfId="31" applyFont="1" applyBorder="1" applyAlignment="1" applyProtection="1">
      <alignment horizontal="left" vertical="center" shrinkToFit="1"/>
      <protection locked="0"/>
    </xf>
    <xf numFmtId="0" fontId="25" fillId="0" borderId="40" xfId="31" applyFont="1" applyBorder="1" applyAlignment="1" applyProtection="1">
      <alignment horizontal="left" vertical="center" shrinkToFit="1"/>
      <protection locked="0"/>
    </xf>
    <xf numFmtId="177" fontId="25" fillId="0" borderId="144" xfId="31" applyNumberFormat="1" applyFont="1" applyBorder="1" applyAlignment="1" applyProtection="1">
      <alignment horizontal="right" vertical="center" shrinkToFit="1"/>
      <protection locked="0"/>
    </xf>
    <xf numFmtId="177" fontId="25" fillId="0" borderId="145" xfId="31" applyNumberFormat="1" applyFont="1" applyBorder="1" applyAlignment="1" applyProtection="1">
      <alignment horizontal="right" vertical="center" shrinkToFit="1"/>
      <protection locked="0"/>
    </xf>
    <xf numFmtId="177" fontId="25" fillId="0" borderId="84" xfId="31" applyNumberFormat="1" applyFont="1" applyBorder="1" applyAlignment="1" applyProtection="1">
      <alignment horizontal="right" vertical="center" shrinkToFit="1"/>
      <protection locked="0"/>
    </xf>
    <xf numFmtId="177" fontId="25" fillId="0" borderId="24" xfId="31" applyNumberFormat="1" applyFont="1" applyBorder="1" applyAlignment="1" applyProtection="1">
      <alignment horizontal="right" vertical="center" shrinkToFit="1"/>
      <protection locked="0"/>
    </xf>
    <xf numFmtId="177" fontId="25" fillId="0" borderId="49" xfId="31" applyNumberFormat="1" applyFont="1" applyBorder="1" applyAlignment="1" applyProtection="1">
      <alignment horizontal="right" vertical="center" shrinkToFit="1"/>
      <protection locked="0"/>
    </xf>
    <xf numFmtId="177" fontId="25" fillId="0" borderId="64"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19" xfId="32" applyNumberFormat="1" applyFont="1" applyFill="1" applyBorder="1" applyAlignment="1" applyProtection="1">
      <alignment horizontal="right" vertical="center" shrinkToFit="1"/>
      <protection locked="0"/>
    </xf>
    <xf numFmtId="177" fontId="25" fillId="7" borderId="120" xfId="32" applyNumberFormat="1" applyFont="1" applyFill="1" applyBorder="1" applyAlignment="1" applyProtection="1">
      <alignment horizontal="right" vertical="center" shrinkToFit="1"/>
      <protection locked="0"/>
    </xf>
    <xf numFmtId="177" fontId="25" fillId="7" borderId="121" xfId="32" applyNumberFormat="1" applyFont="1" applyFill="1" applyBorder="1" applyAlignment="1" applyProtection="1">
      <alignment horizontal="right" vertical="center" shrinkToFit="1"/>
      <protection locked="0"/>
    </xf>
    <xf numFmtId="177" fontId="25" fillId="7" borderId="122" xfId="32" applyNumberFormat="1" applyFont="1" applyFill="1" applyBorder="1" applyAlignment="1" applyProtection="1">
      <alignment horizontal="right" vertical="center" shrinkToFit="1"/>
      <protection locked="0"/>
    </xf>
    <xf numFmtId="177" fontId="25" fillId="7" borderId="123" xfId="32" applyNumberFormat="1" applyFont="1" applyFill="1" applyBorder="1" applyAlignment="1" applyProtection="1">
      <alignment horizontal="right" vertical="center" shrinkToFit="1"/>
      <protection locked="0"/>
    </xf>
    <xf numFmtId="177" fontId="25" fillId="7" borderId="124" xfId="32" applyNumberFormat="1" applyFont="1" applyFill="1" applyBorder="1" applyAlignment="1" applyProtection="1">
      <alignment horizontal="right" vertical="center" shrinkToFit="1"/>
      <protection locked="0"/>
    </xf>
    <xf numFmtId="177" fontId="25" fillId="7" borderId="125" xfId="32" applyNumberFormat="1" applyFont="1" applyFill="1" applyBorder="1" applyAlignment="1" applyProtection="1">
      <alignment horizontal="right" vertical="center" shrinkToFit="1"/>
      <protection locked="0"/>
    </xf>
    <xf numFmtId="0" fontId="25" fillId="7" borderId="120" xfId="32" applyNumberFormat="1" applyFont="1" applyFill="1" applyBorder="1" applyAlignment="1" applyProtection="1">
      <alignment horizontal="left" vertical="center" shrinkToFit="1"/>
      <protection locked="0"/>
    </xf>
    <xf numFmtId="0" fontId="25" fillId="7" borderId="123" xfId="32" applyNumberFormat="1" applyFont="1" applyFill="1" applyBorder="1" applyAlignment="1" applyProtection="1">
      <alignment horizontal="left" vertical="center" shrinkToFit="1"/>
      <protection locked="0"/>
    </xf>
    <xf numFmtId="177" fontId="25" fillId="0" borderId="83" xfId="32" applyNumberFormat="1" applyFont="1" applyBorder="1" applyAlignment="1" applyProtection="1">
      <alignment horizontal="right" vertical="center" shrinkToFit="1"/>
      <protection locked="0"/>
    </xf>
    <xf numFmtId="177" fontId="25" fillId="0" borderId="145" xfId="32" applyNumberFormat="1" applyFont="1" applyBorder="1" applyAlignment="1" applyProtection="1">
      <alignment horizontal="right" vertical="center" shrinkToFit="1"/>
      <protection locked="0"/>
    </xf>
    <xf numFmtId="0" fontId="25" fillId="0" borderId="145" xfId="32" applyNumberFormat="1" applyFont="1" applyBorder="1" applyAlignment="1" applyProtection="1">
      <alignment horizontal="left" vertical="center" shrinkToFit="1"/>
      <protection locked="0"/>
    </xf>
    <xf numFmtId="0" fontId="25" fillId="0" borderId="153"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96" xfId="29" quotePrefix="1" applyNumberFormat="1" applyFont="1" applyFill="1" applyBorder="1" applyAlignment="1" applyProtection="1">
      <alignment horizontal="right" vertical="center" shrinkToFit="1"/>
      <protection locked="0"/>
    </xf>
    <xf numFmtId="177" fontId="25" fillId="0" borderId="92" xfId="29" quotePrefix="1" applyNumberFormat="1" applyFont="1" applyFill="1" applyBorder="1" applyAlignment="1" applyProtection="1">
      <alignment horizontal="right" vertical="center" shrinkToFit="1"/>
      <protection locked="0"/>
    </xf>
    <xf numFmtId="177" fontId="25" fillId="0" borderId="97" xfId="29" quotePrefix="1" applyNumberFormat="1" applyFont="1" applyFill="1" applyBorder="1" applyAlignment="1" applyProtection="1">
      <alignment horizontal="right" vertical="center" shrinkToFit="1"/>
      <protection locked="0"/>
    </xf>
    <xf numFmtId="177" fontId="25" fillId="0" borderId="100" xfId="29" quotePrefix="1" applyNumberFormat="1" applyFont="1" applyFill="1" applyBorder="1" applyAlignment="1" applyProtection="1">
      <alignment horizontal="right" vertical="center" shrinkToFit="1"/>
      <protection locked="0"/>
    </xf>
    <xf numFmtId="177" fontId="25" fillId="0" borderId="91" xfId="31" applyNumberFormat="1" applyFont="1" applyFill="1" applyBorder="1" applyAlignment="1" applyProtection="1">
      <alignment horizontal="right" vertical="center" shrinkToFit="1"/>
      <protection locked="0"/>
    </xf>
    <xf numFmtId="177" fontId="25" fillId="0" borderId="172" xfId="29" quotePrefix="1" applyNumberFormat="1" applyFont="1" applyFill="1" applyBorder="1" applyAlignment="1" applyProtection="1">
      <alignment horizontal="right" vertical="center" shrinkToFit="1"/>
      <protection locked="0"/>
    </xf>
    <xf numFmtId="177" fontId="25" fillId="0" borderId="96" xfId="29" applyNumberFormat="1" applyFont="1" applyFill="1" applyBorder="1" applyAlignment="1" applyProtection="1">
      <alignment horizontal="right" vertical="center" shrinkToFit="1"/>
      <protection locked="0"/>
    </xf>
    <xf numFmtId="177" fontId="25" fillId="0" borderId="92" xfId="29" applyNumberFormat="1" applyFont="1" applyFill="1" applyBorder="1" applyAlignment="1" applyProtection="1">
      <alignment horizontal="right" vertical="center" shrinkToFit="1"/>
      <protection locked="0"/>
    </xf>
    <xf numFmtId="177" fontId="25" fillId="0" borderId="97" xfId="29" applyNumberFormat="1" applyFont="1" applyFill="1" applyBorder="1" applyAlignment="1" applyProtection="1">
      <alignment horizontal="right" vertical="center" shrinkToFit="1"/>
      <protection locked="0"/>
    </xf>
    <xf numFmtId="177" fontId="25" fillId="0" borderId="102" xfId="31" applyNumberFormat="1" applyFont="1" applyFill="1" applyBorder="1" applyAlignment="1" applyProtection="1">
      <alignment horizontal="right" vertical="center" shrinkToFit="1"/>
      <protection locked="0"/>
    </xf>
    <xf numFmtId="177" fontId="25" fillId="0" borderId="107" xfId="29" quotePrefix="1" applyNumberFormat="1" applyFont="1" applyFill="1" applyBorder="1" applyAlignment="1" applyProtection="1">
      <alignment horizontal="right" vertical="center" shrinkToFit="1"/>
      <protection locked="0"/>
    </xf>
    <xf numFmtId="177" fontId="25" fillId="0" borderId="103" xfId="29" quotePrefix="1" applyNumberFormat="1" applyFont="1" applyFill="1" applyBorder="1" applyAlignment="1" applyProtection="1">
      <alignment horizontal="right" vertical="center" shrinkToFit="1"/>
      <protection locked="0"/>
    </xf>
    <xf numFmtId="177" fontId="25" fillId="0" borderId="109" xfId="29" quotePrefix="1" applyNumberFormat="1" applyFont="1" applyFill="1" applyBorder="1" applyAlignment="1" applyProtection="1">
      <alignment horizontal="right" vertical="center" shrinkToFit="1"/>
      <protection locked="0"/>
    </xf>
    <xf numFmtId="177" fontId="25" fillId="0" borderId="108" xfId="29" applyNumberFormat="1" applyFont="1" applyFill="1" applyBorder="1" applyAlignment="1" applyProtection="1">
      <alignment horizontal="right" vertical="center" shrinkToFit="1"/>
      <protection locked="0"/>
    </xf>
    <xf numFmtId="177" fontId="25" fillId="0" borderId="103" xfId="29" applyNumberFormat="1" applyFont="1" applyFill="1" applyBorder="1" applyAlignment="1" applyProtection="1">
      <alignment horizontal="right" vertical="center" shrinkToFit="1"/>
      <protection locked="0"/>
    </xf>
    <xf numFmtId="177" fontId="25" fillId="0" borderId="110" xfId="29" applyNumberFormat="1" applyFont="1" applyFill="1" applyBorder="1" applyAlignment="1" applyProtection="1">
      <alignment horizontal="right" vertical="center" shrinkToFit="1"/>
      <protection locked="0"/>
    </xf>
    <xf numFmtId="177" fontId="25" fillId="0" borderId="107" xfId="29" applyNumberFormat="1" applyFont="1" applyFill="1" applyBorder="1" applyAlignment="1" applyProtection="1">
      <alignment horizontal="right" vertical="center" shrinkToFit="1"/>
      <protection locked="0"/>
    </xf>
    <xf numFmtId="177" fontId="25" fillId="0" borderId="110" xfId="29" quotePrefix="1" applyNumberFormat="1" applyFont="1" applyFill="1" applyBorder="1" applyAlignment="1" applyProtection="1">
      <alignment horizontal="right" vertical="center" shrinkToFit="1"/>
      <protection locked="0"/>
    </xf>
    <xf numFmtId="177" fontId="25" fillId="0" borderId="108" xfId="29" quotePrefix="1" applyNumberFormat="1" applyFont="1" applyFill="1" applyBorder="1" applyAlignment="1" applyProtection="1">
      <alignment horizontal="right" vertical="center" shrinkToFit="1"/>
      <protection locked="0"/>
    </xf>
    <xf numFmtId="189" fontId="25" fillId="0" borderId="107" xfId="29" applyNumberFormat="1" applyFont="1" applyFill="1" applyBorder="1" applyAlignment="1" applyProtection="1">
      <alignment horizontal="right" vertical="center" shrinkToFit="1"/>
      <protection locked="0"/>
    </xf>
    <xf numFmtId="189" fontId="25" fillId="0" borderId="103" xfId="29" applyNumberFormat="1" applyFont="1" applyFill="1" applyBorder="1" applyAlignment="1" applyProtection="1">
      <alignment horizontal="right" vertical="center" shrinkToFit="1"/>
      <protection locked="0"/>
    </xf>
    <xf numFmtId="189" fontId="25" fillId="0" borderId="110" xfId="29" applyNumberFormat="1" applyFont="1" applyFill="1" applyBorder="1" applyAlignment="1" applyProtection="1">
      <alignment horizontal="right" vertical="center" shrinkToFit="1"/>
      <protection locked="0"/>
    </xf>
    <xf numFmtId="177" fontId="25" fillId="0" borderId="102" xfId="32" applyNumberFormat="1" applyFont="1" applyFill="1" applyBorder="1" applyAlignment="1" applyProtection="1">
      <alignment horizontal="right" vertical="center" shrinkToFit="1"/>
      <protection locked="0"/>
    </xf>
    <xf numFmtId="177" fontId="25" fillId="0" borderId="104" xfId="32" applyNumberFormat="1" applyFont="1" applyFill="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0" fontId="25" fillId="0" borderId="106"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27"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5" borderId="105" xfId="30" applyNumberFormat="1" applyFont="1" applyFill="1" applyBorder="1" applyAlignment="1" applyProtection="1">
      <alignment horizontal="right" vertical="center" shrinkToFit="1"/>
      <protection locked="0"/>
    </xf>
    <xf numFmtId="177" fontId="25" fillId="5" borderId="106" xfId="30" applyNumberFormat="1" applyFont="1" applyFill="1" applyBorder="1" applyAlignment="1" applyProtection="1">
      <alignment horizontal="righ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89" fontId="25" fillId="5" borderId="106" xfId="30"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25"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2" xfId="29" applyNumberFormat="1" applyFont="1" applyFill="1" applyBorder="1" applyAlignment="1" applyProtection="1">
      <alignment horizontal="right" vertical="center" shrinkToFit="1"/>
      <protection locked="0"/>
    </xf>
    <xf numFmtId="177" fontId="25" fillId="7" borderId="120" xfId="29" applyNumberFormat="1" applyFont="1" applyFill="1" applyBorder="1" applyAlignment="1" applyProtection="1">
      <alignment horizontal="right" vertical="center" shrinkToFit="1"/>
      <protection locked="0"/>
    </xf>
    <xf numFmtId="177" fontId="25" fillId="7" borderId="123" xfId="29" applyNumberFormat="1" applyFont="1" applyFill="1" applyBorder="1" applyAlignment="1" applyProtection="1">
      <alignment horizontal="right" vertical="center" shrinkToFit="1"/>
      <protection locked="0"/>
    </xf>
    <xf numFmtId="177" fontId="25" fillId="7" borderId="124" xfId="29" applyNumberFormat="1" applyFont="1" applyFill="1" applyBorder="1" applyAlignment="1" applyProtection="1">
      <alignment horizontal="right" vertical="center" shrinkToFit="1"/>
      <protection locked="0"/>
    </xf>
    <xf numFmtId="0" fontId="28" fillId="5" borderId="106" xfId="30" applyFont="1" applyFill="1" applyBorder="1" applyAlignment="1" applyProtection="1">
      <alignment horizontal="left" vertical="center" shrinkToFit="1"/>
      <protection locked="0"/>
    </xf>
    <xf numFmtId="0" fontId="28" fillId="5" borderId="111"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2" xfId="30" applyFont="1" applyFill="1" applyBorder="1" applyAlignment="1" applyProtection="1">
      <alignment horizontal="left" vertical="center" shrinkToFit="1"/>
      <protection locked="0"/>
    </xf>
    <xf numFmtId="0" fontId="25" fillId="5" borderId="103" xfId="30" applyFont="1" applyFill="1" applyBorder="1" applyAlignment="1" applyProtection="1">
      <alignment horizontal="left" vertical="center" shrinkToFit="1"/>
      <protection locked="0"/>
    </xf>
    <xf numFmtId="0" fontId="25" fillId="5" borderId="104" xfId="30" applyFont="1" applyFill="1" applyBorder="1" applyAlignment="1" applyProtection="1">
      <alignment horizontal="left" vertical="center" shrinkToFit="1"/>
      <protection locked="0"/>
    </xf>
    <xf numFmtId="177" fontId="25" fillId="5" borderId="127" xfId="30" applyNumberFormat="1" applyFont="1" applyFill="1" applyBorder="1" applyAlignment="1" applyProtection="1">
      <alignment horizontal="right" vertical="center" shrinkToFit="1"/>
      <protection locked="0"/>
    </xf>
    <xf numFmtId="177" fontId="25" fillId="5" borderId="111" xfId="30" applyNumberFormat="1" applyFont="1" applyFill="1" applyBorder="1" applyAlignment="1" applyProtection="1">
      <alignment horizontal="right" vertical="center" shrinkToFit="1"/>
      <protection locked="0"/>
    </xf>
    <xf numFmtId="189" fontId="25" fillId="7" borderId="125" xfId="29" applyNumberFormat="1" applyFont="1" applyFill="1" applyBorder="1" applyAlignment="1" applyProtection="1">
      <alignment horizontal="right" vertical="center" shrinkToFit="1"/>
      <protection locked="0"/>
    </xf>
    <xf numFmtId="0" fontId="25" fillId="7" borderId="120" xfId="29" applyNumberFormat="1" applyFont="1" applyFill="1" applyBorder="1" applyAlignment="1" applyProtection="1">
      <alignment horizontal="left" vertical="center" shrinkToFit="1"/>
      <protection locked="0"/>
    </xf>
    <xf numFmtId="0" fontId="25" fillId="7" borderId="123"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2" xfId="29" applyNumberFormat="1" applyFont="1" applyFill="1" applyBorder="1" applyAlignment="1" applyProtection="1">
      <alignment horizontal="left" vertical="center" shrinkToFit="1"/>
      <protection locked="0"/>
    </xf>
    <xf numFmtId="0" fontId="25" fillId="5" borderId="103" xfId="29" applyNumberFormat="1" applyFont="1" applyFill="1" applyBorder="1" applyAlignment="1" applyProtection="1">
      <alignment horizontal="left" vertical="center" shrinkToFit="1"/>
      <protection locked="0"/>
    </xf>
    <xf numFmtId="0" fontId="25" fillId="5" borderId="109" xfId="29" applyNumberFormat="1" applyFont="1" applyFill="1" applyBorder="1" applyAlignment="1" applyProtection="1">
      <alignment horizontal="left" vertical="center" shrinkToFit="1"/>
      <protection locked="0"/>
    </xf>
    <xf numFmtId="177" fontId="25" fillId="5" borderId="102" xfId="29" applyNumberFormat="1" applyFont="1" applyFill="1" applyBorder="1" applyAlignment="1" applyProtection="1">
      <alignment horizontal="right" vertical="center" shrinkToFit="1"/>
      <protection locked="0"/>
    </xf>
    <xf numFmtId="177" fontId="25" fillId="5" borderId="103" xfId="29" applyNumberFormat="1" applyFont="1" applyFill="1" applyBorder="1" applyAlignment="1" applyProtection="1">
      <alignment horizontal="right" vertical="center" shrinkToFit="1"/>
      <protection locked="0"/>
    </xf>
    <xf numFmtId="177" fontId="25" fillId="5" borderId="104" xfId="29" applyNumberFormat="1" applyFont="1" applyFill="1" applyBorder="1" applyAlignment="1" applyProtection="1">
      <alignment horizontal="right" vertical="center" shrinkToFit="1"/>
      <protection locked="0"/>
    </xf>
    <xf numFmtId="0" fontId="25" fillId="5" borderId="102" xfId="29" applyFont="1" applyFill="1" applyBorder="1" applyAlignment="1" applyProtection="1">
      <alignment horizontal="left" vertical="center" shrinkToFit="1"/>
      <protection locked="0"/>
    </xf>
    <xf numFmtId="0" fontId="25" fillId="5" borderId="103" xfId="29" applyFont="1" applyFill="1" applyBorder="1" applyAlignment="1" applyProtection="1">
      <alignment horizontal="left" vertical="center" shrinkToFit="1"/>
      <protection locked="0"/>
    </xf>
    <xf numFmtId="0" fontId="25" fillId="5" borderId="104" xfId="29" applyFont="1" applyFill="1" applyBorder="1" applyAlignment="1" applyProtection="1">
      <alignment horizontal="left" vertical="center" shrinkToFit="1"/>
      <protection locked="0"/>
    </xf>
    <xf numFmtId="177" fontId="25" fillId="0" borderId="95" xfId="29" applyNumberFormat="1" applyFont="1" applyFill="1" applyBorder="1" applyAlignment="1" applyProtection="1">
      <alignment horizontal="right" vertical="center" shrinkToFit="1"/>
      <protection locked="0"/>
    </xf>
    <xf numFmtId="0" fontId="25" fillId="0" borderId="95" xfId="29" applyNumberFormat="1" applyFont="1" applyFill="1" applyBorder="1" applyAlignment="1" applyProtection="1">
      <alignment horizontal="left" vertical="center" shrinkToFit="1"/>
      <protection locked="0"/>
    </xf>
    <xf numFmtId="0" fontId="25" fillId="0" borderId="98" xfId="29" applyNumberFormat="1" applyFont="1" applyFill="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Fill="1" applyBorder="1" applyAlignment="1" applyProtection="1">
      <alignment horizontal="right" vertical="center" shrinkToFit="1"/>
      <protection locked="0"/>
    </xf>
    <xf numFmtId="0" fontId="25" fillId="0" borderId="102"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5" xfId="31" applyNumberFormat="1" applyFont="1" applyFill="1" applyBorder="1" applyAlignment="1" applyProtection="1">
      <alignment horizontal="right" vertical="center" shrinkToFit="1"/>
      <protection locked="0"/>
    </xf>
    <xf numFmtId="177" fontId="25" fillId="0" borderId="106" xfId="31" applyNumberFormat="1" applyFont="1" applyFill="1" applyBorder="1" applyAlignment="1" applyProtection="1">
      <alignment horizontal="right" vertical="center" shrinkToFit="1"/>
      <protection locked="0"/>
    </xf>
    <xf numFmtId="0" fontId="25" fillId="0" borderId="106" xfId="29" applyNumberFormat="1" applyFont="1" applyFill="1" applyBorder="1" applyAlignment="1" applyProtection="1">
      <alignment horizontal="left" vertical="center" shrinkToFit="1"/>
      <protection locked="0"/>
    </xf>
    <xf numFmtId="0" fontId="25" fillId="0" borderId="111" xfId="29" applyNumberFormat="1" applyFont="1" applyFill="1" applyBorder="1" applyAlignment="1" applyProtection="1">
      <alignment horizontal="lef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177" fontId="25" fillId="0" borderId="102" xfId="29" applyNumberFormat="1" applyFont="1" applyBorder="1" applyAlignment="1" applyProtection="1">
      <alignment horizontal="righ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5" borderId="113" xfId="29" applyFont="1" applyFill="1" applyBorder="1" applyAlignment="1" applyProtection="1">
      <alignment horizontal="left" vertical="center" shrinkToFit="1"/>
      <protection locked="0"/>
    </xf>
    <xf numFmtId="0" fontId="25" fillId="5" borderId="114" xfId="29" applyFont="1" applyFill="1" applyBorder="1" applyAlignment="1" applyProtection="1">
      <alignment horizontal="left" vertical="center" shrinkToFit="1"/>
      <protection locked="0"/>
    </xf>
    <xf numFmtId="0" fontId="25" fillId="5" borderId="115" xfId="29" applyFont="1" applyFill="1" applyBorder="1" applyAlignment="1" applyProtection="1">
      <alignment horizontal="left" vertical="center" shrinkToFit="1"/>
      <protection locked="0"/>
    </xf>
    <xf numFmtId="177" fontId="25" fillId="5" borderId="116"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18" xfId="29" applyNumberFormat="1" applyFont="1" applyFill="1" applyBorder="1" applyAlignment="1" applyProtection="1">
      <alignment horizontal="left" vertical="center" shrinkToFit="1"/>
      <protection locked="0"/>
    </xf>
    <xf numFmtId="177" fontId="25" fillId="7" borderId="13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33"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37"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38"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34"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36"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35"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39" xfId="31" applyNumberFormat="1" applyFont="1" applyFill="1" applyBorder="1" applyAlignment="1" applyProtection="1">
      <alignment horizontal="right" vertical="center" shrinkToFit="1"/>
    </xf>
    <xf numFmtId="177" fontId="25" fillId="5" borderId="140" xfId="31" applyNumberFormat="1" applyFont="1" applyFill="1" applyBorder="1" applyAlignment="1" applyProtection="1">
      <alignment horizontal="right" vertical="center" shrinkToFit="1"/>
    </xf>
    <xf numFmtId="177" fontId="25" fillId="5" borderId="141" xfId="31" applyNumberFormat="1" applyFont="1" applyFill="1" applyBorder="1" applyAlignment="1" applyProtection="1">
      <alignment horizontal="right" vertical="center" shrinkToFit="1"/>
    </xf>
    <xf numFmtId="177" fontId="25" fillId="5" borderId="142" xfId="31" applyNumberFormat="1" applyFont="1" applyFill="1" applyBorder="1" applyAlignment="1" applyProtection="1">
      <alignment horizontal="right" vertical="center" shrinkToFit="1"/>
    </xf>
    <xf numFmtId="177" fontId="25" fillId="5" borderId="14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44" xfId="31" applyNumberFormat="1" applyFont="1" applyFill="1" applyBorder="1" applyAlignment="1" applyProtection="1">
      <alignment horizontal="right" vertical="center" shrinkToFit="1"/>
    </xf>
    <xf numFmtId="177" fontId="25" fillId="5" borderId="145" xfId="31" applyNumberFormat="1" applyFont="1" applyFill="1" applyBorder="1" applyAlignment="1" applyProtection="1">
      <alignment horizontal="right" vertical="center" shrinkToFit="1"/>
    </xf>
    <xf numFmtId="189" fontId="25" fillId="5" borderId="141" xfId="31" applyNumberFormat="1" applyFont="1" applyFill="1" applyBorder="1" applyAlignment="1" applyProtection="1">
      <alignment horizontal="right" vertical="center" shrinkToFit="1"/>
    </xf>
    <xf numFmtId="189" fontId="25" fillId="5" borderId="142"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47"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45"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19" xfId="31" applyNumberFormat="1" applyFont="1" applyFill="1" applyBorder="1" applyAlignment="1" applyProtection="1">
      <alignment horizontal="right" vertical="center" shrinkToFit="1"/>
    </xf>
    <xf numFmtId="177" fontId="25" fillId="5" borderId="148" xfId="31" applyNumberFormat="1" applyFont="1" applyFill="1" applyBorder="1" applyAlignment="1" applyProtection="1">
      <alignment horizontal="right" vertical="center" shrinkToFit="1"/>
    </xf>
    <xf numFmtId="177" fontId="25" fillId="5" borderId="149"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60"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1"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190" fontId="25" fillId="5" borderId="167"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39" xfId="31" applyNumberFormat="1" applyFont="1" applyFill="1" applyBorder="1" applyAlignment="1" applyProtection="1">
      <alignment horizontal="right" vertical="center" shrinkToFit="1"/>
    </xf>
    <xf numFmtId="189" fontId="25" fillId="5" borderId="140" xfId="31" applyNumberFormat="1" applyFont="1" applyFill="1" applyBorder="1" applyAlignment="1" applyProtection="1">
      <alignment horizontal="right" vertical="center" shrinkToFit="1"/>
    </xf>
    <xf numFmtId="189" fontId="25" fillId="5" borderId="143"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9"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17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5" borderId="45" xfId="34" applyNumberFormat="1" applyFont="1" applyFill="1" applyBorder="1" applyAlignment="1">
      <alignment horizontal="center" vertical="center"/>
    </xf>
    <xf numFmtId="189" fontId="1" fillId="5" borderId="173"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75" xfId="34" applyNumberFormat="1" applyFont="1" applyFill="1" applyBorder="1" applyAlignment="1">
      <alignment horizontal="center" vertical="center"/>
    </xf>
    <xf numFmtId="0" fontId="31" fillId="0" borderId="34" xfId="33" applyFont="1" applyFill="1" applyBorder="1" applyAlignment="1" applyProtection="1">
      <alignment horizontal="left" vertical="top" wrapText="1"/>
      <protection locked="0"/>
    </xf>
    <xf numFmtId="0" fontId="31"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189" fontId="1" fillId="5" borderId="174" xfId="34" applyNumberFormat="1" applyFont="1" applyFill="1" applyBorder="1" applyAlignment="1">
      <alignment horizontal="center" vertical="center"/>
    </xf>
  </cellXfs>
  <cellStyles count="38">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31502</c:v>
                </c:pt>
                <c:pt idx="1">
                  <c:v>34374</c:v>
                </c:pt>
                <c:pt idx="2">
                  <c:v>35216</c:v>
                </c:pt>
                <c:pt idx="3">
                  <c:v>36736</c:v>
                </c:pt>
                <c:pt idx="4">
                  <c:v>38259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42508</c:v>
                </c:pt>
                <c:pt idx="1">
                  <c:v>49949</c:v>
                </c:pt>
                <c:pt idx="2">
                  <c:v>43763</c:v>
                </c:pt>
                <c:pt idx="3">
                  <c:v>40140</c:v>
                </c:pt>
                <c:pt idx="4">
                  <c:v>40277</c:v>
                </c:pt>
              </c:numCache>
            </c:numRef>
          </c:val>
          <c:smooth val="0"/>
        </c:ser>
        <c:dLbls>
          <c:showLegendKey val="0"/>
          <c:showVal val="0"/>
          <c:showCatName val="0"/>
          <c:showSerName val="0"/>
          <c:showPercent val="0"/>
          <c:showBubbleSize val="0"/>
        </c:dLbls>
        <c:marker val="1"/>
        <c:smooth val="0"/>
        <c:axId val="392208904"/>
        <c:axId val="388671408"/>
      </c:lineChart>
      <c:catAx>
        <c:axId val="392208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671408"/>
        <c:crosses val="autoZero"/>
        <c:auto val="1"/>
        <c:lblAlgn val="ctr"/>
        <c:lblOffset val="100"/>
        <c:tickLblSkip val="1"/>
        <c:tickMarkSkip val="1"/>
        <c:noMultiLvlLbl val="0"/>
      </c:catAx>
      <c:valAx>
        <c:axId val="388671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208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0.95</c:v>
                </c:pt>
                <c:pt idx="1">
                  <c:v>1.73</c:v>
                </c:pt>
                <c:pt idx="2">
                  <c:v>0.91</c:v>
                </c:pt>
                <c:pt idx="3">
                  <c:v>0.81</c:v>
                </c:pt>
                <c:pt idx="4">
                  <c:v>0.88</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1.24</c:v>
                </c:pt>
                <c:pt idx="1">
                  <c:v>1.24</c:v>
                </c:pt>
                <c:pt idx="2">
                  <c:v>1.22</c:v>
                </c:pt>
                <c:pt idx="3">
                  <c:v>1.18</c:v>
                </c:pt>
                <c:pt idx="4">
                  <c:v>1.19</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390524320"/>
        <c:axId val="7008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0.03</c:v>
                </c:pt>
                <c:pt idx="1">
                  <c:v>0.78</c:v>
                </c:pt>
                <c:pt idx="2">
                  <c:v>-0.79</c:v>
                </c:pt>
                <c:pt idx="3">
                  <c:v>-0.06</c:v>
                </c:pt>
                <c:pt idx="4">
                  <c:v>0.06</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390524320"/>
        <c:axId val="7008568"/>
      </c:lineChart>
      <c:catAx>
        <c:axId val="39052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08568"/>
        <c:crosses val="autoZero"/>
        <c:auto val="1"/>
        <c:lblAlgn val="ctr"/>
        <c:lblOffset val="100"/>
        <c:tickLblSkip val="1"/>
        <c:tickMarkSkip val="1"/>
        <c:noMultiLvlLbl val="0"/>
      </c:catAx>
      <c:valAx>
        <c:axId val="7008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52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0.04</c:v>
                </c:pt>
                <c:pt idx="4">
                  <c:v>#N/A</c:v>
                </c:pt>
                <c:pt idx="5">
                  <c:v>0.06</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静岡県沿岸漁業改善資金特別会計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静岡県林業改善資金特別会計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静岡県中小企業高度化資金貸付事業等特別会計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7.0000000000000007E-2</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静岡県地域振興整備事業会計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0.92</c:v>
                </c:pt>
                <c:pt idx="2">
                  <c:v>#N/A</c:v>
                </c:pt>
                <c:pt idx="3">
                  <c:v>0.9</c:v>
                </c:pt>
                <c:pt idx="4">
                  <c:v>#N/A</c:v>
                </c:pt>
                <c:pt idx="5">
                  <c:v>0.74</c:v>
                </c:pt>
                <c:pt idx="6">
                  <c:v>#N/A</c:v>
                </c:pt>
                <c:pt idx="7">
                  <c:v>0.67</c:v>
                </c:pt>
                <c:pt idx="8">
                  <c:v>#N/A</c:v>
                </c:pt>
                <c:pt idx="9">
                  <c:v>0.56999999999999995</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1.56</c:v>
                </c:pt>
                <c:pt idx="4">
                  <c:v>#N/A</c:v>
                </c:pt>
                <c:pt idx="5">
                  <c:v>0.79</c:v>
                </c:pt>
                <c:pt idx="6">
                  <c:v>#N/A</c:v>
                </c:pt>
                <c:pt idx="7">
                  <c:v>0.74</c:v>
                </c:pt>
                <c:pt idx="8">
                  <c:v>#N/A</c:v>
                </c:pt>
                <c:pt idx="9">
                  <c:v>0.73</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静岡県工業用水道事業会計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1.49</c:v>
                </c:pt>
                <c:pt idx="2">
                  <c:v>#N/A</c:v>
                </c:pt>
                <c:pt idx="3">
                  <c:v>1.4</c:v>
                </c:pt>
                <c:pt idx="4">
                  <c:v>#N/A</c:v>
                </c:pt>
                <c:pt idx="5">
                  <c:v>1.34</c:v>
                </c:pt>
                <c:pt idx="6">
                  <c:v>#N/A</c:v>
                </c:pt>
                <c:pt idx="7">
                  <c:v>1.26</c:v>
                </c:pt>
                <c:pt idx="8">
                  <c:v>#N/A</c:v>
                </c:pt>
                <c:pt idx="9">
                  <c:v>1.26</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静岡県水道事業会計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1.23</c:v>
                </c:pt>
                <c:pt idx="2">
                  <c:v>#N/A</c:v>
                </c:pt>
                <c:pt idx="3">
                  <c:v>1.27</c:v>
                </c:pt>
                <c:pt idx="4">
                  <c:v>#N/A</c:v>
                </c:pt>
                <c:pt idx="5">
                  <c:v>1.3</c:v>
                </c:pt>
                <c:pt idx="6">
                  <c:v>#N/A</c:v>
                </c:pt>
                <c:pt idx="7">
                  <c:v>1.27</c:v>
                </c:pt>
                <c:pt idx="8">
                  <c:v>#N/A</c:v>
                </c:pt>
                <c:pt idx="9">
                  <c:v>1.4</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静岡県立静岡がんセンター事業会計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2.0099999999999998</c:v>
                </c:pt>
                <c:pt idx="2">
                  <c:v>#N/A</c:v>
                </c:pt>
                <c:pt idx="3">
                  <c:v>2.2599999999999998</c:v>
                </c:pt>
                <c:pt idx="4">
                  <c:v>#N/A</c:v>
                </c:pt>
                <c:pt idx="5">
                  <c:v>1.67</c:v>
                </c:pt>
                <c:pt idx="6">
                  <c:v>#N/A</c:v>
                </c:pt>
                <c:pt idx="7">
                  <c:v>1.65</c:v>
                </c:pt>
                <c:pt idx="8">
                  <c:v>#N/A</c:v>
                </c:pt>
                <c:pt idx="9">
                  <c:v>1.7</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237554912"/>
        <c:axId val="396121584"/>
      </c:barChart>
      <c:catAx>
        <c:axId val="2375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121584"/>
        <c:crosses val="autoZero"/>
        <c:auto val="1"/>
        <c:lblAlgn val="ctr"/>
        <c:lblOffset val="100"/>
        <c:tickLblSkip val="1"/>
        <c:tickMarkSkip val="1"/>
        <c:noMultiLvlLbl val="0"/>
      </c:catAx>
      <c:valAx>
        <c:axId val="39612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54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8E-2"/>
          <c:y val="8.7976539589442848E-2"/>
          <c:w val="0.8983332407914294"/>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117296</c:v>
                </c:pt>
                <c:pt idx="5">
                  <c:v>123681</c:v>
                </c:pt>
                <c:pt idx="8">
                  <c:v>126376</c:v>
                </c:pt>
                <c:pt idx="11">
                  <c:v>127792</c:v>
                </c:pt>
                <c:pt idx="14">
                  <c:v>129696</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2109</c:v>
                </c:pt>
                <c:pt idx="3">
                  <c:v>2016</c:v>
                </c:pt>
                <c:pt idx="6">
                  <c:v>1833</c:v>
                </c:pt>
                <c:pt idx="9">
                  <c:v>1662</c:v>
                </c:pt>
                <c:pt idx="12">
                  <c:v>1377</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3802</c:v>
                </c:pt>
                <c:pt idx="3">
                  <c:v>2932</c:v>
                </c:pt>
                <c:pt idx="6">
                  <c:v>2899</c:v>
                </c:pt>
                <c:pt idx="9">
                  <c:v>2742</c:v>
                </c:pt>
                <c:pt idx="12">
                  <c:v>2118</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100776</c:v>
                </c:pt>
                <c:pt idx="3">
                  <c:v>107474</c:v>
                </c:pt>
                <c:pt idx="6">
                  <c:v>109649</c:v>
                </c:pt>
                <c:pt idx="9">
                  <c:v>116423</c:v>
                </c:pt>
                <c:pt idx="12">
                  <c:v>121510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13637</c:v>
                </c:pt>
                <c:pt idx="3">
                  <c:v>13140</c:v>
                </c:pt>
                <c:pt idx="6">
                  <c:v>15315</c:v>
                </c:pt>
                <c:pt idx="9">
                  <c:v>14498</c:v>
                </c:pt>
                <c:pt idx="12">
                  <c:v>10996</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87494</c:v>
                </c:pt>
                <c:pt idx="3">
                  <c:v>86938</c:v>
                </c:pt>
                <c:pt idx="6">
                  <c:v>82538</c:v>
                </c:pt>
                <c:pt idx="9">
                  <c:v>77422</c:v>
                </c:pt>
                <c:pt idx="12">
                  <c:v>76749</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399626272"/>
        <c:axId val="23502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90522</c:v>
                </c:pt>
                <c:pt idx="2">
                  <c:v>#N/A</c:v>
                </c:pt>
                <c:pt idx="3">
                  <c:v>#N/A</c:v>
                </c:pt>
                <c:pt idx="4">
                  <c:v>88819</c:v>
                </c:pt>
                <c:pt idx="5">
                  <c:v>#N/A</c:v>
                </c:pt>
                <c:pt idx="6">
                  <c:v>#N/A</c:v>
                </c:pt>
                <c:pt idx="7">
                  <c:v>85858</c:v>
                </c:pt>
                <c:pt idx="8">
                  <c:v>#N/A</c:v>
                </c:pt>
                <c:pt idx="9">
                  <c:v>#N/A</c:v>
                </c:pt>
                <c:pt idx="10">
                  <c:v>84955</c:v>
                </c:pt>
                <c:pt idx="11">
                  <c:v>#N/A</c:v>
                </c:pt>
                <c:pt idx="12">
                  <c:v>#N/A</c:v>
                </c:pt>
                <c:pt idx="13">
                  <c:v>83054</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399626272"/>
        <c:axId val="235021024"/>
      </c:lineChart>
      <c:catAx>
        <c:axId val="3996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021024"/>
        <c:crosses val="autoZero"/>
        <c:auto val="1"/>
        <c:lblAlgn val="ctr"/>
        <c:lblOffset val="100"/>
        <c:tickLblSkip val="1"/>
        <c:tickMarkSkip val="1"/>
        <c:noMultiLvlLbl val="0"/>
      </c:catAx>
      <c:valAx>
        <c:axId val="23502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6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272E-2"/>
          <c:y val="8.6257433093237704E-2"/>
          <c:w val="0.86922190547553235"/>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1444806</c:v>
                </c:pt>
                <c:pt idx="5">
                  <c:v>1494973</c:v>
                </c:pt>
                <c:pt idx="8">
                  <c:v>1541038</c:v>
                </c:pt>
                <c:pt idx="11">
                  <c:v>1534375</c:v>
                </c:pt>
                <c:pt idx="14">
                  <c:v>1521798</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68764</c:v>
                </c:pt>
                <c:pt idx="5">
                  <c:v>60639</c:v>
                </c:pt>
                <c:pt idx="8">
                  <c:v>54932</c:v>
                </c:pt>
                <c:pt idx="11">
                  <c:v>52979</c:v>
                </c:pt>
                <c:pt idx="14">
                  <c:v>49653</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412901</c:v>
                </c:pt>
                <c:pt idx="5">
                  <c:v>444917</c:v>
                </c:pt>
                <c:pt idx="8">
                  <c:v>503884</c:v>
                </c:pt>
                <c:pt idx="11">
                  <c:v>514058</c:v>
                </c:pt>
                <c:pt idx="14">
                  <c:v>522647</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1789</c:v>
                </c:pt>
                <c:pt idx="3">
                  <c:v>1912</c:v>
                </c:pt>
                <c:pt idx="6">
                  <c:v>1523</c:v>
                </c:pt>
                <c:pt idx="9">
                  <c:v>1740</c:v>
                </c:pt>
                <c:pt idx="12">
                  <c:v>1623</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360960</c:v>
                </c:pt>
                <c:pt idx="3">
                  <c:v>337480</c:v>
                </c:pt>
                <c:pt idx="6">
                  <c:v>315372</c:v>
                </c:pt>
                <c:pt idx="9">
                  <c:v>313697</c:v>
                </c:pt>
                <c:pt idx="12">
                  <c:v>311949</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46531</c:v>
                </c:pt>
                <c:pt idx="3">
                  <c:v>39264</c:v>
                </c:pt>
                <c:pt idx="6">
                  <c:v>48936</c:v>
                </c:pt>
                <c:pt idx="9">
                  <c:v>45707</c:v>
                </c:pt>
                <c:pt idx="12">
                  <c:v>22755</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19882</c:v>
                </c:pt>
                <c:pt idx="3">
                  <c:v>15405</c:v>
                </c:pt>
                <c:pt idx="6">
                  <c:v>13617</c:v>
                </c:pt>
                <c:pt idx="9">
                  <c:v>11548</c:v>
                </c:pt>
                <c:pt idx="12">
                  <c:v>10474</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2963707</c:v>
                </c:pt>
                <c:pt idx="3">
                  <c:v>3048537</c:v>
                </c:pt>
                <c:pt idx="6">
                  <c:v>3121693</c:v>
                </c:pt>
                <c:pt idx="9">
                  <c:v>3141739</c:v>
                </c:pt>
                <c:pt idx="12">
                  <c:v>3173685</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399700328"/>
        <c:axId val="39970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1466399</c:v>
                </c:pt>
                <c:pt idx="2">
                  <c:v>#N/A</c:v>
                </c:pt>
                <c:pt idx="3">
                  <c:v>#N/A</c:v>
                </c:pt>
                <c:pt idx="4">
                  <c:v>1442068</c:v>
                </c:pt>
                <c:pt idx="5">
                  <c:v>#N/A</c:v>
                </c:pt>
                <c:pt idx="6">
                  <c:v>#N/A</c:v>
                </c:pt>
                <c:pt idx="7">
                  <c:v>1401286</c:v>
                </c:pt>
                <c:pt idx="8">
                  <c:v>#N/A</c:v>
                </c:pt>
                <c:pt idx="9">
                  <c:v>#N/A</c:v>
                </c:pt>
                <c:pt idx="10">
                  <c:v>1413019</c:v>
                </c:pt>
                <c:pt idx="11">
                  <c:v>#N/A</c:v>
                </c:pt>
                <c:pt idx="12">
                  <c:v>#N/A</c:v>
                </c:pt>
                <c:pt idx="13">
                  <c:v>1426387</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399700328"/>
        <c:axId val="399700720"/>
      </c:lineChart>
      <c:catAx>
        <c:axId val="39970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700720"/>
        <c:crosses val="autoZero"/>
        <c:auto val="1"/>
        <c:lblAlgn val="ctr"/>
        <c:lblOffset val="100"/>
        <c:tickLblSkip val="1"/>
        <c:tickMarkSkip val="1"/>
        <c:noMultiLvlLbl val="0"/>
      </c:catAx>
      <c:valAx>
        <c:axId val="39970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70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E-4743-96CD-86171698C411}"/>
                </c:ext>
                <c:ext xmlns:c15="http://schemas.microsoft.com/office/drawing/2012/chart" uri="{CE6537A1-D6FC-4f65-9D91-7224C49458BB}">
                  <c15:dlblFieldTable>
                    <c15:dlblFTEntry>
                      <c15:txfldGUID>{3910AFFD-2DBB-489B-AC7D-DFAF6923D868}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E-4743-96CD-86171698C411}"/>
                </c:ext>
                <c:ext xmlns:c15="http://schemas.microsoft.com/office/drawing/2012/chart" uri="{CE6537A1-D6FC-4f65-9D91-7224C49458BB}">
                  <c15:dlblFieldTable>
                    <c15:dlblFTEntry>
                      <c15:txfldGUID>{F094AE45-A792-4AF2-8C25-AB57628700A5}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E-4743-96CD-86171698C411}"/>
                </c:ext>
                <c:ext xmlns:c15="http://schemas.microsoft.com/office/drawing/2012/chart" uri="{CE6537A1-D6FC-4f65-9D91-7224C49458BB}">
                  <c15:dlblFieldTable>
                    <c15:dlblFTEntry>
                      <c15:txfldGUID>{7871D4E3-6F45-4166-A4FB-67159DC8F3CD}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E-4743-96CD-86171698C411}"/>
                </c:ext>
                <c:ext xmlns:c15="http://schemas.microsoft.com/office/drawing/2012/chart" uri="{CE6537A1-D6FC-4f65-9D91-7224C49458BB}">
                  <c15:dlblFieldTable>
                    <c15:dlblFTEntry>
                      <c15:txfldGUID>{BAD1755B-420F-4AC9-B972-8B8CC94D08CA}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E-4743-96CD-86171698C411}"/>
                </c:ext>
                <c:ext xmlns:c15="http://schemas.microsoft.com/office/drawing/2012/chart" uri="{CE6537A1-D6FC-4f65-9D91-7224C49458BB}">
                  <c15:dlblFieldTable>
                    <c15:dlblFTEntry>
                      <c15:txfldGUID>{42A5AF30-6978-49DD-BFC7-4517E842B88D}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97E-4743-96CD-86171698C411}"/>
            </c:ext>
          </c:extLst>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597E-4743-96CD-86171698C411}"/>
                </c:ext>
                <c:ext xmlns:c15="http://schemas.microsoft.com/office/drawing/2012/chart" uri="{CE6537A1-D6FC-4f65-9D91-7224C49458BB}">
                  <c15:dlblFieldTable>
                    <c15:dlblFTEntry>
                      <c15:txfldGUID>{CCEA12D6-3664-4945-9AA4-6A5DB3E13192}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97E-4743-96CD-86171698C411}"/>
                </c:ext>
                <c:ext xmlns:c15="http://schemas.microsoft.com/office/drawing/2012/chart" uri="{CE6537A1-D6FC-4f65-9D91-7224C49458BB}">
                  <c15:dlblFieldTable>
                    <c15:dlblFTEntry>
                      <c15:txfldGUID>{991AA65B-E645-4A3C-A5FC-3DB5CE22C6F2}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597E-4743-96CD-86171698C411}"/>
                </c:ext>
                <c:ext xmlns:c15="http://schemas.microsoft.com/office/drawing/2012/chart" uri="{CE6537A1-D6FC-4f65-9D91-7224C49458BB}">
                  <c15:dlblFieldTable>
                    <c15:dlblFTEntry>
                      <c15:txfldGUID>{A9B24157-21B0-444D-A5AB-68E322E70C13}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597E-4743-96CD-86171698C411}"/>
                </c:ext>
                <c:ext xmlns:c15="http://schemas.microsoft.com/office/drawing/2012/chart" uri="{CE6537A1-D6FC-4f65-9D91-7224C49458BB}">
                  <c15:dlblFieldTable>
                    <c15:dlblFTEntry>
                      <c15:txfldGUID>{C18BE2F8-0D02-46F6-B5F3-EA2EC310CD68}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E-4743-96CD-86171698C411}"/>
                </c:ext>
                <c:ext xmlns:c15="http://schemas.microsoft.com/office/drawing/2012/chart" uri="{CE6537A1-D6FC-4f65-9D91-7224C49458BB}">
                  <c15:dlblFieldTable>
                    <c15:dlblFTEntry>
                      <c15:txfldGUID>{20DE6090-0084-4FDA-9ADA-E4CE18B70637}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597E-4743-96CD-86171698C411}"/>
            </c:ext>
          </c:extLst>
        </c:ser>
        <c:dLbls>
          <c:showLegendKey val="0"/>
          <c:showVal val="1"/>
          <c:showCatName val="0"/>
          <c:showSerName val="0"/>
          <c:showPercent val="0"/>
          <c:showBubbleSize val="0"/>
        </c:dLbls>
        <c:axId val="399701504"/>
        <c:axId val="399701896"/>
      </c:scatterChart>
      <c:valAx>
        <c:axId val="399701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701896"/>
        <c:crosses val="autoZero"/>
        <c:crossBetween val="midCat"/>
      </c:valAx>
      <c:valAx>
        <c:axId val="399701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70150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F0-4539-BADA-8BD8DCCD5344}"/>
                </c:ext>
                <c:ext xmlns:c15="http://schemas.microsoft.com/office/drawing/2012/chart" uri="{CE6537A1-D6FC-4f65-9D91-7224C49458BB}">
                  <c15:dlblFieldTable>
                    <c15:dlblFTEntry>
                      <c15:txfldGUID>{91EB10AE-6786-4906-8CE2-0786B9C4799E}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F0-4539-BADA-8BD8DCCD5344}"/>
                </c:ext>
                <c:ext xmlns:c15="http://schemas.microsoft.com/office/drawing/2012/chart" uri="{CE6537A1-D6FC-4f65-9D91-7224C49458BB}">
                  <c15:dlblFieldTable>
                    <c15:dlblFTEntry>
                      <c15:txfldGUID>{43C78E7D-689D-4908-A352-066241131E09}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F0-4539-BADA-8BD8DCCD5344}"/>
                </c:ext>
                <c:ext xmlns:c15="http://schemas.microsoft.com/office/drawing/2012/chart" uri="{CE6537A1-D6FC-4f65-9D91-7224C49458BB}">
                  <c15:dlblFieldTable>
                    <c15:dlblFTEntry>
                      <c15:txfldGUID>{C29187F6-DF56-451D-9D73-E8214F09894F}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F0-4539-BADA-8BD8DCCD5344}"/>
                </c:ext>
                <c:ext xmlns:c15="http://schemas.microsoft.com/office/drawing/2012/chart" uri="{CE6537A1-D6FC-4f65-9D91-7224C49458BB}">
                  <c15:dlblFieldTable>
                    <c15:dlblFTEntry>
                      <c15:txfldGUID>{6AFB630B-B57B-4A3C-8BEE-ABB94B78AE40}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F0-4539-BADA-8BD8DCCD5344}"/>
                </c:ext>
                <c:ext xmlns:c15="http://schemas.microsoft.com/office/drawing/2012/chart" uri="{CE6537A1-D6FC-4f65-9D91-7224C49458BB}">
                  <c15:dlblFieldTable>
                    <c15:dlblFTEntry>
                      <c15:txfldGUID>{22C9D456-D49F-49DD-B67F-40A9AC8DBC75}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14.9</c:v>
                </c:pt>
                <c:pt idx="2">
                  <c:v>14.5</c:v>
                </c:pt>
                <c:pt idx="3">
                  <c:v>14</c:v>
                </c:pt>
                <c:pt idx="4">
                  <c:v>13.5</c:v>
                </c:pt>
              </c:numCache>
            </c:numRef>
          </c:xVal>
          <c:yVal>
            <c:numRef>
              <c:f>公会計指標分析・財政指標組合せ分析表!$K$73:$O$73</c:f>
              <c:numCache>
                <c:formatCode>#,##0.0;"▲ "#,##0.0</c:formatCode>
                <c:ptCount val="5"/>
                <c:pt idx="0">
                  <c:v>241.1</c:v>
                </c:pt>
                <c:pt idx="1">
                  <c:v>239.1</c:v>
                </c:pt>
                <c:pt idx="2">
                  <c:v>229.8</c:v>
                </c:pt>
                <c:pt idx="3">
                  <c:v>223.1</c:v>
                </c:pt>
                <c:pt idx="4">
                  <c:v>228</c:v>
                </c:pt>
              </c:numCache>
            </c:numRef>
          </c:yVal>
          <c:smooth val="0"/>
          <c:extLst xmlns:c16r2="http://schemas.microsoft.com/office/drawing/2015/06/chart">
            <c:ext xmlns:c16="http://schemas.microsoft.com/office/drawing/2014/chart" uri="{C3380CC4-5D6E-409C-BE32-E72D297353CC}">
              <c16:uniqueId val="{00000005-70F0-4539-BADA-8BD8DCCD5344}"/>
            </c:ext>
          </c:extLst>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0F0-4539-BADA-8BD8DCCD5344}"/>
                </c:ext>
                <c:ext xmlns:c15="http://schemas.microsoft.com/office/drawing/2012/chart" uri="{CE6537A1-D6FC-4f65-9D91-7224C49458BB}">
                  <c15:dlblFieldTable>
                    <c15:dlblFTEntry>
                      <c15:txfldGUID>{F87C646F-BD23-4053-B27A-A2FCEB3B717B}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0F0-4539-BADA-8BD8DCCD5344}"/>
                </c:ext>
                <c:ext xmlns:c15="http://schemas.microsoft.com/office/drawing/2012/chart" uri="{CE6537A1-D6FC-4f65-9D91-7224C49458BB}">
                  <c15:dlblFieldTable>
                    <c15:dlblFTEntry>
                      <c15:txfldGUID>{422DC046-2BA1-42BB-B959-61259BCF684C}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0F0-4539-BADA-8BD8DCCD5344}"/>
                </c:ext>
                <c:ext xmlns:c15="http://schemas.microsoft.com/office/drawing/2012/chart" uri="{CE6537A1-D6FC-4f65-9D91-7224C49458BB}">
                  <c15:dlblFieldTable>
                    <c15:dlblFTEntry>
                      <c15:txfldGUID>{9739023B-FC33-4C11-9C8E-02F258023CF1}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0F0-4539-BADA-8BD8DCCD5344}"/>
                </c:ext>
                <c:ext xmlns:c15="http://schemas.microsoft.com/office/drawing/2012/chart" uri="{CE6537A1-D6FC-4f65-9D91-7224C49458BB}">
                  <c15:dlblFieldTable>
                    <c15:dlblFTEntry>
                      <c15:txfldGUID>{4464B4B3-A745-432B-88B6-E80978310660}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F0-4539-BADA-8BD8DCCD5344}"/>
                </c:ext>
                <c:ext xmlns:c15="http://schemas.microsoft.com/office/drawing/2012/chart" uri="{CE6537A1-D6FC-4f65-9D91-7224C49458BB}">
                  <c15:dlblFieldTable>
                    <c15:dlblFTEntry>
                      <c15:txfldGUID>{0F9F8E67-3800-4FD8-A9BC-9046D960DA2B}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14.3</c:v>
                </c:pt>
                <c:pt idx="1">
                  <c:v>14.4</c:v>
                </c:pt>
                <c:pt idx="2">
                  <c:v>14.3</c:v>
                </c:pt>
                <c:pt idx="3">
                  <c:v>14</c:v>
                </c:pt>
                <c:pt idx="4">
                  <c:v>13.3</c:v>
                </c:pt>
              </c:numCache>
            </c:numRef>
          </c:xVal>
          <c:yVal>
            <c:numRef>
              <c:f>公会計指標分析・財政指標組合せ分析表!$K$77:$O$77</c:f>
              <c:numCache>
                <c:formatCode>#,##0.0;"▲ "#,##0.0</c:formatCode>
                <c:ptCount val="5"/>
                <c:pt idx="0">
                  <c:v>234.7</c:v>
                </c:pt>
                <c:pt idx="1">
                  <c:v>224.2</c:v>
                </c:pt>
                <c:pt idx="2">
                  <c:v>209.6</c:v>
                </c:pt>
                <c:pt idx="3">
                  <c:v>196.3</c:v>
                </c:pt>
                <c:pt idx="4">
                  <c:v>196.2</c:v>
                </c:pt>
              </c:numCache>
            </c:numRef>
          </c:yVal>
          <c:smooth val="0"/>
          <c:extLst xmlns:c16r2="http://schemas.microsoft.com/office/drawing/2015/06/chart">
            <c:ext xmlns:c16="http://schemas.microsoft.com/office/drawing/2014/chart" uri="{C3380CC4-5D6E-409C-BE32-E72D297353CC}">
              <c16:uniqueId val="{0000000B-70F0-4539-BADA-8BD8DCCD5344}"/>
            </c:ext>
          </c:extLst>
        </c:ser>
        <c:dLbls>
          <c:showLegendKey val="0"/>
          <c:showVal val="1"/>
          <c:showCatName val="0"/>
          <c:showSerName val="0"/>
          <c:showPercent val="0"/>
          <c:showBubbleSize val="0"/>
        </c:dLbls>
        <c:axId val="399702680"/>
        <c:axId val="399703072"/>
      </c:scatterChart>
      <c:valAx>
        <c:axId val="399702680"/>
        <c:scaling>
          <c:orientation val="minMax"/>
          <c:max val="15.2"/>
          <c:min val="1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703072"/>
        <c:crosses val="autoZero"/>
        <c:crossBetween val="midCat"/>
      </c:valAx>
      <c:valAx>
        <c:axId val="399703072"/>
        <c:scaling>
          <c:orientation val="minMax"/>
          <c:max val="249"/>
          <c:min val="1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702680"/>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分子全体</a:t>
          </a:r>
          <a:r>
            <a:rPr kumimoji="1" lang="en-US" altLang="ja-JP" sz="1300">
              <a:solidFill>
                <a:schemeClr val="dk1"/>
              </a:solidFill>
              <a:effectLst/>
              <a:latin typeface="+mn-ea"/>
              <a:ea typeface="+mn-ea"/>
              <a:cs typeface="+mn-cs"/>
            </a:rPr>
            <a:t>(A-B)</a:t>
          </a:r>
          <a:r>
            <a:rPr kumimoji="1" lang="ja-JP" altLang="ja-JP" sz="1300">
              <a:solidFill>
                <a:schemeClr val="dk1"/>
              </a:solidFill>
              <a:effectLst/>
              <a:latin typeface="+mn-ea"/>
              <a:ea typeface="+mn-ea"/>
              <a:cs typeface="+mn-cs"/>
            </a:rPr>
            <a:t>では、定時償還債の残高減少に伴い、元利償還金は着実に減少しています。</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年度についても同様の傾向となっており、前年度より、</a:t>
          </a:r>
          <a:r>
            <a:rPr kumimoji="1" lang="en-US" altLang="ja-JP" sz="1300">
              <a:solidFill>
                <a:schemeClr val="dk1"/>
              </a:solidFill>
              <a:effectLst/>
              <a:latin typeface="+mn-ea"/>
              <a:ea typeface="+mn-ea"/>
              <a:cs typeface="+mn-cs"/>
            </a:rPr>
            <a:t>190</a:t>
          </a:r>
          <a:r>
            <a:rPr kumimoji="1" lang="ja-JP" altLang="ja-JP" sz="1300">
              <a:solidFill>
                <a:schemeClr val="dk1"/>
              </a:solidFill>
              <a:effectLst/>
              <a:latin typeface="+mn-ea"/>
              <a:ea typeface="+mn-ea"/>
              <a:cs typeface="+mn-cs"/>
            </a:rPr>
            <a:t>億円程度減少しています。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なお、臨時財政対策債の影響により満期一括償還債の年度割相当額が増加していますが、算入公債費等にも臨時財政対策債の償還分が算入されています。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、現状の通常債残高を増加させない範囲での県債発行や、多様な調達手法による県債発行コストの削減等により公債費の縮減に取り組み、実質公債費比率の上昇抑制に努めます。</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分子全体</a:t>
          </a:r>
          <a:r>
            <a:rPr kumimoji="1" lang="en-US" altLang="ja-JP" sz="1300">
              <a:solidFill>
                <a:schemeClr val="dk1"/>
              </a:solidFill>
              <a:effectLst/>
              <a:latin typeface="+mn-ea"/>
              <a:ea typeface="+mn-ea"/>
              <a:cs typeface="+mn-cs"/>
            </a:rPr>
            <a:t>(A-B)</a:t>
          </a:r>
          <a:r>
            <a:rPr kumimoji="1" lang="ja-JP" altLang="ja-JP" sz="1300">
              <a:solidFill>
                <a:schemeClr val="dk1"/>
              </a:solidFill>
              <a:effectLst/>
              <a:latin typeface="+mn-ea"/>
              <a:ea typeface="+mn-ea"/>
              <a:cs typeface="+mn-cs"/>
            </a:rPr>
            <a:t>では、平成</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年度以降、臨時財政対策債等を除く県債残高の減少や、支給率改正に伴う退職手当負担見込額の減少、充当可能基金の増加等により減少傾向にありましたが、平成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年度から増加に転じています。</a:t>
          </a:r>
          <a:endParaRPr lang="ja-JP" altLang="ja-JP" sz="1300">
            <a:effectLst/>
            <a:latin typeface="+mn-ea"/>
            <a:ea typeface="+mn-ea"/>
          </a:endParaRPr>
        </a:p>
        <a:p>
          <a:r>
            <a:rPr lang="ja-JP" altLang="ja-JP" sz="1300">
              <a:solidFill>
                <a:schemeClr val="dk1"/>
              </a:solidFill>
              <a:effectLst/>
              <a:latin typeface="+mn-ea"/>
              <a:ea typeface="+mn-ea"/>
              <a:cs typeface="+mn-cs"/>
            </a:rPr>
            <a:t>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年度は、県債の償還に備えて基金を造成する一方で、財源調整に用いる基金等の取崩しにより、将来負担額（</a:t>
          </a:r>
          <a:r>
            <a:rPr lang="en-US" altLang="ja-JP" sz="1300">
              <a:solidFill>
                <a:schemeClr val="dk1"/>
              </a:solidFill>
              <a:effectLst/>
              <a:latin typeface="+mn-ea"/>
              <a:ea typeface="+mn-ea"/>
              <a:cs typeface="+mn-cs"/>
            </a:rPr>
            <a:t>A</a:t>
          </a:r>
          <a:r>
            <a:rPr lang="ja-JP" altLang="ja-JP" sz="1300">
              <a:solidFill>
                <a:schemeClr val="dk1"/>
              </a:solidFill>
              <a:effectLst/>
              <a:latin typeface="+mn-ea"/>
              <a:ea typeface="+mn-ea"/>
              <a:cs typeface="+mn-cs"/>
            </a:rPr>
            <a:t>）の増加に対して、充当可能財源（</a:t>
          </a:r>
          <a:r>
            <a:rPr lang="en-US" altLang="ja-JP" sz="1300">
              <a:solidFill>
                <a:schemeClr val="dk1"/>
              </a:solidFill>
              <a:effectLst/>
              <a:latin typeface="+mn-ea"/>
              <a:ea typeface="+mn-ea"/>
              <a:cs typeface="+mn-cs"/>
            </a:rPr>
            <a:t>B</a:t>
          </a:r>
          <a:r>
            <a:rPr lang="ja-JP" altLang="ja-JP" sz="1300">
              <a:solidFill>
                <a:schemeClr val="dk1"/>
              </a:solidFill>
              <a:effectLst/>
              <a:latin typeface="+mn-ea"/>
              <a:ea typeface="+mn-ea"/>
              <a:cs typeface="+mn-cs"/>
            </a:rPr>
            <a:t>）内の充当可能基金の増加が限定的であったことが分子増加の主な要因です。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なお、将来負担額</a:t>
          </a:r>
          <a:r>
            <a:rPr kumimoji="1" lang="en-US" altLang="ja-JP" sz="1300">
              <a:solidFill>
                <a:schemeClr val="dk1"/>
              </a:solidFill>
              <a:effectLst/>
              <a:latin typeface="+mn-ea"/>
              <a:ea typeface="+mn-ea"/>
              <a:cs typeface="+mn-cs"/>
            </a:rPr>
            <a:t>(A)</a:t>
          </a:r>
          <a:r>
            <a:rPr kumimoji="1" lang="ja-JP" altLang="ja-JP" sz="1300">
              <a:solidFill>
                <a:schemeClr val="dk1"/>
              </a:solidFill>
              <a:effectLst/>
              <a:latin typeface="+mn-ea"/>
              <a:ea typeface="+mn-ea"/>
              <a:cs typeface="+mn-cs"/>
            </a:rPr>
            <a:t>の約</a:t>
          </a:r>
          <a:r>
            <a:rPr kumimoji="1" lang="en-US" altLang="ja-JP" sz="1300">
              <a:solidFill>
                <a:schemeClr val="dk1"/>
              </a:solidFill>
              <a:effectLst/>
              <a:latin typeface="+mn-ea"/>
              <a:ea typeface="+mn-ea"/>
              <a:cs typeface="+mn-cs"/>
            </a:rPr>
            <a:t>9</a:t>
          </a:r>
          <a:r>
            <a:rPr kumimoji="1" lang="ja-JP" altLang="ja-JP" sz="1300">
              <a:solidFill>
                <a:schemeClr val="dk1"/>
              </a:solidFill>
              <a:effectLst/>
              <a:latin typeface="+mn-ea"/>
              <a:ea typeface="+mn-ea"/>
              <a:cs typeface="+mn-cs"/>
            </a:rPr>
            <a:t>割を占める地方債の現在高が、臨時財政対策債の影響により増加傾向にありますが、充当可能財源等</a:t>
          </a:r>
          <a:r>
            <a:rPr kumimoji="1" lang="en-US" altLang="ja-JP" sz="1300">
              <a:solidFill>
                <a:schemeClr val="dk1"/>
              </a:solidFill>
              <a:effectLst/>
              <a:latin typeface="+mn-ea"/>
              <a:ea typeface="+mn-ea"/>
              <a:cs typeface="+mn-cs"/>
            </a:rPr>
            <a:t>(B)</a:t>
          </a:r>
          <a:r>
            <a:rPr kumimoji="1" lang="ja-JP" altLang="ja-JP" sz="1300">
              <a:solidFill>
                <a:schemeClr val="dk1"/>
              </a:solidFill>
              <a:effectLst/>
              <a:latin typeface="+mn-ea"/>
              <a:ea typeface="+mn-ea"/>
              <a:cs typeface="+mn-cs"/>
            </a:rPr>
            <a:t>に含まれる基準財政需要額算入見込額においても、臨時財政対策債にかかる公債費が算入されています。</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1209675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6702476" cy="259045"/>
    <xdr:sp macro="" textlink="">
      <xdr:nvSpPr>
        <xdr:cNvPr id="31" name="テキスト ボックス 30"/>
        <xdr:cNvSpPr txBox="1"/>
      </xdr:nvSpPr>
      <xdr:spPr>
        <a:xfrm>
          <a:off x="419100" y="27432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8</xdr:col>
      <xdr:colOff>44450</xdr:colOff>
      <xdr:row>36</xdr:row>
      <xdr:rowOff>168275</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895350</xdr:colOff>
      <xdr:row>26</xdr:row>
      <xdr:rowOff>15875</xdr:rowOff>
    </xdr:from>
    <xdr:to>
      <xdr:col>7</xdr:col>
      <xdr:colOff>1311275</xdr:colOff>
      <xdr:row>36</xdr:row>
      <xdr:rowOff>79375</xdr:rowOff>
    </xdr:to>
    <xdr:sp macro="" textlink="" fLocksText="0">
      <xdr:nvSpPr>
        <xdr:cNvPr id="42" name="テキスト ボックス 41"/>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66675</xdr:colOff>
      <xdr:row>36</xdr:row>
      <xdr:rowOff>168275</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917575</xdr:colOff>
      <xdr:row>26</xdr:row>
      <xdr:rowOff>15875</xdr:rowOff>
    </xdr:from>
    <xdr:to>
      <xdr:col>14</xdr:col>
      <xdr:colOff>1333500</xdr:colOff>
      <xdr:row>36</xdr:row>
      <xdr:rowOff>79375</xdr:rowOff>
    </xdr:to>
    <xdr:sp macro="" textlink="" fLocksText="0">
      <xdr:nvSpPr>
        <xdr:cNvPr id="50" name="テキスト ボックス 49"/>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4" name="正方形/長方形 23"/>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5" name="正方形/長方形 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7" name="テキスト ボックス 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グループ内では、大都市圏を抱える愛知、神奈川、</a:t>
          </a:r>
          <a:r>
            <a:rPr kumimoji="1" lang="ja-JP" altLang="en-US" sz="1300">
              <a:solidFill>
                <a:schemeClr val="dk1"/>
              </a:solidFill>
              <a:effectLst/>
              <a:latin typeface="+mn-ea"/>
              <a:ea typeface="+mn-ea"/>
              <a:cs typeface="+mn-cs"/>
            </a:rPr>
            <a:t>大阪、</a:t>
          </a:r>
          <a:r>
            <a:rPr kumimoji="1" lang="ja-JP" altLang="ja-JP" sz="1300">
              <a:solidFill>
                <a:schemeClr val="dk1"/>
              </a:solidFill>
              <a:effectLst/>
              <a:latin typeface="+mn-ea"/>
              <a:ea typeface="+mn-ea"/>
              <a:cs typeface="+mn-cs"/>
            </a:rPr>
            <a:t>千葉、埼玉に次ぐ順位となっています。平成</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年度以降、世界的景気後退による企業収益悪化等に伴う税収の大幅減により低下が続いていましたが、平成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年度以降、輸出関連業種を中心に企業業績が改善したことによる法人二税の増加等により財政力指数は改善しつつあります。</a:t>
          </a:r>
          <a:endParaRPr lang="ja-JP" altLang="ja-JP" sz="1300">
            <a:effectLst/>
            <a:latin typeface="+mn-ea"/>
            <a:ea typeface="+mn-ea"/>
          </a:endParaRPr>
        </a:p>
        <a:p>
          <a:r>
            <a:rPr kumimoji="1" lang="ja-JP" altLang="ja-JP" sz="1300">
              <a:solidFill>
                <a:schemeClr val="dk1"/>
              </a:solidFill>
              <a:effectLst/>
              <a:latin typeface="+mn-ea"/>
              <a:ea typeface="+mn-ea"/>
              <a:cs typeface="+mn-cs"/>
            </a:rPr>
            <a:t>財政力指数の更なる改善に向け、本県経済の成長を促し県内総生産や県民所得の向上に努めます。</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165100</xdr:rowOff>
    </xdr:to>
    <xdr:cxnSp macro="">
      <xdr:nvCxnSpPr>
        <xdr:cNvPr id="61" name="直線コネクタ 60"/>
        <xdr:cNvCxnSpPr/>
      </xdr:nvCxnSpPr>
      <xdr:spPr>
        <a:xfrm flipV="1">
          <a:off x="4953000" y="610023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2"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3" name="直線コネクタ 62"/>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86783</xdr:rowOff>
    </xdr:to>
    <xdr:cxnSp macro="">
      <xdr:nvCxnSpPr>
        <xdr:cNvPr id="66" name="直線コネクタ 65"/>
        <xdr:cNvCxnSpPr/>
      </xdr:nvCxnSpPr>
      <xdr:spPr>
        <a:xfrm flipV="1">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7"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8" name="フローチャート : 判断 67"/>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167217</xdr:rowOff>
    </xdr:to>
    <xdr:cxnSp macro="">
      <xdr:nvCxnSpPr>
        <xdr:cNvPr id="69" name="直線コネクタ 68"/>
        <xdr:cNvCxnSpPr/>
      </xdr:nvCxnSpPr>
      <xdr:spPr>
        <a:xfrm flipV="1">
          <a:off x="3225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1" name="テキスト ボックス 7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2" name="直線コネクタ 71"/>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74" name="テキスト ボックス 73"/>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5" name="直線コネクタ 74"/>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7" name="テキスト ボックス 76"/>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8" name="フローチャート : 判断 77"/>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9" name="テキスト ボックス 7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5" name="円/楕円 84"/>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6"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7" name="円/楕円 86"/>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88" name="テキスト ボックス 87"/>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89" name="円/楕円 88"/>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0" name="テキスト ボックス 89"/>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1" name="円/楕円 90"/>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2" name="テキスト ボックス 91"/>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ea"/>
              <a:ea typeface="+mn-ea"/>
              <a:cs typeface="+mn-cs"/>
            </a:rPr>
            <a:t>前年に比べ</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ポイント悪化しています</a:t>
          </a:r>
          <a:r>
            <a:rPr kumimoji="1" lang="ja-JP" altLang="en-US" sz="1200">
              <a:solidFill>
                <a:schemeClr val="dk1"/>
              </a:solidFill>
              <a:effectLst/>
              <a:latin typeface="+mn-ea"/>
              <a:ea typeface="+mn-ea"/>
              <a:cs typeface="+mn-cs"/>
            </a:rPr>
            <a:t>。これは、</a:t>
          </a:r>
          <a:r>
            <a:rPr kumimoji="1" lang="ja-JP" altLang="ja-JP" sz="1200">
              <a:solidFill>
                <a:schemeClr val="dk1"/>
              </a:solidFill>
              <a:effectLst/>
              <a:latin typeface="+mn-ea"/>
              <a:ea typeface="+mn-ea"/>
              <a:cs typeface="+mn-cs"/>
            </a:rPr>
            <a:t>後期高齢者医療給付費負担金や子ども・子育て支援給付費負担金などの社会保障関係経費の増加により、指標の分子である経常経費充当一般財源等が増加したことや、地方消費税の減少によって指標の分母である経常一般財源等が減少したことが主な要因です。</a:t>
          </a:r>
          <a:endParaRPr lang="ja-JP" altLang="ja-JP" sz="1200">
            <a:effectLst/>
            <a:latin typeface="+mn-ea"/>
            <a:ea typeface="+mn-ea"/>
          </a:endParaRPr>
        </a:p>
        <a:p>
          <a:r>
            <a:rPr kumimoji="1" lang="ja-JP" altLang="ja-JP" sz="1200">
              <a:solidFill>
                <a:schemeClr val="dk1"/>
              </a:solidFill>
              <a:effectLst/>
              <a:latin typeface="+mn-ea"/>
              <a:ea typeface="+mn-ea"/>
              <a:cs typeface="+mn-cs"/>
            </a:rPr>
            <a:t>今後も、社会保障関係経費等の義務的経費の増加が見込まれる一方、国の地方財政対策において、地方交付税など一般財源の大幅な増加が見込まれない状況にあるため、引き続き歳出のスリム化と歳入の確保等に取り組み、より高い財政の弾力性の確保に努めます。</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95250</xdr:rowOff>
    </xdr:from>
    <xdr:to>
      <xdr:col>7</xdr:col>
      <xdr:colOff>152400</xdr:colOff>
      <xdr:row>66</xdr:row>
      <xdr:rowOff>162983</xdr:rowOff>
    </xdr:to>
    <xdr:cxnSp macro="">
      <xdr:nvCxnSpPr>
        <xdr:cNvPr id="122" name="直線コネクタ 121"/>
        <xdr:cNvCxnSpPr/>
      </xdr:nvCxnSpPr>
      <xdr:spPr>
        <a:xfrm flipV="1">
          <a:off x="4953000" y="10553700"/>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10177</xdr:rowOff>
    </xdr:from>
    <xdr:ext cx="762000" cy="259045"/>
    <xdr:sp macro="" textlink="">
      <xdr:nvSpPr>
        <xdr:cNvPr id="125" name="財政構造の弾力性最大値テキスト"/>
        <xdr:cNvSpPr txBox="1"/>
      </xdr:nvSpPr>
      <xdr:spPr>
        <a:xfrm>
          <a:off x="5041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61</xdr:row>
      <xdr:rowOff>95250</xdr:rowOff>
    </xdr:from>
    <xdr:to>
      <xdr:col>7</xdr:col>
      <xdr:colOff>241300</xdr:colOff>
      <xdr:row>61</xdr:row>
      <xdr:rowOff>95250</xdr:rowOff>
    </xdr:to>
    <xdr:cxnSp macro="">
      <xdr:nvCxnSpPr>
        <xdr:cNvPr id="126" name="直線コネクタ 125"/>
        <xdr:cNvCxnSpPr/>
      </xdr:nvCxnSpPr>
      <xdr:spPr>
        <a:xfrm>
          <a:off x="4864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17639</xdr:rowOff>
    </xdr:from>
    <xdr:to>
      <xdr:col>7</xdr:col>
      <xdr:colOff>152400</xdr:colOff>
      <xdr:row>64</xdr:row>
      <xdr:rowOff>36689</xdr:rowOff>
    </xdr:to>
    <xdr:cxnSp macro="">
      <xdr:nvCxnSpPr>
        <xdr:cNvPr id="127" name="直線コネクタ 126"/>
        <xdr:cNvCxnSpPr/>
      </xdr:nvCxnSpPr>
      <xdr:spPr>
        <a:xfrm>
          <a:off x="4114800" y="10647539"/>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142822</xdr:rowOff>
    </xdr:from>
    <xdr:ext cx="762000" cy="259045"/>
    <xdr:sp macro="" textlink="">
      <xdr:nvSpPr>
        <xdr:cNvPr id="128" name="財政構造の弾力性平均値テキスト"/>
        <xdr:cNvSpPr txBox="1"/>
      </xdr:nvSpPr>
      <xdr:spPr>
        <a:xfrm>
          <a:off x="5041900" y="1094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170745</xdr:rowOff>
    </xdr:from>
    <xdr:to>
      <xdr:col>7</xdr:col>
      <xdr:colOff>203200</xdr:colOff>
      <xdr:row>64</xdr:row>
      <xdr:rowOff>100895</xdr:rowOff>
    </xdr:to>
    <xdr:sp macro="" textlink="">
      <xdr:nvSpPr>
        <xdr:cNvPr id="129" name="フローチャート : 判断 128"/>
        <xdr:cNvSpPr/>
      </xdr:nvSpPr>
      <xdr:spPr>
        <a:xfrm>
          <a:off x="4902200" y="1097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9172</xdr:rowOff>
    </xdr:from>
    <xdr:to>
      <xdr:col>6</xdr:col>
      <xdr:colOff>0</xdr:colOff>
      <xdr:row>62</xdr:row>
      <xdr:rowOff>17639</xdr:rowOff>
    </xdr:to>
    <xdr:cxnSp macro="">
      <xdr:nvCxnSpPr>
        <xdr:cNvPr id="130" name="直線コネクタ 129"/>
        <xdr:cNvCxnSpPr/>
      </xdr:nvCxnSpPr>
      <xdr:spPr>
        <a:xfrm>
          <a:off x="3225800" y="10124722"/>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1" name="フローチャート : 判断 130"/>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2" name="テキスト ボックス 131"/>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9172</xdr:rowOff>
    </xdr:from>
    <xdr:to>
      <xdr:col>4</xdr:col>
      <xdr:colOff>482600</xdr:colOff>
      <xdr:row>60</xdr:row>
      <xdr:rowOff>92428</xdr:rowOff>
    </xdr:to>
    <xdr:cxnSp macro="">
      <xdr:nvCxnSpPr>
        <xdr:cNvPr id="133" name="直線コネクタ 132"/>
        <xdr:cNvCxnSpPr/>
      </xdr:nvCxnSpPr>
      <xdr:spPr>
        <a:xfrm flipV="1">
          <a:off x="2336800" y="10124722"/>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71261</xdr:rowOff>
    </xdr:from>
    <xdr:to>
      <xdr:col>4</xdr:col>
      <xdr:colOff>533400</xdr:colOff>
      <xdr:row>62</xdr:row>
      <xdr:rowOff>1411</xdr:rowOff>
    </xdr:to>
    <xdr:sp macro="" textlink="">
      <xdr:nvSpPr>
        <xdr:cNvPr id="134" name="フローチャート : 判断 133"/>
        <xdr:cNvSpPr/>
      </xdr:nvSpPr>
      <xdr:spPr>
        <a:xfrm>
          <a:off x="3175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157638</xdr:rowOff>
    </xdr:from>
    <xdr:ext cx="762000" cy="259045"/>
    <xdr:sp macro="" textlink="">
      <xdr:nvSpPr>
        <xdr:cNvPr id="135" name="テキスト ボックス 134"/>
        <xdr:cNvSpPr txBox="1"/>
      </xdr:nvSpPr>
      <xdr:spPr>
        <a:xfrm>
          <a:off x="2844800" y="106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92428</xdr:rowOff>
    </xdr:from>
    <xdr:to>
      <xdr:col>3</xdr:col>
      <xdr:colOff>279400</xdr:colOff>
      <xdr:row>61</xdr:row>
      <xdr:rowOff>95250</xdr:rowOff>
    </xdr:to>
    <xdr:cxnSp macro="">
      <xdr:nvCxnSpPr>
        <xdr:cNvPr id="136" name="直線コネクタ 135"/>
        <xdr:cNvCxnSpPr/>
      </xdr:nvCxnSpPr>
      <xdr:spPr>
        <a:xfrm flipV="1">
          <a:off x="1447800" y="1037942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138289</xdr:rowOff>
    </xdr:from>
    <xdr:to>
      <xdr:col>3</xdr:col>
      <xdr:colOff>330200</xdr:colOff>
      <xdr:row>62</xdr:row>
      <xdr:rowOff>68439</xdr:rowOff>
    </xdr:to>
    <xdr:sp macro="" textlink="">
      <xdr:nvSpPr>
        <xdr:cNvPr id="137" name="フローチャート : 判断 136"/>
        <xdr:cNvSpPr/>
      </xdr:nvSpPr>
      <xdr:spPr>
        <a:xfrm>
          <a:off x="2286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53216</xdr:rowOff>
    </xdr:from>
    <xdr:ext cx="762000" cy="259045"/>
    <xdr:sp macro="" textlink="">
      <xdr:nvSpPr>
        <xdr:cNvPr id="138" name="テキスト ボックス 137"/>
        <xdr:cNvSpPr txBox="1"/>
      </xdr:nvSpPr>
      <xdr:spPr>
        <a:xfrm>
          <a:off x="1955800" y="1068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87489</xdr:rowOff>
    </xdr:from>
    <xdr:to>
      <xdr:col>2</xdr:col>
      <xdr:colOff>127000</xdr:colOff>
      <xdr:row>63</xdr:row>
      <xdr:rowOff>17639</xdr:rowOff>
    </xdr:to>
    <xdr:sp macro="" textlink="">
      <xdr:nvSpPr>
        <xdr:cNvPr id="139" name="フローチャート : 判断 138"/>
        <xdr:cNvSpPr/>
      </xdr:nvSpPr>
      <xdr:spPr>
        <a:xfrm>
          <a:off x="1397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2416</xdr:rowOff>
    </xdr:from>
    <xdr:ext cx="762000" cy="259045"/>
    <xdr:sp macro="" textlink="">
      <xdr:nvSpPr>
        <xdr:cNvPr id="140" name="テキスト ボックス 139"/>
        <xdr:cNvSpPr txBox="1"/>
      </xdr:nvSpPr>
      <xdr:spPr>
        <a:xfrm>
          <a:off x="1066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157339</xdr:rowOff>
    </xdr:from>
    <xdr:to>
      <xdr:col>7</xdr:col>
      <xdr:colOff>203200</xdr:colOff>
      <xdr:row>64</xdr:row>
      <xdr:rowOff>87489</xdr:rowOff>
    </xdr:to>
    <xdr:sp macro="" textlink="">
      <xdr:nvSpPr>
        <xdr:cNvPr id="146" name="円/楕円 145"/>
        <xdr:cNvSpPr/>
      </xdr:nvSpPr>
      <xdr:spPr>
        <a:xfrm>
          <a:off x="49022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2416</xdr:rowOff>
    </xdr:from>
    <xdr:ext cx="762000" cy="259045"/>
    <xdr:sp macro="" textlink="">
      <xdr:nvSpPr>
        <xdr:cNvPr id="147" name="財政構造の弾力性該当値テキスト"/>
        <xdr:cNvSpPr txBox="1"/>
      </xdr:nvSpPr>
      <xdr:spPr>
        <a:xfrm>
          <a:off x="50419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138289</xdr:rowOff>
    </xdr:from>
    <xdr:to>
      <xdr:col>6</xdr:col>
      <xdr:colOff>50800</xdr:colOff>
      <xdr:row>62</xdr:row>
      <xdr:rowOff>68439</xdr:rowOff>
    </xdr:to>
    <xdr:sp macro="" textlink="">
      <xdr:nvSpPr>
        <xdr:cNvPr id="148" name="円/楕円 147"/>
        <xdr:cNvSpPr/>
      </xdr:nvSpPr>
      <xdr:spPr>
        <a:xfrm>
          <a:off x="4064000" y="105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78616</xdr:rowOff>
    </xdr:from>
    <xdr:ext cx="736600" cy="259045"/>
    <xdr:sp macro="" textlink="">
      <xdr:nvSpPr>
        <xdr:cNvPr id="149" name="テキスト ボックス 148"/>
        <xdr:cNvSpPr txBox="1"/>
      </xdr:nvSpPr>
      <xdr:spPr>
        <a:xfrm>
          <a:off x="3733800" y="1036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129822</xdr:rowOff>
    </xdr:from>
    <xdr:to>
      <xdr:col>4</xdr:col>
      <xdr:colOff>533400</xdr:colOff>
      <xdr:row>59</xdr:row>
      <xdr:rowOff>59972</xdr:rowOff>
    </xdr:to>
    <xdr:sp macro="" textlink="">
      <xdr:nvSpPr>
        <xdr:cNvPr id="150" name="円/楕円 149"/>
        <xdr:cNvSpPr/>
      </xdr:nvSpPr>
      <xdr:spPr>
        <a:xfrm>
          <a:off x="3175000" y="10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70149</xdr:rowOff>
    </xdr:from>
    <xdr:ext cx="762000" cy="259045"/>
    <xdr:sp macro="" textlink="">
      <xdr:nvSpPr>
        <xdr:cNvPr id="151" name="テキスト ボックス 150"/>
        <xdr:cNvSpPr txBox="1"/>
      </xdr:nvSpPr>
      <xdr:spPr>
        <a:xfrm>
          <a:off x="2844800" y="984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41628</xdr:rowOff>
    </xdr:from>
    <xdr:to>
      <xdr:col>3</xdr:col>
      <xdr:colOff>330200</xdr:colOff>
      <xdr:row>60</xdr:row>
      <xdr:rowOff>143228</xdr:rowOff>
    </xdr:to>
    <xdr:sp macro="" textlink="">
      <xdr:nvSpPr>
        <xdr:cNvPr id="152" name="円/楕円 151"/>
        <xdr:cNvSpPr/>
      </xdr:nvSpPr>
      <xdr:spPr>
        <a:xfrm>
          <a:off x="2286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153405</xdr:rowOff>
    </xdr:from>
    <xdr:ext cx="762000" cy="259045"/>
    <xdr:sp macro="" textlink="">
      <xdr:nvSpPr>
        <xdr:cNvPr id="153" name="テキスト ボックス 152"/>
        <xdr:cNvSpPr txBox="1"/>
      </xdr:nvSpPr>
      <xdr:spPr>
        <a:xfrm>
          <a:off x="1955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4" name="円/楕円 153"/>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5" name="テキスト ボックス 154"/>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県民１人当たり人件費・物件費等の決算額は、平成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年度に比べて、</a:t>
          </a:r>
          <a:r>
            <a:rPr kumimoji="1" lang="en-US" altLang="ja-JP" sz="1300">
              <a:solidFill>
                <a:schemeClr val="dk1"/>
              </a:solidFill>
              <a:effectLst/>
              <a:latin typeface="+mn-ea"/>
              <a:ea typeface="+mn-ea"/>
              <a:cs typeface="+mn-cs"/>
            </a:rPr>
            <a:t>542</a:t>
          </a:r>
          <a:r>
            <a:rPr kumimoji="1" lang="ja-JP" altLang="ja-JP" sz="1300">
              <a:solidFill>
                <a:schemeClr val="dk1"/>
              </a:solidFill>
              <a:effectLst/>
              <a:latin typeface="+mn-ea"/>
              <a:ea typeface="+mn-ea"/>
              <a:cs typeface="+mn-cs"/>
            </a:rPr>
            <a:t>円増加して</a:t>
          </a:r>
          <a:r>
            <a:rPr kumimoji="1" lang="ja-JP" altLang="en-US" sz="1300">
              <a:solidFill>
                <a:schemeClr val="dk1"/>
              </a:solidFill>
              <a:effectLst/>
              <a:latin typeface="+mn-ea"/>
              <a:ea typeface="+mn-ea"/>
              <a:cs typeface="+mn-cs"/>
            </a:rPr>
            <a:t>います。</a:t>
          </a:r>
          <a:r>
            <a:rPr kumimoji="1" lang="ja-JP" altLang="ja-JP" sz="1300">
              <a:solidFill>
                <a:schemeClr val="dk1"/>
              </a:solidFill>
              <a:effectLst/>
              <a:latin typeface="+mn-ea"/>
              <a:ea typeface="+mn-ea"/>
              <a:cs typeface="+mn-cs"/>
            </a:rPr>
            <a:t>これは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人事委員会勧告に伴う給与改定による人件費の増が主な要因です。</a:t>
          </a:r>
          <a:endParaRPr lang="ja-JP" altLang="ja-JP" sz="1300">
            <a:effectLst/>
            <a:latin typeface="+mn-ea"/>
            <a:ea typeface="+mn-ea"/>
          </a:endParaRPr>
        </a:p>
        <a:p>
          <a:r>
            <a:rPr kumimoji="1" lang="ja-JP" altLang="en-US" sz="1300">
              <a:solidFill>
                <a:schemeClr val="dk1"/>
              </a:solidFill>
              <a:effectLst/>
              <a:latin typeface="+mn-ea"/>
              <a:ea typeface="+mn-ea"/>
              <a:cs typeface="+mn-cs"/>
            </a:rPr>
            <a:t>今後は</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行政経営革新プログラムに基づき、業務の効率化等による総労働時間の抑制や事業手法の見直し、執行の一元化等の歳出のスリム化に取り組み、人件費、物件費等の抑制に努めます。</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67219</xdr:rowOff>
    </xdr:from>
    <xdr:to>
      <xdr:col>7</xdr:col>
      <xdr:colOff>152400</xdr:colOff>
      <xdr:row>88</xdr:row>
      <xdr:rowOff>128009</xdr:rowOff>
    </xdr:to>
    <xdr:cxnSp macro="">
      <xdr:nvCxnSpPr>
        <xdr:cNvPr id="185" name="直線コネクタ 184"/>
        <xdr:cNvCxnSpPr/>
      </xdr:nvCxnSpPr>
      <xdr:spPr>
        <a:xfrm flipV="1">
          <a:off x="4953000" y="13783219"/>
          <a:ext cx="0" cy="14323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100086</xdr:rowOff>
    </xdr:from>
    <xdr:ext cx="762000" cy="259045"/>
    <xdr:sp macro="" textlink="">
      <xdr:nvSpPr>
        <xdr:cNvPr id="186" name="人件費・物件費等の状況最小値テキスト"/>
        <xdr:cNvSpPr txBox="1"/>
      </xdr:nvSpPr>
      <xdr:spPr>
        <a:xfrm>
          <a:off x="5041900" y="151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165,427</a:t>
          </a:r>
          <a:endParaRPr kumimoji="1" lang="ja-JP" altLang="en-US" sz="1000" b="1">
            <a:latin typeface="ＭＳ Ｐゴシック"/>
          </a:endParaRPr>
        </a:p>
      </xdr:txBody>
    </xdr:sp>
    <xdr:clientData/>
  </xdr:oneCellAnchor>
  <xdr:twoCellAnchor>
    <xdr:from>
      <xdr:col>7</xdr:col>
      <xdr:colOff>63500</xdr:colOff>
      <xdr:row>88</xdr:row>
      <xdr:rowOff>128009</xdr:rowOff>
    </xdr:from>
    <xdr:to>
      <xdr:col>7</xdr:col>
      <xdr:colOff>241300</xdr:colOff>
      <xdr:row>88</xdr:row>
      <xdr:rowOff>128009</xdr:rowOff>
    </xdr:to>
    <xdr:cxnSp macro="">
      <xdr:nvCxnSpPr>
        <xdr:cNvPr id="187" name="直線コネクタ 186"/>
        <xdr:cNvCxnSpPr/>
      </xdr:nvCxnSpPr>
      <xdr:spPr>
        <a:xfrm>
          <a:off x="4864100" y="15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153596</xdr:rowOff>
    </xdr:from>
    <xdr:ext cx="762000" cy="259045"/>
    <xdr:sp macro="" textlink="">
      <xdr:nvSpPr>
        <xdr:cNvPr id="188" name="人件費・物件費等の状況最大値テキスト"/>
        <xdr:cNvSpPr txBox="1"/>
      </xdr:nvSpPr>
      <xdr:spPr>
        <a:xfrm>
          <a:off x="5041900" y="135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82,321</a:t>
          </a:r>
          <a:endParaRPr kumimoji="1" lang="ja-JP" altLang="en-US" sz="1000" b="1">
            <a:latin typeface="ＭＳ Ｐゴシック"/>
          </a:endParaRPr>
        </a:p>
      </xdr:txBody>
    </xdr:sp>
    <xdr:clientData/>
  </xdr:oneCellAnchor>
  <xdr:twoCellAnchor>
    <xdr:from>
      <xdr:col>7</xdr:col>
      <xdr:colOff>63500</xdr:colOff>
      <xdr:row>80</xdr:row>
      <xdr:rowOff>67219</xdr:rowOff>
    </xdr:from>
    <xdr:to>
      <xdr:col>7</xdr:col>
      <xdr:colOff>241300</xdr:colOff>
      <xdr:row>80</xdr:row>
      <xdr:rowOff>67219</xdr:rowOff>
    </xdr:to>
    <xdr:cxnSp macro="">
      <xdr:nvCxnSpPr>
        <xdr:cNvPr id="189" name="直線コネクタ 188"/>
        <xdr:cNvCxnSpPr/>
      </xdr:nvCxnSpPr>
      <xdr:spPr>
        <a:xfrm>
          <a:off x="4864100" y="1378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54158</xdr:rowOff>
    </xdr:from>
    <xdr:to>
      <xdr:col>7</xdr:col>
      <xdr:colOff>152400</xdr:colOff>
      <xdr:row>82</xdr:row>
      <xdr:rowOff>63500</xdr:rowOff>
    </xdr:to>
    <xdr:cxnSp macro="">
      <xdr:nvCxnSpPr>
        <xdr:cNvPr id="190" name="直線コネクタ 189"/>
        <xdr:cNvCxnSpPr/>
      </xdr:nvCxnSpPr>
      <xdr:spPr>
        <a:xfrm>
          <a:off x="4114800" y="14113058"/>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12974</xdr:rowOff>
    </xdr:from>
    <xdr:ext cx="762000" cy="259045"/>
    <xdr:sp macro="" textlink="">
      <xdr:nvSpPr>
        <xdr:cNvPr id="191" name="人件費・物件費等の状況平均値テキスト"/>
        <xdr:cNvSpPr txBox="1"/>
      </xdr:nvSpPr>
      <xdr:spPr>
        <a:xfrm>
          <a:off x="5041900" y="13900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101,057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167897</xdr:rowOff>
    </xdr:from>
    <xdr:to>
      <xdr:col>7</xdr:col>
      <xdr:colOff>203200</xdr:colOff>
      <xdr:row>82</xdr:row>
      <xdr:rowOff>98047</xdr:rowOff>
    </xdr:to>
    <xdr:sp macro="" textlink="">
      <xdr:nvSpPr>
        <xdr:cNvPr id="192" name="フローチャート : 判断 191"/>
        <xdr:cNvSpPr/>
      </xdr:nvSpPr>
      <xdr:spPr>
        <a:xfrm>
          <a:off x="4902200" y="1405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34389</xdr:rowOff>
    </xdr:from>
    <xdr:to>
      <xdr:col>6</xdr:col>
      <xdr:colOff>0</xdr:colOff>
      <xdr:row>82</xdr:row>
      <xdr:rowOff>54158</xdr:rowOff>
    </xdr:to>
    <xdr:cxnSp macro="">
      <xdr:nvCxnSpPr>
        <xdr:cNvPr id="193" name="直線コネクタ 192"/>
        <xdr:cNvCxnSpPr/>
      </xdr:nvCxnSpPr>
      <xdr:spPr>
        <a:xfrm>
          <a:off x="3225800" y="14093289"/>
          <a:ext cx="8890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165880</xdr:rowOff>
    </xdr:from>
    <xdr:to>
      <xdr:col>6</xdr:col>
      <xdr:colOff>50800</xdr:colOff>
      <xdr:row>82</xdr:row>
      <xdr:rowOff>96030</xdr:rowOff>
    </xdr:to>
    <xdr:sp macro="" textlink="">
      <xdr:nvSpPr>
        <xdr:cNvPr id="194" name="フローチャート : 判断 193"/>
        <xdr:cNvSpPr/>
      </xdr:nvSpPr>
      <xdr:spPr>
        <a:xfrm>
          <a:off x="4064000" y="140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106207</xdr:rowOff>
    </xdr:from>
    <xdr:ext cx="736600" cy="259045"/>
    <xdr:sp macro="" textlink="">
      <xdr:nvSpPr>
        <xdr:cNvPr id="195" name="テキスト ボックス 194"/>
        <xdr:cNvSpPr txBox="1"/>
      </xdr:nvSpPr>
      <xdr:spPr>
        <a:xfrm>
          <a:off x="3733800" y="1382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164542</xdr:rowOff>
    </xdr:from>
    <xdr:to>
      <xdr:col>4</xdr:col>
      <xdr:colOff>482600</xdr:colOff>
      <xdr:row>82</xdr:row>
      <xdr:rowOff>34389</xdr:rowOff>
    </xdr:to>
    <xdr:cxnSp macro="">
      <xdr:nvCxnSpPr>
        <xdr:cNvPr id="196" name="直線コネクタ 195"/>
        <xdr:cNvCxnSpPr/>
      </xdr:nvCxnSpPr>
      <xdr:spPr>
        <a:xfrm>
          <a:off x="2336800" y="14051992"/>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120689</xdr:rowOff>
    </xdr:from>
    <xdr:to>
      <xdr:col>4</xdr:col>
      <xdr:colOff>533400</xdr:colOff>
      <xdr:row>82</xdr:row>
      <xdr:rowOff>50839</xdr:rowOff>
    </xdr:to>
    <xdr:sp macro="" textlink="">
      <xdr:nvSpPr>
        <xdr:cNvPr id="197" name="フローチャート : 判断 196"/>
        <xdr:cNvSpPr/>
      </xdr:nvSpPr>
      <xdr:spPr>
        <a:xfrm>
          <a:off x="3175000" y="140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61016</xdr:rowOff>
    </xdr:from>
    <xdr:ext cx="762000" cy="259045"/>
    <xdr:sp macro="" textlink="">
      <xdr:nvSpPr>
        <xdr:cNvPr id="198" name="テキスト ボックス 197"/>
        <xdr:cNvSpPr txBox="1"/>
      </xdr:nvSpPr>
      <xdr:spPr>
        <a:xfrm>
          <a:off x="2844800" y="1377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164542</xdr:rowOff>
    </xdr:from>
    <xdr:to>
      <xdr:col>3</xdr:col>
      <xdr:colOff>279400</xdr:colOff>
      <xdr:row>82</xdr:row>
      <xdr:rowOff>32390</xdr:rowOff>
    </xdr:to>
    <xdr:cxnSp macro="">
      <xdr:nvCxnSpPr>
        <xdr:cNvPr id="199" name="直線コネクタ 198"/>
        <xdr:cNvCxnSpPr/>
      </xdr:nvCxnSpPr>
      <xdr:spPr>
        <a:xfrm flipV="1">
          <a:off x="1447800" y="14051992"/>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91922</xdr:rowOff>
    </xdr:from>
    <xdr:to>
      <xdr:col>3</xdr:col>
      <xdr:colOff>330200</xdr:colOff>
      <xdr:row>82</xdr:row>
      <xdr:rowOff>22072</xdr:rowOff>
    </xdr:to>
    <xdr:sp macro="" textlink="">
      <xdr:nvSpPr>
        <xdr:cNvPr id="200" name="フローチャート : 判断 199"/>
        <xdr:cNvSpPr/>
      </xdr:nvSpPr>
      <xdr:spPr>
        <a:xfrm>
          <a:off x="2286000" y="139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32249</xdr:rowOff>
    </xdr:from>
    <xdr:ext cx="762000" cy="259045"/>
    <xdr:sp macro="" textlink="">
      <xdr:nvSpPr>
        <xdr:cNvPr id="201" name="テキスト ボックス 200"/>
        <xdr:cNvSpPr txBox="1"/>
      </xdr:nvSpPr>
      <xdr:spPr>
        <a:xfrm>
          <a:off x="1955800" y="1374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145732</xdr:rowOff>
    </xdr:from>
    <xdr:to>
      <xdr:col>2</xdr:col>
      <xdr:colOff>127000</xdr:colOff>
      <xdr:row>82</xdr:row>
      <xdr:rowOff>75882</xdr:rowOff>
    </xdr:to>
    <xdr:sp macro="" textlink="">
      <xdr:nvSpPr>
        <xdr:cNvPr id="202" name="フローチャート : 判断 201"/>
        <xdr:cNvSpPr/>
      </xdr:nvSpPr>
      <xdr:spPr>
        <a:xfrm>
          <a:off x="1397000" y="140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86059</xdr:rowOff>
    </xdr:from>
    <xdr:ext cx="762000" cy="259045"/>
    <xdr:sp macro="" textlink="">
      <xdr:nvSpPr>
        <xdr:cNvPr id="203" name="テキスト ボックス 202"/>
        <xdr:cNvSpPr txBox="1"/>
      </xdr:nvSpPr>
      <xdr:spPr>
        <a:xfrm>
          <a:off x="1066800" y="138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12700</xdr:rowOff>
    </xdr:from>
    <xdr:to>
      <xdr:col>7</xdr:col>
      <xdr:colOff>203200</xdr:colOff>
      <xdr:row>82</xdr:row>
      <xdr:rowOff>114300</xdr:rowOff>
    </xdr:to>
    <xdr:sp macro="" textlink="">
      <xdr:nvSpPr>
        <xdr:cNvPr id="209" name="円/楕円 208"/>
        <xdr:cNvSpPr/>
      </xdr:nvSpPr>
      <xdr:spPr>
        <a:xfrm>
          <a:off x="4902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156227</xdr:rowOff>
    </xdr:from>
    <xdr:ext cx="762000" cy="259045"/>
    <xdr:sp macro="" textlink="">
      <xdr:nvSpPr>
        <xdr:cNvPr id="210" name="人件費・物件費等の状況該当値テキスト"/>
        <xdr:cNvSpPr txBox="1"/>
      </xdr:nvSpPr>
      <xdr:spPr>
        <a:xfrm>
          <a:off x="5041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3358</xdr:rowOff>
    </xdr:from>
    <xdr:to>
      <xdr:col>6</xdr:col>
      <xdr:colOff>50800</xdr:colOff>
      <xdr:row>82</xdr:row>
      <xdr:rowOff>104958</xdr:rowOff>
    </xdr:to>
    <xdr:sp macro="" textlink="">
      <xdr:nvSpPr>
        <xdr:cNvPr id="211" name="円/楕円 210"/>
        <xdr:cNvSpPr/>
      </xdr:nvSpPr>
      <xdr:spPr>
        <a:xfrm>
          <a:off x="4064000" y="140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89735</xdr:rowOff>
    </xdr:from>
    <xdr:ext cx="736600" cy="259045"/>
    <xdr:sp macro="" textlink="">
      <xdr:nvSpPr>
        <xdr:cNvPr id="212" name="テキスト ボックス 211"/>
        <xdr:cNvSpPr txBox="1"/>
      </xdr:nvSpPr>
      <xdr:spPr>
        <a:xfrm>
          <a:off x="3733800" y="14148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155039</xdr:rowOff>
    </xdr:from>
    <xdr:to>
      <xdr:col>4</xdr:col>
      <xdr:colOff>533400</xdr:colOff>
      <xdr:row>82</xdr:row>
      <xdr:rowOff>85189</xdr:rowOff>
    </xdr:to>
    <xdr:sp macro="" textlink="">
      <xdr:nvSpPr>
        <xdr:cNvPr id="213" name="円/楕円 212"/>
        <xdr:cNvSpPr/>
      </xdr:nvSpPr>
      <xdr:spPr>
        <a:xfrm>
          <a:off x="3175000" y="140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69966</xdr:rowOff>
    </xdr:from>
    <xdr:ext cx="762000" cy="259045"/>
    <xdr:sp macro="" textlink="">
      <xdr:nvSpPr>
        <xdr:cNvPr id="214" name="テキスト ボックス 213"/>
        <xdr:cNvSpPr txBox="1"/>
      </xdr:nvSpPr>
      <xdr:spPr>
        <a:xfrm>
          <a:off x="2844800" y="1412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113742</xdr:rowOff>
    </xdr:from>
    <xdr:to>
      <xdr:col>3</xdr:col>
      <xdr:colOff>330200</xdr:colOff>
      <xdr:row>82</xdr:row>
      <xdr:rowOff>43892</xdr:rowOff>
    </xdr:to>
    <xdr:sp macro="" textlink="">
      <xdr:nvSpPr>
        <xdr:cNvPr id="215" name="円/楕円 214"/>
        <xdr:cNvSpPr/>
      </xdr:nvSpPr>
      <xdr:spPr>
        <a:xfrm>
          <a:off x="2286000" y="140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28669</xdr:rowOff>
    </xdr:from>
    <xdr:ext cx="762000" cy="259045"/>
    <xdr:sp macro="" textlink="">
      <xdr:nvSpPr>
        <xdr:cNvPr id="216" name="テキスト ボックス 215"/>
        <xdr:cNvSpPr txBox="1"/>
      </xdr:nvSpPr>
      <xdr:spPr>
        <a:xfrm>
          <a:off x="1955800" y="1408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153040</xdr:rowOff>
    </xdr:from>
    <xdr:to>
      <xdr:col>2</xdr:col>
      <xdr:colOff>127000</xdr:colOff>
      <xdr:row>82</xdr:row>
      <xdr:rowOff>83190</xdr:rowOff>
    </xdr:to>
    <xdr:sp macro="" textlink="">
      <xdr:nvSpPr>
        <xdr:cNvPr id="217" name="円/楕円 216"/>
        <xdr:cNvSpPr/>
      </xdr:nvSpPr>
      <xdr:spPr>
        <a:xfrm>
          <a:off x="1397000" y="140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67967</xdr:rowOff>
    </xdr:from>
    <xdr:ext cx="762000" cy="259045"/>
    <xdr:sp macro="" textlink="">
      <xdr:nvSpPr>
        <xdr:cNvPr id="218" name="テキスト ボックス 217"/>
        <xdr:cNvSpPr txBox="1"/>
      </xdr:nvSpPr>
      <xdr:spPr>
        <a:xfrm>
          <a:off x="1066800" y="141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日現在）は前年度に比べ、指数が</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ポイント増加しています</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年度の人事委員会勧告に基づく給与改定が主な要因です。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また、平成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年度が高い値であるのは、国家公務員において平成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月から給与減額支給措置を講じていたことが主な要因です。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今後も職務・職責を基本に勤務実績を的確に反映した給与制度を維持しつつ、給与水準の適正化に努めます。</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83</xdr:row>
      <xdr:rowOff>119945</xdr:rowOff>
    </xdr:to>
    <xdr:cxnSp macro="">
      <xdr:nvCxnSpPr>
        <xdr:cNvPr id="245" name="直線コネクタ 244"/>
        <xdr:cNvCxnSpPr/>
      </xdr:nvCxnSpPr>
      <xdr:spPr>
        <a:xfrm flipV="1">
          <a:off x="17018000" y="13867695"/>
          <a:ext cx="0" cy="482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92022</xdr:rowOff>
    </xdr:from>
    <xdr:ext cx="762000" cy="259045"/>
    <xdr:sp macro="" textlink="">
      <xdr:nvSpPr>
        <xdr:cNvPr id="246" name="給与水準   （国との比較）最小値テキスト"/>
        <xdr:cNvSpPr txBox="1"/>
      </xdr:nvSpPr>
      <xdr:spPr>
        <a:xfrm>
          <a:off x="17106900" y="1432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83</xdr:row>
      <xdr:rowOff>119945</xdr:rowOff>
    </xdr:from>
    <xdr:to>
      <xdr:col>24</xdr:col>
      <xdr:colOff>647700</xdr:colOff>
      <xdr:row>83</xdr:row>
      <xdr:rowOff>119945</xdr:rowOff>
    </xdr:to>
    <xdr:cxnSp macro="">
      <xdr:nvCxnSpPr>
        <xdr:cNvPr id="247" name="直線コネクタ 246"/>
        <xdr:cNvCxnSpPr/>
      </xdr:nvCxnSpPr>
      <xdr:spPr>
        <a:xfrm>
          <a:off x="16929100" y="1435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48"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49" name="直線コネクタ 248"/>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119945</xdr:rowOff>
    </xdr:to>
    <xdr:cxnSp macro="">
      <xdr:nvCxnSpPr>
        <xdr:cNvPr id="250" name="直線コネクタ 249"/>
        <xdr:cNvCxnSpPr/>
      </xdr:nvCxnSpPr>
      <xdr:spPr>
        <a:xfrm>
          <a:off x="16179800" y="142832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51"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2" name="フローチャート : 判断 251"/>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66322</xdr:rowOff>
    </xdr:to>
    <xdr:cxnSp macro="">
      <xdr:nvCxnSpPr>
        <xdr:cNvPr id="253" name="直線コネクタ 252"/>
        <xdr:cNvCxnSpPr/>
      </xdr:nvCxnSpPr>
      <xdr:spPr>
        <a:xfrm flipV="1">
          <a:off x="15290800" y="142832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130528</xdr:rowOff>
    </xdr:from>
    <xdr:to>
      <xdr:col>23</xdr:col>
      <xdr:colOff>457200</xdr:colOff>
      <xdr:row>82</xdr:row>
      <xdr:rowOff>60678</xdr:rowOff>
    </xdr:to>
    <xdr:sp macro="" textlink="">
      <xdr:nvSpPr>
        <xdr:cNvPr id="254" name="フローチャート : 判断 253"/>
        <xdr:cNvSpPr/>
      </xdr:nvSpPr>
      <xdr:spPr>
        <a:xfrm>
          <a:off x="16129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70855</xdr:rowOff>
    </xdr:from>
    <xdr:ext cx="736600" cy="259045"/>
    <xdr:sp macro="" textlink="">
      <xdr:nvSpPr>
        <xdr:cNvPr id="255" name="テキスト ボックス 254"/>
        <xdr:cNvSpPr txBox="1"/>
      </xdr:nvSpPr>
      <xdr:spPr>
        <a:xfrm>
          <a:off x="15798800" y="1378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83</xdr:row>
      <xdr:rowOff>66322</xdr:rowOff>
    </xdr:to>
    <xdr:cxnSp macro="">
      <xdr:nvCxnSpPr>
        <xdr:cNvPr id="256" name="直線コネクタ 255"/>
        <xdr:cNvCxnSpPr/>
      </xdr:nvCxnSpPr>
      <xdr:spPr>
        <a:xfrm>
          <a:off x="14401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76905</xdr:rowOff>
    </xdr:from>
    <xdr:to>
      <xdr:col>22</xdr:col>
      <xdr:colOff>254000</xdr:colOff>
      <xdr:row>82</xdr:row>
      <xdr:rowOff>7055</xdr:rowOff>
    </xdr:to>
    <xdr:sp macro="" textlink="">
      <xdr:nvSpPr>
        <xdr:cNvPr id="257" name="フローチャート : 判断 256"/>
        <xdr:cNvSpPr/>
      </xdr:nvSpPr>
      <xdr:spPr>
        <a:xfrm>
          <a:off x="15240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17232</xdr:rowOff>
    </xdr:from>
    <xdr:ext cx="762000" cy="259045"/>
    <xdr:sp macro="" textlink="">
      <xdr:nvSpPr>
        <xdr:cNvPr id="258" name="テキスト ボックス 257"/>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90</xdr:row>
      <xdr:rowOff>19050</xdr:rowOff>
    </xdr:to>
    <xdr:cxnSp macro="">
      <xdr:nvCxnSpPr>
        <xdr:cNvPr id="259" name="直線コネクタ 258"/>
        <xdr:cNvCxnSpPr/>
      </xdr:nvCxnSpPr>
      <xdr:spPr>
        <a:xfrm flipV="1">
          <a:off x="13512800" y="14296672"/>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0" name="フローチャート : 判断 25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1" name="テキスト ボックス 26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2" name="フローチャート : 判断 26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3" name="テキスト ボックス 26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69" name="円/楕円 268"/>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136472</xdr:rowOff>
    </xdr:from>
    <xdr:ext cx="762000" cy="259045"/>
    <xdr:sp macro="" textlink="">
      <xdr:nvSpPr>
        <xdr:cNvPr id="270" name="給与水準   （国との比較）該当値テキスト"/>
        <xdr:cNvSpPr txBox="1"/>
      </xdr:nvSpPr>
      <xdr:spPr>
        <a:xfrm>
          <a:off x="17106900" y="1419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1" name="円/楕円 270"/>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2" name="テキスト ボックス 271"/>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3" name="円/楕円 272"/>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74" name="テキスト ボックス 273"/>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15522</xdr:rowOff>
    </xdr:from>
    <xdr:to>
      <xdr:col>21</xdr:col>
      <xdr:colOff>50800</xdr:colOff>
      <xdr:row>83</xdr:row>
      <xdr:rowOff>117122</xdr:rowOff>
    </xdr:to>
    <xdr:sp macro="" textlink="">
      <xdr:nvSpPr>
        <xdr:cNvPr id="275" name="円/楕円 274"/>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101899</xdr:rowOff>
    </xdr:from>
    <xdr:ext cx="762000" cy="259045"/>
    <xdr:sp macro="" textlink="">
      <xdr:nvSpPr>
        <xdr:cNvPr id="276" name="テキスト ボックス 275"/>
        <xdr:cNvSpPr txBox="1"/>
      </xdr:nvSpPr>
      <xdr:spPr>
        <a:xfrm>
          <a:off x="14020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7" name="円/楕円 276"/>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8" name="テキスト ボックス 277"/>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ea"/>
              <a:ea typeface="+mn-ea"/>
              <a:cs typeface="+mn-cs"/>
            </a:rPr>
            <a:t>人口</a:t>
          </a:r>
          <a:r>
            <a:rPr kumimoji="1" lang="en-US" altLang="ja-JP" sz="1300" b="0" i="0" baseline="0">
              <a:solidFill>
                <a:schemeClr val="dk1"/>
              </a:solidFill>
              <a:effectLst/>
              <a:latin typeface="+mn-ea"/>
              <a:ea typeface="+mn-ea"/>
              <a:cs typeface="+mn-cs"/>
            </a:rPr>
            <a:t>10</a:t>
          </a:r>
          <a:r>
            <a:rPr kumimoji="1" lang="ja-JP" altLang="ja-JP" sz="1300" b="0" i="0" baseline="0">
              <a:solidFill>
                <a:schemeClr val="dk1"/>
              </a:solidFill>
              <a:effectLst/>
              <a:latin typeface="+mn-ea"/>
              <a:ea typeface="+mn-ea"/>
              <a:cs typeface="+mn-cs"/>
            </a:rPr>
            <a:t>万人当たりの職員数は昨年度に比べ大きく減少しています</a:t>
          </a:r>
          <a:r>
            <a:rPr kumimoji="1" lang="ja-JP" altLang="en-US" sz="1300" b="0" i="0" baseline="0">
              <a:solidFill>
                <a:schemeClr val="dk1"/>
              </a:solidFill>
              <a:effectLst/>
              <a:latin typeface="+mn-ea"/>
              <a:ea typeface="+mn-ea"/>
              <a:cs typeface="+mn-cs"/>
            </a:rPr>
            <a:t>。これは、</a:t>
          </a:r>
          <a:r>
            <a:rPr kumimoji="1" lang="ja-JP" altLang="ja-JP" sz="1300" b="0" i="0" baseline="0">
              <a:solidFill>
                <a:schemeClr val="dk1"/>
              </a:solidFill>
              <a:effectLst/>
              <a:latin typeface="+mn-ea"/>
              <a:ea typeface="+mn-ea"/>
              <a:cs typeface="+mn-cs"/>
            </a:rPr>
            <a:t>県費負担教職員の指定都市への移譲が主な要因です。</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一般行政部門では、集中改革プラン等により、平成</a:t>
          </a:r>
          <a:r>
            <a:rPr kumimoji="1" lang="en-US" altLang="ja-JP" sz="1300" b="0" i="0" baseline="0">
              <a:solidFill>
                <a:schemeClr val="dk1"/>
              </a:solidFill>
              <a:effectLst/>
              <a:latin typeface="+mn-ea"/>
              <a:ea typeface="+mn-ea"/>
              <a:cs typeface="+mn-cs"/>
            </a:rPr>
            <a:t>10</a:t>
          </a:r>
          <a:r>
            <a:rPr kumimoji="1" lang="ja-JP" altLang="ja-JP" sz="1300" b="0" i="0" baseline="0">
              <a:solidFill>
                <a:schemeClr val="dk1"/>
              </a:solidFill>
              <a:effectLst/>
              <a:latin typeface="+mn-ea"/>
              <a:ea typeface="+mn-ea"/>
              <a:cs typeface="+mn-cs"/>
            </a:rPr>
            <a:t>年度から平成</a:t>
          </a:r>
          <a:r>
            <a:rPr kumimoji="1" lang="en-US" altLang="ja-JP" sz="1300" b="0" i="0" baseline="0">
              <a:solidFill>
                <a:schemeClr val="dk1"/>
              </a:solidFill>
              <a:effectLst/>
              <a:latin typeface="+mn-ea"/>
              <a:ea typeface="+mn-ea"/>
              <a:cs typeface="+mn-cs"/>
            </a:rPr>
            <a:t>28</a:t>
          </a:r>
          <a:r>
            <a:rPr kumimoji="1" lang="ja-JP" altLang="ja-JP" sz="1300" b="0" i="0" baseline="0">
              <a:solidFill>
                <a:schemeClr val="dk1"/>
              </a:solidFill>
              <a:effectLst/>
              <a:latin typeface="+mn-ea"/>
              <a:ea typeface="+mn-ea"/>
              <a:cs typeface="+mn-cs"/>
            </a:rPr>
            <a:t>年度までの累計で、</a:t>
          </a:r>
          <a:r>
            <a:rPr kumimoji="1" lang="en-US" altLang="ja-JP" sz="1300" b="0" i="0" baseline="0">
              <a:solidFill>
                <a:schemeClr val="dk1"/>
              </a:solidFill>
              <a:effectLst/>
              <a:latin typeface="+mn-ea"/>
              <a:ea typeface="+mn-ea"/>
              <a:cs typeface="+mn-cs"/>
            </a:rPr>
            <a:t>1,472</a:t>
          </a:r>
          <a:r>
            <a:rPr kumimoji="1" lang="ja-JP" altLang="ja-JP" sz="1300" b="0" i="0" baseline="0">
              <a:solidFill>
                <a:schemeClr val="dk1"/>
              </a:solidFill>
              <a:effectLst/>
              <a:latin typeface="+mn-ea"/>
              <a:ea typeface="+mn-ea"/>
              <a:cs typeface="+mn-cs"/>
            </a:rPr>
            <a:t>人の削減を図っています。</a:t>
          </a:r>
          <a:endParaRPr lang="ja-JP" altLang="ja-JP" sz="1300">
            <a:effectLst/>
            <a:latin typeface="+mn-ea"/>
            <a:ea typeface="+mn-ea"/>
          </a:endParaRPr>
        </a:p>
        <a:p>
          <a:pPr eaLnBrk="1" fontAlgn="auto" latinLnBrk="0" hangingPunct="1"/>
          <a:r>
            <a:rPr kumimoji="1" lang="ja-JP" altLang="ja-JP" sz="1300" b="0" i="0" baseline="0">
              <a:solidFill>
                <a:schemeClr val="dk1"/>
              </a:solidFill>
              <a:effectLst/>
              <a:latin typeface="+mn-ea"/>
              <a:ea typeface="+mn-ea"/>
              <a:cs typeface="+mn-cs"/>
            </a:rPr>
            <a:t>今後も、新たな行政課題に適切に対応できるよう、部局の枠組みを超えた柔軟な組織改編を行い、支所駐在の見直しや民間委託の推進など行財政改革を積み重ね、最適な組織配置と人材の活性化に努めます。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102495</xdr:rowOff>
    </xdr:from>
    <xdr:to>
      <xdr:col>24</xdr:col>
      <xdr:colOff>558800</xdr:colOff>
      <xdr:row>67</xdr:row>
      <xdr:rowOff>19886</xdr:rowOff>
    </xdr:to>
    <xdr:cxnSp macro="">
      <xdr:nvCxnSpPr>
        <xdr:cNvPr id="306" name="直線コネクタ 305"/>
        <xdr:cNvCxnSpPr/>
      </xdr:nvCxnSpPr>
      <xdr:spPr>
        <a:xfrm flipV="1">
          <a:off x="17018000" y="9875145"/>
          <a:ext cx="0" cy="1631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163413</xdr:rowOff>
    </xdr:from>
    <xdr:ext cx="762000" cy="259045"/>
    <xdr:sp macro="" textlink="">
      <xdr:nvSpPr>
        <xdr:cNvPr id="307" name="定員管理の状況最小値テキスト"/>
        <xdr:cNvSpPr txBox="1"/>
      </xdr:nvSpPr>
      <xdr:spPr>
        <a:xfrm>
          <a:off x="17106900" y="1147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1,354.10</a:t>
          </a:r>
          <a:endParaRPr kumimoji="1" lang="ja-JP" altLang="en-US" sz="1000" b="1">
            <a:latin typeface="ＭＳ Ｐゴシック"/>
          </a:endParaRPr>
        </a:p>
      </xdr:txBody>
    </xdr:sp>
    <xdr:clientData/>
  </xdr:oneCellAnchor>
  <xdr:twoCellAnchor>
    <xdr:from>
      <xdr:col>24</xdr:col>
      <xdr:colOff>469900</xdr:colOff>
      <xdr:row>67</xdr:row>
      <xdr:rowOff>19886</xdr:rowOff>
    </xdr:from>
    <xdr:to>
      <xdr:col>24</xdr:col>
      <xdr:colOff>647700</xdr:colOff>
      <xdr:row>67</xdr:row>
      <xdr:rowOff>19886</xdr:rowOff>
    </xdr:to>
    <xdr:cxnSp macro="">
      <xdr:nvCxnSpPr>
        <xdr:cNvPr id="308" name="直線コネクタ 307"/>
        <xdr:cNvCxnSpPr/>
      </xdr:nvCxnSpPr>
      <xdr:spPr>
        <a:xfrm>
          <a:off x="16929100" y="1150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17422</xdr:rowOff>
    </xdr:from>
    <xdr:ext cx="762000" cy="259045"/>
    <xdr:sp macro="" textlink="">
      <xdr:nvSpPr>
        <xdr:cNvPr id="309" name="定員管理の状況最大値テキスト"/>
        <xdr:cNvSpPr txBox="1"/>
      </xdr:nvSpPr>
      <xdr:spPr>
        <a:xfrm>
          <a:off x="17106900" y="9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542.55</a:t>
          </a:r>
          <a:endParaRPr kumimoji="1" lang="ja-JP" altLang="en-US" sz="1000" b="1">
            <a:latin typeface="ＭＳ Ｐゴシック"/>
          </a:endParaRPr>
        </a:p>
      </xdr:txBody>
    </xdr:sp>
    <xdr:clientData/>
  </xdr:oneCellAnchor>
  <xdr:twoCellAnchor>
    <xdr:from>
      <xdr:col>24</xdr:col>
      <xdr:colOff>469900</xdr:colOff>
      <xdr:row>57</xdr:row>
      <xdr:rowOff>102495</xdr:rowOff>
    </xdr:from>
    <xdr:to>
      <xdr:col>24</xdr:col>
      <xdr:colOff>647700</xdr:colOff>
      <xdr:row>57</xdr:row>
      <xdr:rowOff>102495</xdr:rowOff>
    </xdr:to>
    <xdr:cxnSp macro="">
      <xdr:nvCxnSpPr>
        <xdr:cNvPr id="310" name="直線コネクタ 309"/>
        <xdr:cNvCxnSpPr/>
      </xdr:nvCxnSpPr>
      <xdr:spPr>
        <a:xfrm>
          <a:off x="16929100" y="987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169054</xdr:rowOff>
    </xdr:from>
    <xdr:to>
      <xdr:col>24</xdr:col>
      <xdr:colOff>558800</xdr:colOff>
      <xdr:row>62</xdr:row>
      <xdr:rowOff>156232</xdr:rowOff>
    </xdr:to>
    <xdr:cxnSp macro="">
      <xdr:nvCxnSpPr>
        <xdr:cNvPr id="311" name="直線コネクタ 310"/>
        <xdr:cNvCxnSpPr/>
      </xdr:nvCxnSpPr>
      <xdr:spPr>
        <a:xfrm flipV="1">
          <a:off x="16179800" y="10456054"/>
          <a:ext cx="838200" cy="3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145387</xdr:rowOff>
    </xdr:from>
    <xdr:ext cx="762000" cy="259045"/>
    <xdr:sp macro="" textlink="">
      <xdr:nvSpPr>
        <xdr:cNvPr id="312" name="定員管理の状況平均値テキスト"/>
        <xdr:cNvSpPr txBox="1"/>
      </xdr:nvSpPr>
      <xdr:spPr>
        <a:xfrm>
          <a:off x="17106900" y="1043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858.82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1860</xdr:rowOff>
    </xdr:from>
    <xdr:to>
      <xdr:col>24</xdr:col>
      <xdr:colOff>609600</xdr:colOff>
      <xdr:row>61</xdr:row>
      <xdr:rowOff>103460</xdr:rowOff>
    </xdr:to>
    <xdr:sp macro="" textlink="">
      <xdr:nvSpPr>
        <xdr:cNvPr id="313" name="フローチャート : 判断 312"/>
        <xdr:cNvSpPr/>
      </xdr:nvSpPr>
      <xdr:spPr>
        <a:xfrm>
          <a:off x="169672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148109</xdr:rowOff>
    </xdr:from>
    <xdr:to>
      <xdr:col>23</xdr:col>
      <xdr:colOff>406400</xdr:colOff>
      <xdr:row>62</xdr:row>
      <xdr:rowOff>156232</xdr:rowOff>
    </xdr:to>
    <xdr:cxnSp macro="">
      <xdr:nvCxnSpPr>
        <xdr:cNvPr id="314" name="直線コネクタ 313"/>
        <xdr:cNvCxnSpPr/>
      </xdr:nvCxnSpPr>
      <xdr:spPr>
        <a:xfrm>
          <a:off x="15290800" y="10778009"/>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86128</xdr:rowOff>
    </xdr:from>
    <xdr:to>
      <xdr:col>23</xdr:col>
      <xdr:colOff>457200</xdr:colOff>
      <xdr:row>63</xdr:row>
      <xdr:rowOff>16278</xdr:rowOff>
    </xdr:to>
    <xdr:sp macro="" textlink="">
      <xdr:nvSpPr>
        <xdr:cNvPr id="315" name="フローチャート : 判断 314"/>
        <xdr:cNvSpPr/>
      </xdr:nvSpPr>
      <xdr:spPr>
        <a:xfrm>
          <a:off x="16129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26455</xdr:rowOff>
    </xdr:from>
    <xdr:ext cx="736600" cy="259045"/>
    <xdr:sp macro="" textlink="">
      <xdr:nvSpPr>
        <xdr:cNvPr id="316" name="テキスト ボックス 315"/>
        <xdr:cNvSpPr txBox="1"/>
      </xdr:nvSpPr>
      <xdr:spPr>
        <a:xfrm>
          <a:off x="15798800" y="104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133610</xdr:rowOff>
    </xdr:from>
    <xdr:to>
      <xdr:col>22</xdr:col>
      <xdr:colOff>203200</xdr:colOff>
      <xdr:row>62</xdr:row>
      <xdr:rowOff>148109</xdr:rowOff>
    </xdr:to>
    <xdr:cxnSp macro="">
      <xdr:nvCxnSpPr>
        <xdr:cNvPr id="317" name="直線コネクタ 316"/>
        <xdr:cNvCxnSpPr/>
      </xdr:nvCxnSpPr>
      <xdr:spPr>
        <a:xfrm>
          <a:off x="14401800" y="10763510"/>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51843</xdr:rowOff>
    </xdr:from>
    <xdr:to>
      <xdr:col>22</xdr:col>
      <xdr:colOff>254000</xdr:colOff>
      <xdr:row>62</xdr:row>
      <xdr:rowOff>153443</xdr:rowOff>
    </xdr:to>
    <xdr:sp macro="" textlink="">
      <xdr:nvSpPr>
        <xdr:cNvPr id="318" name="フローチャート : 判断 317"/>
        <xdr:cNvSpPr/>
      </xdr:nvSpPr>
      <xdr:spPr>
        <a:xfrm>
          <a:off x="15240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163620</xdr:rowOff>
    </xdr:from>
    <xdr:ext cx="762000" cy="259045"/>
    <xdr:sp macro="" textlink="">
      <xdr:nvSpPr>
        <xdr:cNvPr id="319" name="テキスト ボックス 318"/>
        <xdr:cNvSpPr txBox="1"/>
      </xdr:nvSpPr>
      <xdr:spPr>
        <a:xfrm>
          <a:off x="14909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131861</xdr:rowOff>
    </xdr:from>
    <xdr:to>
      <xdr:col>21</xdr:col>
      <xdr:colOff>0</xdr:colOff>
      <xdr:row>62</xdr:row>
      <xdr:rowOff>133610</xdr:rowOff>
    </xdr:to>
    <xdr:cxnSp macro="">
      <xdr:nvCxnSpPr>
        <xdr:cNvPr id="320" name="直線コネクタ 319"/>
        <xdr:cNvCxnSpPr/>
      </xdr:nvCxnSpPr>
      <xdr:spPr>
        <a:xfrm>
          <a:off x="13512800" y="10761761"/>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38331</xdr:rowOff>
    </xdr:from>
    <xdr:to>
      <xdr:col>21</xdr:col>
      <xdr:colOff>50800</xdr:colOff>
      <xdr:row>62</xdr:row>
      <xdr:rowOff>139931</xdr:rowOff>
    </xdr:to>
    <xdr:sp macro="" textlink="">
      <xdr:nvSpPr>
        <xdr:cNvPr id="321" name="フローチャート : 判断 320"/>
        <xdr:cNvSpPr/>
      </xdr:nvSpPr>
      <xdr:spPr>
        <a:xfrm>
          <a:off x="14351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150108</xdr:rowOff>
    </xdr:from>
    <xdr:ext cx="762000" cy="259045"/>
    <xdr:sp macro="" textlink="">
      <xdr:nvSpPr>
        <xdr:cNvPr id="322" name="テキスト ボックス 321"/>
        <xdr:cNvSpPr txBox="1"/>
      </xdr:nvSpPr>
      <xdr:spPr>
        <a:xfrm>
          <a:off x="14020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38210</xdr:rowOff>
    </xdr:from>
    <xdr:to>
      <xdr:col>19</xdr:col>
      <xdr:colOff>533400</xdr:colOff>
      <xdr:row>62</xdr:row>
      <xdr:rowOff>139810</xdr:rowOff>
    </xdr:to>
    <xdr:sp macro="" textlink="">
      <xdr:nvSpPr>
        <xdr:cNvPr id="323" name="フローチャート : 判断 322"/>
        <xdr:cNvSpPr/>
      </xdr:nvSpPr>
      <xdr:spPr>
        <a:xfrm>
          <a:off x="13462000" y="106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149987</xdr:rowOff>
    </xdr:from>
    <xdr:ext cx="762000" cy="259045"/>
    <xdr:sp macro="" textlink="">
      <xdr:nvSpPr>
        <xdr:cNvPr id="324" name="テキスト ボックス 323"/>
        <xdr:cNvSpPr txBox="1"/>
      </xdr:nvSpPr>
      <xdr:spPr>
        <a:xfrm>
          <a:off x="13131800" y="1043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118254</xdr:rowOff>
    </xdr:from>
    <xdr:to>
      <xdr:col>24</xdr:col>
      <xdr:colOff>609600</xdr:colOff>
      <xdr:row>61</xdr:row>
      <xdr:rowOff>48404</xdr:rowOff>
    </xdr:to>
    <xdr:sp macro="" textlink="">
      <xdr:nvSpPr>
        <xdr:cNvPr id="330" name="円/楕円 329"/>
        <xdr:cNvSpPr/>
      </xdr:nvSpPr>
      <xdr:spPr>
        <a:xfrm>
          <a:off x="16967200" y="104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134781</xdr:rowOff>
    </xdr:from>
    <xdr:ext cx="762000" cy="259045"/>
    <xdr:sp macro="" textlink="">
      <xdr:nvSpPr>
        <xdr:cNvPr id="331" name="定員管理の状況該当値テキスト"/>
        <xdr:cNvSpPr txBox="1"/>
      </xdr:nvSpPr>
      <xdr:spPr>
        <a:xfrm>
          <a:off x="17106900" y="1025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105432</xdr:rowOff>
    </xdr:from>
    <xdr:to>
      <xdr:col>23</xdr:col>
      <xdr:colOff>457200</xdr:colOff>
      <xdr:row>63</xdr:row>
      <xdr:rowOff>35582</xdr:rowOff>
    </xdr:to>
    <xdr:sp macro="" textlink="">
      <xdr:nvSpPr>
        <xdr:cNvPr id="332" name="円/楕円 331"/>
        <xdr:cNvSpPr/>
      </xdr:nvSpPr>
      <xdr:spPr>
        <a:xfrm>
          <a:off x="16129000" y="107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20359</xdr:rowOff>
    </xdr:from>
    <xdr:ext cx="736600" cy="259045"/>
    <xdr:sp macro="" textlink="">
      <xdr:nvSpPr>
        <xdr:cNvPr id="333" name="テキスト ボックス 332"/>
        <xdr:cNvSpPr txBox="1"/>
      </xdr:nvSpPr>
      <xdr:spPr>
        <a:xfrm>
          <a:off x="15798800" y="1082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97309</xdr:rowOff>
    </xdr:from>
    <xdr:to>
      <xdr:col>22</xdr:col>
      <xdr:colOff>254000</xdr:colOff>
      <xdr:row>63</xdr:row>
      <xdr:rowOff>27459</xdr:rowOff>
    </xdr:to>
    <xdr:sp macro="" textlink="">
      <xdr:nvSpPr>
        <xdr:cNvPr id="334" name="円/楕円 333"/>
        <xdr:cNvSpPr/>
      </xdr:nvSpPr>
      <xdr:spPr>
        <a:xfrm>
          <a:off x="15240000" y="107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12236</xdr:rowOff>
    </xdr:from>
    <xdr:ext cx="762000" cy="259045"/>
    <xdr:sp macro="" textlink="">
      <xdr:nvSpPr>
        <xdr:cNvPr id="335" name="テキスト ボックス 334"/>
        <xdr:cNvSpPr txBox="1"/>
      </xdr:nvSpPr>
      <xdr:spPr>
        <a:xfrm>
          <a:off x="14909800" y="108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82810</xdr:rowOff>
    </xdr:from>
    <xdr:to>
      <xdr:col>21</xdr:col>
      <xdr:colOff>50800</xdr:colOff>
      <xdr:row>63</xdr:row>
      <xdr:rowOff>12960</xdr:rowOff>
    </xdr:to>
    <xdr:sp macro="" textlink="">
      <xdr:nvSpPr>
        <xdr:cNvPr id="336" name="円/楕円 335"/>
        <xdr:cNvSpPr/>
      </xdr:nvSpPr>
      <xdr:spPr>
        <a:xfrm>
          <a:off x="14351000" y="107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169187</xdr:rowOff>
    </xdr:from>
    <xdr:ext cx="762000" cy="259045"/>
    <xdr:sp macro="" textlink="">
      <xdr:nvSpPr>
        <xdr:cNvPr id="337" name="テキスト ボックス 336"/>
        <xdr:cNvSpPr txBox="1"/>
      </xdr:nvSpPr>
      <xdr:spPr>
        <a:xfrm>
          <a:off x="14020800" y="1079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81061</xdr:rowOff>
    </xdr:from>
    <xdr:to>
      <xdr:col>19</xdr:col>
      <xdr:colOff>533400</xdr:colOff>
      <xdr:row>63</xdr:row>
      <xdr:rowOff>11211</xdr:rowOff>
    </xdr:to>
    <xdr:sp macro="" textlink="">
      <xdr:nvSpPr>
        <xdr:cNvPr id="338" name="円/楕円 337"/>
        <xdr:cNvSpPr/>
      </xdr:nvSpPr>
      <xdr:spPr>
        <a:xfrm>
          <a:off x="13462000" y="107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167438</xdr:rowOff>
    </xdr:from>
    <xdr:ext cx="762000" cy="259045"/>
    <xdr:sp macro="" textlink="">
      <xdr:nvSpPr>
        <xdr:cNvPr id="339" name="テキスト ボックス 338"/>
        <xdr:cNvSpPr txBox="1"/>
      </xdr:nvSpPr>
      <xdr:spPr>
        <a:xfrm>
          <a:off x="13131800" y="1079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ポイント改善しています</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年度の算定期間（</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）と</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年度の算定期間（</a:t>
          </a:r>
          <a:r>
            <a:rPr kumimoji="1" lang="en-US" altLang="ja-JP" sz="1300">
              <a:solidFill>
                <a:schemeClr val="dk1"/>
              </a:solidFill>
              <a:effectLst/>
              <a:latin typeface="+mn-ea"/>
              <a:ea typeface="+mn-ea"/>
              <a:cs typeface="+mn-cs"/>
            </a:rPr>
            <a:t>H25</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）を比較して、法人２税の税収見込の増に伴い標準財政規模が増加したことや、通常債の償還額が減少したことが主な要因です。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今後は、現状の通常債残高</a:t>
          </a:r>
          <a:r>
            <a:rPr kumimoji="1" lang="ja-JP" altLang="en-US" sz="1300">
              <a:solidFill>
                <a:schemeClr val="dk1"/>
              </a:solidFill>
              <a:effectLst/>
              <a:latin typeface="+mn-ea"/>
              <a:ea typeface="+mn-ea"/>
              <a:cs typeface="+mn-cs"/>
            </a:rPr>
            <a:t>を増加させない範囲での県債発行や、多様な調達手法による県債発行コストの削減等により公債費の縮減に取り組み、実質公債費比率の上昇抑制に努めます</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3" name="テキスト ボックス 36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154517</xdr:rowOff>
    </xdr:to>
    <xdr:cxnSp macro="">
      <xdr:nvCxnSpPr>
        <xdr:cNvPr id="367" name="直線コネクタ 366"/>
        <xdr:cNvCxnSpPr/>
      </xdr:nvCxnSpPr>
      <xdr:spPr>
        <a:xfrm flipV="1">
          <a:off x="17018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6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69" name="直線コネクタ 36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26458</xdr:rowOff>
    </xdr:from>
    <xdr:to>
      <xdr:col>24</xdr:col>
      <xdr:colOff>558800</xdr:colOff>
      <xdr:row>40</xdr:row>
      <xdr:rowOff>127000</xdr:rowOff>
    </xdr:to>
    <xdr:cxnSp macro="">
      <xdr:nvCxnSpPr>
        <xdr:cNvPr id="372" name="直線コネクタ 371"/>
        <xdr:cNvCxnSpPr/>
      </xdr:nvCxnSpPr>
      <xdr:spPr>
        <a:xfrm flipV="1">
          <a:off x="16179800" y="688445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123419</xdr:rowOff>
    </xdr:from>
    <xdr:ext cx="762000" cy="259045"/>
    <xdr:sp macro="" textlink="">
      <xdr:nvSpPr>
        <xdr:cNvPr id="373" name="公債費負担の状況平均値テキスト"/>
        <xdr:cNvSpPr txBox="1"/>
      </xdr:nvSpPr>
      <xdr:spPr>
        <a:xfrm>
          <a:off x="17106900" y="6638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4" name="フローチャート : 判断 373"/>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56092</xdr:rowOff>
    </xdr:to>
    <xdr:cxnSp macro="">
      <xdr:nvCxnSpPr>
        <xdr:cNvPr id="375" name="直線コネクタ 374"/>
        <xdr:cNvCxnSpPr/>
      </xdr:nvCxnSpPr>
      <xdr:spPr>
        <a:xfrm flipV="1">
          <a:off x="15290800" y="698500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76" name="フローチャート : 判断 37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77" name="テキスト ボックス 37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56092</xdr:rowOff>
    </xdr:from>
    <xdr:to>
      <xdr:col>22</xdr:col>
      <xdr:colOff>203200</xdr:colOff>
      <xdr:row>41</xdr:row>
      <xdr:rowOff>136525</xdr:rowOff>
    </xdr:to>
    <xdr:cxnSp macro="">
      <xdr:nvCxnSpPr>
        <xdr:cNvPr id="378" name="直線コネクタ 377"/>
        <xdr:cNvCxnSpPr/>
      </xdr:nvCxnSpPr>
      <xdr:spPr>
        <a:xfrm flipV="1">
          <a:off x="14401800" y="70855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136525</xdr:rowOff>
    </xdr:from>
    <xdr:to>
      <xdr:col>22</xdr:col>
      <xdr:colOff>254000</xdr:colOff>
      <xdr:row>41</xdr:row>
      <xdr:rowOff>66675</xdr:rowOff>
    </xdr:to>
    <xdr:sp macro="" textlink="">
      <xdr:nvSpPr>
        <xdr:cNvPr id="379" name="フローチャート : 判断 378"/>
        <xdr:cNvSpPr/>
      </xdr:nvSpPr>
      <xdr:spPr>
        <a:xfrm>
          <a:off x="15240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76852</xdr:rowOff>
    </xdr:from>
    <xdr:ext cx="762000" cy="259045"/>
    <xdr:sp macro="" textlink="">
      <xdr:nvSpPr>
        <xdr:cNvPr id="380" name="テキスト ボックス 379"/>
        <xdr:cNvSpPr txBox="1"/>
      </xdr:nvSpPr>
      <xdr:spPr>
        <a:xfrm>
          <a:off x="1490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136525</xdr:rowOff>
    </xdr:from>
    <xdr:to>
      <xdr:col>21</xdr:col>
      <xdr:colOff>0</xdr:colOff>
      <xdr:row>41</xdr:row>
      <xdr:rowOff>156633</xdr:rowOff>
    </xdr:to>
    <xdr:cxnSp macro="">
      <xdr:nvCxnSpPr>
        <xdr:cNvPr id="381" name="直線コネクタ 380"/>
        <xdr:cNvCxnSpPr/>
      </xdr:nvCxnSpPr>
      <xdr:spPr>
        <a:xfrm flipV="1">
          <a:off x="13512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82" name="フローチャート : 判断 381"/>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83" name="テキスト ボックス 382"/>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384" name="フローチャート : 判断 383"/>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385" name="テキスト ボックス 384"/>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147108</xdr:rowOff>
    </xdr:from>
    <xdr:to>
      <xdr:col>24</xdr:col>
      <xdr:colOff>609600</xdr:colOff>
      <xdr:row>40</xdr:row>
      <xdr:rowOff>77258</xdr:rowOff>
    </xdr:to>
    <xdr:sp macro="" textlink="">
      <xdr:nvSpPr>
        <xdr:cNvPr id="391" name="円/楕円 390"/>
        <xdr:cNvSpPr/>
      </xdr:nvSpPr>
      <xdr:spPr>
        <a:xfrm>
          <a:off x="16967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119185</xdr:rowOff>
    </xdr:from>
    <xdr:ext cx="762000" cy="259045"/>
    <xdr:sp macro="" textlink="">
      <xdr:nvSpPr>
        <xdr:cNvPr id="392" name="公債費負担の状況該当値テキスト"/>
        <xdr:cNvSpPr txBox="1"/>
      </xdr:nvSpPr>
      <xdr:spPr>
        <a:xfrm>
          <a:off x="17106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3" name="円/楕円 392"/>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4" name="テキスト ボックス 39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5292</xdr:rowOff>
    </xdr:from>
    <xdr:to>
      <xdr:col>22</xdr:col>
      <xdr:colOff>254000</xdr:colOff>
      <xdr:row>41</xdr:row>
      <xdr:rowOff>106892</xdr:rowOff>
    </xdr:to>
    <xdr:sp macro="" textlink="">
      <xdr:nvSpPr>
        <xdr:cNvPr id="395" name="円/楕円 394"/>
        <xdr:cNvSpPr/>
      </xdr:nvSpPr>
      <xdr:spPr>
        <a:xfrm>
          <a:off x="15240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91669</xdr:rowOff>
    </xdr:from>
    <xdr:ext cx="762000" cy="259045"/>
    <xdr:sp macro="" textlink="">
      <xdr:nvSpPr>
        <xdr:cNvPr id="396" name="テキスト ボックス 395"/>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85725</xdr:rowOff>
    </xdr:from>
    <xdr:to>
      <xdr:col>21</xdr:col>
      <xdr:colOff>50800</xdr:colOff>
      <xdr:row>42</xdr:row>
      <xdr:rowOff>15875</xdr:rowOff>
    </xdr:to>
    <xdr:sp macro="" textlink="">
      <xdr:nvSpPr>
        <xdr:cNvPr id="397" name="円/楕円 396"/>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xdr:rowOff>
    </xdr:from>
    <xdr:ext cx="762000" cy="259045"/>
    <xdr:sp macro="" textlink="">
      <xdr:nvSpPr>
        <xdr:cNvPr id="398" name="テキスト ボックス 397"/>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399" name="円/楕円 398"/>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20760</xdr:rowOff>
    </xdr:from>
    <xdr:ext cx="762000" cy="259045"/>
    <xdr:sp macro="" textlink="">
      <xdr:nvSpPr>
        <xdr:cNvPr id="400" name="テキスト ボックス 39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4.9</a:t>
          </a:r>
          <a:r>
            <a:rPr kumimoji="1" lang="ja-JP" altLang="ja-JP" sz="1300">
              <a:solidFill>
                <a:schemeClr val="dk1"/>
              </a:solidFill>
              <a:effectLst/>
              <a:latin typeface="+mn-ea"/>
              <a:ea typeface="+mn-ea"/>
              <a:cs typeface="+mn-cs"/>
            </a:rPr>
            <a:t>ポイント悪化しています</a:t>
          </a:r>
          <a:r>
            <a:rPr kumimoji="1" lang="ja-JP" altLang="en-US" sz="1300">
              <a:solidFill>
                <a:schemeClr val="dk1"/>
              </a:solidFill>
              <a:effectLst/>
              <a:latin typeface="+mn-ea"/>
              <a:ea typeface="+mn-ea"/>
              <a:cs typeface="+mn-cs"/>
            </a:rPr>
            <a:t>。これは、将来負担額から差し引くことができる県債管理基金等の充当可能財源が</a:t>
          </a:r>
          <a:r>
            <a:rPr kumimoji="1" lang="ja-JP" altLang="ja-JP" sz="1300">
              <a:solidFill>
                <a:schemeClr val="dk1"/>
              </a:solidFill>
              <a:effectLst/>
              <a:latin typeface="+mn-ea"/>
              <a:ea typeface="+mn-ea"/>
              <a:cs typeface="+mn-cs"/>
            </a:rPr>
            <a:t>減少したことが主な要因です。</a:t>
          </a:r>
          <a:endParaRPr lang="ja-JP" altLang="ja-JP" sz="1300">
            <a:effectLst/>
            <a:latin typeface="+mn-ea"/>
            <a:ea typeface="+mn-ea"/>
          </a:endParaRPr>
        </a:p>
        <a:p>
          <a:pPr eaLnBrk="1" fontAlgn="auto" latinLnBrk="0" hangingPunct="1"/>
          <a:r>
            <a:rPr kumimoji="1" lang="ja-JP" altLang="en-US" sz="1300">
              <a:solidFill>
                <a:schemeClr val="dk1"/>
              </a:solidFill>
              <a:effectLst/>
              <a:latin typeface="+mn-ea"/>
              <a:ea typeface="+mn-ea"/>
              <a:cs typeface="+mn-cs"/>
            </a:rPr>
            <a:t>今後は、財政調整用の基金に頼らない収支が均衡した財政運営を目指し、活用可能な基金を一定程度確保することなどにより、将来負担額の減少に努めます。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3016</xdr:rowOff>
    </xdr:from>
    <xdr:to>
      <xdr:col>24</xdr:col>
      <xdr:colOff>558800</xdr:colOff>
      <xdr:row>22</xdr:row>
      <xdr:rowOff>155353</xdr:rowOff>
    </xdr:to>
    <xdr:cxnSp macro="">
      <xdr:nvCxnSpPr>
        <xdr:cNvPr id="424" name="直線コネクタ 423"/>
        <xdr:cNvCxnSpPr/>
      </xdr:nvCxnSpPr>
      <xdr:spPr>
        <a:xfrm flipV="1">
          <a:off x="17018000" y="2574766"/>
          <a:ext cx="0" cy="1352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127430</xdr:rowOff>
    </xdr:from>
    <xdr:ext cx="762000" cy="259045"/>
    <xdr:sp macro="" textlink="">
      <xdr:nvSpPr>
        <xdr:cNvPr id="425" name="将来負担の状況最小値テキスト"/>
        <xdr:cNvSpPr txBox="1"/>
      </xdr:nvSpPr>
      <xdr:spPr>
        <a:xfrm>
          <a:off x="17106900" y="389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324.7</a:t>
          </a:r>
          <a:endParaRPr kumimoji="1" lang="ja-JP" altLang="en-US" sz="1000" b="1">
            <a:latin typeface="ＭＳ Ｐゴシック"/>
          </a:endParaRPr>
        </a:p>
      </xdr:txBody>
    </xdr:sp>
    <xdr:clientData/>
  </xdr:oneCellAnchor>
  <xdr:twoCellAnchor>
    <xdr:from>
      <xdr:col>24</xdr:col>
      <xdr:colOff>469900</xdr:colOff>
      <xdr:row>22</xdr:row>
      <xdr:rowOff>155353</xdr:rowOff>
    </xdr:from>
    <xdr:to>
      <xdr:col>24</xdr:col>
      <xdr:colOff>647700</xdr:colOff>
      <xdr:row>22</xdr:row>
      <xdr:rowOff>155353</xdr:rowOff>
    </xdr:to>
    <xdr:cxnSp macro="">
      <xdr:nvCxnSpPr>
        <xdr:cNvPr id="426" name="直線コネクタ 425"/>
        <xdr:cNvCxnSpPr/>
      </xdr:nvCxnSpPr>
      <xdr:spPr>
        <a:xfrm>
          <a:off x="16929100" y="39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89393</xdr:rowOff>
    </xdr:from>
    <xdr:ext cx="762000" cy="259045"/>
    <xdr:sp macro="" textlink="">
      <xdr:nvSpPr>
        <xdr:cNvPr id="427" name="将来負担の状況最大値テキスト"/>
        <xdr:cNvSpPr txBox="1"/>
      </xdr:nvSpPr>
      <xdr:spPr>
        <a:xfrm>
          <a:off x="17106900" y="231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24</xdr:col>
      <xdr:colOff>469900</xdr:colOff>
      <xdr:row>15</xdr:row>
      <xdr:rowOff>3016</xdr:rowOff>
    </xdr:from>
    <xdr:to>
      <xdr:col>24</xdr:col>
      <xdr:colOff>647700</xdr:colOff>
      <xdr:row>15</xdr:row>
      <xdr:rowOff>3016</xdr:rowOff>
    </xdr:to>
    <xdr:cxnSp macro="">
      <xdr:nvCxnSpPr>
        <xdr:cNvPr id="428" name="直線コネクタ 427"/>
        <xdr:cNvCxnSpPr/>
      </xdr:nvCxnSpPr>
      <xdr:spPr>
        <a:xfrm>
          <a:off x="16929100" y="257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56801</xdr:rowOff>
    </xdr:from>
    <xdr:to>
      <xdr:col>24</xdr:col>
      <xdr:colOff>558800</xdr:colOff>
      <xdr:row>19</xdr:row>
      <xdr:rowOff>86360</xdr:rowOff>
    </xdr:to>
    <xdr:cxnSp macro="">
      <xdr:nvCxnSpPr>
        <xdr:cNvPr id="429" name="直線コネクタ 428"/>
        <xdr:cNvCxnSpPr/>
      </xdr:nvCxnSpPr>
      <xdr:spPr>
        <a:xfrm>
          <a:off x="16179800" y="3314351"/>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31704</xdr:rowOff>
    </xdr:from>
    <xdr:ext cx="762000" cy="259045"/>
    <xdr:sp macro="" textlink="">
      <xdr:nvSpPr>
        <xdr:cNvPr id="430" name="将来負担の状況平均値テキスト"/>
        <xdr:cNvSpPr txBox="1"/>
      </xdr:nvSpPr>
      <xdr:spPr>
        <a:xfrm>
          <a:off x="17106900" y="2946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196.2</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15177</xdr:rowOff>
    </xdr:from>
    <xdr:to>
      <xdr:col>24</xdr:col>
      <xdr:colOff>609600</xdr:colOff>
      <xdr:row>18</xdr:row>
      <xdr:rowOff>116777</xdr:rowOff>
    </xdr:to>
    <xdr:sp macro="" textlink="">
      <xdr:nvSpPr>
        <xdr:cNvPr id="431" name="フローチャート : 判断 430"/>
        <xdr:cNvSpPr/>
      </xdr:nvSpPr>
      <xdr:spPr>
        <a:xfrm>
          <a:off x="16967200" y="310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56801</xdr:rowOff>
    </xdr:from>
    <xdr:to>
      <xdr:col>23</xdr:col>
      <xdr:colOff>406400</xdr:colOff>
      <xdr:row>19</xdr:row>
      <xdr:rowOff>97218</xdr:rowOff>
    </xdr:to>
    <xdr:cxnSp macro="">
      <xdr:nvCxnSpPr>
        <xdr:cNvPr id="432" name="直線コネクタ 431"/>
        <xdr:cNvCxnSpPr/>
      </xdr:nvCxnSpPr>
      <xdr:spPr>
        <a:xfrm flipV="1">
          <a:off x="15290800" y="3314351"/>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15780</xdr:rowOff>
    </xdr:from>
    <xdr:to>
      <xdr:col>23</xdr:col>
      <xdr:colOff>457200</xdr:colOff>
      <xdr:row>18</xdr:row>
      <xdr:rowOff>117380</xdr:rowOff>
    </xdr:to>
    <xdr:sp macro="" textlink="">
      <xdr:nvSpPr>
        <xdr:cNvPr id="433" name="フローチャート : 判断 432"/>
        <xdr:cNvSpPr/>
      </xdr:nvSpPr>
      <xdr:spPr>
        <a:xfrm>
          <a:off x="161290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127557</xdr:rowOff>
    </xdr:from>
    <xdr:ext cx="736600" cy="259045"/>
    <xdr:sp macro="" textlink="">
      <xdr:nvSpPr>
        <xdr:cNvPr id="434" name="テキスト ボックス 433"/>
        <xdr:cNvSpPr txBox="1"/>
      </xdr:nvSpPr>
      <xdr:spPr>
        <a:xfrm>
          <a:off x="15798800" y="28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97218</xdr:rowOff>
    </xdr:from>
    <xdr:to>
      <xdr:col>22</xdr:col>
      <xdr:colOff>203200</xdr:colOff>
      <xdr:row>19</xdr:row>
      <xdr:rowOff>153321</xdr:rowOff>
    </xdr:to>
    <xdr:cxnSp macro="">
      <xdr:nvCxnSpPr>
        <xdr:cNvPr id="435" name="直線コネクタ 434"/>
        <xdr:cNvCxnSpPr/>
      </xdr:nvCxnSpPr>
      <xdr:spPr>
        <a:xfrm flipV="1">
          <a:off x="14401800" y="3354768"/>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96012</xdr:rowOff>
    </xdr:from>
    <xdr:to>
      <xdr:col>22</xdr:col>
      <xdr:colOff>254000</xdr:colOff>
      <xdr:row>19</xdr:row>
      <xdr:rowOff>26162</xdr:rowOff>
    </xdr:to>
    <xdr:sp macro="" textlink="">
      <xdr:nvSpPr>
        <xdr:cNvPr id="436" name="フローチャート : 判断 435"/>
        <xdr:cNvSpPr/>
      </xdr:nvSpPr>
      <xdr:spPr>
        <a:xfrm>
          <a:off x="15240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36339</xdr:rowOff>
    </xdr:from>
    <xdr:ext cx="762000" cy="259045"/>
    <xdr:sp macro="" textlink="">
      <xdr:nvSpPr>
        <xdr:cNvPr id="437" name="テキスト ボックス 436"/>
        <xdr:cNvSpPr txBox="1"/>
      </xdr:nvSpPr>
      <xdr:spPr>
        <a:xfrm>
          <a:off x="14909800" y="295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153321</xdr:rowOff>
    </xdr:from>
    <xdr:to>
      <xdr:col>21</xdr:col>
      <xdr:colOff>0</xdr:colOff>
      <xdr:row>19</xdr:row>
      <xdr:rowOff>165386</xdr:rowOff>
    </xdr:to>
    <xdr:cxnSp macro="">
      <xdr:nvCxnSpPr>
        <xdr:cNvPr id="438" name="直線コネクタ 437"/>
        <xdr:cNvCxnSpPr/>
      </xdr:nvCxnSpPr>
      <xdr:spPr>
        <a:xfrm flipV="1">
          <a:off x="13512800" y="34108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12636</xdr:rowOff>
    </xdr:from>
    <xdr:to>
      <xdr:col>21</xdr:col>
      <xdr:colOff>50800</xdr:colOff>
      <xdr:row>19</xdr:row>
      <xdr:rowOff>114236</xdr:rowOff>
    </xdr:to>
    <xdr:sp macro="" textlink="">
      <xdr:nvSpPr>
        <xdr:cNvPr id="439" name="フローチャート : 判断 438"/>
        <xdr:cNvSpPr/>
      </xdr:nvSpPr>
      <xdr:spPr>
        <a:xfrm>
          <a:off x="14351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124413</xdr:rowOff>
    </xdr:from>
    <xdr:ext cx="762000" cy="259045"/>
    <xdr:sp macro="" textlink="">
      <xdr:nvSpPr>
        <xdr:cNvPr id="440" name="テキスト ボックス 439"/>
        <xdr:cNvSpPr txBox="1"/>
      </xdr:nvSpPr>
      <xdr:spPr>
        <a:xfrm>
          <a:off x="14020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75978</xdr:rowOff>
    </xdr:from>
    <xdr:to>
      <xdr:col>19</xdr:col>
      <xdr:colOff>533400</xdr:colOff>
      <xdr:row>20</xdr:row>
      <xdr:rowOff>6128</xdr:rowOff>
    </xdr:to>
    <xdr:sp macro="" textlink="">
      <xdr:nvSpPr>
        <xdr:cNvPr id="441" name="フローチャート : 判断 440"/>
        <xdr:cNvSpPr/>
      </xdr:nvSpPr>
      <xdr:spPr>
        <a:xfrm>
          <a:off x="13462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16305</xdr:rowOff>
    </xdr:from>
    <xdr:ext cx="762000" cy="259045"/>
    <xdr:sp macro="" textlink="">
      <xdr:nvSpPr>
        <xdr:cNvPr id="442" name="テキスト ボックス 441"/>
        <xdr:cNvSpPr txBox="1"/>
      </xdr:nvSpPr>
      <xdr:spPr>
        <a:xfrm>
          <a:off x="13131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35560</xdr:rowOff>
    </xdr:from>
    <xdr:to>
      <xdr:col>24</xdr:col>
      <xdr:colOff>609600</xdr:colOff>
      <xdr:row>19</xdr:row>
      <xdr:rowOff>137160</xdr:rowOff>
    </xdr:to>
    <xdr:sp macro="" textlink="">
      <xdr:nvSpPr>
        <xdr:cNvPr id="448" name="円/楕円 447"/>
        <xdr:cNvSpPr/>
      </xdr:nvSpPr>
      <xdr:spPr>
        <a:xfrm>
          <a:off x="169672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7637</xdr:rowOff>
    </xdr:from>
    <xdr:ext cx="762000" cy="259045"/>
    <xdr:sp macro="" textlink="">
      <xdr:nvSpPr>
        <xdr:cNvPr id="449" name="将来負担の状況該当値テキスト"/>
        <xdr:cNvSpPr txBox="1"/>
      </xdr:nvSpPr>
      <xdr:spPr>
        <a:xfrm>
          <a:off x="17106900" y="326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6001</xdr:rowOff>
    </xdr:from>
    <xdr:to>
      <xdr:col>23</xdr:col>
      <xdr:colOff>457200</xdr:colOff>
      <xdr:row>19</xdr:row>
      <xdr:rowOff>107601</xdr:rowOff>
    </xdr:to>
    <xdr:sp macro="" textlink="">
      <xdr:nvSpPr>
        <xdr:cNvPr id="450" name="円/楕円 449"/>
        <xdr:cNvSpPr/>
      </xdr:nvSpPr>
      <xdr:spPr>
        <a:xfrm>
          <a:off x="16129000" y="32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92378</xdr:rowOff>
    </xdr:from>
    <xdr:ext cx="736600" cy="259045"/>
    <xdr:sp macro="" textlink="">
      <xdr:nvSpPr>
        <xdr:cNvPr id="451" name="テキスト ボックス 450"/>
        <xdr:cNvSpPr txBox="1"/>
      </xdr:nvSpPr>
      <xdr:spPr>
        <a:xfrm>
          <a:off x="15798800" y="334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46418</xdr:rowOff>
    </xdr:from>
    <xdr:to>
      <xdr:col>22</xdr:col>
      <xdr:colOff>254000</xdr:colOff>
      <xdr:row>19</xdr:row>
      <xdr:rowOff>148018</xdr:rowOff>
    </xdr:to>
    <xdr:sp macro="" textlink="">
      <xdr:nvSpPr>
        <xdr:cNvPr id="452" name="円/楕円 451"/>
        <xdr:cNvSpPr/>
      </xdr:nvSpPr>
      <xdr:spPr>
        <a:xfrm>
          <a:off x="15240000" y="33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132795</xdr:rowOff>
    </xdr:from>
    <xdr:ext cx="762000" cy="259045"/>
    <xdr:sp macro="" textlink="">
      <xdr:nvSpPr>
        <xdr:cNvPr id="453" name="テキスト ボックス 452"/>
        <xdr:cNvSpPr txBox="1"/>
      </xdr:nvSpPr>
      <xdr:spPr>
        <a:xfrm>
          <a:off x="14909800" y="339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102521</xdr:rowOff>
    </xdr:from>
    <xdr:to>
      <xdr:col>21</xdr:col>
      <xdr:colOff>50800</xdr:colOff>
      <xdr:row>20</xdr:row>
      <xdr:rowOff>32671</xdr:rowOff>
    </xdr:to>
    <xdr:sp macro="" textlink="">
      <xdr:nvSpPr>
        <xdr:cNvPr id="454" name="円/楕円 453"/>
        <xdr:cNvSpPr/>
      </xdr:nvSpPr>
      <xdr:spPr>
        <a:xfrm>
          <a:off x="14351000" y="33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17448</xdr:rowOff>
    </xdr:from>
    <xdr:ext cx="762000" cy="259045"/>
    <xdr:sp macro="" textlink="">
      <xdr:nvSpPr>
        <xdr:cNvPr id="455" name="テキスト ボックス 454"/>
        <xdr:cNvSpPr txBox="1"/>
      </xdr:nvSpPr>
      <xdr:spPr>
        <a:xfrm>
          <a:off x="14020800" y="344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114586</xdr:rowOff>
    </xdr:from>
    <xdr:to>
      <xdr:col>19</xdr:col>
      <xdr:colOff>533400</xdr:colOff>
      <xdr:row>20</xdr:row>
      <xdr:rowOff>44736</xdr:rowOff>
    </xdr:to>
    <xdr:sp macro="" textlink="">
      <xdr:nvSpPr>
        <xdr:cNvPr id="456" name="円/楕円 455"/>
        <xdr:cNvSpPr/>
      </xdr:nvSpPr>
      <xdr:spPr>
        <a:xfrm>
          <a:off x="13462000" y="33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29513</xdr:rowOff>
    </xdr:from>
    <xdr:ext cx="762000" cy="259045"/>
    <xdr:sp macro="" textlink="">
      <xdr:nvSpPr>
        <xdr:cNvPr id="457" name="テキスト ボックス 456"/>
        <xdr:cNvSpPr txBox="1"/>
      </xdr:nvSpPr>
      <xdr:spPr>
        <a:xfrm>
          <a:off x="13131800" y="34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ポイント悪化しています。</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人事委員会勧告に伴い給与改定を行ったことが主な要因です。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本県では、平成</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年度までに、集中改革プラン等に基づき、一般行政職で</a:t>
          </a:r>
          <a:r>
            <a:rPr kumimoji="1" lang="en-US" altLang="ja-JP" sz="1300">
              <a:solidFill>
                <a:schemeClr val="dk1"/>
              </a:solidFill>
              <a:effectLst/>
              <a:latin typeface="+mn-ea"/>
              <a:ea typeface="+mn-ea"/>
              <a:cs typeface="+mn-cs"/>
            </a:rPr>
            <a:t>1,472</a:t>
          </a:r>
          <a:r>
            <a:rPr kumimoji="1" lang="ja-JP" altLang="ja-JP" sz="1300">
              <a:solidFill>
                <a:schemeClr val="dk1"/>
              </a:solidFill>
              <a:effectLst/>
              <a:latin typeface="+mn-ea"/>
              <a:ea typeface="+mn-ea"/>
              <a:cs typeface="+mn-cs"/>
            </a:rPr>
            <a:t>人の職員を削減するなど、総人件費の抑制などに努めたこと等により、グループ内の平均値と比べて低い値となっています。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42</xdr:row>
      <xdr:rowOff>12700</xdr:rowOff>
    </xdr:to>
    <xdr:cxnSp macro="">
      <xdr:nvCxnSpPr>
        <xdr:cNvPr id="58" name="直線コネクタ 57"/>
        <xdr:cNvCxnSpPr/>
      </xdr:nvCxnSpPr>
      <xdr:spPr>
        <a:xfrm flipV="1">
          <a:off x="4826000" y="59105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59"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0" name="直線コネクタ 59"/>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37</xdr:row>
      <xdr:rowOff>69850</xdr:rowOff>
    </xdr:to>
    <xdr:cxnSp macro="">
      <xdr:nvCxnSpPr>
        <xdr:cNvPr id="63" name="直線コネクタ 62"/>
        <xdr:cNvCxnSpPr/>
      </xdr:nvCxnSpPr>
      <xdr:spPr>
        <a:xfrm>
          <a:off x="3987800" y="6184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4"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5" name="フローチャート :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36</xdr:row>
      <xdr:rowOff>12700</xdr:rowOff>
    </xdr:to>
    <xdr:cxnSp macro="">
      <xdr:nvCxnSpPr>
        <xdr:cNvPr id="66" name="直線コネクタ 65"/>
        <xdr:cNvCxnSpPr/>
      </xdr:nvCxnSpPr>
      <xdr:spPr>
        <a:xfrm>
          <a:off x="3098800" y="58191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87630</xdr:rowOff>
    </xdr:from>
    <xdr:to>
      <xdr:col>5</xdr:col>
      <xdr:colOff>600075</xdr:colOff>
      <xdr:row>38</xdr:row>
      <xdr:rowOff>17780</xdr:rowOff>
    </xdr:to>
    <xdr:sp macro="" textlink="">
      <xdr:nvSpPr>
        <xdr:cNvPr id="67" name="フローチャート : 判断 66"/>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68" name="テキスト ボックス 6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35</xdr:row>
      <xdr:rowOff>46990</xdr:rowOff>
    </xdr:to>
    <xdr:cxnSp macro="">
      <xdr:nvCxnSpPr>
        <xdr:cNvPr id="69" name="直線コネクタ 68"/>
        <xdr:cNvCxnSpPr/>
      </xdr:nvCxnSpPr>
      <xdr:spPr>
        <a:xfrm flipV="1">
          <a:off x="2209800" y="5819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0" name="フローチャート : 判断 69"/>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1" name="テキスト ボックス 70"/>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37</xdr:row>
      <xdr:rowOff>115570</xdr:rowOff>
    </xdr:to>
    <xdr:cxnSp macro="">
      <xdr:nvCxnSpPr>
        <xdr:cNvPr id="72" name="直線コネクタ 71"/>
        <xdr:cNvCxnSpPr/>
      </xdr:nvCxnSpPr>
      <xdr:spPr>
        <a:xfrm flipV="1">
          <a:off x="1320800" y="60477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64770</xdr:rowOff>
    </xdr:from>
    <xdr:to>
      <xdr:col>3</xdr:col>
      <xdr:colOff>193675</xdr:colOff>
      <xdr:row>37</xdr:row>
      <xdr:rowOff>166370</xdr:rowOff>
    </xdr:to>
    <xdr:sp macro="" textlink="">
      <xdr:nvSpPr>
        <xdr:cNvPr id="73" name="フローチャート : 判断 72"/>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74" name="テキスト ボックス 73"/>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75" name="フローチャート : 判断 74"/>
        <xdr:cNvSpPr/>
      </xdr:nvSpPr>
      <xdr:spPr>
        <a:xfrm>
          <a:off x="1270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76" name="テキスト ボックス 75"/>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2" name="円/楕円 81"/>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3"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4" name="円/楕円 83"/>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5" name="テキスト ボックス 84"/>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6" name="円/楕円 85"/>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87" name="テキスト ボックス 86"/>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8" name="円/楕円 87"/>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89" name="テキスト ボックス 88"/>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0" name="円/楕円 89"/>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91" name="テキスト ボックス 90"/>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期間を通して、ほぼ横這いとなっており、グループ内の平均値と同程度の値となっています。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行政経営革新プログラムに基づ</a:t>
          </a:r>
          <a:r>
            <a:rPr kumimoji="1" lang="ja-JP" altLang="en-US" sz="1300">
              <a:solidFill>
                <a:schemeClr val="dk1"/>
              </a:solidFill>
              <a:effectLst/>
              <a:latin typeface="+mn-ea"/>
              <a:ea typeface="+mn-ea"/>
              <a:cs typeface="+mn-cs"/>
            </a:rPr>
            <a:t>く</a:t>
          </a:r>
          <a:r>
            <a:rPr kumimoji="1" lang="ja-JP" altLang="ja-JP" sz="1300">
              <a:solidFill>
                <a:schemeClr val="dk1"/>
              </a:solidFill>
              <a:effectLst/>
              <a:latin typeface="+mn-ea"/>
              <a:ea typeface="+mn-ea"/>
              <a:cs typeface="+mn-cs"/>
            </a:rPr>
            <a:t>事業のスクラップアンドビルドを徹底するなど、</a:t>
          </a:r>
          <a:r>
            <a:rPr kumimoji="1" lang="ja-JP" altLang="en-US" sz="1300">
              <a:solidFill>
                <a:schemeClr val="dk1"/>
              </a:solidFill>
              <a:effectLst/>
              <a:latin typeface="+mn-ea"/>
              <a:ea typeface="+mn-ea"/>
              <a:cs typeface="+mn-cs"/>
            </a:rPr>
            <a:t>今後も</a:t>
          </a:r>
          <a:r>
            <a:rPr kumimoji="1" lang="ja-JP" altLang="ja-JP" sz="1300">
              <a:solidFill>
                <a:schemeClr val="dk1"/>
              </a:solidFill>
              <a:effectLst/>
              <a:latin typeface="+mn-ea"/>
              <a:ea typeface="+mn-ea"/>
              <a:cs typeface="+mn-cs"/>
            </a:rPr>
            <a:t>歳出のスリム化に向けた取組を継続していきます。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69850</xdr:rowOff>
    </xdr:to>
    <xdr:cxnSp macro="">
      <xdr:nvCxnSpPr>
        <xdr:cNvPr id="115" name="直線コネクタ 114"/>
        <xdr:cNvCxnSpPr/>
      </xdr:nvCxnSpPr>
      <xdr:spPr>
        <a:xfrm flipV="1">
          <a:off x="16510000" y="257302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6"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7" name="直線コネクタ 116"/>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8"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19" name="直線コネクタ 118"/>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81280</xdr:rowOff>
    </xdr:from>
    <xdr:to>
      <xdr:col>24</xdr:col>
      <xdr:colOff>22225</xdr:colOff>
      <xdr:row>18</xdr:row>
      <xdr:rowOff>127000</xdr:rowOff>
    </xdr:to>
    <xdr:cxnSp macro="">
      <xdr:nvCxnSpPr>
        <xdr:cNvPr id="120" name="直線コネクタ 119"/>
        <xdr:cNvCxnSpPr/>
      </xdr:nvCxnSpPr>
      <xdr:spPr>
        <a:xfrm>
          <a:off x="15671800" y="3167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1"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2" name="フローチャート : 判断 121"/>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35560</xdr:rowOff>
    </xdr:from>
    <xdr:to>
      <xdr:col>22</xdr:col>
      <xdr:colOff>555625</xdr:colOff>
      <xdr:row>18</xdr:row>
      <xdr:rowOff>81280</xdr:rowOff>
    </xdr:to>
    <xdr:cxnSp macro="">
      <xdr:nvCxnSpPr>
        <xdr:cNvPr id="123" name="直線コネクタ 122"/>
        <xdr:cNvCxnSpPr/>
      </xdr:nvCxnSpPr>
      <xdr:spPr>
        <a:xfrm>
          <a:off x="14782800" y="3121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76200</xdr:rowOff>
    </xdr:from>
    <xdr:to>
      <xdr:col>22</xdr:col>
      <xdr:colOff>606425</xdr:colOff>
      <xdr:row>19</xdr:row>
      <xdr:rowOff>6350</xdr:rowOff>
    </xdr:to>
    <xdr:sp macro="" textlink="">
      <xdr:nvSpPr>
        <xdr:cNvPr id="124" name="フローチャート : 判断 123"/>
        <xdr:cNvSpPr/>
      </xdr:nvSpPr>
      <xdr:spPr>
        <a:xfrm>
          <a:off x="15621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25" name="テキスト ボックス 12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35560</xdr:rowOff>
    </xdr:from>
    <xdr:to>
      <xdr:col>21</xdr:col>
      <xdr:colOff>352425</xdr:colOff>
      <xdr:row>18</xdr:row>
      <xdr:rowOff>35560</xdr:rowOff>
    </xdr:to>
    <xdr:cxnSp macro="">
      <xdr:nvCxnSpPr>
        <xdr:cNvPr id="126" name="直線コネクタ 125"/>
        <xdr:cNvCxnSpPr/>
      </xdr:nvCxnSpPr>
      <xdr:spPr>
        <a:xfrm>
          <a:off x="13893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7" name="フローチャート : 判断 126"/>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8" name="テキスト ボックス 127"/>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35560</xdr:rowOff>
    </xdr:from>
    <xdr:to>
      <xdr:col>20</xdr:col>
      <xdr:colOff>149225</xdr:colOff>
      <xdr:row>18</xdr:row>
      <xdr:rowOff>35560</xdr:rowOff>
    </xdr:to>
    <xdr:cxnSp macro="">
      <xdr:nvCxnSpPr>
        <xdr:cNvPr id="129" name="直線コネクタ 128"/>
        <xdr:cNvCxnSpPr/>
      </xdr:nvCxnSpPr>
      <xdr:spPr>
        <a:xfrm>
          <a:off x="13004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0" name="フローチャート : 判断 129"/>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1" name="テキスト ボックス 13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30480</xdr:rowOff>
    </xdr:from>
    <xdr:to>
      <xdr:col>18</xdr:col>
      <xdr:colOff>682625</xdr:colOff>
      <xdr:row>18</xdr:row>
      <xdr:rowOff>132080</xdr:rowOff>
    </xdr:to>
    <xdr:sp macro="" textlink="">
      <xdr:nvSpPr>
        <xdr:cNvPr id="132" name="フローチャート : 判断 131"/>
        <xdr:cNvSpPr/>
      </xdr:nvSpPr>
      <xdr:spPr>
        <a:xfrm>
          <a:off x="12954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116857</xdr:rowOff>
    </xdr:from>
    <xdr:ext cx="762000" cy="259045"/>
    <xdr:sp macro="" textlink="">
      <xdr:nvSpPr>
        <xdr:cNvPr id="133" name="テキスト ボックス 13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39" name="円/楕円 138"/>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48277</xdr:rowOff>
    </xdr:from>
    <xdr:ext cx="762000" cy="259045"/>
    <xdr:sp macro="" textlink="">
      <xdr:nvSpPr>
        <xdr:cNvPr id="140"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30480</xdr:rowOff>
    </xdr:from>
    <xdr:to>
      <xdr:col>22</xdr:col>
      <xdr:colOff>606425</xdr:colOff>
      <xdr:row>18</xdr:row>
      <xdr:rowOff>132080</xdr:rowOff>
    </xdr:to>
    <xdr:sp macro="" textlink="">
      <xdr:nvSpPr>
        <xdr:cNvPr id="141" name="円/楕円 140"/>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42" name="テキスト ボックス 141"/>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156210</xdr:rowOff>
    </xdr:from>
    <xdr:to>
      <xdr:col>21</xdr:col>
      <xdr:colOff>403225</xdr:colOff>
      <xdr:row>18</xdr:row>
      <xdr:rowOff>86360</xdr:rowOff>
    </xdr:to>
    <xdr:sp macro="" textlink="">
      <xdr:nvSpPr>
        <xdr:cNvPr id="143" name="円/楕円 142"/>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96537</xdr:rowOff>
    </xdr:from>
    <xdr:ext cx="762000" cy="259045"/>
    <xdr:sp macro="" textlink="">
      <xdr:nvSpPr>
        <xdr:cNvPr id="144" name="テキスト ボックス 143"/>
        <xdr:cNvSpPr txBox="1"/>
      </xdr:nvSpPr>
      <xdr:spPr>
        <a:xfrm>
          <a:off x="14401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156210</xdr:rowOff>
    </xdr:from>
    <xdr:to>
      <xdr:col>20</xdr:col>
      <xdr:colOff>200025</xdr:colOff>
      <xdr:row>18</xdr:row>
      <xdr:rowOff>86360</xdr:rowOff>
    </xdr:to>
    <xdr:sp macro="" textlink="">
      <xdr:nvSpPr>
        <xdr:cNvPr id="145" name="円/楕円 144"/>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96537</xdr:rowOff>
    </xdr:from>
    <xdr:ext cx="762000" cy="259045"/>
    <xdr:sp macro="" textlink="">
      <xdr:nvSpPr>
        <xdr:cNvPr id="146" name="テキスト ボックス 145"/>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156210</xdr:rowOff>
    </xdr:from>
    <xdr:to>
      <xdr:col>18</xdr:col>
      <xdr:colOff>682625</xdr:colOff>
      <xdr:row>18</xdr:row>
      <xdr:rowOff>86360</xdr:rowOff>
    </xdr:to>
    <xdr:sp macro="" textlink="">
      <xdr:nvSpPr>
        <xdr:cNvPr id="147" name="円/楕円 146"/>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96537</xdr:rowOff>
    </xdr:from>
    <xdr:ext cx="762000" cy="259045"/>
    <xdr:sp macro="" textlink="">
      <xdr:nvSpPr>
        <xdr:cNvPr id="148" name="テキスト ボックス 147"/>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期間を通して、ほぼ横這いとなっており、グループ内順位は、</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位と低い値になっています。</a:t>
          </a:r>
          <a:endParaRPr lang="ja-JP" altLang="ja-JP" sz="1300">
            <a:solidFill>
              <a:schemeClr val="dk1"/>
            </a:solidFill>
            <a:latin typeface="+mn-ea"/>
            <a:ea typeface="+mn-ea"/>
            <a:cs typeface="+mn-cs"/>
          </a:endParaRPr>
        </a:p>
        <a:p>
          <a:r>
            <a:rPr kumimoji="1" lang="ja-JP" altLang="ja-JP" sz="1300">
              <a:solidFill>
                <a:schemeClr val="dk1"/>
              </a:solidFill>
              <a:latin typeface="+mn-ea"/>
              <a:ea typeface="+mn-ea"/>
              <a:cs typeface="+mn-cs"/>
            </a:rPr>
            <a:t>扶助費は、生活保護費など、法令等の規定により支出が義務付けられており、縮減が容易ではない性格の経費です。</a:t>
          </a:r>
          <a:endParaRPr lang="ja-JP" altLang="ja-JP" sz="130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127000</xdr:rowOff>
    </xdr:to>
    <xdr:cxnSp macro="">
      <xdr:nvCxnSpPr>
        <xdr:cNvPr id="174" name="直線コネクタ 173"/>
        <xdr:cNvCxnSpPr/>
      </xdr:nvCxnSpPr>
      <xdr:spPr>
        <a:xfrm flipV="1">
          <a:off x="4826000" y="9156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75"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76" name="直線コネクタ 175"/>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69850</xdr:rowOff>
    </xdr:to>
    <xdr:cxnSp macro="">
      <xdr:nvCxnSpPr>
        <xdr:cNvPr id="179" name="直線コネクタ 178"/>
        <xdr:cNvCxnSpPr/>
      </xdr:nvCxnSpPr>
      <xdr:spPr>
        <a:xfrm>
          <a:off x="3987800" y="915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48277</xdr:rowOff>
    </xdr:from>
    <xdr:ext cx="762000" cy="259045"/>
    <xdr:sp macro="" textlink="">
      <xdr:nvSpPr>
        <xdr:cNvPr id="180"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81" name="フローチャート : 判断 180"/>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69850</xdr:rowOff>
    </xdr:to>
    <xdr:cxnSp macro="">
      <xdr:nvCxnSpPr>
        <xdr:cNvPr id="182" name="直線コネクタ 181"/>
        <xdr:cNvCxnSpPr/>
      </xdr:nvCxnSpPr>
      <xdr:spPr>
        <a:xfrm>
          <a:off x="3098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3" name="フローチャート : 判断 182"/>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4" name="テキスト ボックス 18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69850</xdr:rowOff>
    </xdr:to>
    <xdr:cxnSp macro="">
      <xdr:nvCxnSpPr>
        <xdr:cNvPr id="185" name="直線コネクタ 184"/>
        <xdr:cNvCxnSpPr/>
      </xdr:nvCxnSpPr>
      <xdr:spPr>
        <a:xfrm flipV="1">
          <a:off x="2209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6" name="フローチャート : 判断 185"/>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7" name="テキスト ボックス 186"/>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69850</xdr:rowOff>
    </xdr:to>
    <xdr:cxnSp macro="">
      <xdr:nvCxnSpPr>
        <xdr:cNvPr id="188" name="直線コネクタ 187"/>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89" name="フローチャート : 判断 188"/>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0" name="テキスト ボックス 189"/>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1" name="フローチャート : 判断 190"/>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2" name="テキスト ボックス 191"/>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198" name="円/楕円 197"/>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199"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0" name="円/楕円 199"/>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1" name="テキスト ボックス 200"/>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2" name="円/楕円 201"/>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3" name="テキスト ボックス 202"/>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4" name="円/楕円 203"/>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5" name="テキスト ボックス 204"/>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6" name="円/楕円 205"/>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7" name="テキスト ボックス 206"/>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前年度と同値であり、グループ内平均値と比べて低い値となっています。</a:t>
          </a:r>
          <a:endParaRPr lang="ja-JP" altLang="ja-JP" sz="1300">
            <a:effectLst/>
          </a:endParaRPr>
        </a:p>
        <a:p>
          <a:r>
            <a:rPr kumimoji="1" lang="ja-JP" altLang="ja-JP" sz="1300">
              <a:solidFill>
                <a:schemeClr val="dk1"/>
              </a:solidFill>
              <a:effectLst/>
              <a:latin typeface="+mn-lt"/>
              <a:ea typeface="+mn-ea"/>
              <a:cs typeface="+mn-cs"/>
            </a:rPr>
            <a:t>主な内容は、県立</a:t>
          </a:r>
          <a:r>
            <a:rPr kumimoji="1" lang="ja-JP" altLang="en-US" sz="1300">
              <a:solidFill>
                <a:schemeClr val="dk1"/>
              </a:solidFill>
              <a:effectLst/>
              <a:latin typeface="+mn-lt"/>
              <a:ea typeface="+mn-ea"/>
              <a:cs typeface="+mn-cs"/>
            </a:rPr>
            <a:t>高校</a:t>
          </a:r>
          <a:r>
            <a:rPr kumimoji="1" lang="ja-JP" altLang="ja-JP" sz="1300">
              <a:solidFill>
                <a:schemeClr val="dk1"/>
              </a:solidFill>
              <a:effectLst/>
              <a:latin typeface="+mn-lt"/>
              <a:ea typeface="+mn-ea"/>
              <a:cs typeface="+mn-cs"/>
            </a:rPr>
            <a:t>などの公共施設に係る維持補修費です。</a:t>
          </a:r>
          <a:endParaRPr lang="ja-JP" altLang="ja-JP" sz="1300">
            <a:effectLst/>
          </a:endParaRPr>
        </a:p>
        <a:p>
          <a:r>
            <a:rPr kumimoji="1" lang="ja-JP" altLang="ja-JP" sz="1300">
              <a:solidFill>
                <a:schemeClr val="dk1"/>
              </a:solidFill>
              <a:effectLst/>
              <a:latin typeface="+mn-lt"/>
              <a:ea typeface="+mn-ea"/>
              <a:cs typeface="+mn-cs"/>
            </a:rPr>
            <a:t>今後、過去に建設した学校などの県有施設が老朽化し、維持補修費の増加が見込まれることから、ファシリティマネジメントの手法により、施設の適切な管理を図りつつ、経費の効率的な執行に努めます。</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0" name="直線コネクタ 21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1" name="テキスト ボックス 220"/>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2" name="直線コネクタ 22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3" name="テキスト ボックス 222"/>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4" name="直線コネクタ 22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5" name="テキスト ボックス 224"/>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6" name="直線コネクタ 22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7" name="テキスト ボックス 226"/>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161290</xdr:rowOff>
    </xdr:from>
    <xdr:to>
      <xdr:col>24</xdr:col>
      <xdr:colOff>22225</xdr:colOff>
      <xdr:row>60</xdr:row>
      <xdr:rowOff>104140</xdr:rowOff>
    </xdr:to>
    <xdr:cxnSp macro="">
      <xdr:nvCxnSpPr>
        <xdr:cNvPr id="230" name="直線コネクタ 229"/>
        <xdr:cNvCxnSpPr/>
      </xdr:nvCxnSpPr>
      <xdr:spPr>
        <a:xfrm flipV="1">
          <a:off x="16510000" y="92481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76217</xdr:rowOff>
    </xdr:from>
    <xdr:ext cx="762000" cy="259045"/>
    <xdr:sp macro="" textlink="">
      <xdr:nvSpPr>
        <xdr:cNvPr id="23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60</xdr:row>
      <xdr:rowOff>104140</xdr:rowOff>
    </xdr:from>
    <xdr:to>
      <xdr:col>24</xdr:col>
      <xdr:colOff>111125</xdr:colOff>
      <xdr:row>60</xdr:row>
      <xdr:rowOff>104140</xdr:rowOff>
    </xdr:to>
    <xdr:cxnSp macro="">
      <xdr:nvCxnSpPr>
        <xdr:cNvPr id="232" name="直線コネクタ 23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76217</xdr:rowOff>
    </xdr:from>
    <xdr:ext cx="762000" cy="259045"/>
    <xdr:sp macro="" textlink="">
      <xdr:nvSpPr>
        <xdr:cNvPr id="233"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619125</xdr:colOff>
      <xdr:row>53</xdr:row>
      <xdr:rowOff>161290</xdr:rowOff>
    </xdr:from>
    <xdr:to>
      <xdr:col>24</xdr:col>
      <xdr:colOff>111125</xdr:colOff>
      <xdr:row>53</xdr:row>
      <xdr:rowOff>161290</xdr:rowOff>
    </xdr:to>
    <xdr:cxnSp macro="">
      <xdr:nvCxnSpPr>
        <xdr:cNvPr id="234" name="直線コネクタ 233"/>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1270</xdr:rowOff>
    </xdr:from>
    <xdr:to>
      <xdr:col>24</xdr:col>
      <xdr:colOff>22225</xdr:colOff>
      <xdr:row>55</xdr:row>
      <xdr:rowOff>1270</xdr:rowOff>
    </xdr:to>
    <xdr:cxnSp macro="">
      <xdr:nvCxnSpPr>
        <xdr:cNvPr id="235" name="直線コネクタ 234"/>
        <xdr:cNvCxnSpPr/>
      </xdr:nvCxnSpPr>
      <xdr:spPr>
        <a:xfrm>
          <a:off x="15671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13987</xdr:rowOff>
    </xdr:from>
    <xdr:ext cx="762000" cy="259045"/>
    <xdr:sp macro="" textlink="">
      <xdr:nvSpPr>
        <xdr:cNvPr id="236" name="その他平均値テキスト"/>
        <xdr:cNvSpPr txBox="1"/>
      </xdr:nvSpPr>
      <xdr:spPr>
        <a:xfrm>
          <a:off x="16598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37" name="フローチャート : 判断 236"/>
        <xdr:cNvSpPr/>
      </xdr:nvSpPr>
      <xdr:spPr>
        <a:xfrm>
          <a:off x="16459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1270</xdr:rowOff>
    </xdr:from>
    <xdr:to>
      <xdr:col>22</xdr:col>
      <xdr:colOff>555625</xdr:colOff>
      <xdr:row>55</xdr:row>
      <xdr:rowOff>1270</xdr:rowOff>
    </xdr:to>
    <xdr:cxnSp macro="">
      <xdr:nvCxnSpPr>
        <xdr:cNvPr id="238" name="直線コネクタ 237"/>
        <xdr:cNvCxnSpPr/>
      </xdr:nvCxnSpPr>
      <xdr:spPr>
        <a:xfrm>
          <a:off x="14782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87630</xdr:rowOff>
    </xdr:from>
    <xdr:to>
      <xdr:col>22</xdr:col>
      <xdr:colOff>606425</xdr:colOff>
      <xdr:row>56</xdr:row>
      <xdr:rowOff>17780</xdr:rowOff>
    </xdr:to>
    <xdr:sp macro="" textlink="">
      <xdr:nvSpPr>
        <xdr:cNvPr id="239" name="フローチャート : 判断 238"/>
        <xdr:cNvSpPr/>
      </xdr:nvSpPr>
      <xdr:spPr>
        <a:xfrm>
          <a:off x="15621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2557</xdr:rowOff>
    </xdr:from>
    <xdr:ext cx="736600" cy="259045"/>
    <xdr:sp macro="" textlink="">
      <xdr:nvSpPr>
        <xdr:cNvPr id="240" name="テキスト ボックス 239"/>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xdr:rowOff>
    </xdr:from>
    <xdr:to>
      <xdr:col>21</xdr:col>
      <xdr:colOff>352425</xdr:colOff>
      <xdr:row>55</xdr:row>
      <xdr:rowOff>1270</xdr:rowOff>
    </xdr:to>
    <xdr:cxnSp macro="">
      <xdr:nvCxnSpPr>
        <xdr:cNvPr id="241" name="直線コネクタ 240"/>
        <xdr:cNvCxnSpPr/>
      </xdr:nvCxnSpPr>
      <xdr:spPr>
        <a:xfrm>
          <a:off x="13893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2" name="フローチャート : 判断 241"/>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3" name="テキスト ボックス 242"/>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1270</xdr:rowOff>
    </xdr:from>
    <xdr:to>
      <xdr:col>20</xdr:col>
      <xdr:colOff>149225</xdr:colOff>
      <xdr:row>55</xdr:row>
      <xdr:rowOff>92710</xdr:rowOff>
    </xdr:to>
    <xdr:cxnSp macro="">
      <xdr:nvCxnSpPr>
        <xdr:cNvPr id="244" name="直線コネクタ 243"/>
        <xdr:cNvCxnSpPr/>
      </xdr:nvCxnSpPr>
      <xdr:spPr>
        <a:xfrm flipV="1">
          <a:off x="13004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167640</xdr:rowOff>
    </xdr:from>
    <xdr:to>
      <xdr:col>20</xdr:col>
      <xdr:colOff>200025</xdr:colOff>
      <xdr:row>55</xdr:row>
      <xdr:rowOff>97790</xdr:rowOff>
    </xdr:to>
    <xdr:sp macro="" textlink="">
      <xdr:nvSpPr>
        <xdr:cNvPr id="245" name="フローチャート : 判断 244"/>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82567</xdr:rowOff>
    </xdr:from>
    <xdr:ext cx="762000" cy="259045"/>
    <xdr:sp macro="" textlink="">
      <xdr:nvSpPr>
        <xdr:cNvPr id="246" name="テキスト ボックス 245"/>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7" name="フローチャート :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48" name="テキスト ボックス 24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54" name="円/楕円 253"/>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138447</xdr:rowOff>
    </xdr:from>
    <xdr:ext cx="762000" cy="259045"/>
    <xdr:sp macro="" textlink="">
      <xdr:nvSpPr>
        <xdr:cNvPr id="255"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121920</xdr:rowOff>
    </xdr:from>
    <xdr:to>
      <xdr:col>22</xdr:col>
      <xdr:colOff>606425</xdr:colOff>
      <xdr:row>55</xdr:row>
      <xdr:rowOff>52070</xdr:rowOff>
    </xdr:to>
    <xdr:sp macro="" textlink="">
      <xdr:nvSpPr>
        <xdr:cNvPr id="256" name="円/楕円 255"/>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57" name="テキスト ボックス 256"/>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121920</xdr:rowOff>
    </xdr:from>
    <xdr:to>
      <xdr:col>21</xdr:col>
      <xdr:colOff>403225</xdr:colOff>
      <xdr:row>55</xdr:row>
      <xdr:rowOff>52070</xdr:rowOff>
    </xdr:to>
    <xdr:sp macro="" textlink="">
      <xdr:nvSpPr>
        <xdr:cNvPr id="258" name="円/楕円 257"/>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36847</xdr:rowOff>
    </xdr:from>
    <xdr:ext cx="762000" cy="259045"/>
    <xdr:sp macro="" textlink="">
      <xdr:nvSpPr>
        <xdr:cNvPr id="259" name="テキスト ボックス 258"/>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121920</xdr:rowOff>
    </xdr:from>
    <xdr:to>
      <xdr:col>20</xdr:col>
      <xdr:colOff>200025</xdr:colOff>
      <xdr:row>55</xdr:row>
      <xdr:rowOff>52070</xdr:rowOff>
    </xdr:to>
    <xdr:sp macro="" textlink="">
      <xdr:nvSpPr>
        <xdr:cNvPr id="260" name="円/楕円 25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61" name="テキスト ボックス 26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2" name="円/楕円 261"/>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128287</xdr:rowOff>
    </xdr:from>
    <xdr:ext cx="762000" cy="259045"/>
    <xdr:sp macro="" textlink="">
      <xdr:nvSpPr>
        <xdr:cNvPr id="263" name="テキスト ボックス 262"/>
        <xdr:cNvSpPr txBox="1"/>
      </xdr:nvSpPr>
      <xdr:spPr>
        <a:xfrm>
          <a:off x="12623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ポイント悪化しています。グループ内の平均値と同程度の値となっています。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子ども子育て支援給付費負担金や国民健康保険基盤安定化負担金等の社会保障関係経費の増加が主な要因です。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今後も高齢化の進行などにより、社会保障関係経費の増加が見込まれることから、</a:t>
          </a:r>
          <a:r>
            <a:rPr kumimoji="1" lang="ja-JP" altLang="en-US" sz="1300">
              <a:solidFill>
                <a:schemeClr val="dk1"/>
              </a:solidFill>
              <a:effectLst/>
              <a:latin typeface="+mn-ea"/>
              <a:ea typeface="+mn-ea"/>
              <a:cs typeface="+mn-cs"/>
            </a:rPr>
            <a:t>事業のスクラップアンドビルドを徹底し</a:t>
          </a:r>
          <a:r>
            <a:rPr kumimoji="1" lang="ja-JP" altLang="ja-JP" sz="1300">
              <a:solidFill>
                <a:schemeClr val="dk1"/>
              </a:solidFill>
              <a:effectLst/>
              <a:latin typeface="+mn-ea"/>
              <a:ea typeface="+mn-ea"/>
              <a:cs typeface="+mn-cs"/>
            </a:rPr>
            <a:t>、歳出のスリム化に努めます。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146050</xdr:rowOff>
    </xdr:from>
    <xdr:to>
      <xdr:col>24</xdr:col>
      <xdr:colOff>22225</xdr:colOff>
      <xdr:row>40</xdr:row>
      <xdr:rowOff>165100</xdr:rowOff>
    </xdr:to>
    <xdr:cxnSp macro="">
      <xdr:nvCxnSpPr>
        <xdr:cNvPr id="291" name="直線コネクタ 290"/>
        <xdr:cNvCxnSpPr/>
      </xdr:nvCxnSpPr>
      <xdr:spPr>
        <a:xfrm flipV="1">
          <a:off x="16510000" y="5803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137177</xdr:rowOff>
    </xdr:from>
    <xdr:ext cx="762000" cy="259045"/>
    <xdr:sp macro="" textlink="">
      <xdr:nvSpPr>
        <xdr:cNvPr id="29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23</xdr:col>
      <xdr:colOff>619125</xdr:colOff>
      <xdr:row>40</xdr:row>
      <xdr:rowOff>165100</xdr:rowOff>
    </xdr:from>
    <xdr:to>
      <xdr:col>24</xdr:col>
      <xdr:colOff>111125</xdr:colOff>
      <xdr:row>40</xdr:row>
      <xdr:rowOff>165100</xdr:rowOff>
    </xdr:to>
    <xdr:cxnSp macro="">
      <xdr:nvCxnSpPr>
        <xdr:cNvPr id="293" name="直線コネクタ 29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33</xdr:row>
      <xdr:rowOff>146050</xdr:rowOff>
    </xdr:from>
    <xdr:to>
      <xdr:col>24</xdr:col>
      <xdr:colOff>111125</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36</xdr:row>
      <xdr:rowOff>110672</xdr:rowOff>
    </xdr:to>
    <xdr:cxnSp macro="">
      <xdr:nvCxnSpPr>
        <xdr:cNvPr id="296" name="直線コネクタ 295"/>
        <xdr:cNvCxnSpPr/>
      </xdr:nvCxnSpPr>
      <xdr:spPr>
        <a:xfrm>
          <a:off x="15671800" y="6184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108149</xdr:rowOff>
    </xdr:from>
    <xdr:ext cx="762000" cy="259045"/>
    <xdr:sp macro="" textlink="">
      <xdr:nvSpPr>
        <xdr:cNvPr id="29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136072</xdr:rowOff>
    </xdr:from>
    <xdr:to>
      <xdr:col>24</xdr:col>
      <xdr:colOff>73025</xdr:colOff>
      <xdr:row>37</xdr:row>
      <xdr:rowOff>66222</xdr:rowOff>
    </xdr:to>
    <xdr:sp macro="" textlink="">
      <xdr:nvSpPr>
        <xdr:cNvPr id="298" name="フローチャート : 判断 29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31750</xdr:rowOff>
    </xdr:from>
    <xdr:to>
      <xdr:col>22</xdr:col>
      <xdr:colOff>555625</xdr:colOff>
      <xdr:row>36</xdr:row>
      <xdr:rowOff>12700</xdr:rowOff>
    </xdr:to>
    <xdr:cxnSp macro="">
      <xdr:nvCxnSpPr>
        <xdr:cNvPr id="299" name="直線コネクタ 298"/>
        <xdr:cNvCxnSpPr/>
      </xdr:nvCxnSpPr>
      <xdr:spPr>
        <a:xfrm>
          <a:off x="14782800" y="603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38100</xdr:rowOff>
    </xdr:from>
    <xdr:to>
      <xdr:col>22</xdr:col>
      <xdr:colOff>606425</xdr:colOff>
      <xdr:row>36</xdr:row>
      <xdr:rowOff>139700</xdr:rowOff>
    </xdr:to>
    <xdr:sp macro="" textlink="">
      <xdr:nvSpPr>
        <xdr:cNvPr id="300" name="フローチャート :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31750</xdr:rowOff>
    </xdr:from>
    <xdr:to>
      <xdr:col>21</xdr:col>
      <xdr:colOff>352425</xdr:colOff>
      <xdr:row>35</xdr:row>
      <xdr:rowOff>53522</xdr:rowOff>
    </xdr:to>
    <xdr:cxnSp macro="">
      <xdr:nvCxnSpPr>
        <xdr:cNvPr id="302" name="直線コネクタ 301"/>
        <xdr:cNvCxnSpPr/>
      </xdr:nvCxnSpPr>
      <xdr:spPr>
        <a:xfrm flipV="1">
          <a:off x="13893800" y="6032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35</xdr:row>
      <xdr:rowOff>57150</xdr:rowOff>
    </xdr:from>
    <xdr:to>
      <xdr:col>21</xdr:col>
      <xdr:colOff>403225</xdr:colOff>
      <xdr:row>35</xdr:row>
      <xdr:rowOff>158750</xdr:rowOff>
    </xdr:to>
    <xdr:sp macro="" textlink="">
      <xdr:nvSpPr>
        <xdr:cNvPr id="303" name="フローチャート : 判断 30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143527</xdr:rowOff>
    </xdr:from>
    <xdr:ext cx="762000" cy="259045"/>
    <xdr:sp macro="" textlink="">
      <xdr:nvSpPr>
        <xdr:cNvPr id="304" name="テキスト ボックス 30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20864</xdr:rowOff>
    </xdr:from>
    <xdr:to>
      <xdr:col>20</xdr:col>
      <xdr:colOff>149225</xdr:colOff>
      <xdr:row>35</xdr:row>
      <xdr:rowOff>53522</xdr:rowOff>
    </xdr:to>
    <xdr:cxnSp macro="">
      <xdr:nvCxnSpPr>
        <xdr:cNvPr id="305" name="直線コネクタ 304"/>
        <xdr:cNvCxnSpPr/>
      </xdr:nvCxnSpPr>
      <xdr:spPr>
        <a:xfrm>
          <a:off x="13004800" y="6021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57150</xdr:rowOff>
    </xdr:from>
    <xdr:to>
      <xdr:col>20</xdr:col>
      <xdr:colOff>200025</xdr:colOff>
      <xdr:row>35</xdr:row>
      <xdr:rowOff>158750</xdr:rowOff>
    </xdr:to>
    <xdr:sp macro="" textlink="">
      <xdr:nvSpPr>
        <xdr:cNvPr id="306" name="フローチャート : 判断 305"/>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143527</xdr:rowOff>
    </xdr:from>
    <xdr:ext cx="762000" cy="259045"/>
    <xdr:sp macro="" textlink="">
      <xdr:nvSpPr>
        <xdr:cNvPr id="307" name="テキスト ボックス 306"/>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35378</xdr:rowOff>
    </xdr:from>
    <xdr:to>
      <xdr:col>18</xdr:col>
      <xdr:colOff>682625</xdr:colOff>
      <xdr:row>35</xdr:row>
      <xdr:rowOff>136978</xdr:rowOff>
    </xdr:to>
    <xdr:sp macro="" textlink="">
      <xdr:nvSpPr>
        <xdr:cNvPr id="308" name="フローチャート : 判断 307"/>
        <xdr:cNvSpPr/>
      </xdr:nvSpPr>
      <xdr:spPr>
        <a:xfrm>
          <a:off x="12954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121755</xdr:rowOff>
    </xdr:from>
    <xdr:ext cx="762000" cy="259045"/>
    <xdr:sp macro="" textlink="">
      <xdr:nvSpPr>
        <xdr:cNvPr id="309" name="テキスト ボックス 308"/>
        <xdr:cNvSpPr txBox="1"/>
      </xdr:nvSpPr>
      <xdr:spPr>
        <a:xfrm>
          <a:off x="12623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36</xdr:row>
      <xdr:rowOff>59872</xdr:rowOff>
    </xdr:from>
    <xdr:to>
      <xdr:col>24</xdr:col>
      <xdr:colOff>73025</xdr:colOff>
      <xdr:row>36</xdr:row>
      <xdr:rowOff>161472</xdr:rowOff>
    </xdr:to>
    <xdr:sp macro="" textlink="">
      <xdr:nvSpPr>
        <xdr:cNvPr id="315" name="円/楕円 314"/>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76399</xdr:rowOff>
    </xdr:from>
    <xdr:ext cx="762000" cy="259045"/>
    <xdr:sp macro="" textlink="">
      <xdr:nvSpPr>
        <xdr:cNvPr id="316" name="補助費等該当値テキスト"/>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133350</xdr:rowOff>
    </xdr:from>
    <xdr:to>
      <xdr:col>22</xdr:col>
      <xdr:colOff>606425</xdr:colOff>
      <xdr:row>36</xdr:row>
      <xdr:rowOff>63500</xdr:rowOff>
    </xdr:to>
    <xdr:sp macro="" textlink="">
      <xdr:nvSpPr>
        <xdr:cNvPr id="317" name="円/楕円 31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73677</xdr:rowOff>
    </xdr:from>
    <xdr:ext cx="736600" cy="259045"/>
    <xdr:sp macro="" textlink="">
      <xdr:nvSpPr>
        <xdr:cNvPr id="318" name="テキスト ボックス 31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152400</xdr:rowOff>
    </xdr:from>
    <xdr:to>
      <xdr:col>21</xdr:col>
      <xdr:colOff>403225</xdr:colOff>
      <xdr:row>35</xdr:row>
      <xdr:rowOff>82550</xdr:rowOff>
    </xdr:to>
    <xdr:sp macro="" textlink="">
      <xdr:nvSpPr>
        <xdr:cNvPr id="319" name="円/楕円 318"/>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92727</xdr:rowOff>
    </xdr:from>
    <xdr:ext cx="762000" cy="259045"/>
    <xdr:sp macro="" textlink="">
      <xdr:nvSpPr>
        <xdr:cNvPr id="320" name="テキスト ボックス 319"/>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2722</xdr:rowOff>
    </xdr:from>
    <xdr:to>
      <xdr:col>20</xdr:col>
      <xdr:colOff>200025</xdr:colOff>
      <xdr:row>35</xdr:row>
      <xdr:rowOff>104322</xdr:rowOff>
    </xdr:to>
    <xdr:sp macro="" textlink="">
      <xdr:nvSpPr>
        <xdr:cNvPr id="321" name="円/楕円 320"/>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114499</xdr:rowOff>
    </xdr:from>
    <xdr:ext cx="762000" cy="259045"/>
    <xdr:sp macro="" textlink="">
      <xdr:nvSpPr>
        <xdr:cNvPr id="322" name="テキスト ボックス 321"/>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141514</xdr:rowOff>
    </xdr:from>
    <xdr:to>
      <xdr:col>18</xdr:col>
      <xdr:colOff>682625</xdr:colOff>
      <xdr:row>35</xdr:row>
      <xdr:rowOff>71664</xdr:rowOff>
    </xdr:to>
    <xdr:sp macro="" textlink="">
      <xdr:nvSpPr>
        <xdr:cNvPr id="323" name="円/楕円 322"/>
        <xdr:cNvSpPr/>
      </xdr:nvSpPr>
      <xdr:spPr>
        <a:xfrm>
          <a:off x="12954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81841</xdr:rowOff>
    </xdr:from>
    <xdr:ext cx="762000" cy="259045"/>
    <xdr:sp macro="" textlink="">
      <xdr:nvSpPr>
        <xdr:cNvPr id="324" name="テキスト ボックス 323"/>
        <xdr:cNvSpPr txBox="1"/>
      </xdr:nvSpPr>
      <xdr:spPr>
        <a:xfrm>
          <a:off x="12623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前年度に比べ</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ポイント悪化しています。</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臨時財政対策債の元金償還の増加が主な要因です。財政健全化の取組</a:t>
          </a:r>
          <a:r>
            <a:rPr kumimoji="1" lang="ja-JP" altLang="en-US" sz="1300">
              <a:solidFill>
                <a:schemeClr val="dk1"/>
              </a:solidFill>
              <a:effectLst/>
              <a:latin typeface="+mn-ea"/>
              <a:ea typeface="+mn-ea"/>
              <a:cs typeface="+mn-cs"/>
            </a:rPr>
            <a:t>として</a:t>
          </a:r>
          <a:r>
            <a:rPr kumimoji="1" lang="ja-JP" altLang="ja-JP" sz="1300">
              <a:solidFill>
                <a:schemeClr val="dk1"/>
              </a:solidFill>
              <a:effectLst/>
              <a:latin typeface="+mn-ea"/>
              <a:ea typeface="+mn-ea"/>
              <a:cs typeface="+mn-cs"/>
            </a:rPr>
            <a:t>通常債の発行抑制に努めてきましたが、リーマンショック以降、臨時財政対策債の発行額が増加しています。今後も臨時財政対策債の償還に伴う公債費の増加が見込まれるため、投資的経費の重点化を図り、県自らがコントロールできる県債の発行と償還のバランスを取りつつ、公債費の縮減に努めます。</a:t>
          </a:r>
          <a:endParaRPr lang="ja-JP" altLang="ja-JP" sz="1250">
            <a:solidFill>
              <a:schemeClr val="dk1"/>
            </a:solidFill>
            <a:latin typeface="+mn-ea"/>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101600</xdr:rowOff>
    </xdr:from>
    <xdr:to>
      <xdr:col>7</xdr:col>
      <xdr:colOff>15875</xdr:colOff>
      <xdr:row>80</xdr:row>
      <xdr:rowOff>63500</xdr:rowOff>
    </xdr:to>
    <xdr:cxnSp macro="">
      <xdr:nvCxnSpPr>
        <xdr:cNvPr id="350" name="直線コネクタ 349"/>
        <xdr:cNvCxnSpPr/>
      </xdr:nvCxnSpPr>
      <xdr:spPr>
        <a:xfrm flipV="1">
          <a:off x="4826000" y="12446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35577</xdr:rowOff>
    </xdr:from>
    <xdr:ext cx="762000" cy="259045"/>
    <xdr:sp macro="" textlink="">
      <xdr:nvSpPr>
        <xdr:cNvPr id="351" name="公債費最小値テキスト"/>
        <xdr:cNvSpPr txBox="1"/>
      </xdr:nvSpPr>
      <xdr:spPr>
        <a:xfrm>
          <a:off x="4914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63500</xdr:rowOff>
    </xdr:from>
    <xdr:to>
      <xdr:col>7</xdr:col>
      <xdr:colOff>104775</xdr:colOff>
      <xdr:row>80</xdr:row>
      <xdr:rowOff>63500</xdr:rowOff>
    </xdr:to>
    <xdr:cxnSp macro="">
      <xdr:nvCxnSpPr>
        <xdr:cNvPr id="352" name="直線コネクタ 351"/>
        <xdr:cNvCxnSpPr/>
      </xdr:nvCxnSpPr>
      <xdr:spPr>
        <a:xfrm>
          <a:off x="4737100" y="1377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16527</xdr:rowOff>
    </xdr:from>
    <xdr:ext cx="762000" cy="259045"/>
    <xdr:sp macro="" textlink="">
      <xdr:nvSpPr>
        <xdr:cNvPr id="35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101600</xdr:rowOff>
    </xdr:from>
    <xdr:to>
      <xdr:col>7</xdr:col>
      <xdr:colOff>104775</xdr:colOff>
      <xdr:row>72</xdr:row>
      <xdr:rowOff>101600</xdr:rowOff>
    </xdr:to>
    <xdr:cxnSp macro="">
      <xdr:nvCxnSpPr>
        <xdr:cNvPr id="354" name="直線コネクタ 35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44450</xdr:rowOff>
    </xdr:from>
    <xdr:to>
      <xdr:col>7</xdr:col>
      <xdr:colOff>15875</xdr:colOff>
      <xdr:row>77</xdr:row>
      <xdr:rowOff>133350</xdr:rowOff>
    </xdr:to>
    <xdr:cxnSp macro="">
      <xdr:nvCxnSpPr>
        <xdr:cNvPr id="355" name="直線コネクタ 354"/>
        <xdr:cNvCxnSpPr/>
      </xdr:nvCxnSpPr>
      <xdr:spPr>
        <a:xfrm>
          <a:off x="3987800" y="13246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3827</xdr:rowOff>
    </xdr:from>
    <xdr:ext cx="762000" cy="259045"/>
    <xdr:sp macro="" textlink="">
      <xdr:nvSpPr>
        <xdr:cNvPr id="356" name="公債費平均値テキスト"/>
        <xdr:cNvSpPr txBox="1"/>
      </xdr:nvSpPr>
      <xdr:spPr>
        <a:xfrm>
          <a:off x="4914900" y="128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158750</xdr:rowOff>
    </xdr:from>
    <xdr:to>
      <xdr:col>7</xdr:col>
      <xdr:colOff>66675</xdr:colOff>
      <xdr:row>76</xdr:row>
      <xdr:rowOff>88900</xdr:rowOff>
    </xdr:to>
    <xdr:sp macro="" textlink="">
      <xdr:nvSpPr>
        <xdr:cNvPr id="357" name="フローチャート : 判断 356"/>
        <xdr:cNvSpPr/>
      </xdr:nvSpPr>
      <xdr:spPr>
        <a:xfrm>
          <a:off x="47752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44450</xdr:rowOff>
    </xdr:to>
    <xdr:cxnSp macro="">
      <xdr:nvCxnSpPr>
        <xdr:cNvPr id="358" name="直線コネクタ 357"/>
        <xdr:cNvCxnSpPr/>
      </xdr:nvCxnSpPr>
      <xdr:spPr>
        <a:xfrm>
          <a:off x="3098800" y="1315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146050</xdr:rowOff>
    </xdr:from>
    <xdr:to>
      <xdr:col>5</xdr:col>
      <xdr:colOff>600075</xdr:colOff>
      <xdr:row>76</xdr:row>
      <xdr:rowOff>76200</xdr:rowOff>
    </xdr:to>
    <xdr:sp macro="" textlink="">
      <xdr:nvSpPr>
        <xdr:cNvPr id="359" name="フローチャート : 判断 358"/>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86377</xdr:rowOff>
    </xdr:from>
    <xdr:ext cx="736600" cy="259045"/>
    <xdr:sp macro="" textlink="">
      <xdr:nvSpPr>
        <xdr:cNvPr id="360" name="テキスト ボックス 359"/>
        <xdr:cNvSpPr txBox="1"/>
      </xdr:nvSpPr>
      <xdr:spPr>
        <a:xfrm>
          <a:off x="3606800" y="1277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31750</xdr:rowOff>
    </xdr:to>
    <xdr:cxnSp macro="">
      <xdr:nvCxnSpPr>
        <xdr:cNvPr id="361" name="直線コネクタ 360"/>
        <xdr:cNvCxnSpPr/>
      </xdr:nvCxnSpPr>
      <xdr:spPr>
        <a:xfrm flipV="1">
          <a:off x="2209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158750</xdr:rowOff>
    </xdr:from>
    <xdr:to>
      <xdr:col>4</xdr:col>
      <xdr:colOff>396875</xdr:colOff>
      <xdr:row>76</xdr:row>
      <xdr:rowOff>88900</xdr:rowOff>
    </xdr:to>
    <xdr:sp macro="" textlink="">
      <xdr:nvSpPr>
        <xdr:cNvPr id="362" name="フローチャート : 判断 361"/>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99077</xdr:rowOff>
    </xdr:from>
    <xdr:ext cx="762000" cy="259045"/>
    <xdr:sp macro="" textlink="">
      <xdr:nvSpPr>
        <xdr:cNvPr id="363" name="テキスト ボックス 362"/>
        <xdr:cNvSpPr txBox="1"/>
      </xdr:nvSpPr>
      <xdr:spPr>
        <a:xfrm>
          <a:off x="2717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152400</xdr:rowOff>
    </xdr:from>
    <xdr:to>
      <xdr:col>3</xdr:col>
      <xdr:colOff>142875</xdr:colOff>
      <xdr:row>77</xdr:row>
      <xdr:rowOff>31750</xdr:rowOff>
    </xdr:to>
    <xdr:cxnSp macro="">
      <xdr:nvCxnSpPr>
        <xdr:cNvPr id="364" name="直線コネクタ 363"/>
        <xdr:cNvCxnSpPr/>
      </xdr:nvCxnSpPr>
      <xdr:spPr>
        <a:xfrm>
          <a:off x="1320800" y="1318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12700</xdr:rowOff>
    </xdr:from>
    <xdr:to>
      <xdr:col>3</xdr:col>
      <xdr:colOff>193675</xdr:colOff>
      <xdr:row>76</xdr:row>
      <xdr:rowOff>114300</xdr:rowOff>
    </xdr:to>
    <xdr:sp macro="" textlink="">
      <xdr:nvSpPr>
        <xdr:cNvPr id="365" name="フローチャート : 判断 364"/>
        <xdr:cNvSpPr/>
      </xdr:nvSpPr>
      <xdr:spPr>
        <a:xfrm>
          <a:off x="2159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124477</xdr:rowOff>
    </xdr:from>
    <xdr:ext cx="762000" cy="259045"/>
    <xdr:sp macro="" textlink="">
      <xdr:nvSpPr>
        <xdr:cNvPr id="366" name="テキスト ボックス 365"/>
        <xdr:cNvSpPr txBox="1"/>
      </xdr:nvSpPr>
      <xdr:spPr>
        <a:xfrm>
          <a:off x="1828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31750</xdr:rowOff>
    </xdr:from>
    <xdr:to>
      <xdr:col>1</xdr:col>
      <xdr:colOff>676275</xdr:colOff>
      <xdr:row>75</xdr:row>
      <xdr:rowOff>133350</xdr:rowOff>
    </xdr:to>
    <xdr:sp macro="" textlink="">
      <xdr:nvSpPr>
        <xdr:cNvPr id="367" name="フローチャート : 判断 366"/>
        <xdr:cNvSpPr/>
      </xdr:nvSpPr>
      <xdr:spPr>
        <a:xfrm>
          <a:off x="1270000" y="128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143527</xdr:rowOff>
    </xdr:from>
    <xdr:ext cx="762000" cy="259045"/>
    <xdr:sp macro="" textlink="">
      <xdr:nvSpPr>
        <xdr:cNvPr id="368" name="テキスト ボックス 367"/>
        <xdr:cNvSpPr txBox="1"/>
      </xdr:nvSpPr>
      <xdr:spPr>
        <a:xfrm>
          <a:off x="939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4" name="円/楕円 373"/>
        <xdr:cNvSpPr/>
      </xdr:nvSpPr>
      <xdr:spPr>
        <a:xfrm>
          <a:off x="47752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54627</xdr:rowOff>
    </xdr:from>
    <xdr:ext cx="762000" cy="259045"/>
    <xdr:sp macro="" textlink="">
      <xdr:nvSpPr>
        <xdr:cNvPr id="375" name="公債費該当値テキスト"/>
        <xdr:cNvSpPr txBox="1"/>
      </xdr:nvSpPr>
      <xdr:spPr>
        <a:xfrm>
          <a:off x="49149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165100</xdr:rowOff>
    </xdr:from>
    <xdr:to>
      <xdr:col>5</xdr:col>
      <xdr:colOff>600075</xdr:colOff>
      <xdr:row>77</xdr:row>
      <xdr:rowOff>95250</xdr:rowOff>
    </xdr:to>
    <xdr:sp macro="" textlink="">
      <xdr:nvSpPr>
        <xdr:cNvPr id="376" name="円/楕円 375"/>
        <xdr:cNvSpPr/>
      </xdr:nvSpPr>
      <xdr:spPr>
        <a:xfrm>
          <a:off x="3937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80027</xdr:rowOff>
    </xdr:from>
    <xdr:ext cx="736600" cy="259045"/>
    <xdr:sp macro="" textlink="">
      <xdr:nvSpPr>
        <xdr:cNvPr id="377" name="テキスト ボックス 376"/>
        <xdr:cNvSpPr txBox="1"/>
      </xdr:nvSpPr>
      <xdr:spPr>
        <a:xfrm>
          <a:off x="3606800" y="1328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78" name="円/楕円 377"/>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79" name="テキスト ボックス 378"/>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80" name="円/楕円 379"/>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1" name="テキスト ボックス 380"/>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101600</xdr:rowOff>
    </xdr:from>
    <xdr:to>
      <xdr:col>1</xdr:col>
      <xdr:colOff>676275</xdr:colOff>
      <xdr:row>77</xdr:row>
      <xdr:rowOff>31750</xdr:rowOff>
    </xdr:to>
    <xdr:sp macro="" textlink="">
      <xdr:nvSpPr>
        <xdr:cNvPr id="382" name="円/楕円 381"/>
        <xdr:cNvSpPr/>
      </xdr:nvSpPr>
      <xdr:spPr>
        <a:xfrm>
          <a:off x="12700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83" name="テキスト ボックス 382"/>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前年度と比べ</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ポイント悪化しています。これは、社会保障関係経費に係る補助費の増や人件費の増加が主な要因です。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なお、人件費などの各項目ほぼすべてにおいてグループ内平均値を下回り、グループ内順位は</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位となっています。</a:t>
          </a:r>
          <a:endParaRPr lang="ja-JP" altLang="ja-JP" sz="130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42635</xdr:rowOff>
    </xdr:from>
    <xdr:to>
      <xdr:col>24</xdr:col>
      <xdr:colOff>22225</xdr:colOff>
      <xdr:row>81</xdr:row>
      <xdr:rowOff>167821</xdr:rowOff>
    </xdr:to>
    <xdr:cxnSp macro="">
      <xdr:nvCxnSpPr>
        <xdr:cNvPr id="411" name="直線コネクタ 410"/>
        <xdr:cNvCxnSpPr/>
      </xdr:nvCxnSpPr>
      <xdr:spPr>
        <a:xfrm flipV="1">
          <a:off x="16510000" y="129013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139898</xdr:rowOff>
    </xdr:from>
    <xdr:ext cx="762000" cy="259045"/>
    <xdr:sp macro="" textlink="">
      <xdr:nvSpPr>
        <xdr:cNvPr id="412"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619125</xdr:colOff>
      <xdr:row>81</xdr:row>
      <xdr:rowOff>167821</xdr:rowOff>
    </xdr:from>
    <xdr:to>
      <xdr:col>24</xdr:col>
      <xdr:colOff>111125</xdr:colOff>
      <xdr:row>81</xdr:row>
      <xdr:rowOff>167821</xdr:rowOff>
    </xdr:to>
    <xdr:cxnSp macro="">
      <xdr:nvCxnSpPr>
        <xdr:cNvPr id="413" name="直線コネクタ 412"/>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129012</xdr:rowOff>
    </xdr:from>
    <xdr:ext cx="762000" cy="259045"/>
    <xdr:sp macro="" textlink="">
      <xdr:nvSpPr>
        <xdr:cNvPr id="414" name="公債費以外最大値テキスト"/>
        <xdr:cNvSpPr txBox="1"/>
      </xdr:nvSpPr>
      <xdr:spPr>
        <a:xfrm>
          <a:off x="16598900" y="1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23</xdr:col>
      <xdr:colOff>619125</xdr:colOff>
      <xdr:row>75</xdr:row>
      <xdr:rowOff>42635</xdr:rowOff>
    </xdr:from>
    <xdr:to>
      <xdr:col>24</xdr:col>
      <xdr:colOff>111125</xdr:colOff>
      <xdr:row>75</xdr:row>
      <xdr:rowOff>42635</xdr:rowOff>
    </xdr:to>
    <xdr:cxnSp macro="">
      <xdr:nvCxnSpPr>
        <xdr:cNvPr id="415" name="直線コネクタ 414"/>
        <xdr:cNvCxnSpPr/>
      </xdr:nvCxnSpPr>
      <xdr:spPr>
        <a:xfrm>
          <a:off x="16421100" y="1290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151493</xdr:rowOff>
    </xdr:from>
    <xdr:to>
      <xdr:col>24</xdr:col>
      <xdr:colOff>22225</xdr:colOff>
      <xdr:row>77</xdr:row>
      <xdr:rowOff>26307</xdr:rowOff>
    </xdr:to>
    <xdr:cxnSp macro="">
      <xdr:nvCxnSpPr>
        <xdr:cNvPr id="416" name="直線コネクタ 415"/>
        <xdr:cNvCxnSpPr/>
      </xdr:nvCxnSpPr>
      <xdr:spPr>
        <a:xfrm>
          <a:off x="15671800" y="130102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15620</xdr:rowOff>
    </xdr:from>
    <xdr:ext cx="762000" cy="259045"/>
    <xdr:sp macro="" textlink="">
      <xdr:nvSpPr>
        <xdr:cNvPr id="417" name="公債費以外平均値テキスト"/>
        <xdr:cNvSpPr txBox="1"/>
      </xdr:nvSpPr>
      <xdr:spPr>
        <a:xfrm>
          <a:off x="16598900" y="1338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43543</xdr:rowOff>
    </xdr:from>
    <xdr:to>
      <xdr:col>24</xdr:col>
      <xdr:colOff>73025</xdr:colOff>
      <xdr:row>78</xdr:row>
      <xdr:rowOff>145143</xdr:rowOff>
    </xdr:to>
    <xdr:sp macro="" textlink="">
      <xdr:nvSpPr>
        <xdr:cNvPr id="418" name="フローチャート : 判断 417"/>
        <xdr:cNvSpPr/>
      </xdr:nvSpPr>
      <xdr:spPr>
        <a:xfrm>
          <a:off x="16459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146050</xdr:rowOff>
    </xdr:from>
    <xdr:to>
      <xdr:col>22</xdr:col>
      <xdr:colOff>555625</xdr:colOff>
      <xdr:row>75</xdr:row>
      <xdr:rowOff>151493</xdr:rowOff>
    </xdr:to>
    <xdr:cxnSp macro="">
      <xdr:nvCxnSpPr>
        <xdr:cNvPr id="419" name="直線コネクタ 418"/>
        <xdr:cNvCxnSpPr/>
      </xdr:nvCxnSpPr>
      <xdr:spPr>
        <a:xfrm>
          <a:off x="14782800" y="126619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73479</xdr:rowOff>
    </xdr:from>
    <xdr:to>
      <xdr:col>22</xdr:col>
      <xdr:colOff>606425</xdr:colOff>
      <xdr:row>78</xdr:row>
      <xdr:rowOff>3629</xdr:rowOff>
    </xdr:to>
    <xdr:sp macro="" textlink="">
      <xdr:nvSpPr>
        <xdr:cNvPr id="420" name="フローチャート : 判断 419"/>
        <xdr:cNvSpPr/>
      </xdr:nvSpPr>
      <xdr:spPr>
        <a:xfrm>
          <a:off x="15621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159856</xdr:rowOff>
    </xdr:from>
    <xdr:ext cx="736600" cy="259045"/>
    <xdr:sp macro="" textlink="">
      <xdr:nvSpPr>
        <xdr:cNvPr id="421" name="テキスト ボックス 420"/>
        <xdr:cNvSpPr txBox="1"/>
      </xdr:nvSpPr>
      <xdr:spPr>
        <a:xfrm>
          <a:off x="15290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146050</xdr:rowOff>
    </xdr:from>
    <xdr:to>
      <xdr:col>21</xdr:col>
      <xdr:colOff>352425</xdr:colOff>
      <xdr:row>74</xdr:row>
      <xdr:rowOff>116115</xdr:rowOff>
    </xdr:to>
    <xdr:cxnSp macro="">
      <xdr:nvCxnSpPr>
        <xdr:cNvPr id="422" name="直線コネクタ 421"/>
        <xdr:cNvCxnSpPr/>
      </xdr:nvCxnSpPr>
      <xdr:spPr>
        <a:xfrm flipV="1">
          <a:off x="13893800" y="126619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27214</xdr:rowOff>
    </xdr:from>
    <xdr:to>
      <xdr:col>21</xdr:col>
      <xdr:colOff>403225</xdr:colOff>
      <xdr:row>76</xdr:row>
      <xdr:rowOff>128814</xdr:rowOff>
    </xdr:to>
    <xdr:sp macro="" textlink="">
      <xdr:nvSpPr>
        <xdr:cNvPr id="423" name="フローチャート : 判断 422"/>
        <xdr:cNvSpPr/>
      </xdr:nvSpPr>
      <xdr:spPr>
        <a:xfrm>
          <a:off x="14732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113591</xdr:rowOff>
    </xdr:from>
    <xdr:ext cx="762000" cy="259045"/>
    <xdr:sp macro="" textlink="">
      <xdr:nvSpPr>
        <xdr:cNvPr id="424" name="テキスト ボックス 423"/>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116115</xdr:rowOff>
    </xdr:from>
    <xdr:to>
      <xdr:col>20</xdr:col>
      <xdr:colOff>149225</xdr:colOff>
      <xdr:row>75</xdr:row>
      <xdr:rowOff>129722</xdr:rowOff>
    </xdr:to>
    <xdr:cxnSp macro="">
      <xdr:nvCxnSpPr>
        <xdr:cNvPr id="425" name="直線コネクタ 424"/>
        <xdr:cNvCxnSpPr/>
      </xdr:nvCxnSpPr>
      <xdr:spPr>
        <a:xfrm flipV="1">
          <a:off x="13004800" y="128034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59871</xdr:rowOff>
    </xdr:from>
    <xdr:to>
      <xdr:col>20</xdr:col>
      <xdr:colOff>200025</xdr:colOff>
      <xdr:row>76</xdr:row>
      <xdr:rowOff>161471</xdr:rowOff>
    </xdr:to>
    <xdr:sp macro="" textlink="">
      <xdr:nvSpPr>
        <xdr:cNvPr id="426" name="フローチャート : 判断 425"/>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146248</xdr:rowOff>
    </xdr:from>
    <xdr:ext cx="762000" cy="259045"/>
    <xdr:sp macro="" textlink="">
      <xdr:nvSpPr>
        <xdr:cNvPr id="427" name="テキスト ボックス 426"/>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117021</xdr:rowOff>
    </xdr:from>
    <xdr:to>
      <xdr:col>18</xdr:col>
      <xdr:colOff>682625</xdr:colOff>
      <xdr:row>78</xdr:row>
      <xdr:rowOff>47171</xdr:rowOff>
    </xdr:to>
    <xdr:sp macro="" textlink="">
      <xdr:nvSpPr>
        <xdr:cNvPr id="428" name="フローチャート : 判断 427"/>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31948</xdr:rowOff>
    </xdr:from>
    <xdr:ext cx="762000" cy="259045"/>
    <xdr:sp macro="" textlink="">
      <xdr:nvSpPr>
        <xdr:cNvPr id="429" name="テキスト ボックス 428"/>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76</xdr:row>
      <xdr:rowOff>146957</xdr:rowOff>
    </xdr:from>
    <xdr:to>
      <xdr:col>24</xdr:col>
      <xdr:colOff>73025</xdr:colOff>
      <xdr:row>77</xdr:row>
      <xdr:rowOff>77107</xdr:rowOff>
    </xdr:to>
    <xdr:sp macro="" textlink="">
      <xdr:nvSpPr>
        <xdr:cNvPr id="435" name="円/楕円 434"/>
        <xdr:cNvSpPr/>
      </xdr:nvSpPr>
      <xdr:spPr>
        <a:xfrm>
          <a:off x="16459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163484</xdr:rowOff>
    </xdr:from>
    <xdr:ext cx="762000" cy="259045"/>
    <xdr:sp macro="" textlink="">
      <xdr:nvSpPr>
        <xdr:cNvPr id="436" name="公債費以外該当値テキスト"/>
        <xdr:cNvSpPr txBox="1"/>
      </xdr:nvSpPr>
      <xdr:spPr>
        <a:xfrm>
          <a:off x="165989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100693</xdr:rowOff>
    </xdr:from>
    <xdr:to>
      <xdr:col>22</xdr:col>
      <xdr:colOff>606425</xdr:colOff>
      <xdr:row>76</xdr:row>
      <xdr:rowOff>30843</xdr:rowOff>
    </xdr:to>
    <xdr:sp macro="" textlink="">
      <xdr:nvSpPr>
        <xdr:cNvPr id="437" name="円/楕円 436"/>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41020</xdr:rowOff>
    </xdr:from>
    <xdr:ext cx="736600" cy="259045"/>
    <xdr:sp macro="" textlink="">
      <xdr:nvSpPr>
        <xdr:cNvPr id="438" name="テキスト ボックス 437"/>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95250</xdr:rowOff>
    </xdr:from>
    <xdr:to>
      <xdr:col>21</xdr:col>
      <xdr:colOff>403225</xdr:colOff>
      <xdr:row>74</xdr:row>
      <xdr:rowOff>25400</xdr:rowOff>
    </xdr:to>
    <xdr:sp macro="" textlink="">
      <xdr:nvSpPr>
        <xdr:cNvPr id="439" name="円/楕円 438"/>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35577</xdr:rowOff>
    </xdr:from>
    <xdr:ext cx="762000" cy="259045"/>
    <xdr:sp macro="" textlink="">
      <xdr:nvSpPr>
        <xdr:cNvPr id="440" name="テキスト ボックス 439"/>
        <xdr:cNvSpPr txBox="1"/>
      </xdr:nvSpPr>
      <xdr:spPr>
        <a:xfrm>
          <a:off x="14401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65315</xdr:rowOff>
    </xdr:from>
    <xdr:to>
      <xdr:col>20</xdr:col>
      <xdr:colOff>200025</xdr:colOff>
      <xdr:row>74</xdr:row>
      <xdr:rowOff>166915</xdr:rowOff>
    </xdr:to>
    <xdr:sp macro="" textlink="">
      <xdr:nvSpPr>
        <xdr:cNvPr id="441" name="円/楕円 440"/>
        <xdr:cNvSpPr/>
      </xdr:nvSpPr>
      <xdr:spPr>
        <a:xfrm>
          <a:off x="13843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5642</xdr:rowOff>
    </xdr:from>
    <xdr:ext cx="762000" cy="259045"/>
    <xdr:sp macro="" textlink="">
      <xdr:nvSpPr>
        <xdr:cNvPr id="442" name="テキスト ボックス 441"/>
        <xdr:cNvSpPr txBox="1"/>
      </xdr:nvSpPr>
      <xdr:spPr>
        <a:xfrm>
          <a:off x="13512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78922</xdr:rowOff>
    </xdr:from>
    <xdr:to>
      <xdr:col>18</xdr:col>
      <xdr:colOff>682625</xdr:colOff>
      <xdr:row>76</xdr:row>
      <xdr:rowOff>9072</xdr:rowOff>
    </xdr:to>
    <xdr:sp macro="" textlink="">
      <xdr:nvSpPr>
        <xdr:cNvPr id="443" name="円/楕円 442"/>
        <xdr:cNvSpPr/>
      </xdr:nvSpPr>
      <xdr:spPr>
        <a:xfrm>
          <a:off x="12954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19249</xdr:rowOff>
    </xdr:from>
    <xdr:ext cx="762000" cy="259045"/>
    <xdr:sp macro="" textlink="">
      <xdr:nvSpPr>
        <xdr:cNvPr id="444" name="テキスト ボックス 443"/>
        <xdr:cNvSpPr txBox="1"/>
      </xdr:nvSpPr>
      <xdr:spPr>
        <a:xfrm>
          <a:off x="12623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83779</xdr:rowOff>
    </xdr:from>
    <xdr:to>
      <xdr:col>4</xdr:col>
      <xdr:colOff>1117600</xdr:colOff>
      <xdr:row>18</xdr:row>
      <xdr:rowOff>28572</xdr:rowOff>
    </xdr:to>
    <xdr:cxnSp macro="">
      <xdr:nvCxnSpPr>
        <xdr:cNvPr id="43" name="直線コネクタ 42"/>
        <xdr:cNvCxnSpPr/>
      </xdr:nvCxnSpPr>
      <xdr:spPr bwMode="auto">
        <a:xfrm flipV="1">
          <a:off x="5651500" y="2017354"/>
          <a:ext cx="0" cy="114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649</xdr:rowOff>
    </xdr:from>
    <xdr:ext cx="762000" cy="259045"/>
    <xdr:sp macro="" textlink="">
      <xdr:nvSpPr>
        <xdr:cNvPr id="44" name="人口1人当たり決算額の推移最小値テキスト130"/>
        <xdr:cNvSpPr txBox="1"/>
      </xdr:nvSpPr>
      <xdr:spPr>
        <a:xfrm>
          <a:off x="5740400" y="31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73,889</a:t>
          </a:r>
          <a:endParaRPr kumimoji="1" lang="ja-JP" altLang="en-US" sz="1000" b="1">
            <a:latin typeface="ＭＳ Ｐゴシック"/>
          </a:endParaRPr>
        </a:p>
      </xdr:txBody>
    </xdr:sp>
    <xdr:clientData/>
  </xdr:oneCellAnchor>
  <xdr:twoCellAnchor>
    <xdr:from>
      <xdr:col>4</xdr:col>
      <xdr:colOff>1028700</xdr:colOff>
      <xdr:row>18</xdr:row>
      <xdr:rowOff>28572</xdr:rowOff>
    </xdr:from>
    <xdr:to>
      <xdr:col>5</xdr:col>
      <xdr:colOff>73025</xdr:colOff>
      <xdr:row>18</xdr:row>
      <xdr:rowOff>28572</xdr:rowOff>
    </xdr:to>
    <xdr:cxnSp macro="">
      <xdr:nvCxnSpPr>
        <xdr:cNvPr id="45" name="直線コネクタ 44"/>
        <xdr:cNvCxnSpPr/>
      </xdr:nvCxnSpPr>
      <xdr:spPr bwMode="auto">
        <a:xfrm>
          <a:off x="5562600" y="316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170156</xdr:rowOff>
    </xdr:from>
    <xdr:ext cx="762000" cy="259045"/>
    <xdr:sp macro="" textlink="">
      <xdr:nvSpPr>
        <xdr:cNvPr id="46" name="人口1人当たり決算額の推移最大値テキスト130"/>
        <xdr:cNvSpPr txBox="1"/>
      </xdr:nvSpPr>
      <xdr:spPr>
        <a:xfrm>
          <a:off x="5740400" y="176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123,974</a:t>
          </a:r>
          <a:endParaRPr kumimoji="1" lang="ja-JP" altLang="en-US" sz="1000" b="1">
            <a:latin typeface="ＭＳ Ｐゴシック"/>
          </a:endParaRPr>
        </a:p>
      </xdr:txBody>
    </xdr:sp>
    <xdr:clientData/>
  </xdr:oneCellAnchor>
  <xdr:twoCellAnchor>
    <xdr:from>
      <xdr:col>4</xdr:col>
      <xdr:colOff>1028700</xdr:colOff>
      <xdr:row>11</xdr:row>
      <xdr:rowOff>83779</xdr:rowOff>
    </xdr:from>
    <xdr:to>
      <xdr:col>5</xdr:col>
      <xdr:colOff>73025</xdr:colOff>
      <xdr:row>11</xdr:row>
      <xdr:rowOff>83779</xdr:rowOff>
    </xdr:to>
    <xdr:cxnSp macro="">
      <xdr:nvCxnSpPr>
        <xdr:cNvPr id="47" name="直線コネクタ 46"/>
        <xdr:cNvCxnSpPr/>
      </xdr:nvCxnSpPr>
      <xdr:spPr bwMode="auto">
        <a:xfrm>
          <a:off x="5562600" y="201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161869</xdr:rowOff>
    </xdr:from>
    <xdr:to>
      <xdr:col>4</xdr:col>
      <xdr:colOff>1117600</xdr:colOff>
      <xdr:row>16</xdr:row>
      <xdr:rowOff>2992</xdr:rowOff>
    </xdr:to>
    <xdr:cxnSp macro="">
      <xdr:nvCxnSpPr>
        <xdr:cNvPr id="48" name="直線コネクタ 47"/>
        <xdr:cNvCxnSpPr/>
      </xdr:nvCxnSpPr>
      <xdr:spPr bwMode="auto">
        <a:xfrm flipV="1">
          <a:off x="5003800" y="2781244"/>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105092</xdr:rowOff>
    </xdr:from>
    <xdr:ext cx="762000" cy="259045"/>
    <xdr:sp macro="" textlink="">
      <xdr:nvSpPr>
        <xdr:cNvPr id="49" name="人口1人当たり決算額の推移平均値テキスト130"/>
        <xdr:cNvSpPr txBox="1"/>
      </xdr:nvSpPr>
      <xdr:spPr>
        <a:xfrm>
          <a:off x="5740400" y="2724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89,598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133015</xdr:rowOff>
    </xdr:from>
    <xdr:to>
      <xdr:col>5</xdr:col>
      <xdr:colOff>34925</xdr:colOff>
      <xdr:row>16</xdr:row>
      <xdr:rowOff>63165</xdr:rowOff>
    </xdr:to>
    <xdr:sp macro="" textlink="">
      <xdr:nvSpPr>
        <xdr:cNvPr id="50" name="フローチャート : 判断 49"/>
        <xdr:cNvSpPr/>
      </xdr:nvSpPr>
      <xdr:spPr bwMode="auto">
        <a:xfrm>
          <a:off x="5600700" y="2752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2992</xdr:rowOff>
    </xdr:from>
    <xdr:to>
      <xdr:col>4</xdr:col>
      <xdr:colOff>469900</xdr:colOff>
      <xdr:row>16</xdr:row>
      <xdr:rowOff>24778</xdr:rowOff>
    </xdr:to>
    <xdr:cxnSp macro="">
      <xdr:nvCxnSpPr>
        <xdr:cNvPr id="51" name="直線コネクタ 50"/>
        <xdr:cNvCxnSpPr/>
      </xdr:nvCxnSpPr>
      <xdr:spPr bwMode="auto">
        <a:xfrm flipV="1">
          <a:off x="4305300" y="2793817"/>
          <a:ext cx="698500" cy="2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141884</xdr:rowOff>
    </xdr:from>
    <xdr:to>
      <xdr:col>4</xdr:col>
      <xdr:colOff>520700</xdr:colOff>
      <xdr:row>16</xdr:row>
      <xdr:rowOff>72034</xdr:rowOff>
    </xdr:to>
    <xdr:sp macro="" textlink="">
      <xdr:nvSpPr>
        <xdr:cNvPr id="52" name="フローチャート : 判断 51"/>
        <xdr:cNvSpPr/>
      </xdr:nvSpPr>
      <xdr:spPr bwMode="auto">
        <a:xfrm>
          <a:off x="49530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56811</xdr:rowOff>
    </xdr:from>
    <xdr:ext cx="736600" cy="259045"/>
    <xdr:sp macro="" textlink="">
      <xdr:nvSpPr>
        <xdr:cNvPr id="53" name="テキスト ボックス 52"/>
        <xdr:cNvSpPr txBox="1"/>
      </xdr:nvSpPr>
      <xdr:spPr>
        <a:xfrm>
          <a:off x="4622800" y="284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24778</xdr:rowOff>
    </xdr:from>
    <xdr:to>
      <xdr:col>3</xdr:col>
      <xdr:colOff>904875</xdr:colOff>
      <xdr:row>16</xdr:row>
      <xdr:rowOff>75847</xdr:rowOff>
    </xdr:to>
    <xdr:cxnSp macro="">
      <xdr:nvCxnSpPr>
        <xdr:cNvPr id="54" name="直線コネクタ 53"/>
        <xdr:cNvCxnSpPr/>
      </xdr:nvCxnSpPr>
      <xdr:spPr bwMode="auto">
        <a:xfrm flipV="1">
          <a:off x="3606800" y="2815603"/>
          <a:ext cx="698500" cy="5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9822</xdr:rowOff>
    </xdr:from>
    <xdr:to>
      <xdr:col>3</xdr:col>
      <xdr:colOff>955675</xdr:colOff>
      <xdr:row>16</xdr:row>
      <xdr:rowOff>111422</xdr:rowOff>
    </xdr:to>
    <xdr:sp macro="" textlink="">
      <xdr:nvSpPr>
        <xdr:cNvPr id="55" name="フローチャート : 判断 54"/>
        <xdr:cNvSpPr/>
      </xdr:nvSpPr>
      <xdr:spPr bwMode="auto">
        <a:xfrm>
          <a:off x="42545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96199</xdr:rowOff>
    </xdr:from>
    <xdr:ext cx="762000" cy="259045"/>
    <xdr:sp macro="" textlink="">
      <xdr:nvSpPr>
        <xdr:cNvPr id="56" name="テキスト ボックス 55"/>
        <xdr:cNvSpPr txBox="1"/>
      </xdr:nvSpPr>
      <xdr:spPr>
        <a:xfrm>
          <a:off x="3924300" y="288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18263</xdr:rowOff>
    </xdr:from>
    <xdr:to>
      <xdr:col>3</xdr:col>
      <xdr:colOff>206375</xdr:colOff>
      <xdr:row>16</xdr:row>
      <xdr:rowOff>75847</xdr:rowOff>
    </xdr:to>
    <xdr:cxnSp macro="">
      <xdr:nvCxnSpPr>
        <xdr:cNvPr id="57" name="直線コネクタ 56"/>
        <xdr:cNvCxnSpPr/>
      </xdr:nvCxnSpPr>
      <xdr:spPr bwMode="auto">
        <a:xfrm>
          <a:off x="2908300" y="2809088"/>
          <a:ext cx="698500" cy="5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88643</xdr:rowOff>
    </xdr:from>
    <xdr:to>
      <xdr:col>3</xdr:col>
      <xdr:colOff>257175</xdr:colOff>
      <xdr:row>17</xdr:row>
      <xdr:rowOff>18793</xdr:rowOff>
    </xdr:to>
    <xdr:sp macro="" textlink="">
      <xdr:nvSpPr>
        <xdr:cNvPr id="58" name="フローチャート : 判断 57"/>
        <xdr:cNvSpPr/>
      </xdr:nvSpPr>
      <xdr:spPr bwMode="auto">
        <a:xfrm>
          <a:off x="35560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3570</xdr:rowOff>
    </xdr:from>
    <xdr:ext cx="762000" cy="259045"/>
    <xdr:sp macro="" textlink="">
      <xdr:nvSpPr>
        <xdr:cNvPr id="59" name="テキスト ボックス 58"/>
        <xdr:cNvSpPr txBox="1"/>
      </xdr:nvSpPr>
      <xdr:spPr>
        <a:xfrm>
          <a:off x="32258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12817</xdr:rowOff>
    </xdr:from>
    <xdr:to>
      <xdr:col>2</xdr:col>
      <xdr:colOff>692150</xdr:colOff>
      <xdr:row>16</xdr:row>
      <xdr:rowOff>114417</xdr:rowOff>
    </xdr:to>
    <xdr:sp macro="" textlink="">
      <xdr:nvSpPr>
        <xdr:cNvPr id="60" name="フローチャート : 判断 59"/>
        <xdr:cNvSpPr/>
      </xdr:nvSpPr>
      <xdr:spPr bwMode="auto">
        <a:xfrm>
          <a:off x="28575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99194</xdr:rowOff>
    </xdr:from>
    <xdr:ext cx="762000" cy="259045"/>
    <xdr:sp macro="" textlink="">
      <xdr:nvSpPr>
        <xdr:cNvPr id="61" name="テキスト ボックス 60"/>
        <xdr:cNvSpPr txBox="1"/>
      </xdr:nvSpPr>
      <xdr:spPr>
        <a:xfrm>
          <a:off x="25273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111069</xdr:rowOff>
    </xdr:from>
    <xdr:to>
      <xdr:col>5</xdr:col>
      <xdr:colOff>34925</xdr:colOff>
      <xdr:row>16</xdr:row>
      <xdr:rowOff>41219</xdr:rowOff>
    </xdr:to>
    <xdr:sp macro="" textlink="">
      <xdr:nvSpPr>
        <xdr:cNvPr id="67" name="円/楕円 66"/>
        <xdr:cNvSpPr/>
      </xdr:nvSpPr>
      <xdr:spPr bwMode="auto">
        <a:xfrm>
          <a:off x="5600700" y="273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127596</xdr:rowOff>
    </xdr:from>
    <xdr:ext cx="762000" cy="259045"/>
    <xdr:sp macro="" textlink="">
      <xdr:nvSpPr>
        <xdr:cNvPr id="68" name="人口1人当たり決算額の推移該当値テキスト130"/>
        <xdr:cNvSpPr txBox="1"/>
      </xdr:nvSpPr>
      <xdr:spPr>
        <a:xfrm>
          <a:off x="5740400" y="25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90,558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123642</xdr:rowOff>
    </xdr:from>
    <xdr:to>
      <xdr:col>4</xdr:col>
      <xdr:colOff>520700</xdr:colOff>
      <xdr:row>16</xdr:row>
      <xdr:rowOff>53792</xdr:rowOff>
    </xdr:to>
    <xdr:sp macro="" textlink="">
      <xdr:nvSpPr>
        <xdr:cNvPr id="69" name="円/楕円 68"/>
        <xdr:cNvSpPr/>
      </xdr:nvSpPr>
      <xdr:spPr bwMode="auto">
        <a:xfrm>
          <a:off x="4953000" y="274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63969</xdr:rowOff>
    </xdr:from>
    <xdr:ext cx="736600" cy="259045"/>
    <xdr:sp macro="" textlink="">
      <xdr:nvSpPr>
        <xdr:cNvPr id="70" name="テキスト ボックス 69"/>
        <xdr:cNvSpPr txBox="1"/>
      </xdr:nvSpPr>
      <xdr:spPr>
        <a:xfrm>
          <a:off x="4622800" y="251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145428</xdr:rowOff>
    </xdr:from>
    <xdr:to>
      <xdr:col>3</xdr:col>
      <xdr:colOff>955675</xdr:colOff>
      <xdr:row>16</xdr:row>
      <xdr:rowOff>75578</xdr:rowOff>
    </xdr:to>
    <xdr:sp macro="" textlink="">
      <xdr:nvSpPr>
        <xdr:cNvPr id="71" name="円/楕円 70"/>
        <xdr:cNvSpPr/>
      </xdr:nvSpPr>
      <xdr:spPr bwMode="auto">
        <a:xfrm>
          <a:off x="4254500" y="276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85755</xdr:rowOff>
    </xdr:from>
    <xdr:ext cx="762000" cy="259045"/>
    <xdr:sp macro="" textlink="">
      <xdr:nvSpPr>
        <xdr:cNvPr id="72" name="テキスト ボックス 71"/>
        <xdr:cNvSpPr txBox="1"/>
      </xdr:nvSpPr>
      <xdr:spPr>
        <a:xfrm>
          <a:off x="3924300" y="253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25047</xdr:rowOff>
    </xdr:from>
    <xdr:to>
      <xdr:col>3</xdr:col>
      <xdr:colOff>257175</xdr:colOff>
      <xdr:row>16</xdr:row>
      <xdr:rowOff>126647</xdr:rowOff>
    </xdr:to>
    <xdr:sp macro="" textlink="">
      <xdr:nvSpPr>
        <xdr:cNvPr id="73" name="円/楕円 72"/>
        <xdr:cNvSpPr/>
      </xdr:nvSpPr>
      <xdr:spPr bwMode="auto">
        <a:xfrm>
          <a:off x="3556000" y="281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136824</xdr:rowOff>
    </xdr:from>
    <xdr:ext cx="762000" cy="259045"/>
    <xdr:sp macro="" textlink="">
      <xdr:nvSpPr>
        <xdr:cNvPr id="74" name="テキスト ボックス 73"/>
        <xdr:cNvSpPr txBox="1"/>
      </xdr:nvSpPr>
      <xdr:spPr>
        <a:xfrm>
          <a:off x="3225800" y="25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86,821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138913</xdr:rowOff>
    </xdr:from>
    <xdr:to>
      <xdr:col>2</xdr:col>
      <xdr:colOff>692150</xdr:colOff>
      <xdr:row>16</xdr:row>
      <xdr:rowOff>69063</xdr:rowOff>
    </xdr:to>
    <xdr:sp macro="" textlink="">
      <xdr:nvSpPr>
        <xdr:cNvPr id="75" name="円/楕円 74"/>
        <xdr:cNvSpPr/>
      </xdr:nvSpPr>
      <xdr:spPr bwMode="auto">
        <a:xfrm>
          <a:off x="2857500" y="275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79240</xdr:rowOff>
    </xdr:from>
    <xdr:ext cx="762000" cy="259045"/>
    <xdr:sp macro="" textlink="">
      <xdr:nvSpPr>
        <xdr:cNvPr id="76" name="テキスト ボックス 75"/>
        <xdr:cNvSpPr txBox="1"/>
      </xdr:nvSpPr>
      <xdr:spPr>
        <a:xfrm>
          <a:off x="2527300" y="25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257668</xdr:rowOff>
    </xdr:from>
    <xdr:to>
      <xdr:col>4</xdr:col>
      <xdr:colOff>1117600</xdr:colOff>
      <xdr:row>38</xdr:row>
      <xdr:rowOff>93442</xdr:rowOff>
    </xdr:to>
    <xdr:cxnSp macro="">
      <xdr:nvCxnSpPr>
        <xdr:cNvPr id="104" name="直線コネクタ 103"/>
        <xdr:cNvCxnSpPr/>
      </xdr:nvCxnSpPr>
      <xdr:spPr bwMode="auto">
        <a:xfrm flipV="1">
          <a:off x="5651500" y="6182218"/>
          <a:ext cx="0" cy="1378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65519</xdr:rowOff>
    </xdr:from>
    <xdr:ext cx="762000" cy="259045"/>
    <xdr:sp macro="" textlink="">
      <xdr:nvSpPr>
        <xdr:cNvPr id="105" name="人口1人当たり決算額の推移最小値テキスト445"/>
        <xdr:cNvSpPr txBox="1"/>
      </xdr:nvSpPr>
      <xdr:spPr>
        <a:xfrm>
          <a:off x="5740400" y="753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14,117</a:t>
          </a:r>
          <a:endParaRPr kumimoji="1" lang="ja-JP" altLang="en-US" sz="1000" b="1">
            <a:latin typeface="ＭＳ Ｐゴシック"/>
          </a:endParaRPr>
        </a:p>
      </xdr:txBody>
    </xdr:sp>
    <xdr:clientData/>
  </xdr:oneCellAnchor>
  <xdr:twoCellAnchor>
    <xdr:from>
      <xdr:col>4</xdr:col>
      <xdr:colOff>1028700</xdr:colOff>
      <xdr:row>38</xdr:row>
      <xdr:rowOff>93442</xdr:rowOff>
    </xdr:from>
    <xdr:to>
      <xdr:col>5</xdr:col>
      <xdr:colOff>73025</xdr:colOff>
      <xdr:row>38</xdr:row>
      <xdr:rowOff>93442</xdr:rowOff>
    </xdr:to>
    <xdr:cxnSp macro="">
      <xdr:nvCxnSpPr>
        <xdr:cNvPr id="106" name="直線コネクタ 105"/>
        <xdr:cNvCxnSpPr/>
      </xdr:nvCxnSpPr>
      <xdr:spPr bwMode="auto">
        <a:xfrm>
          <a:off x="5562600" y="7561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1145</xdr:rowOff>
    </xdr:from>
    <xdr:ext cx="762000" cy="259045"/>
    <xdr:sp macro="" textlink="">
      <xdr:nvSpPr>
        <xdr:cNvPr id="107" name="人口1人当たり決算額の推移最大値テキスト445"/>
        <xdr:cNvSpPr txBox="1"/>
      </xdr:nvSpPr>
      <xdr:spPr>
        <a:xfrm>
          <a:off x="5740400" y="592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29,196</a:t>
          </a:r>
          <a:endParaRPr kumimoji="1" lang="ja-JP" altLang="en-US" sz="1000" b="1">
            <a:latin typeface="ＭＳ Ｐゴシック"/>
          </a:endParaRPr>
        </a:p>
      </xdr:txBody>
    </xdr:sp>
    <xdr:clientData/>
  </xdr:oneCellAnchor>
  <xdr:twoCellAnchor>
    <xdr:from>
      <xdr:col>4</xdr:col>
      <xdr:colOff>1028700</xdr:colOff>
      <xdr:row>33</xdr:row>
      <xdr:rowOff>257668</xdr:rowOff>
    </xdr:from>
    <xdr:to>
      <xdr:col>5</xdr:col>
      <xdr:colOff>73025</xdr:colOff>
      <xdr:row>33</xdr:row>
      <xdr:rowOff>257668</xdr:rowOff>
    </xdr:to>
    <xdr:cxnSp macro="">
      <xdr:nvCxnSpPr>
        <xdr:cNvPr id="108" name="直線コネクタ 107"/>
        <xdr:cNvCxnSpPr/>
      </xdr:nvCxnSpPr>
      <xdr:spPr bwMode="auto">
        <a:xfrm>
          <a:off x="5562600" y="6182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181315</xdr:rowOff>
    </xdr:from>
    <xdr:to>
      <xdr:col>4</xdr:col>
      <xdr:colOff>1117600</xdr:colOff>
      <xdr:row>35</xdr:row>
      <xdr:rowOff>220086</xdr:rowOff>
    </xdr:to>
    <xdr:cxnSp macro="">
      <xdr:nvCxnSpPr>
        <xdr:cNvPr id="109" name="直線コネクタ 108"/>
        <xdr:cNvCxnSpPr/>
      </xdr:nvCxnSpPr>
      <xdr:spPr bwMode="auto">
        <a:xfrm>
          <a:off x="5003800" y="6791665"/>
          <a:ext cx="647700" cy="3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253377</xdr:rowOff>
    </xdr:from>
    <xdr:ext cx="762000" cy="259045"/>
    <xdr:sp macro="" textlink="">
      <xdr:nvSpPr>
        <xdr:cNvPr id="110" name="人口1人当たり決算額の推移平均値テキスト445"/>
        <xdr:cNvSpPr txBox="1"/>
      </xdr:nvSpPr>
      <xdr:spPr>
        <a:xfrm>
          <a:off x="5740400" y="686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281300</xdr:rowOff>
    </xdr:from>
    <xdr:to>
      <xdr:col>5</xdr:col>
      <xdr:colOff>34925</xdr:colOff>
      <xdr:row>36</xdr:row>
      <xdr:rowOff>40000</xdr:rowOff>
    </xdr:to>
    <xdr:sp macro="" textlink="">
      <xdr:nvSpPr>
        <xdr:cNvPr id="111" name="フローチャート : 判断 110"/>
        <xdr:cNvSpPr/>
      </xdr:nvSpPr>
      <xdr:spPr bwMode="auto">
        <a:xfrm>
          <a:off x="5600700" y="689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167873</xdr:rowOff>
    </xdr:from>
    <xdr:to>
      <xdr:col>4</xdr:col>
      <xdr:colOff>469900</xdr:colOff>
      <xdr:row>35</xdr:row>
      <xdr:rowOff>181315</xdr:rowOff>
    </xdr:to>
    <xdr:cxnSp macro="">
      <xdr:nvCxnSpPr>
        <xdr:cNvPr id="112" name="直線コネクタ 111"/>
        <xdr:cNvCxnSpPr/>
      </xdr:nvCxnSpPr>
      <xdr:spPr bwMode="auto">
        <a:xfrm>
          <a:off x="4305300" y="6778223"/>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171114</xdr:rowOff>
    </xdr:from>
    <xdr:to>
      <xdr:col>4</xdr:col>
      <xdr:colOff>520700</xdr:colOff>
      <xdr:row>35</xdr:row>
      <xdr:rowOff>272714</xdr:rowOff>
    </xdr:to>
    <xdr:sp macro="" textlink="">
      <xdr:nvSpPr>
        <xdr:cNvPr id="113" name="フローチャート : 判断 112"/>
        <xdr:cNvSpPr/>
      </xdr:nvSpPr>
      <xdr:spPr bwMode="auto">
        <a:xfrm>
          <a:off x="49530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257491</xdr:rowOff>
    </xdr:from>
    <xdr:ext cx="736600" cy="259045"/>
    <xdr:sp macro="" textlink="">
      <xdr:nvSpPr>
        <xdr:cNvPr id="114" name="テキスト ボックス 113"/>
        <xdr:cNvSpPr txBox="1"/>
      </xdr:nvSpPr>
      <xdr:spPr>
        <a:xfrm>
          <a:off x="4622800" y="686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106243</xdr:rowOff>
    </xdr:from>
    <xdr:to>
      <xdr:col>3</xdr:col>
      <xdr:colOff>904875</xdr:colOff>
      <xdr:row>35</xdr:row>
      <xdr:rowOff>167873</xdr:rowOff>
    </xdr:to>
    <xdr:cxnSp macro="">
      <xdr:nvCxnSpPr>
        <xdr:cNvPr id="115" name="直線コネクタ 114"/>
        <xdr:cNvCxnSpPr/>
      </xdr:nvCxnSpPr>
      <xdr:spPr bwMode="auto">
        <a:xfrm>
          <a:off x="3606800" y="6716593"/>
          <a:ext cx="698500" cy="6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131338</xdr:rowOff>
    </xdr:from>
    <xdr:to>
      <xdr:col>3</xdr:col>
      <xdr:colOff>955675</xdr:colOff>
      <xdr:row>35</xdr:row>
      <xdr:rowOff>232938</xdr:rowOff>
    </xdr:to>
    <xdr:sp macro="" textlink="">
      <xdr:nvSpPr>
        <xdr:cNvPr id="116" name="フローチャート : 判断 115"/>
        <xdr:cNvSpPr/>
      </xdr:nvSpPr>
      <xdr:spPr bwMode="auto">
        <a:xfrm>
          <a:off x="42545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217715</xdr:rowOff>
    </xdr:from>
    <xdr:ext cx="762000" cy="259045"/>
    <xdr:sp macro="" textlink="">
      <xdr:nvSpPr>
        <xdr:cNvPr id="117" name="テキスト ボックス 116"/>
        <xdr:cNvSpPr txBox="1"/>
      </xdr:nvSpPr>
      <xdr:spPr>
        <a:xfrm>
          <a:off x="3924300" y="68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68752</xdr:rowOff>
    </xdr:from>
    <xdr:to>
      <xdr:col>3</xdr:col>
      <xdr:colOff>206375</xdr:colOff>
      <xdr:row>35</xdr:row>
      <xdr:rowOff>106243</xdr:rowOff>
    </xdr:to>
    <xdr:cxnSp macro="">
      <xdr:nvCxnSpPr>
        <xdr:cNvPr id="118" name="直線コネクタ 117"/>
        <xdr:cNvCxnSpPr/>
      </xdr:nvCxnSpPr>
      <xdr:spPr bwMode="auto">
        <a:xfrm>
          <a:off x="2908300" y="6679102"/>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110765</xdr:rowOff>
    </xdr:from>
    <xdr:to>
      <xdr:col>3</xdr:col>
      <xdr:colOff>257175</xdr:colOff>
      <xdr:row>35</xdr:row>
      <xdr:rowOff>212365</xdr:rowOff>
    </xdr:to>
    <xdr:sp macro="" textlink="">
      <xdr:nvSpPr>
        <xdr:cNvPr id="119" name="フローチャート : 判断 118"/>
        <xdr:cNvSpPr/>
      </xdr:nvSpPr>
      <xdr:spPr bwMode="auto">
        <a:xfrm>
          <a:off x="35560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197142</xdr:rowOff>
    </xdr:from>
    <xdr:ext cx="762000" cy="259045"/>
    <xdr:sp macro="" textlink="">
      <xdr:nvSpPr>
        <xdr:cNvPr id="120" name="テキスト ボックス 119"/>
        <xdr:cNvSpPr txBox="1"/>
      </xdr:nvSpPr>
      <xdr:spPr>
        <a:xfrm>
          <a:off x="32258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205770</xdr:rowOff>
    </xdr:from>
    <xdr:to>
      <xdr:col>2</xdr:col>
      <xdr:colOff>692150</xdr:colOff>
      <xdr:row>35</xdr:row>
      <xdr:rowOff>307370</xdr:rowOff>
    </xdr:to>
    <xdr:sp macro="" textlink="">
      <xdr:nvSpPr>
        <xdr:cNvPr id="121" name="フローチャート : 判断 120"/>
        <xdr:cNvSpPr/>
      </xdr:nvSpPr>
      <xdr:spPr bwMode="auto">
        <a:xfrm>
          <a:off x="28575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292147</xdr:rowOff>
    </xdr:from>
    <xdr:ext cx="762000" cy="259045"/>
    <xdr:sp macro="" textlink="">
      <xdr:nvSpPr>
        <xdr:cNvPr id="122" name="テキスト ボックス 121"/>
        <xdr:cNvSpPr txBox="1"/>
      </xdr:nvSpPr>
      <xdr:spPr>
        <a:xfrm>
          <a:off x="25273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169286</xdr:rowOff>
    </xdr:from>
    <xdr:to>
      <xdr:col>5</xdr:col>
      <xdr:colOff>34925</xdr:colOff>
      <xdr:row>35</xdr:row>
      <xdr:rowOff>270886</xdr:rowOff>
    </xdr:to>
    <xdr:sp macro="" textlink="">
      <xdr:nvSpPr>
        <xdr:cNvPr id="128" name="円/楕円 127"/>
        <xdr:cNvSpPr/>
      </xdr:nvSpPr>
      <xdr:spPr bwMode="auto">
        <a:xfrm>
          <a:off x="5600700" y="677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14363</xdr:rowOff>
    </xdr:from>
    <xdr:ext cx="762000" cy="259045"/>
    <xdr:sp macro="" textlink="">
      <xdr:nvSpPr>
        <xdr:cNvPr id="129" name="人口1人当たり決算額の推移該当値テキスト445"/>
        <xdr:cNvSpPr txBox="1"/>
      </xdr:nvSpPr>
      <xdr:spPr>
        <a:xfrm>
          <a:off x="5740400" y="66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130515</xdr:rowOff>
    </xdr:from>
    <xdr:to>
      <xdr:col>4</xdr:col>
      <xdr:colOff>520700</xdr:colOff>
      <xdr:row>35</xdr:row>
      <xdr:rowOff>232115</xdr:rowOff>
    </xdr:to>
    <xdr:sp macro="" textlink="">
      <xdr:nvSpPr>
        <xdr:cNvPr id="130" name="円/楕円 129"/>
        <xdr:cNvSpPr/>
      </xdr:nvSpPr>
      <xdr:spPr bwMode="auto">
        <a:xfrm>
          <a:off x="4953000" y="674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242292</xdr:rowOff>
    </xdr:from>
    <xdr:ext cx="736600" cy="259045"/>
    <xdr:sp macro="" textlink="">
      <xdr:nvSpPr>
        <xdr:cNvPr id="131" name="テキスト ボックス 130"/>
        <xdr:cNvSpPr txBox="1"/>
      </xdr:nvSpPr>
      <xdr:spPr>
        <a:xfrm>
          <a:off x="4622800" y="650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117073</xdr:rowOff>
    </xdr:from>
    <xdr:to>
      <xdr:col>3</xdr:col>
      <xdr:colOff>955675</xdr:colOff>
      <xdr:row>35</xdr:row>
      <xdr:rowOff>218673</xdr:rowOff>
    </xdr:to>
    <xdr:sp macro="" textlink="">
      <xdr:nvSpPr>
        <xdr:cNvPr id="132" name="円/楕円 131"/>
        <xdr:cNvSpPr/>
      </xdr:nvSpPr>
      <xdr:spPr bwMode="auto">
        <a:xfrm>
          <a:off x="4254500" y="672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228850</xdr:rowOff>
    </xdr:from>
    <xdr:ext cx="762000" cy="259045"/>
    <xdr:sp macro="" textlink="">
      <xdr:nvSpPr>
        <xdr:cNvPr id="133" name="テキスト ボックス 132"/>
        <xdr:cNvSpPr txBox="1"/>
      </xdr:nvSpPr>
      <xdr:spPr>
        <a:xfrm>
          <a:off x="3924300" y="649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55443</xdr:rowOff>
    </xdr:from>
    <xdr:to>
      <xdr:col>3</xdr:col>
      <xdr:colOff>257175</xdr:colOff>
      <xdr:row>35</xdr:row>
      <xdr:rowOff>157043</xdr:rowOff>
    </xdr:to>
    <xdr:sp macro="" textlink="">
      <xdr:nvSpPr>
        <xdr:cNvPr id="134" name="円/楕円 133"/>
        <xdr:cNvSpPr/>
      </xdr:nvSpPr>
      <xdr:spPr bwMode="auto">
        <a:xfrm>
          <a:off x="3556000" y="666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167220</xdr:rowOff>
    </xdr:from>
    <xdr:ext cx="762000" cy="259045"/>
    <xdr:sp macro="" textlink="">
      <xdr:nvSpPr>
        <xdr:cNvPr id="135" name="テキスト ボックス 134"/>
        <xdr:cNvSpPr txBox="1"/>
      </xdr:nvSpPr>
      <xdr:spPr>
        <a:xfrm>
          <a:off x="3225800" y="643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17952</xdr:rowOff>
    </xdr:from>
    <xdr:to>
      <xdr:col>2</xdr:col>
      <xdr:colOff>692150</xdr:colOff>
      <xdr:row>35</xdr:row>
      <xdr:rowOff>119552</xdr:rowOff>
    </xdr:to>
    <xdr:sp macro="" textlink="">
      <xdr:nvSpPr>
        <xdr:cNvPr id="136" name="円/楕円 135"/>
        <xdr:cNvSpPr/>
      </xdr:nvSpPr>
      <xdr:spPr bwMode="auto">
        <a:xfrm>
          <a:off x="2857500" y="662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129730</xdr:rowOff>
    </xdr:from>
    <xdr:ext cx="762000" cy="259045"/>
    <xdr:sp macro="" textlink="">
      <xdr:nvSpPr>
        <xdr:cNvPr id="137" name="テキスト ボックス 136"/>
        <xdr:cNvSpPr txBox="1"/>
      </xdr:nvSpPr>
      <xdr:spPr>
        <a:xfrm>
          <a:off x="2527300" y="639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145872</xdr:rowOff>
    </xdr:from>
    <xdr:to>
      <xdr:col>6</xdr:col>
      <xdr:colOff>510540</xdr:colOff>
      <xdr:row>38</xdr:row>
      <xdr:rowOff>146238</xdr:rowOff>
    </xdr:to>
    <xdr:cxnSp macro="">
      <xdr:nvCxnSpPr>
        <xdr:cNvPr id="54" name="直線コネクタ 53"/>
        <xdr:cNvCxnSpPr/>
      </xdr:nvCxnSpPr>
      <xdr:spPr>
        <a:xfrm flipV="1">
          <a:off x="4633595" y="5460822"/>
          <a:ext cx="1270" cy="120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150065</xdr:rowOff>
    </xdr:from>
    <xdr:ext cx="534377" cy="259045"/>
    <xdr:sp macro="" textlink="">
      <xdr:nvSpPr>
        <xdr:cNvPr id="55" name="人件費最小値テキスト"/>
        <xdr:cNvSpPr txBox="1"/>
      </xdr:nvSpPr>
      <xdr:spPr>
        <a:xfrm>
          <a:off x="4686300" y="666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79,714</a:t>
          </a:r>
          <a:endParaRPr kumimoji="1" lang="ja-JP" altLang="en-US" sz="1000" b="1">
            <a:latin typeface="ＭＳ Ｐゴシック"/>
          </a:endParaRPr>
        </a:p>
      </xdr:txBody>
    </xdr:sp>
    <xdr:clientData/>
  </xdr:oneCellAnchor>
  <xdr:twoCellAnchor>
    <xdr:from>
      <xdr:col>6</xdr:col>
      <xdr:colOff>422275</xdr:colOff>
      <xdr:row>38</xdr:row>
      <xdr:rowOff>146238</xdr:rowOff>
    </xdr:from>
    <xdr:to>
      <xdr:col>6</xdr:col>
      <xdr:colOff>600075</xdr:colOff>
      <xdr:row>38</xdr:row>
      <xdr:rowOff>146238</xdr:rowOff>
    </xdr:to>
    <xdr:cxnSp macro="">
      <xdr:nvCxnSpPr>
        <xdr:cNvPr id="56" name="直線コネクタ 55"/>
        <xdr:cNvCxnSpPr/>
      </xdr:nvCxnSpPr>
      <xdr:spPr>
        <a:xfrm>
          <a:off x="4546600" y="666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92549</xdr:rowOff>
    </xdr:from>
    <xdr:ext cx="599010" cy="259045"/>
    <xdr:sp macro="" textlink="">
      <xdr:nvSpPr>
        <xdr:cNvPr id="57" name="人件費最大値テキスト"/>
        <xdr:cNvSpPr txBox="1"/>
      </xdr:nvSpPr>
      <xdr:spPr>
        <a:xfrm>
          <a:off x="4686300" y="52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132,230</a:t>
          </a:r>
          <a:endParaRPr kumimoji="1" lang="ja-JP" altLang="en-US" sz="1000" b="1">
            <a:latin typeface="ＭＳ Ｐゴシック"/>
          </a:endParaRPr>
        </a:p>
      </xdr:txBody>
    </xdr:sp>
    <xdr:clientData/>
  </xdr:oneCellAnchor>
  <xdr:twoCellAnchor>
    <xdr:from>
      <xdr:col>6</xdr:col>
      <xdr:colOff>422275</xdr:colOff>
      <xdr:row>31</xdr:row>
      <xdr:rowOff>145872</xdr:rowOff>
    </xdr:from>
    <xdr:to>
      <xdr:col>6</xdr:col>
      <xdr:colOff>600075</xdr:colOff>
      <xdr:row>31</xdr:row>
      <xdr:rowOff>145872</xdr:rowOff>
    </xdr:to>
    <xdr:cxnSp macro="">
      <xdr:nvCxnSpPr>
        <xdr:cNvPr id="58" name="直線コネクタ 57"/>
        <xdr:cNvCxnSpPr/>
      </xdr:nvCxnSpPr>
      <xdr:spPr>
        <a:xfrm>
          <a:off x="4546600" y="546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97889</xdr:rowOff>
    </xdr:from>
    <xdr:to>
      <xdr:col>6</xdr:col>
      <xdr:colOff>511175</xdr:colOff>
      <xdr:row>36</xdr:row>
      <xdr:rowOff>108999</xdr:rowOff>
    </xdr:to>
    <xdr:cxnSp macro="">
      <xdr:nvCxnSpPr>
        <xdr:cNvPr id="59" name="直線コネクタ 58"/>
        <xdr:cNvCxnSpPr/>
      </xdr:nvCxnSpPr>
      <xdr:spPr>
        <a:xfrm flipV="1">
          <a:off x="3797300" y="6270089"/>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29311</xdr:rowOff>
    </xdr:from>
    <xdr:ext cx="534377" cy="259045"/>
    <xdr:sp macro="" textlink="">
      <xdr:nvSpPr>
        <xdr:cNvPr id="60" name="人件費平均値テキスト"/>
        <xdr:cNvSpPr txBox="1"/>
      </xdr:nvSpPr>
      <xdr:spPr>
        <a:xfrm>
          <a:off x="4686300" y="620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50884</xdr:rowOff>
    </xdr:from>
    <xdr:to>
      <xdr:col>6</xdr:col>
      <xdr:colOff>561975</xdr:colOff>
      <xdr:row>36</xdr:row>
      <xdr:rowOff>152484</xdr:rowOff>
    </xdr:to>
    <xdr:sp macro="" textlink="">
      <xdr:nvSpPr>
        <xdr:cNvPr id="61" name="フローチャート : 判断 60"/>
        <xdr:cNvSpPr/>
      </xdr:nvSpPr>
      <xdr:spPr>
        <a:xfrm>
          <a:off x="4584700" y="622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108999</xdr:rowOff>
    </xdr:from>
    <xdr:to>
      <xdr:col>5</xdr:col>
      <xdr:colOff>358775</xdr:colOff>
      <xdr:row>36</xdr:row>
      <xdr:rowOff>148113</xdr:rowOff>
    </xdr:to>
    <xdr:cxnSp macro="">
      <xdr:nvCxnSpPr>
        <xdr:cNvPr id="62" name="直線コネクタ 61"/>
        <xdr:cNvCxnSpPr/>
      </xdr:nvCxnSpPr>
      <xdr:spPr>
        <a:xfrm flipV="1">
          <a:off x="2908300" y="6281199"/>
          <a:ext cx="889000" cy="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58473</xdr:rowOff>
    </xdr:from>
    <xdr:to>
      <xdr:col>5</xdr:col>
      <xdr:colOff>409575</xdr:colOff>
      <xdr:row>36</xdr:row>
      <xdr:rowOff>160073</xdr:rowOff>
    </xdr:to>
    <xdr:sp macro="" textlink="">
      <xdr:nvSpPr>
        <xdr:cNvPr id="63" name="フローチャート : 判断 62"/>
        <xdr:cNvSpPr/>
      </xdr:nvSpPr>
      <xdr:spPr>
        <a:xfrm>
          <a:off x="37465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36</xdr:row>
      <xdr:rowOff>151200</xdr:rowOff>
    </xdr:from>
    <xdr:ext cx="534377" cy="259045"/>
    <xdr:sp macro="" textlink="">
      <xdr:nvSpPr>
        <xdr:cNvPr id="64" name="テキスト ボックス 63"/>
        <xdr:cNvSpPr txBox="1"/>
      </xdr:nvSpPr>
      <xdr:spPr>
        <a:xfrm>
          <a:off x="3517411" y="632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148113</xdr:rowOff>
    </xdr:from>
    <xdr:to>
      <xdr:col>4</xdr:col>
      <xdr:colOff>155575</xdr:colOff>
      <xdr:row>36</xdr:row>
      <xdr:rowOff>169258</xdr:rowOff>
    </xdr:to>
    <xdr:cxnSp macro="">
      <xdr:nvCxnSpPr>
        <xdr:cNvPr id="65" name="直線コネクタ 64"/>
        <xdr:cNvCxnSpPr/>
      </xdr:nvCxnSpPr>
      <xdr:spPr>
        <a:xfrm flipV="1">
          <a:off x="2019300" y="6320313"/>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98273</xdr:rowOff>
    </xdr:from>
    <xdr:to>
      <xdr:col>4</xdr:col>
      <xdr:colOff>206375</xdr:colOff>
      <xdr:row>37</xdr:row>
      <xdr:rowOff>28423</xdr:rowOff>
    </xdr:to>
    <xdr:sp macro="" textlink="">
      <xdr:nvSpPr>
        <xdr:cNvPr id="66" name="フローチャート : 判断 65"/>
        <xdr:cNvSpPr/>
      </xdr:nvSpPr>
      <xdr:spPr>
        <a:xfrm>
          <a:off x="2857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19550</xdr:rowOff>
    </xdr:from>
    <xdr:ext cx="534377" cy="259045"/>
    <xdr:sp macro="" textlink="">
      <xdr:nvSpPr>
        <xdr:cNvPr id="67" name="テキスト ボックス 66"/>
        <xdr:cNvSpPr txBox="1"/>
      </xdr:nvSpPr>
      <xdr:spPr>
        <a:xfrm>
          <a:off x="2641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98461</xdr:rowOff>
    </xdr:from>
    <xdr:to>
      <xdr:col>2</xdr:col>
      <xdr:colOff>638175</xdr:colOff>
      <xdr:row>36</xdr:row>
      <xdr:rowOff>169258</xdr:rowOff>
    </xdr:to>
    <xdr:cxnSp macro="">
      <xdr:nvCxnSpPr>
        <xdr:cNvPr id="68" name="直線コネクタ 67"/>
        <xdr:cNvCxnSpPr/>
      </xdr:nvCxnSpPr>
      <xdr:spPr>
        <a:xfrm>
          <a:off x="1130300" y="6270661"/>
          <a:ext cx="889000" cy="7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163264</xdr:rowOff>
    </xdr:from>
    <xdr:to>
      <xdr:col>3</xdr:col>
      <xdr:colOff>3175</xdr:colOff>
      <xdr:row>37</xdr:row>
      <xdr:rowOff>93414</xdr:rowOff>
    </xdr:to>
    <xdr:sp macro="" textlink="">
      <xdr:nvSpPr>
        <xdr:cNvPr id="69" name="フローチャート : 判断 68"/>
        <xdr:cNvSpPr/>
      </xdr:nvSpPr>
      <xdr:spPr>
        <a:xfrm>
          <a:off x="1968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70" name="テキスト ボックス 69"/>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61674</xdr:rowOff>
    </xdr:from>
    <xdr:to>
      <xdr:col>1</xdr:col>
      <xdr:colOff>485775</xdr:colOff>
      <xdr:row>36</xdr:row>
      <xdr:rowOff>163274</xdr:rowOff>
    </xdr:to>
    <xdr:sp macro="" textlink="">
      <xdr:nvSpPr>
        <xdr:cNvPr id="71" name="フローチャート : 判断 70"/>
        <xdr:cNvSpPr/>
      </xdr:nvSpPr>
      <xdr:spPr>
        <a:xfrm>
          <a:off x="1079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154401</xdr:rowOff>
    </xdr:from>
    <xdr:ext cx="534377" cy="259045"/>
    <xdr:sp macro="" textlink="">
      <xdr:nvSpPr>
        <xdr:cNvPr id="72" name="テキスト ボックス 71"/>
        <xdr:cNvSpPr txBox="1"/>
      </xdr:nvSpPr>
      <xdr:spPr>
        <a:xfrm>
          <a:off x="863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47089</xdr:rowOff>
    </xdr:from>
    <xdr:to>
      <xdr:col>6</xdr:col>
      <xdr:colOff>561975</xdr:colOff>
      <xdr:row>36</xdr:row>
      <xdr:rowOff>148689</xdr:rowOff>
    </xdr:to>
    <xdr:sp macro="" textlink="">
      <xdr:nvSpPr>
        <xdr:cNvPr id="78" name="円/楕円 77"/>
        <xdr:cNvSpPr/>
      </xdr:nvSpPr>
      <xdr:spPr>
        <a:xfrm>
          <a:off x="4584700" y="62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69966</xdr:rowOff>
    </xdr:from>
    <xdr:ext cx="534377" cy="259045"/>
    <xdr:sp macro="" textlink="">
      <xdr:nvSpPr>
        <xdr:cNvPr id="79" name="人件費該当値テキスト"/>
        <xdr:cNvSpPr txBox="1"/>
      </xdr:nvSpPr>
      <xdr:spPr>
        <a:xfrm>
          <a:off x="4686300" y="60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96,829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58199</xdr:rowOff>
    </xdr:from>
    <xdr:to>
      <xdr:col>5</xdr:col>
      <xdr:colOff>409575</xdr:colOff>
      <xdr:row>36</xdr:row>
      <xdr:rowOff>159799</xdr:rowOff>
    </xdr:to>
    <xdr:sp macro="" textlink="">
      <xdr:nvSpPr>
        <xdr:cNvPr id="80" name="円/楕円 79"/>
        <xdr:cNvSpPr/>
      </xdr:nvSpPr>
      <xdr:spPr>
        <a:xfrm>
          <a:off x="3746500" y="623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4876</xdr:rowOff>
    </xdr:from>
    <xdr:ext cx="534377" cy="259045"/>
    <xdr:sp macro="" textlink="">
      <xdr:nvSpPr>
        <xdr:cNvPr id="81" name="テキスト ボックス 80"/>
        <xdr:cNvSpPr txBox="1"/>
      </xdr:nvSpPr>
      <xdr:spPr>
        <a:xfrm>
          <a:off x="3517411" y="600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97313</xdr:rowOff>
    </xdr:from>
    <xdr:to>
      <xdr:col>4</xdr:col>
      <xdr:colOff>206375</xdr:colOff>
      <xdr:row>37</xdr:row>
      <xdr:rowOff>27463</xdr:rowOff>
    </xdr:to>
    <xdr:sp macro="" textlink="">
      <xdr:nvSpPr>
        <xdr:cNvPr id="82" name="円/楕円 81"/>
        <xdr:cNvSpPr/>
      </xdr:nvSpPr>
      <xdr:spPr>
        <a:xfrm>
          <a:off x="2857500" y="62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43990</xdr:rowOff>
    </xdr:from>
    <xdr:ext cx="534377" cy="259045"/>
    <xdr:sp macro="" textlink="">
      <xdr:nvSpPr>
        <xdr:cNvPr id="83" name="テキスト ボックス 82"/>
        <xdr:cNvSpPr txBox="1"/>
      </xdr:nvSpPr>
      <xdr:spPr>
        <a:xfrm>
          <a:off x="2641111" y="60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118458</xdr:rowOff>
    </xdr:from>
    <xdr:to>
      <xdr:col>3</xdr:col>
      <xdr:colOff>3175</xdr:colOff>
      <xdr:row>37</xdr:row>
      <xdr:rowOff>48608</xdr:rowOff>
    </xdr:to>
    <xdr:sp macro="" textlink="">
      <xdr:nvSpPr>
        <xdr:cNvPr id="84" name="円/楕円 83"/>
        <xdr:cNvSpPr/>
      </xdr:nvSpPr>
      <xdr:spPr>
        <a:xfrm>
          <a:off x="1968500" y="62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65135</xdr:rowOff>
    </xdr:from>
    <xdr:ext cx="534377" cy="259045"/>
    <xdr:sp macro="" textlink="">
      <xdr:nvSpPr>
        <xdr:cNvPr id="85" name="テキスト ボックス 84"/>
        <xdr:cNvSpPr txBox="1"/>
      </xdr:nvSpPr>
      <xdr:spPr>
        <a:xfrm>
          <a:off x="1752111" y="60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47661</xdr:rowOff>
    </xdr:from>
    <xdr:to>
      <xdr:col>1</xdr:col>
      <xdr:colOff>485775</xdr:colOff>
      <xdr:row>36</xdr:row>
      <xdr:rowOff>149261</xdr:rowOff>
    </xdr:to>
    <xdr:sp macro="" textlink="">
      <xdr:nvSpPr>
        <xdr:cNvPr id="86" name="円/楕円 85"/>
        <xdr:cNvSpPr/>
      </xdr:nvSpPr>
      <xdr:spPr>
        <a:xfrm>
          <a:off x="1079500" y="62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165788</xdr:rowOff>
    </xdr:from>
    <xdr:ext cx="534377" cy="259045"/>
    <xdr:sp macro="" textlink="">
      <xdr:nvSpPr>
        <xdr:cNvPr id="87" name="テキスト ボックス 86"/>
        <xdr:cNvSpPr txBox="1"/>
      </xdr:nvSpPr>
      <xdr:spPr>
        <a:xfrm>
          <a:off x="863111" y="59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63850</xdr:rowOff>
    </xdr:from>
    <xdr:to>
      <xdr:col>6</xdr:col>
      <xdr:colOff>510540</xdr:colOff>
      <xdr:row>57</xdr:row>
      <xdr:rowOff>32715</xdr:rowOff>
    </xdr:to>
    <xdr:cxnSp macro="">
      <xdr:nvCxnSpPr>
        <xdr:cNvPr id="107" name="直線コネクタ 106"/>
        <xdr:cNvCxnSpPr/>
      </xdr:nvCxnSpPr>
      <xdr:spPr>
        <a:xfrm flipV="1">
          <a:off x="4633595" y="8636350"/>
          <a:ext cx="1270" cy="116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36542</xdr:rowOff>
    </xdr:from>
    <xdr:ext cx="469744" cy="259045"/>
    <xdr:sp macro="" textlink="">
      <xdr:nvSpPr>
        <xdr:cNvPr id="108" name="物件費最小値テキスト"/>
        <xdr:cNvSpPr txBox="1"/>
      </xdr:nvSpPr>
      <xdr:spPr>
        <a:xfrm>
          <a:off x="4686300" y="980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6,090</a:t>
          </a:r>
          <a:endParaRPr kumimoji="1" lang="ja-JP" altLang="en-US" sz="1000" b="1">
            <a:latin typeface="ＭＳ Ｐゴシック"/>
          </a:endParaRPr>
        </a:p>
      </xdr:txBody>
    </xdr:sp>
    <xdr:clientData/>
  </xdr:oneCellAnchor>
  <xdr:twoCellAnchor>
    <xdr:from>
      <xdr:col>6</xdr:col>
      <xdr:colOff>422275</xdr:colOff>
      <xdr:row>57</xdr:row>
      <xdr:rowOff>32715</xdr:rowOff>
    </xdr:from>
    <xdr:to>
      <xdr:col>6</xdr:col>
      <xdr:colOff>600075</xdr:colOff>
      <xdr:row>57</xdr:row>
      <xdr:rowOff>32715</xdr:rowOff>
    </xdr:to>
    <xdr:cxnSp macro="">
      <xdr:nvCxnSpPr>
        <xdr:cNvPr id="109" name="直線コネクタ 108"/>
        <xdr:cNvCxnSpPr/>
      </xdr:nvCxnSpPr>
      <xdr:spPr>
        <a:xfrm>
          <a:off x="4546600" y="9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10527</xdr:rowOff>
    </xdr:from>
    <xdr:ext cx="534377" cy="259045"/>
    <xdr:sp macro="" textlink="">
      <xdr:nvSpPr>
        <xdr:cNvPr id="110" name="物件費最大値テキスト"/>
        <xdr:cNvSpPr txBox="1"/>
      </xdr:nvSpPr>
      <xdr:spPr>
        <a:xfrm>
          <a:off x="4686300" y="84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31,659</a:t>
          </a:r>
          <a:endParaRPr kumimoji="1" lang="ja-JP" altLang="en-US" sz="1000" b="1">
            <a:latin typeface="ＭＳ Ｐゴシック"/>
          </a:endParaRPr>
        </a:p>
      </xdr:txBody>
    </xdr:sp>
    <xdr:clientData/>
  </xdr:oneCellAnchor>
  <xdr:twoCellAnchor>
    <xdr:from>
      <xdr:col>6</xdr:col>
      <xdr:colOff>422275</xdr:colOff>
      <xdr:row>50</xdr:row>
      <xdr:rowOff>63850</xdr:rowOff>
    </xdr:from>
    <xdr:to>
      <xdr:col>6</xdr:col>
      <xdr:colOff>600075</xdr:colOff>
      <xdr:row>50</xdr:row>
      <xdr:rowOff>63850</xdr:rowOff>
    </xdr:to>
    <xdr:cxnSp macro="">
      <xdr:nvCxnSpPr>
        <xdr:cNvPr id="111" name="直線コネクタ 110"/>
        <xdr:cNvCxnSpPr/>
      </xdr:nvCxnSpPr>
      <xdr:spPr>
        <a:xfrm>
          <a:off x="4546600" y="863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20737</xdr:rowOff>
    </xdr:from>
    <xdr:to>
      <xdr:col>6</xdr:col>
      <xdr:colOff>511175</xdr:colOff>
      <xdr:row>56</xdr:row>
      <xdr:rowOff>25766</xdr:rowOff>
    </xdr:to>
    <xdr:cxnSp macro="">
      <xdr:nvCxnSpPr>
        <xdr:cNvPr id="112" name="直線コネクタ 111"/>
        <xdr:cNvCxnSpPr/>
      </xdr:nvCxnSpPr>
      <xdr:spPr>
        <a:xfrm>
          <a:off x="3797300" y="962193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129323</xdr:rowOff>
    </xdr:from>
    <xdr:ext cx="469744" cy="259045"/>
    <xdr:sp macro="" textlink="">
      <xdr:nvSpPr>
        <xdr:cNvPr id="113" name="物件費平均値テキスト"/>
        <xdr:cNvSpPr txBox="1"/>
      </xdr:nvSpPr>
      <xdr:spPr>
        <a:xfrm>
          <a:off x="4686300" y="9559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150896</xdr:rowOff>
    </xdr:from>
    <xdr:to>
      <xdr:col>6</xdr:col>
      <xdr:colOff>561975</xdr:colOff>
      <xdr:row>56</xdr:row>
      <xdr:rowOff>81046</xdr:rowOff>
    </xdr:to>
    <xdr:sp macro="" textlink="">
      <xdr:nvSpPr>
        <xdr:cNvPr id="114" name="フローチャート : 判断 113"/>
        <xdr:cNvSpPr/>
      </xdr:nvSpPr>
      <xdr:spPr>
        <a:xfrm>
          <a:off x="45847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20737</xdr:rowOff>
    </xdr:from>
    <xdr:to>
      <xdr:col>5</xdr:col>
      <xdr:colOff>358775</xdr:colOff>
      <xdr:row>56</xdr:row>
      <xdr:rowOff>36007</xdr:rowOff>
    </xdr:to>
    <xdr:cxnSp macro="">
      <xdr:nvCxnSpPr>
        <xdr:cNvPr id="115" name="直線コネクタ 114"/>
        <xdr:cNvCxnSpPr/>
      </xdr:nvCxnSpPr>
      <xdr:spPr>
        <a:xfrm flipV="1">
          <a:off x="2908300" y="9621937"/>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135809</xdr:rowOff>
    </xdr:from>
    <xdr:to>
      <xdr:col>5</xdr:col>
      <xdr:colOff>409575</xdr:colOff>
      <xdr:row>56</xdr:row>
      <xdr:rowOff>65959</xdr:rowOff>
    </xdr:to>
    <xdr:sp macro="" textlink="">
      <xdr:nvSpPr>
        <xdr:cNvPr id="116" name="フローチャート : 判断 115"/>
        <xdr:cNvSpPr/>
      </xdr:nvSpPr>
      <xdr:spPr>
        <a:xfrm>
          <a:off x="3746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82486</xdr:rowOff>
    </xdr:from>
    <xdr:ext cx="534377" cy="259045"/>
    <xdr:sp macro="" textlink="">
      <xdr:nvSpPr>
        <xdr:cNvPr id="117" name="テキスト ボックス 116"/>
        <xdr:cNvSpPr txBox="1"/>
      </xdr:nvSpPr>
      <xdr:spPr>
        <a:xfrm>
          <a:off x="35174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36007</xdr:rowOff>
    </xdr:from>
    <xdr:to>
      <xdr:col>4</xdr:col>
      <xdr:colOff>155575</xdr:colOff>
      <xdr:row>56</xdr:row>
      <xdr:rowOff>39528</xdr:rowOff>
    </xdr:to>
    <xdr:cxnSp macro="">
      <xdr:nvCxnSpPr>
        <xdr:cNvPr id="118" name="直線コネクタ 117"/>
        <xdr:cNvCxnSpPr/>
      </xdr:nvCxnSpPr>
      <xdr:spPr>
        <a:xfrm flipV="1">
          <a:off x="2019300" y="9637207"/>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165481</xdr:rowOff>
    </xdr:from>
    <xdr:to>
      <xdr:col>4</xdr:col>
      <xdr:colOff>206375</xdr:colOff>
      <xdr:row>56</xdr:row>
      <xdr:rowOff>95631</xdr:rowOff>
    </xdr:to>
    <xdr:sp macro="" textlink="">
      <xdr:nvSpPr>
        <xdr:cNvPr id="119" name="フローチャート : 判断 118"/>
        <xdr:cNvSpPr/>
      </xdr:nvSpPr>
      <xdr:spPr>
        <a:xfrm>
          <a:off x="2857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56</xdr:row>
      <xdr:rowOff>86758</xdr:rowOff>
    </xdr:from>
    <xdr:ext cx="469744" cy="259045"/>
    <xdr:sp macro="" textlink="">
      <xdr:nvSpPr>
        <xdr:cNvPr id="120" name="テキスト ボックス 119"/>
        <xdr:cNvSpPr txBox="1"/>
      </xdr:nvSpPr>
      <xdr:spPr>
        <a:xfrm>
          <a:off x="26734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39528</xdr:rowOff>
    </xdr:from>
    <xdr:to>
      <xdr:col>2</xdr:col>
      <xdr:colOff>638175</xdr:colOff>
      <xdr:row>56</xdr:row>
      <xdr:rowOff>42636</xdr:rowOff>
    </xdr:to>
    <xdr:cxnSp macro="">
      <xdr:nvCxnSpPr>
        <xdr:cNvPr id="121" name="直線コネクタ 120"/>
        <xdr:cNvCxnSpPr/>
      </xdr:nvCxnSpPr>
      <xdr:spPr>
        <a:xfrm flipV="1">
          <a:off x="1130300" y="9640728"/>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78384</xdr:rowOff>
    </xdr:from>
    <xdr:to>
      <xdr:col>3</xdr:col>
      <xdr:colOff>3175</xdr:colOff>
      <xdr:row>56</xdr:row>
      <xdr:rowOff>8534</xdr:rowOff>
    </xdr:to>
    <xdr:sp macro="" textlink="">
      <xdr:nvSpPr>
        <xdr:cNvPr id="122" name="フローチャート : 判断 121"/>
        <xdr:cNvSpPr/>
      </xdr:nvSpPr>
      <xdr:spPr>
        <a:xfrm>
          <a:off x="1968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25061</xdr:rowOff>
    </xdr:from>
    <xdr:ext cx="534377" cy="259045"/>
    <xdr:sp macro="" textlink="">
      <xdr:nvSpPr>
        <xdr:cNvPr id="123" name="テキスト ボックス 122"/>
        <xdr:cNvSpPr txBox="1"/>
      </xdr:nvSpPr>
      <xdr:spPr>
        <a:xfrm>
          <a:off x="1752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85425</xdr:rowOff>
    </xdr:from>
    <xdr:to>
      <xdr:col>1</xdr:col>
      <xdr:colOff>485775</xdr:colOff>
      <xdr:row>56</xdr:row>
      <xdr:rowOff>15575</xdr:rowOff>
    </xdr:to>
    <xdr:sp macro="" textlink="">
      <xdr:nvSpPr>
        <xdr:cNvPr id="124" name="フローチャート : 判断 123"/>
        <xdr:cNvSpPr/>
      </xdr:nvSpPr>
      <xdr:spPr>
        <a:xfrm>
          <a:off x="1079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32102</xdr:rowOff>
    </xdr:from>
    <xdr:ext cx="534377" cy="259045"/>
    <xdr:sp macro="" textlink="">
      <xdr:nvSpPr>
        <xdr:cNvPr id="125" name="テキスト ボックス 124"/>
        <xdr:cNvSpPr txBox="1"/>
      </xdr:nvSpPr>
      <xdr:spPr>
        <a:xfrm>
          <a:off x="863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146416</xdr:rowOff>
    </xdr:from>
    <xdr:to>
      <xdr:col>6</xdr:col>
      <xdr:colOff>561975</xdr:colOff>
      <xdr:row>56</xdr:row>
      <xdr:rowOff>76566</xdr:rowOff>
    </xdr:to>
    <xdr:sp macro="" textlink="">
      <xdr:nvSpPr>
        <xdr:cNvPr id="131" name="円/楕円 130"/>
        <xdr:cNvSpPr/>
      </xdr:nvSpPr>
      <xdr:spPr>
        <a:xfrm>
          <a:off x="4584700" y="95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169293</xdr:rowOff>
    </xdr:from>
    <xdr:ext cx="469744" cy="259045"/>
    <xdr:sp macro="" textlink="">
      <xdr:nvSpPr>
        <xdr:cNvPr id="132" name="物件費該当値テキスト"/>
        <xdr:cNvSpPr txBox="1"/>
      </xdr:nvSpPr>
      <xdr:spPr>
        <a:xfrm>
          <a:off x="4686300" y="942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141387</xdr:rowOff>
    </xdr:from>
    <xdr:to>
      <xdr:col>5</xdr:col>
      <xdr:colOff>409575</xdr:colOff>
      <xdr:row>56</xdr:row>
      <xdr:rowOff>71537</xdr:rowOff>
    </xdr:to>
    <xdr:sp macro="" textlink="">
      <xdr:nvSpPr>
        <xdr:cNvPr id="133" name="円/楕円 132"/>
        <xdr:cNvSpPr/>
      </xdr:nvSpPr>
      <xdr:spPr>
        <a:xfrm>
          <a:off x="3746500" y="95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62664</xdr:rowOff>
    </xdr:from>
    <xdr:ext cx="534377" cy="259045"/>
    <xdr:sp macro="" textlink="">
      <xdr:nvSpPr>
        <xdr:cNvPr id="134" name="テキスト ボックス 133"/>
        <xdr:cNvSpPr txBox="1"/>
      </xdr:nvSpPr>
      <xdr:spPr>
        <a:xfrm>
          <a:off x="3517411" y="96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156657</xdr:rowOff>
    </xdr:from>
    <xdr:to>
      <xdr:col>4</xdr:col>
      <xdr:colOff>206375</xdr:colOff>
      <xdr:row>56</xdr:row>
      <xdr:rowOff>86807</xdr:rowOff>
    </xdr:to>
    <xdr:sp macro="" textlink="">
      <xdr:nvSpPr>
        <xdr:cNvPr id="135" name="円/楕円 134"/>
        <xdr:cNvSpPr/>
      </xdr:nvSpPr>
      <xdr:spPr>
        <a:xfrm>
          <a:off x="2857500" y="95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54</xdr:row>
      <xdr:rowOff>103334</xdr:rowOff>
    </xdr:from>
    <xdr:ext cx="469744" cy="259045"/>
    <xdr:sp macro="" textlink="">
      <xdr:nvSpPr>
        <xdr:cNvPr id="136" name="テキスト ボックス 135"/>
        <xdr:cNvSpPr txBox="1"/>
      </xdr:nvSpPr>
      <xdr:spPr>
        <a:xfrm>
          <a:off x="2673427" y="93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160178</xdr:rowOff>
    </xdr:from>
    <xdr:to>
      <xdr:col>3</xdr:col>
      <xdr:colOff>3175</xdr:colOff>
      <xdr:row>56</xdr:row>
      <xdr:rowOff>90328</xdr:rowOff>
    </xdr:to>
    <xdr:sp macro="" textlink="">
      <xdr:nvSpPr>
        <xdr:cNvPr id="137" name="円/楕円 136"/>
        <xdr:cNvSpPr/>
      </xdr:nvSpPr>
      <xdr:spPr>
        <a:xfrm>
          <a:off x="1968500" y="9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56</xdr:row>
      <xdr:rowOff>81455</xdr:rowOff>
    </xdr:from>
    <xdr:ext cx="469744" cy="259045"/>
    <xdr:sp macro="" textlink="">
      <xdr:nvSpPr>
        <xdr:cNvPr id="138" name="テキスト ボックス 137"/>
        <xdr:cNvSpPr txBox="1"/>
      </xdr:nvSpPr>
      <xdr:spPr>
        <a:xfrm>
          <a:off x="1784427" y="968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163286</xdr:rowOff>
    </xdr:from>
    <xdr:to>
      <xdr:col>1</xdr:col>
      <xdr:colOff>485775</xdr:colOff>
      <xdr:row>56</xdr:row>
      <xdr:rowOff>93436</xdr:rowOff>
    </xdr:to>
    <xdr:sp macro="" textlink="">
      <xdr:nvSpPr>
        <xdr:cNvPr id="139" name="円/楕円 138"/>
        <xdr:cNvSpPr/>
      </xdr:nvSpPr>
      <xdr:spPr>
        <a:xfrm>
          <a:off x="1079500" y="95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56</xdr:row>
      <xdr:rowOff>84563</xdr:rowOff>
    </xdr:from>
    <xdr:ext cx="469744" cy="259045"/>
    <xdr:sp macro="" textlink="">
      <xdr:nvSpPr>
        <xdr:cNvPr id="140" name="テキスト ボックス 139"/>
        <xdr:cNvSpPr txBox="1"/>
      </xdr:nvSpPr>
      <xdr:spPr>
        <a:xfrm>
          <a:off x="895427" y="968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0" name="テキスト ボックス 14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56" name="テキスト ボックス 15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59309</xdr:rowOff>
    </xdr:from>
    <xdr:to>
      <xdr:col>6</xdr:col>
      <xdr:colOff>510540</xdr:colOff>
      <xdr:row>79</xdr:row>
      <xdr:rowOff>4826</xdr:rowOff>
    </xdr:to>
    <xdr:cxnSp macro="">
      <xdr:nvCxnSpPr>
        <xdr:cNvPr id="162" name="直線コネクタ 161"/>
        <xdr:cNvCxnSpPr/>
      </xdr:nvCxnSpPr>
      <xdr:spPr>
        <a:xfrm flipV="1">
          <a:off x="4633595" y="12232259"/>
          <a:ext cx="1270" cy="131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8653</xdr:rowOff>
    </xdr:from>
    <xdr:ext cx="378565" cy="259045"/>
    <xdr:sp macro="" textlink="">
      <xdr:nvSpPr>
        <xdr:cNvPr id="163" name="維持補修費最小値テキスト"/>
        <xdr:cNvSpPr txBox="1"/>
      </xdr:nvSpPr>
      <xdr:spPr>
        <a:xfrm>
          <a:off x="4686300" y="1355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a:t>
          </a:r>
          <a:endParaRPr kumimoji="1" lang="ja-JP" altLang="en-US" sz="1000" b="1">
            <a:latin typeface="ＭＳ Ｐゴシック"/>
          </a:endParaRPr>
        </a:p>
      </xdr:txBody>
    </xdr:sp>
    <xdr:clientData/>
  </xdr:oneCellAnchor>
  <xdr:twoCellAnchor>
    <xdr:from>
      <xdr:col>6</xdr:col>
      <xdr:colOff>422275</xdr:colOff>
      <xdr:row>79</xdr:row>
      <xdr:rowOff>4826</xdr:rowOff>
    </xdr:from>
    <xdr:to>
      <xdr:col>6</xdr:col>
      <xdr:colOff>600075</xdr:colOff>
      <xdr:row>79</xdr:row>
      <xdr:rowOff>4826</xdr:rowOff>
    </xdr:to>
    <xdr:cxnSp macro="">
      <xdr:nvCxnSpPr>
        <xdr:cNvPr id="164" name="直線コネクタ 163"/>
        <xdr:cNvCxnSpPr/>
      </xdr:nvCxnSpPr>
      <xdr:spPr>
        <a:xfrm>
          <a:off x="4546600" y="135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5986</xdr:rowOff>
    </xdr:from>
    <xdr:ext cx="534377" cy="259045"/>
    <xdr:sp macro="" textlink="">
      <xdr:nvSpPr>
        <xdr:cNvPr id="165" name="維持補修費最大値テキスト"/>
        <xdr:cNvSpPr txBox="1"/>
      </xdr:nvSpPr>
      <xdr:spPr>
        <a:xfrm>
          <a:off x="4686300" y="120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10,683</a:t>
          </a:r>
          <a:endParaRPr kumimoji="1" lang="ja-JP" altLang="en-US" sz="1000" b="1">
            <a:latin typeface="ＭＳ Ｐゴシック"/>
          </a:endParaRPr>
        </a:p>
      </xdr:txBody>
    </xdr:sp>
    <xdr:clientData/>
  </xdr:oneCellAnchor>
  <xdr:twoCellAnchor>
    <xdr:from>
      <xdr:col>6</xdr:col>
      <xdr:colOff>422275</xdr:colOff>
      <xdr:row>71</xdr:row>
      <xdr:rowOff>59309</xdr:rowOff>
    </xdr:from>
    <xdr:to>
      <xdr:col>6</xdr:col>
      <xdr:colOff>600075</xdr:colOff>
      <xdr:row>71</xdr:row>
      <xdr:rowOff>59309</xdr:rowOff>
    </xdr:to>
    <xdr:cxnSp macro="">
      <xdr:nvCxnSpPr>
        <xdr:cNvPr id="166" name="直線コネクタ 165"/>
        <xdr:cNvCxnSpPr/>
      </xdr:nvCxnSpPr>
      <xdr:spPr>
        <a:xfrm>
          <a:off x="4546600" y="1223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106680</xdr:rowOff>
    </xdr:from>
    <xdr:to>
      <xdr:col>6</xdr:col>
      <xdr:colOff>511175</xdr:colOff>
      <xdr:row>77</xdr:row>
      <xdr:rowOff>108331</xdr:rowOff>
    </xdr:to>
    <xdr:cxnSp macro="">
      <xdr:nvCxnSpPr>
        <xdr:cNvPr id="167" name="直線コネクタ 166"/>
        <xdr:cNvCxnSpPr/>
      </xdr:nvCxnSpPr>
      <xdr:spPr>
        <a:xfrm flipV="1">
          <a:off x="3797300" y="13308330"/>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71390</xdr:rowOff>
    </xdr:from>
    <xdr:ext cx="469744" cy="259045"/>
    <xdr:sp macro="" textlink="">
      <xdr:nvSpPr>
        <xdr:cNvPr id="168" name="維持補修費平均値テキスト"/>
        <xdr:cNvSpPr txBox="1"/>
      </xdr:nvSpPr>
      <xdr:spPr>
        <a:xfrm>
          <a:off x="4686300" y="13101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48513</xdr:rowOff>
    </xdr:from>
    <xdr:to>
      <xdr:col>6</xdr:col>
      <xdr:colOff>561975</xdr:colOff>
      <xdr:row>77</xdr:row>
      <xdr:rowOff>150113</xdr:rowOff>
    </xdr:to>
    <xdr:sp macro="" textlink="">
      <xdr:nvSpPr>
        <xdr:cNvPr id="169" name="フローチャート : 判断 168"/>
        <xdr:cNvSpPr/>
      </xdr:nvSpPr>
      <xdr:spPr>
        <a:xfrm>
          <a:off x="45847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102870</xdr:rowOff>
    </xdr:from>
    <xdr:to>
      <xdr:col>5</xdr:col>
      <xdr:colOff>358775</xdr:colOff>
      <xdr:row>77</xdr:row>
      <xdr:rowOff>108331</xdr:rowOff>
    </xdr:to>
    <xdr:cxnSp macro="">
      <xdr:nvCxnSpPr>
        <xdr:cNvPr id="170" name="直線コネクタ 169"/>
        <xdr:cNvCxnSpPr/>
      </xdr:nvCxnSpPr>
      <xdr:spPr>
        <a:xfrm>
          <a:off x="2908300" y="13304520"/>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57277</xdr:rowOff>
    </xdr:from>
    <xdr:to>
      <xdr:col>5</xdr:col>
      <xdr:colOff>409575</xdr:colOff>
      <xdr:row>77</xdr:row>
      <xdr:rowOff>158877</xdr:rowOff>
    </xdr:to>
    <xdr:sp macro="" textlink="">
      <xdr:nvSpPr>
        <xdr:cNvPr id="171" name="フローチャート : 判断 170"/>
        <xdr:cNvSpPr/>
      </xdr:nvSpPr>
      <xdr:spPr>
        <a:xfrm>
          <a:off x="3746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3954</xdr:rowOff>
    </xdr:from>
    <xdr:ext cx="469744" cy="259045"/>
    <xdr:sp macro="" textlink="">
      <xdr:nvSpPr>
        <xdr:cNvPr id="172" name="テキスト ボックス 171"/>
        <xdr:cNvSpPr txBox="1"/>
      </xdr:nvSpPr>
      <xdr:spPr>
        <a:xfrm>
          <a:off x="3549727"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102870</xdr:rowOff>
    </xdr:from>
    <xdr:to>
      <xdr:col>4</xdr:col>
      <xdr:colOff>155575</xdr:colOff>
      <xdr:row>77</xdr:row>
      <xdr:rowOff>110489</xdr:rowOff>
    </xdr:to>
    <xdr:cxnSp macro="">
      <xdr:nvCxnSpPr>
        <xdr:cNvPr id="173" name="直線コネクタ 172"/>
        <xdr:cNvCxnSpPr/>
      </xdr:nvCxnSpPr>
      <xdr:spPr>
        <a:xfrm flipV="1">
          <a:off x="2019300" y="13304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91948</xdr:rowOff>
    </xdr:from>
    <xdr:to>
      <xdr:col>4</xdr:col>
      <xdr:colOff>206375</xdr:colOff>
      <xdr:row>78</xdr:row>
      <xdr:rowOff>22098</xdr:rowOff>
    </xdr:to>
    <xdr:sp macro="" textlink="">
      <xdr:nvSpPr>
        <xdr:cNvPr id="174" name="フローチャート : 判断 173"/>
        <xdr:cNvSpPr/>
      </xdr:nvSpPr>
      <xdr:spPr>
        <a:xfrm>
          <a:off x="2857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13225</xdr:rowOff>
    </xdr:from>
    <xdr:ext cx="469744" cy="259045"/>
    <xdr:sp macro="" textlink="">
      <xdr:nvSpPr>
        <xdr:cNvPr id="175" name="テキスト ボックス 174"/>
        <xdr:cNvSpPr txBox="1"/>
      </xdr:nvSpPr>
      <xdr:spPr>
        <a:xfrm>
          <a:off x="2673427"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110489</xdr:rowOff>
    </xdr:from>
    <xdr:to>
      <xdr:col>2</xdr:col>
      <xdr:colOff>638175</xdr:colOff>
      <xdr:row>77</xdr:row>
      <xdr:rowOff>132714</xdr:rowOff>
    </xdr:to>
    <xdr:cxnSp macro="">
      <xdr:nvCxnSpPr>
        <xdr:cNvPr id="176" name="直線コネクタ 175"/>
        <xdr:cNvCxnSpPr/>
      </xdr:nvCxnSpPr>
      <xdr:spPr>
        <a:xfrm flipV="1">
          <a:off x="1130300" y="13312139"/>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104521</xdr:rowOff>
    </xdr:from>
    <xdr:to>
      <xdr:col>3</xdr:col>
      <xdr:colOff>3175</xdr:colOff>
      <xdr:row>78</xdr:row>
      <xdr:rowOff>34671</xdr:rowOff>
    </xdr:to>
    <xdr:sp macro="" textlink="">
      <xdr:nvSpPr>
        <xdr:cNvPr id="177" name="フローチャート : 判断 176"/>
        <xdr:cNvSpPr/>
      </xdr:nvSpPr>
      <xdr:spPr>
        <a:xfrm>
          <a:off x="1968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25798</xdr:rowOff>
    </xdr:from>
    <xdr:ext cx="469744" cy="259045"/>
    <xdr:sp macro="" textlink="">
      <xdr:nvSpPr>
        <xdr:cNvPr id="178" name="テキスト ボックス 177"/>
        <xdr:cNvSpPr txBox="1"/>
      </xdr:nvSpPr>
      <xdr:spPr>
        <a:xfrm>
          <a:off x="1784427" y="133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106426</xdr:rowOff>
    </xdr:from>
    <xdr:to>
      <xdr:col>1</xdr:col>
      <xdr:colOff>485775</xdr:colOff>
      <xdr:row>78</xdr:row>
      <xdr:rowOff>36576</xdr:rowOff>
    </xdr:to>
    <xdr:sp macro="" textlink="">
      <xdr:nvSpPr>
        <xdr:cNvPr id="179" name="フローチャート : 判断 178"/>
        <xdr:cNvSpPr/>
      </xdr:nvSpPr>
      <xdr:spPr>
        <a:xfrm>
          <a:off x="1079500" y="133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27703</xdr:rowOff>
    </xdr:from>
    <xdr:ext cx="469744" cy="259045"/>
    <xdr:sp macro="" textlink="">
      <xdr:nvSpPr>
        <xdr:cNvPr id="180" name="テキスト ボックス 179"/>
        <xdr:cNvSpPr txBox="1"/>
      </xdr:nvSpPr>
      <xdr:spPr>
        <a:xfrm>
          <a:off x="8954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55880</xdr:rowOff>
    </xdr:from>
    <xdr:to>
      <xdr:col>6</xdr:col>
      <xdr:colOff>561975</xdr:colOff>
      <xdr:row>77</xdr:row>
      <xdr:rowOff>157480</xdr:rowOff>
    </xdr:to>
    <xdr:sp macro="" textlink="">
      <xdr:nvSpPr>
        <xdr:cNvPr id="186" name="円/楕円 185"/>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34307</xdr:rowOff>
    </xdr:from>
    <xdr:ext cx="469744" cy="259045"/>
    <xdr:sp macro="" textlink="">
      <xdr:nvSpPr>
        <xdr:cNvPr id="187" name="維持補修費該当値テキスト"/>
        <xdr:cNvSpPr txBox="1"/>
      </xdr:nvSpPr>
      <xdr:spPr>
        <a:xfrm>
          <a:off x="4686300" y="1323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57531</xdr:rowOff>
    </xdr:from>
    <xdr:to>
      <xdr:col>5</xdr:col>
      <xdr:colOff>409575</xdr:colOff>
      <xdr:row>77</xdr:row>
      <xdr:rowOff>159131</xdr:rowOff>
    </xdr:to>
    <xdr:sp macro="" textlink="">
      <xdr:nvSpPr>
        <xdr:cNvPr id="188" name="円/楕円 187"/>
        <xdr:cNvSpPr/>
      </xdr:nvSpPr>
      <xdr:spPr>
        <a:xfrm>
          <a:off x="3746500" y="132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150258</xdr:rowOff>
    </xdr:from>
    <xdr:ext cx="469744" cy="259045"/>
    <xdr:sp macro="" textlink="">
      <xdr:nvSpPr>
        <xdr:cNvPr id="189" name="テキスト ボックス 188"/>
        <xdr:cNvSpPr txBox="1"/>
      </xdr:nvSpPr>
      <xdr:spPr>
        <a:xfrm>
          <a:off x="3549727"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52070</xdr:rowOff>
    </xdr:from>
    <xdr:to>
      <xdr:col>4</xdr:col>
      <xdr:colOff>206375</xdr:colOff>
      <xdr:row>77</xdr:row>
      <xdr:rowOff>153670</xdr:rowOff>
    </xdr:to>
    <xdr:sp macro="" textlink="">
      <xdr:nvSpPr>
        <xdr:cNvPr id="190" name="円/楕円 189"/>
        <xdr:cNvSpPr/>
      </xdr:nvSpPr>
      <xdr:spPr>
        <a:xfrm>
          <a:off x="2857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170197</xdr:rowOff>
    </xdr:from>
    <xdr:ext cx="469744" cy="259045"/>
    <xdr:sp macro="" textlink="">
      <xdr:nvSpPr>
        <xdr:cNvPr id="191" name="テキスト ボックス 190"/>
        <xdr:cNvSpPr txBox="1"/>
      </xdr:nvSpPr>
      <xdr:spPr>
        <a:xfrm>
          <a:off x="2673427"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59689</xdr:rowOff>
    </xdr:from>
    <xdr:to>
      <xdr:col>3</xdr:col>
      <xdr:colOff>3175</xdr:colOff>
      <xdr:row>77</xdr:row>
      <xdr:rowOff>161289</xdr:rowOff>
    </xdr:to>
    <xdr:sp macro="" textlink="">
      <xdr:nvSpPr>
        <xdr:cNvPr id="192" name="円/楕円 191"/>
        <xdr:cNvSpPr/>
      </xdr:nvSpPr>
      <xdr:spPr>
        <a:xfrm>
          <a:off x="1968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6366</xdr:rowOff>
    </xdr:from>
    <xdr:ext cx="469744" cy="259045"/>
    <xdr:sp macro="" textlink="">
      <xdr:nvSpPr>
        <xdr:cNvPr id="193" name="テキスト ボックス 192"/>
        <xdr:cNvSpPr txBox="1"/>
      </xdr:nvSpPr>
      <xdr:spPr>
        <a:xfrm>
          <a:off x="1784427" y="1303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81914</xdr:rowOff>
    </xdr:from>
    <xdr:to>
      <xdr:col>1</xdr:col>
      <xdr:colOff>485775</xdr:colOff>
      <xdr:row>78</xdr:row>
      <xdr:rowOff>12064</xdr:rowOff>
    </xdr:to>
    <xdr:sp macro="" textlink="">
      <xdr:nvSpPr>
        <xdr:cNvPr id="194" name="円/楕円 193"/>
        <xdr:cNvSpPr/>
      </xdr:nvSpPr>
      <xdr:spPr>
        <a:xfrm>
          <a:off x="10795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28591</xdr:rowOff>
    </xdr:from>
    <xdr:ext cx="469744" cy="259045"/>
    <xdr:sp macro="" textlink="">
      <xdr:nvSpPr>
        <xdr:cNvPr id="195" name="テキスト ボックス 194"/>
        <xdr:cNvSpPr txBox="1"/>
      </xdr:nvSpPr>
      <xdr:spPr>
        <a:xfrm>
          <a:off x="895427" y="130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0" name="テキスト ボックス 209"/>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107696</xdr:rowOff>
    </xdr:from>
    <xdr:to>
      <xdr:col>6</xdr:col>
      <xdr:colOff>510540</xdr:colOff>
      <xdr:row>98</xdr:row>
      <xdr:rowOff>162561</xdr:rowOff>
    </xdr:to>
    <xdr:cxnSp macro="">
      <xdr:nvCxnSpPr>
        <xdr:cNvPr id="220" name="直線コネクタ 219"/>
        <xdr:cNvCxnSpPr/>
      </xdr:nvCxnSpPr>
      <xdr:spPr>
        <a:xfrm flipV="1">
          <a:off x="4633595" y="15538196"/>
          <a:ext cx="127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166388</xdr:rowOff>
    </xdr:from>
    <xdr:ext cx="469744" cy="259045"/>
    <xdr:sp macro="" textlink="">
      <xdr:nvSpPr>
        <xdr:cNvPr id="221" name="扶助費最小値テキスト"/>
        <xdr:cNvSpPr txBox="1"/>
      </xdr:nvSpPr>
      <xdr:spPr>
        <a:xfrm>
          <a:off x="46863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4,660</a:t>
          </a:r>
          <a:endParaRPr kumimoji="1" lang="ja-JP" altLang="en-US" sz="1000" b="1">
            <a:latin typeface="ＭＳ Ｐゴシック"/>
          </a:endParaRPr>
        </a:p>
      </xdr:txBody>
    </xdr:sp>
    <xdr:clientData/>
  </xdr:oneCellAnchor>
  <xdr:twoCellAnchor>
    <xdr:from>
      <xdr:col>6</xdr:col>
      <xdr:colOff>422275</xdr:colOff>
      <xdr:row>98</xdr:row>
      <xdr:rowOff>162561</xdr:rowOff>
    </xdr:from>
    <xdr:to>
      <xdr:col>6</xdr:col>
      <xdr:colOff>600075</xdr:colOff>
      <xdr:row>98</xdr:row>
      <xdr:rowOff>162561</xdr:rowOff>
    </xdr:to>
    <xdr:cxnSp macro="">
      <xdr:nvCxnSpPr>
        <xdr:cNvPr id="222" name="直線コネクタ 221"/>
        <xdr:cNvCxnSpPr/>
      </xdr:nvCxnSpPr>
      <xdr:spPr>
        <a:xfrm>
          <a:off x="4546600" y="16964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54373</xdr:rowOff>
    </xdr:from>
    <xdr:ext cx="534377" cy="259045"/>
    <xdr:sp macro="" textlink="">
      <xdr:nvSpPr>
        <xdr:cNvPr id="223" name="扶助費最大値テキスト"/>
        <xdr:cNvSpPr txBox="1"/>
      </xdr:nvSpPr>
      <xdr:spPr>
        <a:xfrm>
          <a:off x="4686300" y="153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13,396</a:t>
          </a:r>
          <a:endParaRPr kumimoji="1" lang="ja-JP" altLang="en-US" sz="1000" b="1">
            <a:latin typeface="ＭＳ Ｐゴシック"/>
          </a:endParaRPr>
        </a:p>
      </xdr:txBody>
    </xdr:sp>
    <xdr:clientData/>
  </xdr:oneCellAnchor>
  <xdr:twoCellAnchor>
    <xdr:from>
      <xdr:col>6</xdr:col>
      <xdr:colOff>422275</xdr:colOff>
      <xdr:row>90</xdr:row>
      <xdr:rowOff>107696</xdr:rowOff>
    </xdr:from>
    <xdr:to>
      <xdr:col>6</xdr:col>
      <xdr:colOff>600075</xdr:colOff>
      <xdr:row>90</xdr:row>
      <xdr:rowOff>107696</xdr:rowOff>
    </xdr:to>
    <xdr:cxnSp macro="">
      <xdr:nvCxnSpPr>
        <xdr:cNvPr id="224" name="直線コネクタ 223"/>
        <xdr:cNvCxnSpPr/>
      </xdr:nvCxnSpPr>
      <xdr:spPr>
        <a:xfrm>
          <a:off x="4546600" y="1553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162561</xdr:rowOff>
    </xdr:from>
    <xdr:to>
      <xdr:col>6</xdr:col>
      <xdr:colOff>511175</xdr:colOff>
      <xdr:row>99</xdr:row>
      <xdr:rowOff>3683</xdr:rowOff>
    </xdr:to>
    <xdr:cxnSp macro="">
      <xdr:nvCxnSpPr>
        <xdr:cNvPr id="225" name="直線コネクタ 224"/>
        <xdr:cNvCxnSpPr/>
      </xdr:nvCxnSpPr>
      <xdr:spPr>
        <a:xfrm flipV="1">
          <a:off x="3797300" y="16964661"/>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139535</xdr:rowOff>
    </xdr:from>
    <xdr:ext cx="469744" cy="259045"/>
    <xdr:sp macro="" textlink="">
      <xdr:nvSpPr>
        <xdr:cNvPr id="226" name="扶助費平均値テキスト"/>
        <xdr:cNvSpPr txBox="1"/>
      </xdr:nvSpPr>
      <xdr:spPr>
        <a:xfrm>
          <a:off x="4686300" y="164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116658</xdr:rowOff>
    </xdr:from>
    <xdr:to>
      <xdr:col>6</xdr:col>
      <xdr:colOff>561975</xdr:colOff>
      <xdr:row>97</xdr:row>
      <xdr:rowOff>46808</xdr:rowOff>
    </xdr:to>
    <xdr:sp macro="" textlink="">
      <xdr:nvSpPr>
        <xdr:cNvPr id="227" name="フローチャート : 判断 226"/>
        <xdr:cNvSpPr/>
      </xdr:nvSpPr>
      <xdr:spPr>
        <a:xfrm>
          <a:off x="45847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3683</xdr:rowOff>
    </xdr:from>
    <xdr:to>
      <xdr:col>5</xdr:col>
      <xdr:colOff>358775</xdr:colOff>
      <xdr:row>99</xdr:row>
      <xdr:rowOff>38953</xdr:rowOff>
    </xdr:to>
    <xdr:cxnSp macro="">
      <xdr:nvCxnSpPr>
        <xdr:cNvPr id="228" name="直線コネクタ 227"/>
        <xdr:cNvCxnSpPr/>
      </xdr:nvCxnSpPr>
      <xdr:spPr>
        <a:xfrm flipV="1">
          <a:off x="2908300" y="16977233"/>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153398</xdr:rowOff>
    </xdr:from>
    <xdr:to>
      <xdr:col>5</xdr:col>
      <xdr:colOff>409575</xdr:colOff>
      <xdr:row>97</xdr:row>
      <xdr:rowOff>83548</xdr:rowOff>
    </xdr:to>
    <xdr:sp macro="" textlink="">
      <xdr:nvSpPr>
        <xdr:cNvPr id="229" name="フローチャート : 判断 228"/>
        <xdr:cNvSpPr/>
      </xdr:nvSpPr>
      <xdr:spPr>
        <a:xfrm>
          <a:off x="3746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100075</xdr:rowOff>
    </xdr:from>
    <xdr:ext cx="469744" cy="259045"/>
    <xdr:sp macro="" textlink="">
      <xdr:nvSpPr>
        <xdr:cNvPr id="230" name="テキスト ボックス 229"/>
        <xdr:cNvSpPr txBox="1"/>
      </xdr:nvSpPr>
      <xdr:spPr>
        <a:xfrm>
          <a:off x="3549727"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38953</xdr:rowOff>
    </xdr:from>
    <xdr:to>
      <xdr:col>4</xdr:col>
      <xdr:colOff>155575</xdr:colOff>
      <xdr:row>99</xdr:row>
      <xdr:rowOff>50220</xdr:rowOff>
    </xdr:to>
    <xdr:cxnSp macro="">
      <xdr:nvCxnSpPr>
        <xdr:cNvPr id="231" name="直線コネクタ 230"/>
        <xdr:cNvCxnSpPr/>
      </xdr:nvCxnSpPr>
      <xdr:spPr>
        <a:xfrm flipV="1">
          <a:off x="2019300" y="1701250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73</xdr:rowOff>
    </xdr:from>
    <xdr:to>
      <xdr:col>4</xdr:col>
      <xdr:colOff>206375</xdr:colOff>
      <xdr:row>97</xdr:row>
      <xdr:rowOff>101673</xdr:rowOff>
    </xdr:to>
    <xdr:sp macro="" textlink="">
      <xdr:nvSpPr>
        <xdr:cNvPr id="232" name="フローチャート : 判断 231"/>
        <xdr:cNvSpPr/>
      </xdr:nvSpPr>
      <xdr:spPr>
        <a:xfrm>
          <a:off x="2857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118200</xdr:rowOff>
    </xdr:from>
    <xdr:ext cx="469744" cy="259045"/>
    <xdr:sp macro="" textlink="">
      <xdr:nvSpPr>
        <xdr:cNvPr id="233" name="テキスト ボックス 232"/>
        <xdr:cNvSpPr txBox="1"/>
      </xdr:nvSpPr>
      <xdr:spPr>
        <a:xfrm>
          <a:off x="26734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50220</xdr:rowOff>
    </xdr:from>
    <xdr:to>
      <xdr:col>2</xdr:col>
      <xdr:colOff>638175</xdr:colOff>
      <xdr:row>99</xdr:row>
      <xdr:rowOff>52995</xdr:rowOff>
    </xdr:to>
    <xdr:cxnSp macro="">
      <xdr:nvCxnSpPr>
        <xdr:cNvPr id="234" name="直線コネクタ 233"/>
        <xdr:cNvCxnSpPr/>
      </xdr:nvCxnSpPr>
      <xdr:spPr>
        <a:xfrm flipV="1">
          <a:off x="1130300" y="17023770"/>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26361</xdr:rowOff>
    </xdr:from>
    <xdr:to>
      <xdr:col>3</xdr:col>
      <xdr:colOff>3175</xdr:colOff>
      <xdr:row>97</xdr:row>
      <xdr:rowOff>127961</xdr:rowOff>
    </xdr:to>
    <xdr:sp macro="" textlink="">
      <xdr:nvSpPr>
        <xdr:cNvPr id="235" name="フローチャート : 判断 234"/>
        <xdr:cNvSpPr/>
      </xdr:nvSpPr>
      <xdr:spPr>
        <a:xfrm>
          <a:off x="1968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144488</xdr:rowOff>
    </xdr:from>
    <xdr:ext cx="469744" cy="259045"/>
    <xdr:sp macro="" textlink="">
      <xdr:nvSpPr>
        <xdr:cNvPr id="236" name="テキスト ボックス 235"/>
        <xdr:cNvSpPr txBox="1"/>
      </xdr:nvSpPr>
      <xdr:spPr>
        <a:xfrm>
          <a:off x="1784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20157</xdr:rowOff>
    </xdr:from>
    <xdr:to>
      <xdr:col>1</xdr:col>
      <xdr:colOff>485775</xdr:colOff>
      <xdr:row>97</xdr:row>
      <xdr:rowOff>121757</xdr:rowOff>
    </xdr:to>
    <xdr:sp macro="" textlink="">
      <xdr:nvSpPr>
        <xdr:cNvPr id="237" name="フローチャート : 判断 236"/>
        <xdr:cNvSpPr/>
      </xdr:nvSpPr>
      <xdr:spPr>
        <a:xfrm>
          <a:off x="1079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138284</xdr:rowOff>
    </xdr:from>
    <xdr:ext cx="469744" cy="259045"/>
    <xdr:sp macro="" textlink="">
      <xdr:nvSpPr>
        <xdr:cNvPr id="238" name="テキスト ボックス 237"/>
        <xdr:cNvSpPr txBox="1"/>
      </xdr:nvSpPr>
      <xdr:spPr>
        <a:xfrm>
          <a:off x="895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111761</xdr:rowOff>
    </xdr:from>
    <xdr:to>
      <xdr:col>6</xdr:col>
      <xdr:colOff>561975</xdr:colOff>
      <xdr:row>99</xdr:row>
      <xdr:rowOff>41911</xdr:rowOff>
    </xdr:to>
    <xdr:sp macro="" textlink="">
      <xdr:nvSpPr>
        <xdr:cNvPr id="244" name="円/楕円 243"/>
        <xdr:cNvSpPr/>
      </xdr:nvSpPr>
      <xdr:spPr>
        <a:xfrm>
          <a:off x="4584700" y="169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26688</xdr:rowOff>
    </xdr:from>
    <xdr:ext cx="469744" cy="259045"/>
    <xdr:sp macro="" textlink="">
      <xdr:nvSpPr>
        <xdr:cNvPr id="245" name="扶助費該当値テキスト"/>
        <xdr:cNvSpPr txBox="1"/>
      </xdr:nvSpPr>
      <xdr:spPr>
        <a:xfrm>
          <a:off x="46863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124333</xdr:rowOff>
    </xdr:from>
    <xdr:to>
      <xdr:col>5</xdr:col>
      <xdr:colOff>409575</xdr:colOff>
      <xdr:row>99</xdr:row>
      <xdr:rowOff>54483</xdr:rowOff>
    </xdr:to>
    <xdr:sp macro="" textlink="">
      <xdr:nvSpPr>
        <xdr:cNvPr id="246" name="円/楕円 245"/>
        <xdr:cNvSpPr/>
      </xdr:nvSpPr>
      <xdr:spPr>
        <a:xfrm>
          <a:off x="3746500" y="169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99</xdr:row>
      <xdr:rowOff>45610</xdr:rowOff>
    </xdr:from>
    <xdr:ext cx="469744" cy="259045"/>
    <xdr:sp macro="" textlink="">
      <xdr:nvSpPr>
        <xdr:cNvPr id="247" name="テキスト ボックス 246"/>
        <xdr:cNvSpPr txBox="1"/>
      </xdr:nvSpPr>
      <xdr:spPr>
        <a:xfrm>
          <a:off x="3549727" y="1701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159603</xdr:rowOff>
    </xdr:from>
    <xdr:to>
      <xdr:col>4</xdr:col>
      <xdr:colOff>206375</xdr:colOff>
      <xdr:row>99</xdr:row>
      <xdr:rowOff>89753</xdr:rowOff>
    </xdr:to>
    <xdr:sp macro="" textlink="">
      <xdr:nvSpPr>
        <xdr:cNvPr id="248" name="円/楕円 247"/>
        <xdr:cNvSpPr/>
      </xdr:nvSpPr>
      <xdr:spPr>
        <a:xfrm>
          <a:off x="2857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99</xdr:row>
      <xdr:rowOff>80880</xdr:rowOff>
    </xdr:from>
    <xdr:ext cx="469744" cy="259045"/>
    <xdr:sp macro="" textlink="">
      <xdr:nvSpPr>
        <xdr:cNvPr id="249" name="テキスト ボックス 248"/>
        <xdr:cNvSpPr txBox="1"/>
      </xdr:nvSpPr>
      <xdr:spPr>
        <a:xfrm>
          <a:off x="2673427" y="170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170870</xdr:rowOff>
    </xdr:from>
    <xdr:to>
      <xdr:col>3</xdr:col>
      <xdr:colOff>3175</xdr:colOff>
      <xdr:row>99</xdr:row>
      <xdr:rowOff>101020</xdr:rowOff>
    </xdr:to>
    <xdr:sp macro="" textlink="">
      <xdr:nvSpPr>
        <xdr:cNvPr id="250" name="円/楕円 249"/>
        <xdr:cNvSpPr/>
      </xdr:nvSpPr>
      <xdr:spPr>
        <a:xfrm>
          <a:off x="1968500" y="16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99</xdr:row>
      <xdr:rowOff>92147</xdr:rowOff>
    </xdr:from>
    <xdr:ext cx="469744" cy="259045"/>
    <xdr:sp macro="" textlink="">
      <xdr:nvSpPr>
        <xdr:cNvPr id="251" name="テキスト ボックス 250"/>
        <xdr:cNvSpPr txBox="1"/>
      </xdr:nvSpPr>
      <xdr:spPr>
        <a:xfrm>
          <a:off x="1784427" y="1706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2195</xdr:rowOff>
    </xdr:from>
    <xdr:to>
      <xdr:col>1</xdr:col>
      <xdr:colOff>485775</xdr:colOff>
      <xdr:row>99</xdr:row>
      <xdr:rowOff>103795</xdr:rowOff>
    </xdr:to>
    <xdr:sp macro="" textlink="">
      <xdr:nvSpPr>
        <xdr:cNvPr id="252" name="円/楕円 251"/>
        <xdr:cNvSpPr/>
      </xdr:nvSpPr>
      <xdr:spPr>
        <a:xfrm>
          <a:off x="1079500" y="169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99</xdr:row>
      <xdr:rowOff>94922</xdr:rowOff>
    </xdr:from>
    <xdr:ext cx="469744" cy="259045"/>
    <xdr:sp macro="" textlink="">
      <xdr:nvSpPr>
        <xdr:cNvPr id="253" name="テキスト ボックス 252"/>
        <xdr:cNvSpPr txBox="1"/>
      </xdr:nvSpPr>
      <xdr:spPr>
        <a:xfrm>
          <a:off x="895427" y="170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2" name="直線コネクタ 26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3" name="テキスト ボックス 26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4" name="直線コネクタ 26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5" name="テキスト ボックス 26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6" name="直線コネクタ 26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7" name="テキスト ボックス 26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68" name="直線コネクタ 26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69" name="テキスト ボックス 26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1" name="テキスト ボックス 27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75180</xdr:rowOff>
    </xdr:from>
    <xdr:to>
      <xdr:col>15</xdr:col>
      <xdr:colOff>180340</xdr:colOff>
      <xdr:row>36</xdr:row>
      <xdr:rowOff>154426</xdr:rowOff>
    </xdr:to>
    <xdr:cxnSp macro="">
      <xdr:nvCxnSpPr>
        <xdr:cNvPr id="273" name="直線コネクタ 272"/>
        <xdr:cNvCxnSpPr/>
      </xdr:nvCxnSpPr>
      <xdr:spPr>
        <a:xfrm flipV="1">
          <a:off x="10475595" y="5390130"/>
          <a:ext cx="1270" cy="936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158253</xdr:rowOff>
    </xdr:from>
    <xdr:ext cx="534377" cy="259045"/>
    <xdr:sp macro="" textlink="">
      <xdr:nvSpPr>
        <xdr:cNvPr id="274" name="補助費等最小値テキスト"/>
        <xdr:cNvSpPr txBox="1"/>
      </xdr:nvSpPr>
      <xdr:spPr>
        <a:xfrm>
          <a:off x="10528300" y="633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71,779</a:t>
          </a:r>
          <a:endParaRPr kumimoji="1" lang="ja-JP" altLang="en-US" sz="1000" b="1">
            <a:latin typeface="ＭＳ Ｐゴシック"/>
          </a:endParaRPr>
        </a:p>
      </xdr:txBody>
    </xdr:sp>
    <xdr:clientData/>
  </xdr:oneCellAnchor>
  <xdr:twoCellAnchor>
    <xdr:from>
      <xdr:col>15</xdr:col>
      <xdr:colOff>92075</xdr:colOff>
      <xdr:row>36</xdr:row>
      <xdr:rowOff>154426</xdr:rowOff>
    </xdr:from>
    <xdr:to>
      <xdr:col>15</xdr:col>
      <xdr:colOff>269875</xdr:colOff>
      <xdr:row>36</xdr:row>
      <xdr:rowOff>154426</xdr:rowOff>
    </xdr:to>
    <xdr:cxnSp macro="">
      <xdr:nvCxnSpPr>
        <xdr:cNvPr id="275" name="直線コネクタ 274"/>
        <xdr:cNvCxnSpPr/>
      </xdr:nvCxnSpPr>
      <xdr:spPr>
        <a:xfrm>
          <a:off x="10388600" y="632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21857</xdr:rowOff>
    </xdr:from>
    <xdr:ext cx="599010" cy="259045"/>
    <xdr:sp macro="" textlink="">
      <xdr:nvSpPr>
        <xdr:cNvPr id="276" name="補助費等最大値テキスト"/>
        <xdr:cNvSpPr txBox="1"/>
      </xdr:nvSpPr>
      <xdr:spPr>
        <a:xfrm>
          <a:off x="10528300" y="51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276,612</a:t>
          </a:r>
          <a:endParaRPr kumimoji="1" lang="ja-JP" altLang="en-US" sz="1000" b="1">
            <a:latin typeface="ＭＳ Ｐゴシック"/>
          </a:endParaRPr>
        </a:p>
      </xdr:txBody>
    </xdr:sp>
    <xdr:clientData/>
  </xdr:oneCellAnchor>
  <xdr:twoCellAnchor>
    <xdr:from>
      <xdr:col>15</xdr:col>
      <xdr:colOff>92075</xdr:colOff>
      <xdr:row>31</xdr:row>
      <xdr:rowOff>75180</xdr:rowOff>
    </xdr:from>
    <xdr:to>
      <xdr:col>15</xdr:col>
      <xdr:colOff>269875</xdr:colOff>
      <xdr:row>31</xdr:row>
      <xdr:rowOff>75180</xdr:rowOff>
    </xdr:to>
    <xdr:cxnSp macro="">
      <xdr:nvCxnSpPr>
        <xdr:cNvPr id="277" name="直線コネクタ 276"/>
        <xdr:cNvCxnSpPr/>
      </xdr:nvCxnSpPr>
      <xdr:spPr>
        <a:xfrm>
          <a:off x="10388600" y="539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54716</xdr:rowOff>
    </xdr:from>
    <xdr:to>
      <xdr:col>15</xdr:col>
      <xdr:colOff>180975</xdr:colOff>
      <xdr:row>36</xdr:row>
      <xdr:rowOff>69616</xdr:rowOff>
    </xdr:to>
    <xdr:cxnSp macro="">
      <xdr:nvCxnSpPr>
        <xdr:cNvPr id="278" name="直線コネクタ 277"/>
        <xdr:cNvCxnSpPr/>
      </xdr:nvCxnSpPr>
      <xdr:spPr>
        <a:xfrm>
          <a:off x="9639300" y="6226916"/>
          <a:ext cx="8382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169877</xdr:rowOff>
    </xdr:from>
    <xdr:ext cx="534377" cy="259045"/>
    <xdr:sp macro="" textlink="">
      <xdr:nvSpPr>
        <xdr:cNvPr id="279" name="補助費等平均値テキスト"/>
        <xdr:cNvSpPr txBox="1"/>
      </xdr:nvSpPr>
      <xdr:spPr>
        <a:xfrm>
          <a:off x="10528300" y="617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90,070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20000</xdr:rowOff>
    </xdr:from>
    <xdr:to>
      <xdr:col>15</xdr:col>
      <xdr:colOff>231775</xdr:colOff>
      <xdr:row>36</xdr:row>
      <xdr:rowOff>121600</xdr:rowOff>
    </xdr:to>
    <xdr:sp macro="" textlink="">
      <xdr:nvSpPr>
        <xdr:cNvPr id="280" name="フローチャート : 判断 279"/>
        <xdr:cNvSpPr/>
      </xdr:nvSpPr>
      <xdr:spPr>
        <a:xfrm>
          <a:off x="10426700" y="61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54716</xdr:rowOff>
    </xdr:from>
    <xdr:to>
      <xdr:col>14</xdr:col>
      <xdr:colOff>28575</xdr:colOff>
      <xdr:row>36</xdr:row>
      <xdr:rowOff>118349</xdr:rowOff>
    </xdr:to>
    <xdr:cxnSp macro="">
      <xdr:nvCxnSpPr>
        <xdr:cNvPr id="281" name="直線コネクタ 280"/>
        <xdr:cNvCxnSpPr/>
      </xdr:nvCxnSpPr>
      <xdr:spPr>
        <a:xfrm flipV="1">
          <a:off x="8750300" y="6226916"/>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7614</xdr:rowOff>
    </xdr:from>
    <xdr:to>
      <xdr:col>14</xdr:col>
      <xdr:colOff>79375</xdr:colOff>
      <xdr:row>36</xdr:row>
      <xdr:rowOff>109214</xdr:rowOff>
    </xdr:to>
    <xdr:sp macro="" textlink="">
      <xdr:nvSpPr>
        <xdr:cNvPr id="282" name="フローチャート : 判断 281"/>
        <xdr:cNvSpPr/>
      </xdr:nvSpPr>
      <xdr:spPr>
        <a:xfrm>
          <a:off x="95885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100341</xdr:rowOff>
    </xdr:from>
    <xdr:ext cx="534377" cy="259045"/>
    <xdr:sp macro="" textlink="">
      <xdr:nvSpPr>
        <xdr:cNvPr id="283" name="テキスト ボックス 282"/>
        <xdr:cNvSpPr txBox="1"/>
      </xdr:nvSpPr>
      <xdr:spPr>
        <a:xfrm>
          <a:off x="9359411" y="62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118349</xdr:rowOff>
    </xdr:from>
    <xdr:to>
      <xdr:col>12</xdr:col>
      <xdr:colOff>511175</xdr:colOff>
      <xdr:row>36</xdr:row>
      <xdr:rowOff>133322</xdr:rowOff>
    </xdr:to>
    <xdr:cxnSp macro="">
      <xdr:nvCxnSpPr>
        <xdr:cNvPr id="284" name="直線コネクタ 283"/>
        <xdr:cNvCxnSpPr/>
      </xdr:nvCxnSpPr>
      <xdr:spPr>
        <a:xfrm flipV="1">
          <a:off x="7861300" y="629054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81681</xdr:rowOff>
    </xdr:from>
    <xdr:to>
      <xdr:col>12</xdr:col>
      <xdr:colOff>561975</xdr:colOff>
      <xdr:row>37</xdr:row>
      <xdr:rowOff>11831</xdr:rowOff>
    </xdr:to>
    <xdr:sp macro="" textlink="">
      <xdr:nvSpPr>
        <xdr:cNvPr id="285" name="フローチャート : 判断 284"/>
        <xdr:cNvSpPr/>
      </xdr:nvSpPr>
      <xdr:spPr>
        <a:xfrm>
          <a:off x="8699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2958</xdr:rowOff>
    </xdr:from>
    <xdr:ext cx="534377" cy="259045"/>
    <xdr:sp macro="" textlink="">
      <xdr:nvSpPr>
        <xdr:cNvPr id="286" name="テキスト ボックス 285"/>
        <xdr:cNvSpPr txBox="1"/>
      </xdr:nvSpPr>
      <xdr:spPr>
        <a:xfrm>
          <a:off x="84831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133322</xdr:rowOff>
    </xdr:from>
    <xdr:to>
      <xdr:col>11</xdr:col>
      <xdr:colOff>307975</xdr:colOff>
      <xdr:row>36</xdr:row>
      <xdr:rowOff>133893</xdr:rowOff>
    </xdr:to>
    <xdr:cxnSp macro="">
      <xdr:nvCxnSpPr>
        <xdr:cNvPr id="287" name="直線コネクタ 286"/>
        <xdr:cNvCxnSpPr/>
      </xdr:nvCxnSpPr>
      <xdr:spPr>
        <a:xfrm flipV="1">
          <a:off x="6972300" y="630552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91401</xdr:rowOff>
    </xdr:from>
    <xdr:to>
      <xdr:col>11</xdr:col>
      <xdr:colOff>358775</xdr:colOff>
      <xdr:row>37</xdr:row>
      <xdr:rowOff>21551</xdr:rowOff>
    </xdr:to>
    <xdr:sp macro="" textlink="">
      <xdr:nvSpPr>
        <xdr:cNvPr id="288" name="フローチャート : 判断 287"/>
        <xdr:cNvSpPr/>
      </xdr:nvSpPr>
      <xdr:spPr>
        <a:xfrm>
          <a:off x="7810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12678</xdr:rowOff>
    </xdr:from>
    <xdr:ext cx="534377" cy="259045"/>
    <xdr:sp macro="" textlink="">
      <xdr:nvSpPr>
        <xdr:cNvPr id="289" name="テキスト ボックス 288"/>
        <xdr:cNvSpPr txBox="1"/>
      </xdr:nvSpPr>
      <xdr:spPr>
        <a:xfrm>
          <a:off x="7594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89855</xdr:rowOff>
    </xdr:from>
    <xdr:to>
      <xdr:col>10</xdr:col>
      <xdr:colOff>155575</xdr:colOff>
      <xdr:row>37</xdr:row>
      <xdr:rowOff>20005</xdr:rowOff>
    </xdr:to>
    <xdr:sp macro="" textlink="">
      <xdr:nvSpPr>
        <xdr:cNvPr id="290" name="フローチャート : 判断 289"/>
        <xdr:cNvSpPr/>
      </xdr:nvSpPr>
      <xdr:spPr>
        <a:xfrm>
          <a:off x="6921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11132</xdr:rowOff>
    </xdr:from>
    <xdr:ext cx="534377" cy="259045"/>
    <xdr:sp macro="" textlink="">
      <xdr:nvSpPr>
        <xdr:cNvPr id="291" name="テキスト ボックス 290"/>
        <xdr:cNvSpPr txBox="1"/>
      </xdr:nvSpPr>
      <xdr:spPr>
        <a:xfrm>
          <a:off x="6705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18816</xdr:rowOff>
    </xdr:from>
    <xdr:to>
      <xdr:col>15</xdr:col>
      <xdr:colOff>231775</xdr:colOff>
      <xdr:row>36</xdr:row>
      <xdr:rowOff>120416</xdr:rowOff>
    </xdr:to>
    <xdr:sp macro="" textlink="">
      <xdr:nvSpPr>
        <xdr:cNvPr id="297" name="円/楕円 296"/>
        <xdr:cNvSpPr/>
      </xdr:nvSpPr>
      <xdr:spPr>
        <a:xfrm>
          <a:off x="10426700" y="61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149643</xdr:rowOff>
    </xdr:from>
    <xdr:ext cx="534377" cy="259045"/>
    <xdr:sp macro="" textlink="">
      <xdr:nvSpPr>
        <xdr:cNvPr id="298" name="補助費等該当値テキスト"/>
        <xdr:cNvSpPr txBox="1"/>
      </xdr:nvSpPr>
      <xdr:spPr>
        <a:xfrm>
          <a:off x="10528300" y="59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3916</xdr:rowOff>
    </xdr:from>
    <xdr:to>
      <xdr:col>14</xdr:col>
      <xdr:colOff>79375</xdr:colOff>
      <xdr:row>36</xdr:row>
      <xdr:rowOff>105516</xdr:rowOff>
    </xdr:to>
    <xdr:sp macro="" textlink="">
      <xdr:nvSpPr>
        <xdr:cNvPr id="299" name="円/楕円 298"/>
        <xdr:cNvSpPr/>
      </xdr:nvSpPr>
      <xdr:spPr>
        <a:xfrm>
          <a:off x="9588500" y="61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122043</xdr:rowOff>
    </xdr:from>
    <xdr:ext cx="534377" cy="259045"/>
    <xdr:sp macro="" textlink="">
      <xdr:nvSpPr>
        <xdr:cNvPr id="300" name="テキスト ボックス 299"/>
        <xdr:cNvSpPr txBox="1"/>
      </xdr:nvSpPr>
      <xdr:spPr>
        <a:xfrm>
          <a:off x="9359411" y="59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67549</xdr:rowOff>
    </xdr:from>
    <xdr:to>
      <xdr:col>12</xdr:col>
      <xdr:colOff>561975</xdr:colOff>
      <xdr:row>36</xdr:row>
      <xdr:rowOff>169149</xdr:rowOff>
    </xdr:to>
    <xdr:sp macro="" textlink="">
      <xdr:nvSpPr>
        <xdr:cNvPr id="301" name="円/楕円 300"/>
        <xdr:cNvSpPr/>
      </xdr:nvSpPr>
      <xdr:spPr>
        <a:xfrm>
          <a:off x="8699500" y="62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14226</xdr:rowOff>
    </xdr:from>
    <xdr:ext cx="534377" cy="259045"/>
    <xdr:sp macro="" textlink="">
      <xdr:nvSpPr>
        <xdr:cNvPr id="302" name="テキスト ボックス 301"/>
        <xdr:cNvSpPr txBox="1"/>
      </xdr:nvSpPr>
      <xdr:spPr>
        <a:xfrm>
          <a:off x="8483111" y="60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82522</xdr:rowOff>
    </xdr:from>
    <xdr:to>
      <xdr:col>11</xdr:col>
      <xdr:colOff>358775</xdr:colOff>
      <xdr:row>37</xdr:row>
      <xdr:rowOff>12672</xdr:rowOff>
    </xdr:to>
    <xdr:sp macro="" textlink="">
      <xdr:nvSpPr>
        <xdr:cNvPr id="303" name="円/楕円 302"/>
        <xdr:cNvSpPr/>
      </xdr:nvSpPr>
      <xdr:spPr>
        <a:xfrm>
          <a:off x="7810500" y="62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29199</xdr:rowOff>
    </xdr:from>
    <xdr:ext cx="534377" cy="259045"/>
    <xdr:sp macro="" textlink="">
      <xdr:nvSpPr>
        <xdr:cNvPr id="304" name="テキスト ボックス 303"/>
        <xdr:cNvSpPr txBox="1"/>
      </xdr:nvSpPr>
      <xdr:spPr>
        <a:xfrm>
          <a:off x="7594111" y="60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83093</xdr:rowOff>
    </xdr:from>
    <xdr:to>
      <xdr:col>10</xdr:col>
      <xdr:colOff>155575</xdr:colOff>
      <xdr:row>37</xdr:row>
      <xdr:rowOff>13243</xdr:rowOff>
    </xdr:to>
    <xdr:sp macro="" textlink="">
      <xdr:nvSpPr>
        <xdr:cNvPr id="305" name="円/楕円 304"/>
        <xdr:cNvSpPr/>
      </xdr:nvSpPr>
      <xdr:spPr>
        <a:xfrm>
          <a:off x="6921500" y="625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29770</xdr:rowOff>
    </xdr:from>
    <xdr:ext cx="534377" cy="259045"/>
    <xdr:sp macro="" textlink="">
      <xdr:nvSpPr>
        <xdr:cNvPr id="306" name="テキスト ボックス 305"/>
        <xdr:cNvSpPr txBox="1"/>
      </xdr:nvSpPr>
      <xdr:spPr>
        <a:xfrm>
          <a:off x="6705111" y="603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139700</xdr:rowOff>
    </xdr:from>
    <xdr:to>
      <xdr:col>16</xdr:col>
      <xdr:colOff>307975</xdr:colOff>
      <xdr:row>59</xdr:row>
      <xdr:rowOff>139700</xdr:rowOff>
    </xdr:to>
    <xdr:cxnSp macro="">
      <xdr:nvCxnSpPr>
        <xdr:cNvPr id="315" name="直線コネクタ 31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168927</xdr:rowOff>
    </xdr:from>
    <xdr:ext cx="248786" cy="259045"/>
    <xdr:sp macro="" textlink="">
      <xdr:nvSpPr>
        <xdr:cNvPr id="316" name="テキスト ボックス 31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25400</xdr:rowOff>
    </xdr:from>
    <xdr:to>
      <xdr:col>16</xdr:col>
      <xdr:colOff>307975</xdr:colOff>
      <xdr:row>58</xdr:row>
      <xdr:rowOff>25400</xdr:rowOff>
    </xdr:to>
    <xdr:cxnSp macro="">
      <xdr:nvCxnSpPr>
        <xdr:cNvPr id="317" name="直線コネクタ 31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54627</xdr:rowOff>
    </xdr:from>
    <xdr:ext cx="531299" cy="259045"/>
    <xdr:sp macro="" textlink="">
      <xdr:nvSpPr>
        <xdr:cNvPr id="318" name="テキスト ボックス 31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56</xdr:row>
      <xdr:rowOff>82550</xdr:rowOff>
    </xdr:from>
    <xdr:to>
      <xdr:col>16</xdr:col>
      <xdr:colOff>307975</xdr:colOff>
      <xdr:row>56</xdr:row>
      <xdr:rowOff>82550</xdr:rowOff>
    </xdr:to>
    <xdr:cxnSp macro="">
      <xdr:nvCxnSpPr>
        <xdr:cNvPr id="319" name="直線コネクタ 31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111777</xdr:rowOff>
    </xdr:from>
    <xdr:ext cx="531299" cy="259045"/>
    <xdr:sp macro="" textlink="">
      <xdr:nvSpPr>
        <xdr:cNvPr id="320" name="テキスト ボックス 31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2" name="テキスト ボックス 32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25400</xdr:rowOff>
    </xdr:from>
    <xdr:to>
      <xdr:col>16</xdr:col>
      <xdr:colOff>307975</xdr:colOff>
      <xdr:row>53</xdr:row>
      <xdr:rowOff>25400</xdr:rowOff>
    </xdr:to>
    <xdr:cxnSp macro="">
      <xdr:nvCxnSpPr>
        <xdr:cNvPr id="323" name="直線コネクタ 32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54627</xdr:rowOff>
    </xdr:from>
    <xdr:ext cx="595419" cy="259045"/>
    <xdr:sp macro="" textlink="">
      <xdr:nvSpPr>
        <xdr:cNvPr id="324" name="テキスト ボックス 32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5" name="直線コネクタ 32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26" name="テキスト ボックス 32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49</xdr:row>
      <xdr:rowOff>139700</xdr:rowOff>
    </xdr:from>
    <xdr:to>
      <xdr:col>16</xdr:col>
      <xdr:colOff>307975</xdr:colOff>
      <xdr:row>49</xdr:row>
      <xdr:rowOff>139700</xdr:rowOff>
    </xdr:to>
    <xdr:cxnSp macro="">
      <xdr:nvCxnSpPr>
        <xdr:cNvPr id="327" name="直線コネクタ 32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168927</xdr:rowOff>
    </xdr:from>
    <xdr:ext cx="595419" cy="259045"/>
    <xdr:sp macro="" textlink="">
      <xdr:nvSpPr>
        <xdr:cNvPr id="328" name="テキスト ボックス 32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129118</xdr:rowOff>
    </xdr:from>
    <xdr:to>
      <xdr:col>15</xdr:col>
      <xdr:colOff>180340</xdr:colOff>
      <xdr:row>58</xdr:row>
      <xdr:rowOff>152873</xdr:rowOff>
    </xdr:to>
    <xdr:cxnSp macro="">
      <xdr:nvCxnSpPr>
        <xdr:cNvPr id="332" name="直線コネクタ 331"/>
        <xdr:cNvCxnSpPr/>
      </xdr:nvCxnSpPr>
      <xdr:spPr>
        <a:xfrm flipV="1">
          <a:off x="10475595" y="8701618"/>
          <a:ext cx="1270" cy="139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156700</xdr:rowOff>
    </xdr:from>
    <xdr:ext cx="534377" cy="259045"/>
    <xdr:sp macro="" textlink="">
      <xdr:nvSpPr>
        <xdr:cNvPr id="333" name="普通建設事業費最小値テキスト"/>
        <xdr:cNvSpPr txBox="1"/>
      </xdr:nvSpPr>
      <xdr:spPr>
        <a:xfrm>
          <a:off x="10528300"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16,617</a:t>
          </a:r>
          <a:endParaRPr kumimoji="1" lang="ja-JP" altLang="en-US" sz="1000" b="1">
            <a:latin typeface="ＭＳ Ｐゴシック"/>
          </a:endParaRPr>
        </a:p>
      </xdr:txBody>
    </xdr:sp>
    <xdr:clientData/>
  </xdr:oneCellAnchor>
  <xdr:twoCellAnchor>
    <xdr:from>
      <xdr:col>15</xdr:col>
      <xdr:colOff>92075</xdr:colOff>
      <xdr:row>58</xdr:row>
      <xdr:rowOff>152873</xdr:rowOff>
    </xdr:from>
    <xdr:to>
      <xdr:col>15</xdr:col>
      <xdr:colOff>269875</xdr:colOff>
      <xdr:row>58</xdr:row>
      <xdr:rowOff>152873</xdr:rowOff>
    </xdr:to>
    <xdr:cxnSp macro="">
      <xdr:nvCxnSpPr>
        <xdr:cNvPr id="334" name="直線コネクタ 333"/>
        <xdr:cNvCxnSpPr/>
      </xdr:nvCxnSpPr>
      <xdr:spPr>
        <a:xfrm>
          <a:off x="10388600" y="1009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75795</xdr:rowOff>
    </xdr:from>
    <xdr:ext cx="599010" cy="259045"/>
    <xdr:sp macro="" textlink="">
      <xdr:nvSpPr>
        <xdr:cNvPr id="335" name="普通建設事業費最大値テキスト"/>
        <xdr:cNvSpPr txBox="1"/>
      </xdr:nvSpPr>
      <xdr:spPr>
        <a:xfrm>
          <a:off x="10528300" y="84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163,111</a:t>
          </a:r>
          <a:endParaRPr kumimoji="1" lang="ja-JP" altLang="en-US" sz="1000" b="1">
            <a:latin typeface="ＭＳ Ｐゴシック"/>
          </a:endParaRPr>
        </a:p>
      </xdr:txBody>
    </xdr:sp>
    <xdr:clientData/>
  </xdr:oneCellAnchor>
  <xdr:twoCellAnchor>
    <xdr:from>
      <xdr:col>15</xdr:col>
      <xdr:colOff>92075</xdr:colOff>
      <xdr:row>50</xdr:row>
      <xdr:rowOff>129118</xdr:rowOff>
    </xdr:from>
    <xdr:to>
      <xdr:col>15</xdr:col>
      <xdr:colOff>269875</xdr:colOff>
      <xdr:row>50</xdr:row>
      <xdr:rowOff>129118</xdr:rowOff>
    </xdr:to>
    <xdr:cxnSp macro="">
      <xdr:nvCxnSpPr>
        <xdr:cNvPr id="336" name="直線コネクタ 335"/>
        <xdr:cNvCxnSpPr/>
      </xdr:nvCxnSpPr>
      <xdr:spPr>
        <a:xfrm>
          <a:off x="10388600" y="8701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98961</xdr:rowOff>
    </xdr:from>
    <xdr:to>
      <xdr:col>15</xdr:col>
      <xdr:colOff>180975</xdr:colOff>
      <xdr:row>57</xdr:row>
      <xdr:rowOff>100267</xdr:rowOff>
    </xdr:to>
    <xdr:cxnSp macro="">
      <xdr:nvCxnSpPr>
        <xdr:cNvPr id="337" name="直線コネクタ 336"/>
        <xdr:cNvCxnSpPr/>
      </xdr:nvCxnSpPr>
      <xdr:spPr>
        <a:xfrm flipV="1">
          <a:off x="9639300" y="9871611"/>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45810</xdr:rowOff>
    </xdr:from>
    <xdr:ext cx="534377" cy="259045"/>
    <xdr:sp macro="" textlink="">
      <xdr:nvSpPr>
        <xdr:cNvPr id="338" name="普通建設事業費平均値テキスト"/>
        <xdr:cNvSpPr txBox="1"/>
      </xdr:nvSpPr>
      <xdr:spPr>
        <a:xfrm>
          <a:off x="10528300" y="981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67383</xdr:rowOff>
    </xdr:from>
    <xdr:to>
      <xdr:col>15</xdr:col>
      <xdr:colOff>231775</xdr:colOff>
      <xdr:row>57</xdr:row>
      <xdr:rowOff>168983</xdr:rowOff>
    </xdr:to>
    <xdr:sp macro="" textlink="">
      <xdr:nvSpPr>
        <xdr:cNvPr id="339" name="フローチャート : 判断 338"/>
        <xdr:cNvSpPr/>
      </xdr:nvSpPr>
      <xdr:spPr>
        <a:xfrm>
          <a:off x="104267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65757</xdr:rowOff>
    </xdr:from>
    <xdr:to>
      <xdr:col>14</xdr:col>
      <xdr:colOff>28575</xdr:colOff>
      <xdr:row>57</xdr:row>
      <xdr:rowOff>100267</xdr:rowOff>
    </xdr:to>
    <xdr:cxnSp macro="">
      <xdr:nvCxnSpPr>
        <xdr:cNvPr id="340" name="直線コネクタ 339"/>
        <xdr:cNvCxnSpPr/>
      </xdr:nvCxnSpPr>
      <xdr:spPr>
        <a:xfrm>
          <a:off x="8750300" y="9838407"/>
          <a:ext cx="889000" cy="3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81890</xdr:rowOff>
    </xdr:from>
    <xdr:to>
      <xdr:col>14</xdr:col>
      <xdr:colOff>79375</xdr:colOff>
      <xdr:row>58</xdr:row>
      <xdr:rowOff>12040</xdr:rowOff>
    </xdr:to>
    <xdr:sp macro="" textlink="">
      <xdr:nvSpPr>
        <xdr:cNvPr id="341" name="フローチャート : 判断 340"/>
        <xdr:cNvSpPr/>
      </xdr:nvSpPr>
      <xdr:spPr>
        <a:xfrm>
          <a:off x="9588500" y="98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3167</xdr:rowOff>
    </xdr:from>
    <xdr:ext cx="534377" cy="259045"/>
    <xdr:sp macro="" textlink="">
      <xdr:nvSpPr>
        <xdr:cNvPr id="342" name="テキスト ボックス 341"/>
        <xdr:cNvSpPr txBox="1"/>
      </xdr:nvSpPr>
      <xdr:spPr>
        <a:xfrm>
          <a:off x="93594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6836</xdr:rowOff>
    </xdr:from>
    <xdr:to>
      <xdr:col>12</xdr:col>
      <xdr:colOff>511175</xdr:colOff>
      <xdr:row>57</xdr:row>
      <xdr:rowOff>65757</xdr:rowOff>
    </xdr:to>
    <xdr:cxnSp macro="">
      <xdr:nvCxnSpPr>
        <xdr:cNvPr id="343" name="直線コネクタ 342"/>
        <xdr:cNvCxnSpPr/>
      </xdr:nvCxnSpPr>
      <xdr:spPr>
        <a:xfrm>
          <a:off x="7861300" y="9779486"/>
          <a:ext cx="889000" cy="5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96368</xdr:rowOff>
    </xdr:from>
    <xdr:to>
      <xdr:col>12</xdr:col>
      <xdr:colOff>561975</xdr:colOff>
      <xdr:row>58</xdr:row>
      <xdr:rowOff>26518</xdr:rowOff>
    </xdr:to>
    <xdr:sp macro="" textlink="">
      <xdr:nvSpPr>
        <xdr:cNvPr id="344" name="フローチャート : 判断 343"/>
        <xdr:cNvSpPr/>
      </xdr:nvSpPr>
      <xdr:spPr>
        <a:xfrm>
          <a:off x="8699500" y="98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17645</xdr:rowOff>
    </xdr:from>
    <xdr:ext cx="534377" cy="259045"/>
    <xdr:sp macro="" textlink="">
      <xdr:nvSpPr>
        <xdr:cNvPr id="345" name="テキスト ボックス 344"/>
        <xdr:cNvSpPr txBox="1"/>
      </xdr:nvSpPr>
      <xdr:spPr>
        <a:xfrm>
          <a:off x="8483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6836</xdr:rowOff>
    </xdr:from>
    <xdr:to>
      <xdr:col>11</xdr:col>
      <xdr:colOff>307975</xdr:colOff>
      <xdr:row>57</xdr:row>
      <xdr:rowOff>77712</xdr:rowOff>
    </xdr:to>
    <xdr:cxnSp macro="">
      <xdr:nvCxnSpPr>
        <xdr:cNvPr id="346" name="直線コネクタ 345"/>
        <xdr:cNvCxnSpPr/>
      </xdr:nvCxnSpPr>
      <xdr:spPr>
        <a:xfrm flipV="1">
          <a:off x="6972300" y="9779486"/>
          <a:ext cx="889000" cy="7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104387</xdr:rowOff>
    </xdr:from>
    <xdr:to>
      <xdr:col>11</xdr:col>
      <xdr:colOff>358775</xdr:colOff>
      <xdr:row>58</xdr:row>
      <xdr:rowOff>34537</xdr:rowOff>
    </xdr:to>
    <xdr:sp macro="" textlink="">
      <xdr:nvSpPr>
        <xdr:cNvPr id="347" name="フローチャート : 判断 346"/>
        <xdr:cNvSpPr/>
      </xdr:nvSpPr>
      <xdr:spPr>
        <a:xfrm>
          <a:off x="7810500" y="9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25664</xdr:rowOff>
    </xdr:from>
    <xdr:ext cx="534377" cy="259045"/>
    <xdr:sp macro="" textlink="">
      <xdr:nvSpPr>
        <xdr:cNvPr id="348" name="テキスト ボックス 347"/>
        <xdr:cNvSpPr txBox="1"/>
      </xdr:nvSpPr>
      <xdr:spPr>
        <a:xfrm>
          <a:off x="7594111" y="99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131743</xdr:rowOff>
    </xdr:from>
    <xdr:to>
      <xdr:col>10</xdr:col>
      <xdr:colOff>155575</xdr:colOff>
      <xdr:row>58</xdr:row>
      <xdr:rowOff>61893</xdr:rowOff>
    </xdr:to>
    <xdr:sp macro="" textlink="">
      <xdr:nvSpPr>
        <xdr:cNvPr id="349" name="フローチャート : 判断 348"/>
        <xdr:cNvSpPr/>
      </xdr:nvSpPr>
      <xdr:spPr>
        <a:xfrm>
          <a:off x="6921500" y="99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53020</xdr:rowOff>
    </xdr:from>
    <xdr:ext cx="534377" cy="259045"/>
    <xdr:sp macro="" textlink="">
      <xdr:nvSpPr>
        <xdr:cNvPr id="350" name="テキスト ボックス 349"/>
        <xdr:cNvSpPr txBox="1"/>
      </xdr:nvSpPr>
      <xdr:spPr>
        <a:xfrm>
          <a:off x="6705111" y="99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48161</xdr:rowOff>
    </xdr:from>
    <xdr:to>
      <xdr:col>15</xdr:col>
      <xdr:colOff>231775</xdr:colOff>
      <xdr:row>57</xdr:row>
      <xdr:rowOff>149761</xdr:rowOff>
    </xdr:to>
    <xdr:sp macro="" textlink="">
      <xdr:nvSpPr>
        <xdr:cNvPr id="356" name="円/楕円 355"/>
        <xdr:cNvSpPr/>
      </xdr:nvSpPr>
      <xdr:spPr>
        <a:xfrm>
          <a:off x="10426700" y="98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71038</xdr:rowOff>
    </xdr:from>
    <xdr:ext cx="534377" cy="259045"/>
    <xdr:sp macro="" textlink="">
      <xdr:nvSpPr>
        <xdr:cNvPr id="357" name="普通建設事業費該当値テキスト"/>
        <xdr:cNvSpPr txBox="1"/>
      </xdr:nvSpPr>
      <xdr:spPr>
        <a:xfrm>
          <a:off x="10528300" y="967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49467</xdr:rowOff>
    </xdr:from>
    <xdr:to>
      <xdr:col>14</xdr:col>
      <xdr:colOff>79375</xdr:colOff>
      <xdr:row>57</xdr:row>
      <xdr:rowOff>151067</xdr:rowOff>
    </xdr:to>
    <xdr:sp macro="" textlink="">
      <xdr:nvSpPr>
        <xdr:cNvPr id="358" name="円/楕円 357"/>
        <xdr:cNvSpPr/>
      </xdr:nvSpPr>
      <xdr:spPr>
        <a:xfrm>
          <a:off x="9588500" y="98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167594</xdr:rowOff>
    </xdr:from>
    <xdr:ext cx="534377" cy="259045"/>
    <xdr:sp macro="" textlink="">
      <xdr:nvSpPr>
        <xdr:cNvPr id="359" name="テキスト ボックス 358"/>
        <xdr:cNvSpPr txBox="1"/>
      </xdr:nvSpPr>
      <xdr:spPr>
        <a:xfrm>
          <a:off x="9359411" y="959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14957</xdr:rowOff>
    </xdr:from>
    <xdr:to>
      <xdr:col>12</xdr:col>
      <xdr:colOff>561975</xdr:colOff>
      <xdr:row>57</xdr:row>
      <xdr:rowOff>116557</xdr:rowOff>
    </xdr:to>
    <xdr:sp macro="" textlink="">
      <xdr:nvSpPr>
        <xdr:cNvPr id="360" name="円/楕円 359"/>
        <xdr:cNvSpPr/>
      </xdr:nvSpPr>
      <xdr:spPr>
        <a:xfrm>
          <a:off x="8699500" y="978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133084</xdr:rowOff>
    </xdr:from>
    <xdr:ext cx="534377" cy="259045"/>
    <xdr:sp macro="" textlink="">
      <xdr:nvSpPr>
        <xdr:cNvPr id="361" name="テキスト ボックス 360"/>
        <xdr:cNvSpPr txBox="1"/>
      </xdr:nvSpPr>
      <xdr:spPr>
        <a:xfrm>
          <a:off x="8483111" y="95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127486</xdr:rowOff>
    </xdr:from>
    <xdr:to>
      <xdr:col>11</xdr:col>
      <xdr:colOff>358775</xdr:colOff>
      <xdr:row>57</xdr:row>
      <xdr:rowOff>57636</xdr:rowOff>
    </xdr:to>
    <xdr:sp macro="" textlink="">
      <xdr:nvSpPr>
        <xdr:cNvPr id="362" name="円/楕円 361"/>
        <xdr:cNvSpPr/>
      </xdr:nvSpPr>
      <xdr:spPr>
        <a:xfrm>
          <a:off x="7810500" y="9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74163</xdr:rowOff>
    </xdr:from>
    <xdr:ext cx="534377" cy="259045"/>
    <xdr:sp macro="" textlink="">
      <xdr:nvSpPr>
        <xdr:cNvPr id="363" name="テキスト ボックス 362"/>
        <xdr:cNvSpPr txBox="1"/>
      </xdr:nvSpPr>
      <xdr:spPr>
        <a:xfrm>
          <a:off x="7594111" y="95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26912</xdr:rowOff>
    </xdr:from>
    <xdr:to>
      <xdr:col>10</xdr:col>
      <xdr:colOff>155575</xdr:colOff>
      <xdr:row>57</xdr:row>
      <xdr:rowOff>128512</xdr:rowOff>
    </xdr:to>
    <xdr:sp macro="" textlink="">
      <xdr:nvSpPr>
        <xdr:cNvPr id="364" name="円/楕円 363"/>
        <xdr:cNvSpPr/>
      </xdr:nvSpPr>
      <xdr:spPr>
        <a:xfrm>
          <a:off x="6921500" y="97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145039</xdr:rowOff>
    </xdr:from>
    <xdr:ext cx="534377" cy="259045"/>
    <xdr:sp macro="" textlink="">
      <xdr:nvSpPr>
        <xdr:cNvPr id="365" name="テキスト ボックス 364"/>
        <xdr:cNvSpPr txBox="1"/>
      </xdr:nvSpPr>
      <xdr:spPr>
        <a:xfrm>
          <a:off x="6705111" y="95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94633</xdr:rowOff>
    </xdr:from>
    <xdr:to>
      <xdr:col>15</xdr:col>
      <xdr:colOff>180340</xdr:colOff>
      <xdr:row>79</xdr:row>
      <xdr:rowOff>26739</xdr:rowOff>
    </xdr:to>
    <xdr:cxnSp macro="">
      <xdr:nvCxnSpPr>
        <xdr:cNvPr id="389" name="直線コネクタ 388"/>
        <xdr:cNvCxnSpPr/>
      </xdr:nvCxnSpPr>
      <xdr:spPr>
        <a:xfrm flipV="1">
          <a:off x="10475595" y="12096133"/>
          <a:ext cx="1270" cy="147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30566</xdr:rowOff>
    </xdr:from>
    <xdr:ext cx="469744" cy="259045"/>
    <xdr:sp macro="" textlink="">
      <xdr:nvSpPr>
        <xdr:cNvPr id="390" name="普通建設事業費 （ うち新規整備　）最小値テキスト"/>
        <xdr:cNvSpPr txBox="1"/>
      </xdr:nvSpPr>
      <xdr:spPr>
        <a:xfrm>
          <a:off x="10528300" y="1357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4,418</a:t>
          </a:r>
          <a:endParaRPr kumimoji="1" lang="ja-JP" altLang="en-US" sz="1000" b="1">
            <a:latin typeface="ＭＳ Ｐゴシック"/>
          </a:endParaRPr>
        </a:p>
      </xdr:txBody>
    </xdr:sp>
    <xdr:clientData/>
  </xdr:oneCellAnchor>
  <xdr:twoCellAnchor>
    <xdr:from>
      <xdr:col>15</xdr:col>
      <xdr:colOff>92075</xdr:colOff>
      <xdr:row>79</xdr:row>
      <xdr:rowOff>26739</xdr:rowOff>
    </xdr:from>
    <xdr:to>
      <xdr:col>15</xdr:col>
      <xdr:colOff>269875</xdr:colOff>
      <xdr:row>79</xdr:row>
      <xdr:rowOff>26739</xdr:rowOff>
    </xdr:to>
    <xdr:cxnSp macro="">
      <xdr:nvCxnSpPr>
        <xdr:cNvPr id="391" name="直線コネクタ 390"/>
        <xdr:cNvCxnSpPr/>
      </xdr:nvCxnSpPr>
      <xdr:spPr>
        <a:xfrm>
          <a:off x="10388600" y="1357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41310</xdr:rowOff>
    </xdr:from>
    <xdr:ext cx="534377" cy="259045"/>
    <xdr:sp macro="" textlink="">
      <xdr:nvSpPr>
        <xdr:cNvPr id="392" name="普通建設事業費 （ うち新規整備　）最大値テキスト"/>
        <xdr:cNvSpPr txBox="1"/>
      </xdr:nvSpPr>
      <xdr:spPr>
        <a:xfrm>
          <a:off x="10528300" y="1187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94,760</a:t>
          </a:r>
          <a:endParaRPr kumimoji="1" lang="ja-JP" altLang="en-US" sz="1000" b="1">
            <a:latin typeface="ＭＳ Ｐゴシック"/>
          </a:endParaRPr>
        </a:p>
      </xdr:txBody>
    </xdr:sp>
    <xdr:clientData/>
  </xdr:oneCellAnchor>
  <xdr:twoCellAnchor>
    <xdr:from>
      <xdr:col>15</xdr:col>
      <xdr:colOff>92075</xdr:colOff>
      <xdr:row>70</xdr:row>
      <xdr:rowOff>94633</xdr:rowOff>
    </xdr:from>
    <xdr:to>
      <xdr:col>15</xdr:col>
      <xdr:colOff>269875</xdr:colOff>
      <xdr:row>70</xdr:row>
      <xdr:rowOff>94633</xdr:rowOff>
    </xdr:to>
    <xdr:cxnSp macro="">
      <xdr:nvCxnSpPr>
        <xdr:cNvPr id="393" name="直線コネクタ 392"/>
        <xdr:cNvCxnSpPr/>
      </xdr:nvCxnSpPr>
      <xdr:spPr>
        <a:xfrm>
          <a:off x="10388600" y="1209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101704</xdr:rowOff>
    </xdr:from>
    <xdr:to>
      <xdr:col>15</xdr:col>
      <xdr:colOff>180975</xdr:colOff>
      <xdr:row>78</xdr:row>
      <xdr:rowOff>116497</xdr:rowOff>
    </xdr:to>
    <xdr:cxnSp macro="">
      <xdr:nvCxnSpPr>
        <xdr:cNvPr id="394" name="直線コネクタ 393"/>
        <xdr:cNvCxnSpPr/>
      </xdr:nvCxnSpPr>
      <xdr:spPr>
        <a:xfrm>
          <a:off x="9639300" y="13474804"/>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28894</xdr:rowOff>
    </xdr:from>
    <xdr:ext cx="534377" cy="259045"/>
    <xdr:sp macro="" textlink="">
      <xdr:nvSpPr>
        <xdr:cNvPr id="395" name="普通建設事業費 （ うち新規整備　）平均値テキスト"/>
        <xdr:cNvSpPr txBox="1"/>
      </xdr:nvSpPr>
      <xdr:spPr>
        <a:xfrm>
          <a:off x="10528300" y="1323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6017</xdr:rowOff>
    </xdr:from>
    <xdr:to>
      <xdr:col>15</xdr:col>
      <xdr:colOff>231775</xdr:colOff>
      <xdr:row>78</xdr:row>
      <xdr:rowOff>107617</xdr:rowOff>
    </xdr:to>
    <xdr:sp macro="" textlink="">
      <xdr:nvSpPr>
        <xdr:cNvPr id="396" name="フローチャート : 判断 395"/>
        <xdr:cNvSpPr/>
      </xdr:nvSpPr>
      <xdr:spPr>
        <a:xfrm>
          <a:off x="104267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88853</xdr:rowOff>
    </xdr:from>
    <xdr:to>
      <xdr:col>14</xdr:col>
      <xdr:colOff>28575</xdr:colOff>
      <xdr:row>78</xdr:row>
      <xdr:rowOff>101704</xdr:rowOff>
    </xdr:to>
    <xdr:cxnSp macro="">
      <xdr:nvCxnSpPr>
        <xdr:cNvPr id="397" name="直線コネクタ 396"/>
        <xdr:cNvCxnSpPr/>
      </xdr:nvCxnSpPr>
      <xdr:spPr>
        <a:xfrm>
          <a:off x="8750300" y="13461953"/>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13331</xdr:rowOff>
    </xdr:from>
    <xdr:to>
      <xdr:col>14</xdr:col>
      <xdr:colOff>79375</xdr:colOff>
      <xdr:row>78</xdr:row>
      <xdr:rowOff>114931</xdr:rowOff>
    </xdr:to>
    <xdr:sp macro="" textlink="">
      <xdr:nvSpPr>
        <xdr:cNvPr id="398" name="フローチャート : 判断 397"/>
        <xdr:cNvSpPr/>
      </xdr:nvSpPr>
      <xdr:spPr>
        <a:xfrm>
          <a:off x="9588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131458</xdr:rowOff>
    </xdr:from>
    <xdr:ext cx="534377" cy="259045"/>
    <xdr:sp macro="" textlink="">
      <xdr:nvSpPr>
        <xdr:cNvPr id="399" name="テキスト ボックス 398"/>
        <xdr:cNvSpPr txBox="1"/>
      </xdr:nvSpPr>
      <xdr:spPr>
        <a:xfrm>
          <a:off x="9359411" y="131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32567</xdr:rowOff>
    </xdr:from>
    <xdr:to>
      <xdr:col>12</xdr:col>
      <xdr:colOff>561975</xdr:colOff>
      <xdr:row>78</xdr:row>
      <xdr:rowOff>134167</xdr:rowOff>
    </xdr:to>
    <xdr:sp macro="" textlink="">
      <xdr:nvSpPr>
        <xdr:cNvPr id="400" name="フローチャート : 判断 399"/>
        <xdr:cNvSpPr/>
      </xdr:nvSpPr>
      <xdr:spPr>
        <a:xfrm>
          <a:off x="8699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150694</xdr:rowOff>
    </xdr:from>
    <xdr:ext cx="534377" cy="259045"/>
    <xdr:sp macro="" textlink="">
      <xdr:nvSpPr>
        <xdr:cNvPr id="401" name="テキスト ボックス 400"/>
        <xdr:cNvSpPr txBox="1"/>
      </xdr:nvSpPr>
      <xdr:spPr>
        <a:xfrm>
          <a:off x="8483111" y="1318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65697</xdr:rowOff>
    </xdr:from>
    <xdr:to>
      <xdr:col>15</xdr:col>
      <xdr:colOff>231775</xdr:colOff>
      <xdr:row>78</xdr:row>
      <xdr:rowOff>167297</xdr:rowOff>
    </xdr:to>
    <xdr:sp macro="" textlink="">
      <xdr:nvSpPr>
        <xdr:cNvPr id="407" name="円/楕円 406"/>
        <xdr:cNvSpPr/>
      </xdr:nvSpPr>
      <xdr:spPr>
        <a:xfrm>
          <a:off x="10426700" y="13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155893</xdr:rowOff>
    </xdr:from>
    <xdr:ext cx="469744" cy="259045"/>
    <xdr:sp macro="" textlink="">
      <xdr:nvSpPr>
        <xdr:cNvPr id="408" name="普通建設事業費 （ うち新規整備　）該当値テキスト"/>
        <xdr:cNvSpPr txBox="1"/>
      </xdr:nvSpPr>
      <xdr:spPr>
        <a:xfrm>
          <a:off x="10528300" y="133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50904</xdr:rowOff>
    </xdr:from>
    <xdr:to>
      <xdr:col>14</xdr:col>
      <xdr:colOff>79375</xdr:colOff>
      <xdr:row>78</xdr:row>
      <xdr:rowOff>152504</xdr:rowOff>
    </xdr:to>
    <xdr:sp macro="" textlink="">
      <xdr:nvSpPr>
        <xdr:cNvPr id="409" name="円/楕円 408"/>
        <xdr:cNvSpPr/>
      </xdr:nvSpPr>
      <xdr:spPr>
        <a:xfrm>
          <a:off x="9588500" y="134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143631</xdr:rowOff>
    </xdr:from>
    <xdr:ext cx="534377" cy="259045"/>
    <xdr:sp macro="" textlink="">
      <xdr:nvSpPr>
        <xdr:cNvPr id="410" name="テキスト ボックス 409"/>
        <xdr:cNvSpPr txBox="1"/>
      </xdr:nvSpPr>
      <xdr:spPr>
        <a:xfrm>
          <a:off x="9359411" y="135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38053</xdr:rowOff>
    </xdr:from>
    <xdr:to>
      <xdr:col>12</xdr:col>
      <xdr:colOff>561975</xdr:colOff>
      <xdr:row>78</xdr:row>
      <xdr:rowOff>139653</xdr:rowOff>
    </xdr:to>
    <xdr:sp macro="" textlink="">
      <xdr:nvSpPr>
        <xdr:cNvPr id="411" name="円/楕円 410"/>
        <xdr:cNvSpPr/>
      </xdr:nvSpPr>
      <xdr:spPr>
        <a:xfrm>
          <a:off x="8699500" y="134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130780</xdr:rowOff>
    </xdr:from>
    <xdr:ext cx="534377" cy="259045"/>
    <xdr:sp macro="" textlink="">
      <xdr:nvSpPr>
        <xdr:cNvPr id="412" name="テキスト ボックス 411"/>
        <xdr:cNvSpPr txBox="1"/>
      </xdr:nvSpPr>
      <xdr:spPr>
        <a:xfrm>
          <a:off x="8483111" y="1350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0" name="テキスト ボックス 42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2" name="テキスト ボックス 43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1054</xdr:rowOff>
    </xdr:from>
    <xdr:to>
      <xdr:col>15</xdr:col>
      <xdr:colOff>180340</xdr:colOff>
      <xdr:row>97</xdr:row>
      <xdr:rowOff>143624</xdr:rowOff>
    </xdr:to>
    <xdr:cxnSp macro="">
      <xdr:nvCxnSpPr>
        <xdr:cNvPr id="434" name="直線コネクタ 433"/>
        <xdr:cNvCxnSpPr/>
      </xdr:nvCxnSpPr>
      <xdr:spPr>
        <a:xfrm flipV="1">
          <a:off x="10475595" y="15603004"/>
          <a:ext cx="1270" cy="11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147451</xdr:rowOff>
    </xdr:from>
    <xdr:ext cx="469744" cy="259045"/>
    <xdr:sp macro="" textlink="">
      <xdr:nvSpPr>
        <xdr:cNvPr id="435" name="普通建設事業費 （ うち更新整備　）最小値テキスト"/>
        <xdr:cNvSpPr txBox="1"/>
      </xdr:nvSpPr>
      <xdr:spPr>
        <a:xfrm>
          <a:off x="10528300" y="167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6,397</a:t>
          </a:r>
          <a:endParaRPr kumimoji="1" lang="ja-JP" altLang="en-US" sz="1000" b="1">
            <a:latin typeface="ＭＳ Ｐゴシック"/>
          </a:endParaRPr>
        </a:p>
      </xdr:txBody>
    </xdr:sp>
    <xdr:clientData/>
  </xdr:oneCellAnchor>
  <xdr:twoCellAnchor>
    <xdr:from>
      <xdr:col>15</xdr:col>
      <xdr:colOff>92075</xdr:colOff>
      <xdr:row>97</xdr:row>
      <xdr:rowOff>143624</xdr:rowOff>
    </xdr:from>
    <xdr:to>
      <xdr:col>15</xdr:col>
      <xdr:colOff>269875</xdr:colOff>
      <xdr:row>97</xdr:row>
      <xdr:rowOff>143624</xdr:rowOff>
    </xdr:to>
    <xdr:cxnSp macro="">
      <xdr:nvCxnSpPr>
        <xdr:cNvPr id="436" name="直線コネクタ 435"/>
        <xdr:cNvCxnSpPr/>
      </xdr:nvCxnSpPr>
      <xdr:spPr>
        <a:xfrm>
          <a:off x="10388600" y="1677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119181</xdr:rowOff>
    </xdr:from>
    <xdr:ext cx="534377" cy="259045"/>
    <xdr:sp macro="" textlink="">
      <xdr:nvSpPr>
        <xdr:cNvPr id="437" name="普通建設事業費 （ うち更新整備　）最大値テキスト"/>
        <xdr:cNvSpPr txBox="1"/>
      </xdr:nvSpPr>
      <xdr:spPr>
        <a:xfrm>
          <a:off x="10528300" y="153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37,139</a:t>
          </a:r>
          <a:endParaRPr kumimoji="1" lang="ja-JP" altLang="en-US" sz="1000" b="1">
            <a:latin typeface="ＭＳ Ｐゴシック"/>
          </a:endParaRPr>
        </a:p>
      </xdr:txBody>
    </xdr:sp>
    <xdr:clientData/>
  </xdr:oneCellAnchor>
  <xdr:twoCellAnchor>
    <xdr:from>
      <xdr:col>15</xdr:col>
      <xdr:colOff>92075</xdr:colOff>
      <xdr:row>91</xdr:row>
      <xdr:rowOff>1054</xdr:rowOff>
    </xdr:from>
    <xdr:to>
      <xdr:col>15</xdr:col>
      <xdr:colOff>269875</xdr:colOff>
      <xdr:row>91</xdr:row>
      <xdr:rowOff>1054</xdr:rowOff>
    </xdr:to>
    <xdr:cxnSp macro="">
      <xdr:nvCxnSpPr>
        <xdr:cNvPr id="438" name="直線コネクタ 437"/>
        <xdr:cNvCxnSpPr/>
      </xdr:nvCxnSpPr>
      <xdr:spPr>
        <a:xfrm>
          <a:off x="10388600" y="1560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37058</xdr:rowOff>
    </xdr:from>
    <xdr:to>
      <xdr:col>15</xdr:col>
      <xdr:colOff>180975</xdr:colOff>
      <xdr:row>95</xdr:row>
      <xdr:rowOff>65709</xdr:rowOff>
    </xdr:to>
    <xdr:cxnSp macro="">
      <xdr:nvCxnSpPr>
        <xdr:cNvPr id="439" name="直線コネクタ 438"/>
        <xdr:cNvCxnSpPr/>
      </xdr:nvCxnSpPr>
      <xdr:spPr>
        <a:xfrm flipV="1">
          <a:off x="9639300" y="16324808"/>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147717</xdr:rowOff>
    </xdr:from>
    <xdr:ext cx="534377" cy="259045"/>
    <xdr:sp macro="" textlink="">
      <xdr:nvSpPr>
        <xdr:cNvPr id="440" name="普通建設事業費 （ うち更新整備　）平均値テキスト"/>
        <xdr:cNvSpPr txBox="1"/>
      </xdr:nvSpPr>
      <xdr:spPr>
        <a:xfrm>
          <a:off x="10528300" y="1643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169290</xdr:rowOff>
    </xdr:from>
    <xdr:to>
      <xdr:col>15</xdr:col>
      <xdr:colOff>231775</xdr:colOff>
      <xdr:row>96</xdr:row>
      <xdr:rowOff>99440</xdr:rowOff>
    </xdr:to>
    <xdr:sp macro="" textlink="">
      <xdr:nvSpPr>
        <xdr:cNvPr id="441" name="フローチャート : 判断 440"/>
        <xdr:cNvSpPr/>
      </xdr:nvSpPr>
      <xdr:spPr>
        <a:xfrm>
          <a:off x="104267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23152</xdr:rowOff>
    </xdr:from>
    <xdr:to>
      <xdr:col>14</xdr:col>
      <xdr:colOff>28575</xdr:colOff>
      <xdr:row>95</xdr:row>
      <xdr:rowOff>65709</xdr:rowOff>
    </xdr:to>
    <xdr:cxnSp macro="">
      <xdr:nvCxnSpPr>
        <xdr:cNvPr id="442" name="直線コネクタ 441"/>
        <xdr:cNvCxnSpPr/>
      </xdr:nvCxnSpPr>
      <xdr:spPr>
        <a:xfrm>
          <a:off x="8750300" y="16310902"/>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58038</xdr:rowOff>
    </xdr:from>
    <xdr:to>
      <xdr:col>14</xdr:col>
      <xdr:colOff>79375</xdr:colOff>
      <xdr:row>96</xdr:row>
      <xdr:rowOff>159638</xdr:rowOff>
    </xdr:to>
    <xdr:sp macro="" textlink="">
      <xdr:nvSpPr>
        <xdr:cNvPr id="443" name="フローチャート : 判断 442"/>
        <xdr:cNvSpPr/>
      </xdr:nvSpPr>
      <xdr:spPr>
        <a:xfrm>
          <a:off x="9588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150765</xdr:rowOff>
    </xdr:from>
    <xdr:ext cx="534377" cy="259045"/>
    <xdr:sp macro="" textlink="">
      <xdr:nvSpPr>
        <xdr:cNvPr id="444" name="テキスト ボックス 443"/>
        <xdr:cNvSpPr txBox="1"/>
      </xdr:nvSpPr>
      <xdr:spPr>
        <a:xfrm>
          <a:off x="9359411" y="166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60440</xdr:rowOff>
    </xdr:from>
    <xdr:to>
      <xdr:col>12</xdr:col>
      <xdr:colOff>561975</xdr:colOff>
      <xdr:row>96</xdr:row>
      <xdr:rowOff>162040</xdr:rowOff>
    </xdr:to>
    <xdr:sp macro="" textlink="">
      <xdr:nvSpPr>
        <xdr:cNvPr id="445" name="フローチャート : 判断 444"/>
        <xdr:cNvSpPr/>
      </xdr:nvSpPr>
      <xdr:spPr>
        <a:xfrm>
          <a:off x="8699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153167</xdr:rowOff>
    </xdr:from>
    <xdr:ext cx="534377" cy="259045"/>
    <xdr:sp macro="" textlink="">
      <xdr:nvSpPr>
        <xdr:cNvPr id="446" name="テキスト ボックス 445"/>
        <xdr:cNvSpPr txBox="1"/>
      </xdr:nvSpPr>
      <xdr:spPr>
        <a:xfrm>
          <a:off x="8483111" y="166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157708</xdr:rowOff>
    </xdr:from>
    <xdr:to>
      <xdr:col>15</xdr:col>
      <xdr:colOff>231775</xdr:colOff>
      <xdr:row>95</xdr:row>
      <xdr:rowOff>87858</xdr:rowOff>
    </xdr:to>
    <xdr:sp macro="" textlink="">
      <xdr:nvSpPr>
        <xdr:cNvPr id="452" name="円/楕円 451"/>
        <xdr:cNvSpPr/>
      </xdr:nvSpPr>
      <xdr:spPr>
        <a:xfrm>
          <a:off x="10426700" y="162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9135</xdr:rowOff>
    </xdr:from>
    <xdr:ext cx="534377" cy="259045"/>
    <xdr:sp macro="" textlink="">
      <xdr:nvSpPr>
        <xdr:cNvPr id="453" name="普通建設事業費 （ うち更新整備　）該当値テキスト"/>
        <xdr:cNvSpPr txBox="1"/>
      </xdr:nvSpPr>
      <xdr:spPr>
        <a:xfrm>
          <a:off x="10528300" y="161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14909</xdr:rowOff>
    </xdr:from>
    <xdr:to>
      <xdr:col>14</xdr:col>
      <xdr:colOff>79375</xdr:colOff>
      <xdr:row>95</xdr:row>
      <xdr:rowOff>116509</xdr:rowOff>
    </xdr:to>
    <xdr:sp macro="" textlink="">
      <xdr:nvSpPr>
        <xdr:cNvPr id="454" name="円/楕円 453"/>
        <xdr:cNvSpPr/>
      </xdr:nvSpPr>
      <xdr:spPr>
        <a:xfrm>
          <a:off x="9588500" y="163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133036</xdr:rowOff>
    </xdr:from>
    <xdr:ext cx="534377" cy="259045"/>
    <xdr:sp macro="" textlink="">
      <xdr:nvSpPr>
        <xdr:cNvPr id="455" name="テキスト ボックス 454"/>
        <xdr:cNvSpPr txBox="1"/>
      </xdr:nvSpPr>
      <xdr:spPr>
        <a:xfrm>
          <a:off x="9359411" y="160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143802</xdr:rowOff>
    </xdr:from>
    <xdr:to>
      <xdr:col>12</xdr:col>
      <xdr:colOff>561975</xdr:colOff>
      <xdr:row>95</xdr:row>
      <xdr:rowOff>73952</xdr:rowOff>
    </xdr:to>
    <xdr:sp macro="" textlink="">
      <xdr:nvSpPr>
        <xdr:cNvPr id="456" name="円/楕円 455"/>
        <xdr:cNvSpPr/>
      </xdr:nvSpPr>
      <xdr:spPr>
        <a:xfrm>
          <a:off x="8699500" y="162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90479</xdr:rowOff>
    </xdr:from>
    <xdr:ext cx="534377" cy="259045"/>
    <xdr:sp macro="" textlink="">
      <xdr:nvSpPr>
        <xdr:cNvPr id="457" name="テキスト ボックス 456"/>
        <xdr:cNvSpPr txBox="1"/>
      </xdr:nvSpPr>
      <xdr:spPr>
        <a:xfrm>
          <a:off x="8483111" y="1603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9" name="正方形/長方形 45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0" name="正方形/長方形 45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1" name="正方形/長方形 46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2" name="正方形/長方形 46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1" name="テキスト ボックス 47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3" name="テキスト ボックス 47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5" name="テキスト ボックス 47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107467</xdr:rowOff>
    </xdr:from>
    <xdr:to>
      <xdr:col>23</xdr:col>
      <xdr:colOff>516889</xdr:colOff>
      <xdr:row>39</xdr:row>
      <xdr:rowOff>44164</xdr:rowOff>
    </xdr:to>
    <xdr:cxnSp macro="">
      <xdr:nvCxnSpPr>
        <xdr:cNvPr id="479" name="直線コネクタ 478"/>
        <xdr:cNvCxnSpPr/>
      </xdr:nvCxnSpPr>
      <xdr:spPr>
        <a:xfrm flipV="1">
          <a:off x="16317595" y="5250967"/>
          <a:ext cx="1269" cy="147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47991</xdr:rowOff>
    </xdr:from>
    <xdr:ext cx="313932" cy="259045"/>
    <xdr:sp macro="" textlink="">
      <xdr:nvSpPr>
        <xdr:cNvPr id="480" name="災害復旧事業費最小値テキスト"/>
        <xdr:cNvSpPr txBox="1"/>
      </xdr:nvSpPr>
      <xdr:spPr>
        <a:xfrm>
          <a:off x="16370300" y="673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39</xdr:row>
      <xdr:rowOff>44164</xdr:rowOff>
    </xdr:from>
    <xdr:to>
      <xdr:col>23</xdr:col>
      <xdr:colOff>606425</xdr:colOff>
      <xdr:row>39</xdr:row>
      <xdr:rowOff>44164</xdr:rowOff>
    </xdr:to>
    <xdr:cxnSp macro="">
      <xdr:nvCxnSpPr>
        <xdr:cNvPr id="481" name="直線コネクタ 480"/>
        <xdr:cNvCxnSpPr/>
      </xdr:nvCxnSpPr>
      <xdr:spPr>
        <a:xfrm>
          <a:off x="16230600" y="673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54144</xdr:rowOff>
    </xdr:from>
    <xdr:ext cx="534377" cy="259045"/>
    <xdr:sp macro="" textlink="">
      <xdr:nvSpPr>
        <xdr:cNvPr id="482" name="災害復旧事業費最大値テキスト"/>
        <xdr:cNvSpPr txBox="1"/>
      </xdr:nvSpPr>
      <xdr:spPr>
        <a:xfrm>
          <a:off x="16370300" y="5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30</xdr:row>
      <xdr:rowOff>107467</xdr:rowOff>
    </xdr:from>
    <xdr:to>
      <xdr:col>23</xdr:col>
      <xdr:colOff>606425</xdr:colOff>
      <xdr:row>30</xdr:row>
      <xdr:rowOff>107467</xdr:rowOff>
    </xdr:to>
    <xdr:cxnSp macro="">
      <xdr:nvCxnSpPr>
        <xdr:cNvPr id="483" name="直線コネクタ 482"/>
        <xdr:cNvCxnSpPr/>
      </xdr:nvCxnSpPr>
      <xdr:spPr>
        <a:xfrm>
          <a:off x="16230600" y="525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28353</xdr:rowOff>
    </xdr:from>
    <xdr:to>
      <xdr:col>23</xdr:col>
      <xdr:colOff>517525</xdr:colOff>
      <xdr:row>39</xdr:row>
      <xdr:rowOff>35573</xdr:rowOff>
    </xdr:to>
    <xdr:cxnSp macro="">
      <xdr:nvCxnSpPr>
        <xdr:cNvPr id="484" name="直線コネクタ 483"/>
        <xdr:cNvCxnSpPr/>
      </xdr:nvCxnSpPr>
      <xdr:spPr>
        <a:xfrm>
          <a:off x="15481300" y="6714903"/>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113263</xdr:rowOff>
    </xdr:from>
    <xdr:ext cx="469744" cy="259045"/>
    <xdr:sp macro="" textlink="">
      <xdr:nvSpPr>
        <xdr:cNvPr id="485" name="災害復旧事業費平均値テキスト"/>
        <xdr:cNvSpPr txBox="1"/>
      </xdr:nvSpPr>
      <xdr:spPr>
        <a:xfrm>
          <a:off x="16370300" y="6456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90386</xdr:rowOff>
    </xdr:from>
    <xdr:to>
      <xdr:col>23</xdr:col>
      <xdr:colOff>568325</xdr:colOff>
      <xdr:row>39</xdr:row>
      <xdr:rowOff>20536</xdr:rowOff>
    </xdr:to>
    <xdr:sp macro="" textlink="">
      <xdr:nvSpPr>
        <xdr:cNvPr id="486" name="フローチャート : 判断 485"/>
        <xdr:cNvSpPr/>
      </xdr:nvSpPr>
      <xdr:spPr>
        <a:xfrm>
          <a:off x="162687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24105</xdr:rowOff>
    </xdr:from>
    <xdr:to>
      <xdr:col>22</xdr:col>
      <xdr:colOff>365125</xdr:colOff>
      <xdr:row>39</xdr:row>
      <xdr:rowOff>28353</xdr:rowOff>
    </xdr:to>
    <xdr:cxnSp macro="">
      <xdr:nvCxnSpPr>
        <xdr:cNvPr id="487" name="直線コネクタ 486"/>
        <xdr:cNvCxnSpPr/>
      </xdr:nvCxnSpPr>
      <xdr:spPr>
        <a:xfrm>
          <a:off x="14592300" y="671065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88" name="フローチャート : 判断 48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37</xdr:row>
      <xdr:rowOff>39520</xdr:rowOff>
    </xdr:from>
    <xdr:ext cx="469744" cy="259045"/>
    <xdr:sp macro="" textlink="">
      <xdr:nvSpPr>
        <xdr:cNvPr id="489" name="テキスト ボックス 488"/>
        <xdr:cNvSpPr txBox="1"/>
      </xdr:nvSpPr>
      <xdr:spPr>
        <a:xfrm>
          <a:off x="152337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24105</xdr:rowOff>
    </xdr:from>
    <xdr:to>
      <xdr:col>21</xdr:col>
      <xdr:colOff>161925</xdr:colOff>
      <xdr:row>39</xdr:row>
      <xdr:rowOff>25057</xdr:rowOff>
    </xdr:to>
    <xdr:cxnSp macro="">
      <xdr:nvCxnSpPr>
        <xdr:cNvPr id="490" name="直線コネクタ 489"/>
        <xdr:cNvCxnSpPr/>
      </xdr:nvCxnSpPr>
      <xdr:spPr>
        <a:xfrm flipV="1">
          <a:off x="13703300" y="67106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117018</xdr:rowOff>
    </xdr:from>
    <xdr:to>
      <xdr:col>21</xdr:col>
      <xdr:colOff>212725</xdr:colOff>
      <xdr:row>39</xdr:row>
      <xdr:rowOff>47168</xdr:rowOff>
    </xdr:to>
    <xdr:sp macro="" textlink="">
      <xdr:nvSpPr>
        <xdr:cNvPr id="491" name="フローチャート : 判断 490"/>
        <xdr:cNvSpPr/>
      </xdr:nvSpPr>
      <xdr:spPr>
        <a:xfrm>
          <a:off x="14541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63695</xdr:rowOff>
    </xdr:from>
    <xdr:ext cx="469744" cy="259045"/>
    <xdr:sp macro="" textlink="">
      <xdr:nvSpPr>
        <xdr:cNvPr id="492" name="テキスト ボックス 491"/>
        <xdr:cNvSpPr txBox="1"/>
      </xdr:nvSpPr>
      <xdr:spPr>
        <a:xfrm>
          <a:off x="14357427"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6179</xdr:rowOff>
    </xdr:from>
    <xdr:to>
      <xdr:col>19</xdr:col>
      <xdr:colOff>644525</xdr:colOff>
      <xdr:row>39</xdr:row>
      <xdr:rowOff>25057</xdr:rowOff>
    </xdr:to>
    <xdr:cxnSp macro="">
      <xdr:nvCxnSpPr>
        <xdr:cNvPr id="493" name="直線コネクタ 492"/>
        <xdr:cNvCxnSpPr/>
      </xdr:nvCxnSpPr>
      <xdr:spPr>
        <a:xfrm>
          <a:off x="12814300" y="6692729"/>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114065</xdr:rowOff>
    </xdr:from>
    <xdr:to>
      <xdr:col>20</xdr:col>
      <xdr:colOff>9525</xdr:colOff>
      <xdr:row>39</xdr:row>
      <xdr:rowOff>44215</xdr:rowOff>
    </xdr:to>
    <xdr:sp macro="" textlink="">
      <xdr:nvSpPr>
        <xdr:cNvPr id="494" name="フローチャート : 判断 493"/>
        <xdr:cNvSpPr/>
      </xdr:nvSpPr>
      <xdr:spPr>
        <a:xfrm>
          <a:off x="13652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60742</xdr:rowOff>
    </xdr:from>
    <xdr:ext cx="469744" cy="259045"/>
    <xdr:sp macro="" textlink="">
      <xdr:nvSpPr>
        <xdr:cNvPr id="495" name="テキスト ボックス 494"/>
        <xdr:cNvSpPr txBox="1"/>
      </xdr:nvSpPr>
      <xdr:spPr>
        <a:xfrm>
          <a:off x="13468427"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108865</xdr:rowOff>
    </xdr:from>
    <xdr:to>
      <xdr:col>18</xdr:col>
      <xdr:colOff>492125</xdr:colOff>
      <xdr:row>39</xdr:row>
      <xdr:rowOff>39015</xdr:rowOff>
    </xdr:to>
    <xdr:sp macro="" textlink="">
      <xdr:nvSpPr>
        <xdr:cNvPr id="496" name="フローチャート : 判断 495"/>
        <xdr:cNvSpPr/>
      </xdr:nvSpPr>
      <xdr:spPr>
        <a:xfrm>
          <a:off x="12763500" y="66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55541</xdr:rowOff>
    </xdr:from>
    <xdr:ext cx="469744" cy="259045"/>
    <xdr:sp macro="" textlink="">
      <xdr:nvSpPr>
        <xdr:cNvPr id="497" name="テキスト ボックス 496"/>
        <xdr:cNvSpPr txBox="1"/>
      </xdr:nvSpPr>
      <xdr:spPr>
        <a:xfrm>
          <a:off x="12579427"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156223</xdr:rowOff>
    </xdr:from>
    <xdr:to>
      <xdr:col>23</xdr:col>
      <xdr:colOff>568325</xdr:colOff>
      <xdr:row>39</xdr:row>
      <xdr:rowOff>86373</xdr:rowOff>
    </xdr:to>
    <xdr:sp macro="" textlink="">
      <xdr:nvSpPr>
        <xdr:cNvPr id="503" name="円/楕円 502"/>
        <xdr:cNvSpPr/>
      </xdr:nvSpPr>
      <xdr:spPr>
        <a:xfrm>
          <a:off x="162687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71150</xdr:rowOff>
    </xdr:from>
    <xdr:ext cx="378565" cy="259045"/>
    <xdr:sp macro="" textlink="">
      <xdr:nvSpPr>
        <xdr:cNvPr id="504" name="災害復旧事業費該当値テキスト"/>
        <xdr:cNvSpPr txBox="1"/>
      </xdr:nvSpPr>
      <xdr:spPr>
        <a:xfrm>
          <a:off x="16370300" y="658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149003</xdr:rowOff>
    </xdr:from>
    <xdr:to>
      <xdr:col>22</xdr:col>
      <xdr:colOff>415925</xdr:colOff>
      <xdr:row>39</xdr:row>
      <xdr:rowOff>79153</xdr:rowOff>
    </xdr:to>
    <xdr:sp macro="" textlink="">
      <xdr:nvSpPr>
        <xdr:cNvPr id="505" name="円/楕円 504"/>
        <xdr:cNvSpPr/>
      </xdr:nvSpPr>
      <xdr:spPr>
        <a:xfrm>
          <a:off x="15430500" y="66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39</xdr:row>
      <xdr:rowOff>70280</xdr:rowOff>
    </xdr:from>
    <xdr:ext cx="378565" cy="259045"/>
    <xdr:sp macro="" textlink="">
      <xdr:nvSpPr>
        <xdr:cNvPr id="506" name="テキスト ボックス 505"/>
        <xdr:cNvSpPr txBox="1"/>
      </xdr:nvSpPr>
      <xdr:spPr>
        <a:xfrm>
          <a:off x="15279317" y="675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144755</xdr:rowOff>
    </xdr:from>
    <xdr:to>
      <xdr:col>21</xdr:col>
      <xdr:colOff>212725</xdr:colOff>
      <xdr:row>39</xdr:row>
      <xdr:rowOff>74905</xdr:rowOff>
    </xdr:to>
    <xdr:sp macro="" textlink="">
      <xdr:nvSpPr>
        <xdr:cNvPr id="507" name="円/楕円 506"/>
        <xdr:cNvSpPr/>
      </xdr:nvSpPr>
      <xdr:spPr>
        <a:xfrm>
          <a:off x="14541500" y="66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66032</xdr:rowOff>
    </xdr:from>
    <xdr:ext cx="469744" cy="259045"/>
    <xdr:sp macro="" textlink="">
      <xdr:nvSpPr>
        <xdr:cNvPr id="508" name="テキスト ボックス 507"/>
        <xdr:cNvSpPr txBox="1"/>
      </xdr:nvSpPr>
      <xdr:spPr>
        <a:xfrm>
          <a:off x="14357427" y="67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145707</xdr:rowOff>
    </xdr:from>
    <xdr:to>
      <xdr:col>20</xdr:col>
      <xdr:colOff>9525</xdr:colOff>
      <xdr:row>39</xdr:row>
      <xdr:rowOff>75857</xdr:rowOff>
    </xdr:to>
    <xdr:sp macro="" textlink="">
      <xdr:nvSpPr>
        <xdr:cNvPr id="509" name="円/楕円 508"/>
        <xdr:cNvSpPr/>
      </xdr:nvSpPr>
      <xdr:spPr>
        <a:xfrm>
          <a:off x="13652500" y="66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66984</xdr:rowOff>
    </xdr:from>
    <xdr:ext cx="469744" cy="259045"/>
    <xdr:sp macro="" textlink="">
      <xdr:nvSpPr>
        <xdr:cNvPr id="510" name="テキスト ボックス 509"/>
        <xdr:cNvSpPr txBox="1"/>
      </xdr:nvSpPr>
      <xdr:spPr>
        <a:xfrm>
          <a:off x="13468427" y="6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126829</xdr:rowOff>
    </xdr:from>
    <xdr:to>
      <xdr:col>18</xdr:col>
      <xdr:colOff>492125</xdr:colOff>
      <xdr:row>39</xdr:row>
      <xdr:rowOff>56979</xdr:rowOff>
    </xdr:to>
    <xdr:sp macro="" textlink="">
      <xdr:nvSpPr>
        <xdr:cNvPr id="511" name="円/楕円 510"/>
        <xdr:cNvSpPr/>
      </xdr:nvSpPr>
      <xdr:spPr>
        <a:xfrm>
          <a:off x="12763500" y="66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48106</xdr:rowOff>
    </xdr:from>
    <xdr:ext cx="469744" cy="259045"/>
    <xdr:sp macro="" textlink="">
      <xdr:nvSpPr>
        <xdr:cNvPr id="512" name="テキスト ボックス 511"/>
        <xdr:cNvSpPr txBox="1"/>
      </xdr:nvSpPr>
      <xdr:spPr>
        <a:xfrm>
          <a:off x="12579427" y="673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4" name="正方形/長方形 51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5" name="正方形/長方形 51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6" name="正方形/長方形 51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7" name="正方形/長方形 51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6" name="テキスト ボックス 535"/>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3" name="テキスト ボックス 55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1" name="正方形/長方形 56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2" name="正方形/長方形 56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3" name="正方形/長方形 56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4" name="正方形/長方形 56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8" name="テキスト ボックス 56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9" name="直線コネクタ 56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0" name="テキスト ボックス 56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1" name="直線コネクタ 57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2" name="テキスト ボックス 57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3" name="直線コネクタ 57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4" name="テキスト ボックス 57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5" name="直線コネクタ 57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6" name="テキスト ボックス 57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7" name="直線コネクタ 57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8" name="テキスト ボックス 57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9" name="直線コネクタ 57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0" name="テキスト ボックス 57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49517</xdr:rowOff>
    </xdr:from>
    <xdr:to>
      <xdr:col>23</xdr:col>
      <xdr:colOff>516889</xdr:colOff>
      <xdr:row>78</xdr:row>
      <xdr:rowOff>129070</xdr:rowOff>
    </xdr:to>
    <xdr:cxnSp macro="">
      <xdr:nvCxnSpPr>
        <xdr:cNvPr id="582" name="直線コネクタ 581"/>
        <xdr:cNvCxnSpPr/>
      </xdr:nvCxnSpPr>
      <xdr:spPr>
        <a:xfrm flipV="1">
          <a:off x="16317595" y="12222467"/>
          <a:ext cx="1269" cy="1279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132897</xdr:rowOff>
    </xdr:from>
    <xdr:ext cx="534377" cy="259045"/>
    <xdr:sp macro="" textlink="">
      <xdr:nvSpPr>
        <xdr:cNvPr id="583" name="公債費最小値テキスト"/>
        <xdr:cNvSpPr txBox="1"/>
      </xdr:nvSpPr>
      <xdr:spPr>
        <a:xfrm>
          <a:off x="16370300" y="13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32,279</a:t>
          </a:r>
          <a:endParaRPr kumimoji="1" lang="ja-JP" altLang="en-US" sz="1000" b="1">
            <a:latin typeface="ＭＳ Ｐゴシック"/>
          </a:endParaRPr>
        </a:p>
      </xdr:txBody>
    </xdr:sp>
    <xdr:clientData/>
  </xdr:oneCellAnchor>
  <xdr:twoCellAnchor>
    <xdr:from>
      <xdr:col>23</xdr:col>
      <xdr:colOff>428625</xdr:colOff>
      <xdr:row>78</xdr:row>
      <xdr:rowOff>129070</xdr:rowOff>
    </xdr:from>
    <xdr:to>
      <xdr:col>23</xdr:col>
      <xdr:colOff>606425</xdr:colOff>
      <xdr:row>78</xdr:row>
      <xdr:rowOff>129070</xdr:rowOff>
    </xdr:to>
    <xdr:cxnSp macro="">
      <xdr:nvCxnSpPr>
        <xdr:cNvPr id="584" name="直線コネクタ 583"/>
        <xdr:cNvCxnSpPr/>
      </xdr:nvCxnSpPr>
      <xdr:spPr>
        <a:xfrm>
          <a:off x="16230600" y="135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167644</xdr:rowOff>
    </xdr:from>
    <xdr:ext cx="534377" cy="259045"/>
    <xdr:sp macro="" textlink="">
      <xdr:nvSpPr>
        <xdr:cNvPr id="585" name="公債費最大値テキスト"/>
        <xdr:cNvSpPr txBox="1"/>
      </xdr:nvSpPr>
      <xdr:spPr>
        <a:xfrm>
          <a:off x="16370300" y="1199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65,867</a:t>
          </a:r>
          <a:endParaRPr kumimoji="1" lang="ja-JP" altLang="en-US" sz="1000" b="1">
            <a:latin typeface="ＭＳ Ｐゴシック"/>
          </a:endParaRPr>
        </a:p>
      </xdr:txBody>
    </xdr:sp>
    <xdr:clientData/>
  </xdr:oneCellAnchor>
  <xdr:twoCellAnchor>
    <xdr:from>
      <xdr:col>23</xdr:col>
      <xdr:colOff>428625</xdr:colOff>
      <xdr:row>71</xdr:row>
      <xdr:rowOff>49517</xdr:rowOff>
    </xdr:from>
    <xdr:to>
      <xdr:col>23</xdr:col>
      <xdr:colOff>606425</xdr:colOff>
      <xdr:row>71</xdr:row>
      <xdr:rowOff>49517</xdr:rowOff>
    </xdr:to>
    <xdr:cxnSp macro="">
      <xdr:nvCxnSpPr>
        <xdr:cNvPr id="586" name="直線コネクタ 585"/>
        <xdr:cNvCxnSpPr/>
      </xdr:nvCxnSpPr>
      <xdr:spPr>
        <a:xfrm>
          <a:off x="16230600" y="1222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110706</xdr:rowOff>
    </xdr:from>
    <xdr:to>
      <xdr:col>23</xdr:col>
      <xdr:colOff>517525</xdr:colOff>
      <xdr:row>74</xdr:row>
      <xdr:rowOff>166332</xdr:rowOff>
    </xdr:to>
    <xdr:cxnSp macro="">
      <xdr:nvCxnSpPr>
        <xdr:cNvPr id="587" name="直線コネクタ 586"/>
        <xdr:cNvCxnSpPr/>
      </xdr:nvCxnSpPr>
      <xdr:spPr>
        <a:xfrm flipV="1">
          <a:off x="15481300" y="12798006"/>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76852</xdr:rowOff>
    </xdr:from>
    <xdr:ext cx="534377" cy="259045"/>
    <xdr:sp macro="" textlink="">
      <xdr:nvSpPr>
        <xdr:cNvPr id="588" name="公債費平均値テキスト"/>
        <xdr:cNvSpPr txBox="1"/>
      </xdr:nvSpPr>
      <xdr:spPr>
        <a:xfrm>
          <a:off x="16370300" y="12935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45,250</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98425</xdr:rowOff>
    </xdr:from>
    <xdr:to>
      <xdr:col>23</xdr:col>
      <xdr:colOff>568325</xdr:colOff>
      <xdr:row>76</xdr:row>
      <xdr:rowOff>28575</xdr:rowOff>
    </xdr:to>
    <xdr:sp macro="" textlink="">
      <xdr:nvSpPr>
        <xdr:cNvPr id="589" name="フローチャート : 判断 588"/>
        <xdr:cNvSpPr/>
      </xdr:nvSpPr>
      <xdr:spPr>
        <a:xfrm>
          <a:off x="16268700" y="1295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166332</xdr:rowOff>
    </xdr:from>
    <xdr:to>
      <xdr:col>22</xdr:col>
      <xdr:colOff>365125</xdr:colOff>
      <xdr:row>75</xdr:row>
      <xdr:rowOff>8636</xdr:rowOff>
    </xdr:to>
    <xdr:cxnSp macro="">
      <xdr:nvCxnSpPr>
        <xdr:cNvPr id="590" name="直線コネクタ 589"/>
        <xdr:cNvCxnSpPr/>
      </xdr:nvCxnSpPr>
      <xdr:spPr>
        <a:xfrm flipV="1">
          <a:off x="14592300" y="1285363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74994</xdr:rowOff>
    </xdr:from>
    <xdr:to>
      <xdr:col>22</xdr:col>
      <xdr:colOff>415925</xdr:colOff>
      <xdr:row>76</xdr:row>
      <xdr:rowOff>5144</xdr:rowOff>
    </xdr:to>
    <xdr:sp macro="" textlink="">
      <xdr:nvSpPr>
        <xdr:cNvPr id="591" name="フローチャート : 判断 590"/>
        <xdr:cNvSpPr/>
      </xdr:nvSpPr>
      <xdr:spPr>
        <a:xfrm>
          <a:off x="15430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167721</xdr:rowOff>
    </xdr:from>
    <xdr:ext cx="534377" cy="259045"/>
    <xdr:sp macro="" textlink="">
      <xdr:nvSpPr>
        <xdr:cNvPr id="592" name="テキスト ボックス 591"/>
        <xdr:cNvSpPr txBox="1"/>
      </xdr:nvSpPr>
      <xdr:spPr>
        <a:xfrm>
          <a:off x="15201411" y="130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8636</xdr:rowOff>
    </xdr:from>
    <xdr:to>
      <xdr:col>21</xdr:col>
      <xdr:colOff>161925</xdr:colOff>
      <xdr:row>75</xdr:row>
      <xdr:rowOff>30962</xdr:rowOff>
    </xdr:to>
    <xdr:cxnSp macro="">
      <xdr:nvCxnSpPr>
        <xdr:cNvPr id="593" name="直線コネクタ 592"/>
        <xdr:cNvCxnSpPr/>
      </xdr:nvCxnSpPr>
      <xdr:spPr>
        <a:xfrm flipV="1">
          <a:off x="13703300" y="12867386"/>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93663</xdr:rowOff>
    </xdr:from>
    <xdr:to>
      <xdr:col>21</xdr:col>
      <xdr:colOff>212725</xdr:colOff>
      <xdr:row>76</xdr:row>
      <xdr:rowOff>23813</xdr:rowOff>
    </xdr:to>
    <xdr:sp macro="" textlink="">
      <xdr:nvSpPr>
        <xdr:cNvPr id="594" name="フローチャート : 判断 593"/>
        <xdr:cNvSpPr/>
      </xdr:nvSpPr>
      <xdr:spPr>
        <a:xfrm>
          <a:off x="14541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14940</xdr:rowOff>
    </xdr:from>
    <xdr:ext cx="534377" cy="259045"/>
    <xdr:sp macro="" textlink="">
      <xdr:nvSpPr>
        <xdr:cNvPr id="595" name="テキスト ボックス 594"/>
        <xdr:cNvSpPr txBox="1"/>
      </xdr:nvSpPr>
      <xdr:spPr>
        <a:xfrm>
          <a:off x="143251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30962</xdr:rowOff>
    </xdr:from>
    <xdr:to>
      <xdr:col>19</xdr:col>
      <xdr:colOff>644525</xdr:colOff>
      <xdr:row>75</xdr:row>
      <xdr:rowOff>119964</xdr:rowOff>
    </xdr:to>
    <xdr:cxnSp macro="">
      <xdr:nvCxnSpPr>
        <xdr:cNvPr id="596" name="直線コネクタ 595"/>
        <xdr:cNvCxnSpPr/>
      </xdr:nvCxnSpPr>
      <xdr:spPr>
        <a:xfrm flipV="1">
          <a:off x="12814300" y="12889712"/>
          <a:ext cx="889000" cy="8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121895</xdr:rowOff>
    </xdr:from>
    <xdr:to>
      <xdr:col>20</xdr:col>
      <xdr:colOff>9525</xdr:colOff>
      <xdr:row>76</xdr:row>
      <xdr:rowOff>52045</xdr:rowOff>
    </xdr:to>
    <xdr:sp macro="" textlink="">
      <xdr:nvSpPr>
        <xdr:cNvPr id="597" name="フローチャート : 判断 596"/>
        <xdr:cNvSpPr/>
      </xdr:nvSpPr>
      <xdr:spPr>
        <a:xfrm>
          <a:off x="13652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43172</xdr:rowOff>
    </xdr:from>
    <xdr:ext cx="534377" cy="259045"/>
    <xdr:sp macro="" textlink="">
      <xdr:nvSpPr>
        <xdr:cNvPr id="598" name="テキスト ボックス 597"/>
        <xdr:cNvSpPr txBox="1"/>
      </xdr:nvSpPr>
      <xdr:spPr>
        <a:xfrm>
          <a:off x="13436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88100</xdr:rowOff>
    </xdr:from>
    <xdr:to>
      <xdr:col>18</xdr:col>
      <xdr:colOff>492125</xdr:colOff>
      <xdr:row>77</xdr:row>
      <xdr:rowOff>18250</xdr:rowOff>
    </xdr:to>
    <xdr:sp macro="" textlink="">
      <xdr:nvSpPr>
        <xdr:cNvPr id="599" name="フローチャート : 判断 598"/>
        <xdr:cNvSpPr/>
      </xdr:nvSpPr>
      <xdr:spPr>
        <a:xfrm>
          <a:off x="12763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9377</xdr:rowOff>
    </xdr:from>
    <xdr:ext cx="534377" cy="259045"/>
    <xdr:sp macro="" textlink="">
      <xdr:nvSpPr>
        <xdr:cNvPr id="600" name="テキスト ボックス 599"/>
        <xdr:cNvSpPr txBox="1"/>
      </xdr:nvSpPr>
      <xdr:spPr>
        <a:xfrm>
          <a:off x="12547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1" name="テキスト ボックス 60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2" name="テキスト ボックス 60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3" name="テキスト ボックス 60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4" name="テキスト ボックス 60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5" name="テキスト ボックス 60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59906</xdr:rowOff>
    </xdr:from>
    <xdr:to>
      <xdr:col>23</xdr:col>
      <xdr:colOff>568325</xdr:colOff>
      <xdr:row>74</xdr:row>
      <xdr:rowOff>161506</xdr:rowOff>
    </xdr:to>
    <xdr:sp macro="" textlink="">
      <xdr:nvSpPr>
        <xdr:cNvPr id="606" name="円/楕円 605"/>
        <xdr:cNvSpPr/>
      </xdr:nvSpPr>
      <xdr:spPr>
        <a:xfrm>
          <a:off x="16268700" y="127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82783</xdr:rowOff>
    </xdr:from>
    <xdr:ext cx="534377" cy="259045"/>
    <xdr:sp macro="" textlink="">
      <xdr:nvSpPr>
        <xdr:cNvPr id="607" name="公債費該当値テキスト"/>
        <xdr:cNvSpPr txBox="1"/>
      </xdr:nvSpPr>
      <xdr:spPr>
        <a:xfrm>
          <a:off x="16370300" y="125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50,761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115532</xdr:rowOff>
    </xdr:from>
    <xdr:to>
      <xdr:col>22</xdr:col>
      <xdr:colOff>415925</xdr:colOff>
      <xdr:row>75</xdr:row>
      <xdr:rowOff>45682</xdr:rowOff>
    </xdr:to>
    <xdr:sp macro="" textlink="">
      <xdr:nvSpPr>
        <xdr:cNvPr id="608" name="円/楕円 607"/>
        <xdr:cNvSpPr/>
      </xdr:nvSpPr>
      <xdr:spPr>
        <a:xfrm>
          <a:off x="15430500" y="128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62209</xdr:rowOff>
    </xdr:from>
    <xdr:ext cx="534377" cy="259045"/>
    <xdr:sp macro="" textlink="">
      <xdr:nvSpPr>
        <xdr:cNvPr id="609" name="テキスト ボックス 608"/>
        <xdr:cNvSpPr txBox="1"/>
      </xdr:nvSpPr>
      <xdr:spPr>
        <a:xfrm>
          <a:off x="15201411" y="125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129286</xdr:rowOff>
    </xdr:from>
    <xdr:to>
      <xdr:col>21</xdr:col>
      <xdr:colOff>212725</xdr:colOff>
      <xdr:row>75</xdr:row>
      <xdr:rowOff>59436</xdr:rowOff>
    </xdr:to>
    <xdr:sp macro="" textlink="">
      <xdr:nvSpPr>
        <xdr:cNvPr id="610" name="円/楕円 609"/>
        <xdr:cNvSpPr/>
      </xdr:nvSpPr>
      <xdr:spPr>
        <a:xfrm>
          <a:off x="14541500" y="128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75963</xdr:rowOff>
    </xdr:from>
    <xdr:ext cx="534377" cy="259045"/>
    <xdr:sp macro="" textlink="">
      <xdr:nvSpPr>
        <xdr:cNvPr id="611" name="テキスト ボックス 610"/>
        <xdr:cNvSpPr txBox="1"/>
      </xdr:nvSpPr>
      <xdr:spPr>
        <a:xfrm>
          <a:off x="14325111" y="125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151612</xdr:rowOff>
    </xdr:from>
    <xdr:to>
      <xdr:col>20</xdr:col>
      <xdr:colOff>9525</xdr:colOff>
      <xdr:row>75</xdr:row>
      <xdr:rowOff>81762</xdr:rowOff>
    </xdr:to>
    <xdr:sp macro="" textlink="">
      <xdr:nvSpPr>
        <xdr:cNvPr id="612" name="円/楕円 611"/>
        <xdr:cNvSpPr/>
      </xdr:nvSpPr>
      <xdr:spPr>
        <a:xfrm>
          <a:off x="13652500" y="12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98289</xdr:rowOff>
    </xdr:from>
    <xdr:ext cx="534377" cy="259045"/>
    <xdr:sp macro="" textlink="">
      <xdr:nvSpPr>
        <xdr:cNvPr id="613" name="テキスト ボックス 612"/>
        <xdr:cNvSpPr txBox="1"/>
      </xdr:nvSpPr>
      <xdr:spPr>
        <a:xfrm>
          <a:off x="13436111" y="126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69164</xdr:rowOff>
    </xdr:from>
    <xdr:to>
      <xdr:col>18</xdr:col>
      <xdr:colOff>492125</xdr:colOff>
      <xdr:row>75</xdr:row>
      <xdr:rowOff>170765</xdr:rowOff>
    </xdr:to>
    <xdr:sp macro="" textlink="">
      <xdr:nvSpPr>
        <xdr:cNvPr id="614" name="円/楕円 613"/>
        <xdr:cNvSpPr/>
      </xdr:nvSpPr>
      <xdr:spPr>
        <a:xfrm>
          <a:off x="12763500" y="12927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15841</xdr:rowOff>
    </xdr:from>
    <xdr:ext cx="534377" cy="259045"/>
    <xdr:sp macro="" textlink="">
      <xdr:nvSpPr>
        <xdr:cNvPr id="615" name="テキスト ボックス 614"/>
        <xdr:cNvSpPr txBox="1"/>
      </xdr:nvSpPr>
      <xdr:spPr>
        <a:xfrm>
          <a:off x="12547111" y="127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6" name="正方形/長方形 61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7" name="正方形/長方形 61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8" name="正方形/長方形 61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9" name="正方形/長方形 61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0" name="正方形/長方形 61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1" name="正方形/長方形 62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2" name="テキスト ボックス 62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3" name="直線コネクタ 62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4" name="直線コネクタ 62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5" name="テキスト ボックス 62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6" name="直線コネクタ 62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7" name="テキスト ボックス 62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8" name="直線コネクタ 62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9" name="テキスト ボックス 62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0" name="直線コネクタ 62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1" name="テキスト ボックス 63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3" name="テキスト ボックス 63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160548</xdr:rowOff>
    </xdr:from>
    <xdr:to>
      <xdr:col>23</xdr:col>
      <xdr:colOff>516889</xdr:colOff>
      <xdr:row>98</xdr:row>
      <xdr:rowOff>131497</xdr:rowOff>
    </xdr:to>
    <xdr:cxnSp macro="">
      <xdr:nvCxnSpPr>
        <xdr:cNvPr id="635" name="直線コネクタ 634"/>
        <xdr:cNvCxnSpPr/>
      </xdr:nvCxnSpPr>
      <xdr:spPr>
        <a:xfrm flipV="1">
          <a:off x="16317595" y="15762498"/>
          <a:ext cx="1269" cy="1171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145493</xdr:rowOff>
    </xdr:from>
    <xdr:ext cx="469744" cy="259045"/>
    <xdr:sp macro="" textlink="">
      <xdr:nvSpPr>
        <xdr:cNvPr id="636" name="積立金最小値テキスト"/>
        <xdr:cNvSpPr txBox="1"/>
      </xdr:nvSpPr>
      <xdr:spPr>
        <a:xfrm>
          <a:off x="16370300" y="1694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1,794</a:t>
          </a:r>
          <a:endParaRPr kumimoji="1" lang="ja-JP" altLang="en-US" sz="1000" b="1">
            <a:latin typeface="ＭＳ Ｐゴシック"/>
          </a:endParaRPr>
        </a:p>
      </xdr:txBody>
    </xdr:sp>
    <xdr:clientData/>
  </xdr:oneCellAnchor>
  <xdr:twoCellAnchor>
    <xdr:from>
      <xdr:col>23</xdr:col>
      <xdr:colOff>428625</xdr:colOff>
      <xdr:row>98</xdr:row>
      <xdr:rowOff>131497</xdr:rowOff>
    </xdr:from>
    <xdr:to>
      <xdr:col>23</xdr:col>
      <xdr:colOff>606425</xdr:colOff>
      <xdr:row>98</xdr:row>
      <xdr:rowOff>131497</xdr:rowOff>
    </xdr:to>
    <xdr:cxnSp macro="">
      <xdr:nvCxnSpPr>
        <xdr:cNvPr id="637" name="直線コネクタ 636"/>
        <xdr:cNvCxnSpPr/>
      </xdr:nvCxnSpPr>
      <xdr:spPr>
        <a:xfrm>
          <a:off x="16230600" y="1693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107225</xdr:rowOff>
    </xdr:from>
    <xdr:ext cx="599010" cy="259045"/>
    <xdr:sp macro="" textlink="">
      <xdr:nvSpPr>
        <xdr:cNvPr id="638" name="積立金最大値テキスト"/>
        <xdr:cNvSpPr txBox="1"/>
      </xdr:nvSpPr>
      <xdr:spPr>
        <a:xfrm>
          <a:off x="16370300" y="155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257,940</a:t>
          </a:r>
          <a:endParaRPr kumimoji="1" lang="ja-JP" altLang="en-US" sz="1000" b="1">
            <a:latin typeface="ＭＳ Ｐゴシック"/>
          </a:endParaRPr>
        </a:p>
      </xdr:txBody>
    </xdr:sp>
    <xdr:clientData/>
  </xdr:oneCellAnchor>
  <xdr:twoCellAnchor>
    <xdr:from>
      <xdr:col>23</xdr:col>
      <xdr:colOff>428625</xdr:colOff>
      <xdr:row>91</xdr:row>
      <xdr:rowOff>160548</xdr:rowOff>
    </xdr:from>
    <xdr:to>
      <xdr:col>23</xdr:col>
      <xdr:colOff>606425</xdr:colOff>
      <xdr:row>91</xdr:row>
      <xdr:rowOff>160548</xdr:rowOff>
    </xdr:to>
    <xdr:cxnSp macro="">
      <xdr:nvCxnSpPr>
        <xdr:cNvPr id="639" name="直線コネクタ 638"/>
        <xdr:cNvCxnSpPr/>
      </xdr:nvCxnSpPr>
      <xdr:spPr>
        <a:xfrm>
          <a:off x="16230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118549</xdr:rowOff>
    </xdr:from>
    <xdr:to>
      <xdr:col>23</xdr:col>
      <xdr:colOff>517525</xdr:colOff>
      <xdr:row>98</xdr:row>
      <xdr:rowOff>120210</xdr:rowOff>
    </xdr:to>
    <xdr:cxnSp macro="">
      <xdr:nvCxnSpPr>
        <xdr:cNvPr id="640" name="直線コネクタ 639"/>
        <xdr:cNvCxnSpPr/>
      </xdr:nvCxnSpPr>
      <xdr:spPr>
        <a:xfrm>
          <a:off x="15481300" y="16920649"/>
          <a:ext cx="8382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62943</xdr:rowOff>
    </xdr:from>
    <xdr:ext cx="534377" cy="259045"/>
    <xdr:sp macro="" textlink="">
      <xdr:nvSpPr>
        <xdr:cNvPr id="641" name="積立金平均値テキスト"/>
        <xdr:cNvSpPr txBox="1"/>
      </xdr:nvSpPr>
      <xdr:spPr>
        <a:xfrm>
          <a:off x="16370300" y="16693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40066</xdr:rowOff>
    </xdr:from>
    <xdr:to>
      <xdr:col>23</xdr:col>
      <xdr:colOff>568325</xdr:colOff>
      <xdr:row>98</xdr:row>
      <xdr:rowOff>141666</xdr:rowOff>
    </xdr:to>
    <xdr:sp macro="" textlink="">
      <xdr:nvSpPr>
        <xdr:cNvPr id="642" name="フローチャート : 判断 641"/>
        <xdr:cNvSpPr/>
      </xdr:nvSpPr>
      <xdr:spPr>
        <a:xfrm>
          <a:off x="162687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65464</xdr:rowOff>
    </xdr:from>
    <xdr:to>
      <xdr:col>22</xdr:col>
      <xdr:colOff>365125</xdr:colOff>
      <xdr:row>98</xdr:row>
      <xdr:rowOff>118549</xdr:rowOff>
    </xdr:to>
    <xdr:cxnSp macro="">
      <xdr:nvCxnSpPr>
        <xdr:cNvPr id="643" name="直線コネクタ 642"/>
        <xdr:cNvCxnSpPr/>
      </xdr:nvCxnSpPr>
      <xdr:spPr>
        <a:xfrm>
          <a:off x="14592300" y="16867564"/>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37708</xdr:rowOff>
    </xdr:from>
    <xdr:to>
      <xdr:col>22</xdr:col>
      <xdr:colOff>415925</xdr:colOff>
      <xdr:row>98</xdr:row>
      <xdr:rowOff>139308</xdr:rowOff>
    </xdr:to>
    <xdr:sp macro="" textlink="">
      <xdr:nvSpPr>
        <xdr:cNvPr id="644" name="フローチャート : 判断 643"/>
        <xdr:cNvSpPr/>
      </xdr:nvSpPr>
      <xdr:spPr>
        <a:xfrm>
          <a:off x="15430500" y="1683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155835</xdr:rowOff>
    </xdr:from>
    <xdr:ext cx="534377" cy="259045"/>
    <xdr:sp macro="" textlink="">
      <xdr:nvSpPr>
        <xdr:cNvPr id="645" name="テキスト ボックス 644"/>
        <xdr:cNvSpPr txBox="1"/>
      </xdr:nvSpPr>
      <xdr:spPr>
        <a:xfrm>
          <a:off x="15201411" y="1661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65464</xdr:rowOff>
    </xdr:from>
    <xdr:to>
      <xdr:col>21</xdr:col>
      <xdr:colOff>161925</xdr:colOff>
      <xdr:row>98</xdr:row>
      <xdr:rowOff>92503</xdr:rowOff>
    </xdr:to>
    <xdr:cxnSp macro="">
      <xdr:nvCxnSpPr>
        <xdr:cNvPr id="646" name="直線コネクタ 645"/>
        <xdr:cNvCxnSpPr/>
      </xdr:nvCxnSpPr>
      <xdr:spPr>
        <a:xfrm flipV="1">
          <a:off x="13703300" y="16867564"/>
          <a:ext cx="889000" cy="2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41973</xdr:rowOff>
    </xdr:from>
    <xdr:to>
      <xdr:col>21</xdr:col>
      <xdr:colOff>212725</xdr:colOff>
      <xdr:row>98</xdr:row>
      <xdr:rowOff>143573</xdr:rowOff>
    </xdr:to>
    <xdr:sp macro="" textlink="">
      <xdr:nvSpPr>
        <xdr:cNvPr id="647" name="フローチャート : 判断 646"/>
        <xdr:cNvSpPr/>
      </xdr:nvSpPr>
      <xdr:spPr>
        <a:xfrm>
          <a:off x="14541500" y="1684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134700</xdr:rowOff>
    </xdr:from>
    <xdr:ext cx="534377" cy="259045"/>
    <xdr:sp macro="" textlink="">
      <xdr:nvSpPr>
        <xdr:cNvPr id="648" name="テキスト ボックス 647"/>
        <xdr:cNvSpPr txBox="1"/>
      </xdr:nvSpPr>
      <xdr:spPr>
        <a:xfrm>
          <a:off x="14325111" y="169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92503</xdr:rowOff>
    </xdr:from>
    <xdr:to>
      <xdr:col>19</xdr:col>
      <xdr:colOff>644525</xdr:colOff>
      <xdr:row>98</xdr:row>
      <xdr:rowOff>98803</xdr:rowOff>
    </xdr:to>
    <xdr:cxnSp macro="">
      <xdr:nvCxnSpPr>
        <xdr:cNvPr id="649" name="直線コネクタ 648"/>
        <xdr:cNvCxnSpPr/>
      </xdr:nvCxnSpPr>
      <xdr:spPr>
        <a:xfrm flipV="1">
          <a:off x="12814300" y="16894603"/>
          <a:ext cx="889000" cy="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38447</xdr:rowOff>
    </xdr:from>
    <xdr:to>
      <xdr:col>20</xdr:col>
      <xdr:colOff>9525</xdr:colOff>
      <xdr:row>98</xdr:row>
      <xdr:rowOff>140047</xdr:rowOff>
    </xdr:to>
    <xdr:sp macro="" textlink="">
      <xdr:nvSpPr>
        <xdr:cNvPr id="650" name="フローチャート : 判断 649"/>
        <xdr:cNvSpPr/>
      </xdr:nvSpPr>
      <xdr:spPr>
        <a:xfrm>
          <a:off x="13652500" y="168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156574</xdr:rowOff>
    </xdr:from>
    <xdr:ext cx="534377" cy="259045"/>
    <xdr:sp macro="" textlink="">
      <xdr:nvSpPr>
        <xdr:cNvPr id="651" name="テキスト ボックス 650"/>
        <xdr:cNvSpPr txBox="1"/>
      </xdr:nvSpPr>
      <xdr:spPr>
        <a:xfrm>
          <a:off x="13436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38269</xdr:rowOff>
    </xdr:from>
    <xdr:to>
      <xdr:col>18</xdr:col>
      <xdr:colOff>492125</xdr:colOff>
      <xdr:row>98</xdr:row>
      <xdr:rowOff>139869</xdr:rowOff>
    </xdr:to>
    <xdr:sp macro="" textlink="">
      <xdr:nvSpPr>
        <xdr:cNvPr id="652" name="フローチャート : 判断 651"/>
        <xdr:cNvSpPr/>
      </xdr:nvSpPr>
      <xdr:spPr>
        <a:xfrm>
          <a:off x="12763500" y="1684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156396</xdr:rowOff>
    </xdr:from>
    <xdr:ext cx="534377" cy="259045"/>
    <xdr:sp macro="" textlink="">
      <xdr:nvSpPr>
        <xdr:cNvPr id="653" name="テキスト ボックス 652"/>
        <xdr:cNvSpPr txBox="1"/>
      </xdr:nvSpPr>
      <xdr:spPr>
        <a:xfrm>
          <a:off x="12547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69410</xdr:rowOff>
    </xdr:from>
    <xdr:to>
      <xdr:col>23</xdr:col>
      <xdr:colOff>568325</xdr:colOff>
      <xdr:row>98</xdr:row>
      <xdr:rowOff>171010</xdr:rowOff>
    </xdr:to>
    <xdr:sp macro="" textlink="">
      <xdr:nvSpPr>
        <xdr:cNvPr id="659" name="円/楕円 658"/>
        <xdr:cNvSpPr/>
      </xdr:nvSpPr>
      <xdr:spPr>
        <a:xfrm>
          <a:off x="16268700" y="16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18494</xdr:rowOff>
    </xdr:from>
    <xdr:ext cx="469744" cy="259045"/>
    <xdr:sp macro="" textlink="">
      <xdr:nvSpPr>
        <xdr:cNvPr id="660" name="積立金該当値テキスト"/>
        <xdr:cNvSpPr txBox="1"/>
      </xdr:nvSpPr>
      <xdr:spPr>
        <a:xfrm>
          <a:off x="16370300" y="1682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67749</xdr:rowOff>
    </xdr:from>
    <xdr:to>
      <xdr:col>22</xdr:col>
      <xdr:colOff>415925</xdr:colOff>
      <xdr:row>98</xdr:row>
      <xdr:rowOff>169349</xdr:rowOff>
    </xdr:to>
    <xdr:sp macro="" textlink="">
      <xdr:nvSpPr>
        <xdr:cNvPr id="661" name="円/楕円 660"/>
        <xdr:cNvSpPr/>
      </xdr:nvSpPr>
      <xdr:spPr>
        <a:xfrm>
          <a:off x="15430500" y="168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160476</xdr:rowOff>
    </xdr:from>
    <xdr:ext cx="469744" cy="259045"/>
    <xdr:sp macro="" textlink="">
      <xdr:nvSpPr>
        <xdr:cNvPr id="662" name="テキスト ボックス 661"/>
        <xdr:cNvSpPr txBox="1"/>
      </xdr:nvSpPr>
      <xdr:spPr>
        <a:xfrm>
          <a:off x="15233727" y="169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14664</xdr:rowOff>
    </xdr:from>
    <xdr:to>
      <xdr:col>21</xdr:col>
      <xdr:colOff>212725</xdr:colOff>
      <xdr:row>98</xdr:row>
      <xdr:rowOff>116264</xdr:rowOff>
    </xdr:to>
    <xdr:sp macro="" textlink="">
      <xdr:nvSpPr>
        <xdr:cNvPr id="663" name="円/楕円 662"/>
        <xdr:cNvSpPr/>
      </xdr:nvSpPr>
      <xdr:spPr>
        <a:xfrm>
          <a:off x="14541500" y="168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132791</xdr:rowOff>
    </xdr:from>
    <xdr:ext cx="534377" cy="259045"/>
    <xdr:sp macro="" textlink="">
      <xdr:nvSpPr>
        <xdr:cNvPr id="664" name="テキスト ボックス 663"/>
        <xdr:cNvSpPr txBox="1"/>
      </xdr:nvSpPr>
      <xdr:spPr>
        <a:xfrm>
          <a:off x="14325111" y="165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41703</xdr:rowOff>
    </xdr:from>
    <xdr:to>
      <xdr:col>20</xdr:col>
      <xdr:colOff>9525</xdr:colOff>
      <xdr:row>98</xdr:row>
      <xdr:rowOff>143303</xdr:rowOff>
    </xdr:to>
    <xdr:sp macro="" textlink="">
      <xdr:nvSpPr>
        <xdr:cNvPr id="665" name="円/楕円 664"/>
        <xdr:cNvSpPr/>
      </xdr:nvSpPr>
      <xdr:spPr>
        <a:xfrm>
          <a:off x="13652500" y="168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134430</xdr:rowOff>
    </xdr:from>
    <xdr:ext cx="534377" cy="259045"/>
    <xdr:sp macro="" textlink="">
      <xdr:nvSpPr>
        <xdr:cNvPr id="666" name="テキスト ボックス 665"/>
        <xdr:cNvSpPr txBox="1"/>
      </xdr:nvSpPr>
      <xdr:spPr>
        <a:xfrm>
          <a:off x="13436111" y="169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48003</xdr:rowOff>
    </xdr:from>
    <xdr:to>
      <xdr:col>18</xdr:col>
      <xdr:colOff>492125</xdr:colOff>
      <xdr:row>98</xdr:row>
      <xdr:rowOff>149603</xdr:rowOff>
    </xdr:to>
    <xdr:sp macro="" textlink="">
      <xdr:nvSpPr>
        <xdr:cNvPr id="667" name="円/楕円 666"/>
        <xdr:cNvSpPr/>
      </xdr:nvSpPr>
      <xdr:spPr>
        <a:xfrm>
          <a:off x="12763500" y="168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140730</xdr:rowOff>
    </xdr:from>
    <xdr:ext cx="469744" cy="259045"/>
    <xdr:sp macro="" textlink="">
      <xdr:nvSpPr>
        <xdr:cNvPr id="668" name="テキスト ボックス 667"/>
        <xdr:cNvSpPr txBox="1"/>
      </xdr:nvSpPr>
      <xdr:spPr>
        <a:xfrm>
          <a:off x="12579427" y="1694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7" name="直線コネクタ 67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8" name="テキスト ボックス 67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9" name="直線コネクタ 67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680" name="テキスト ボックス 67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1" name="直線コネクタ 68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682" name="テキスト ボックス 68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3" name="直線コネクタ 68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684" name="テキスト ボックス 68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5" name="直線コネクタ 68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686" name="テキスト ボックス 68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7" name="直線コネクタ 68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8" name="テキスト ボックス 68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31750</xdr:rowOff>
    </xdr:from>
    <xdr:to>
      <xdr:col>32</xdr:col>
      <xdr:colOff>186689</xdr:colOff>
      <xdr:row>39</xdr:row>
      <xdr:rowOff>44450</xdr:rowOff>
    </xdr:to>
    <xdr:cxnSp macro="">
      <xdr:nvCxnSpPr>
        <xdr:cNvPr id="690" name="直線コネクタ 689"/>
        <xdr:cNvCxnSpPr/>
      </xdr:nvCxnSpPr>
      <xdr:spPr>
        <a:xfrm flipV="1">
          <a:off x="22159595" y="5175250"/>
          <a:ext cx="1269" cy="15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2" name="直線コネクタ 69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149877</xdr:rowOff>
    </xdr:from>
    <xdr:ext cx="469744" cy="259045"/>
    <xdr:sp macro="" textlink="">
      <xdr:nvSpPr>
        <xdr:cNvPr id="693" name="投資及び出資金最大値テキスト"/>
        <xdr:cNvSpPr txBox="1"/>
      </xdr:nvSpPr>
      <xdr:spPr>
        <a:xfrm>
          <a:off x="22212300"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a:t>
          </a:r>
          <a:endParaRPr kumimoji="1" lang="ja-JP" altLang="en-US" sz="1000" b="1">
            <a:latin typeface="ＭＳ Ｐゴシック"/>
          </a:endParaRPr>
        </a:p>
      </xdr:txBody>
    </xdr:sp>
    <xdr:clientData/>
  </xdr:oneCellAnchor>
  <xdr:twoCellAnchor>
    <xdr:from>
      <xdr:col>32</xdr:col>
      <xdr:colOff>98425</xdr:colOff>
      <xdr:row>30</xdr:row>
      <xdr:rowOff>31750</xdr:rowOff>
    </xdr:from>
    <xdr:to>
      <xdr:col>32</xdr:col>
      <xdr:colOff>276225</xdr:colOff>
      <xdr:row>30</xdr:row>
      <xdr:rowOff>31750</xdr:rowOff>
    </xdr:to>
    <xdr:cxnSp macro="">
      <xdr:nvCxnSpPr>
        <xdr:cNvPr id="694" name="直線コネクタ 693"/>
        <xdr:cNvCxnSpPr/>
      </xdr:nvCxnSpPr>
      <xdr:spPr>
        <a:xfrm>
          <a:off x="22072600" y="517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29210</xdr:rowOff>
    </xdr:to>
    <xdr:cxnSp macro="">
      <xdr:nvCxnSpPr>
        <xdr:cNvPr id="695" name="直線コネクタ 694"/>
        <xdr:cNvCxnSpPr/>
      </xdr:nvCxnSpPr>
      <xdr:spPr>
        <a:xfrm>
          <a:off x="21323300" y="6540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49547</xdr:rowOff>
    </xdr:from>
    <xdr:ext cx="378565" cy="259045"/>
    <xdr:sp macro="" textlink="">
      <xdr:nvSpPr>
        <xdr:cNvPr id="696" name="投資及び出資金平均値テキスト"/>
        <xdr:cNvSpPr txBox="1"/>
      </xdr:nvSpPr>
      <xdr:spPr>
        <a:xfrm>
          <a:off x="22212300" y="6050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26670</xdr:rowOff>
    </xdr:from>
    <xdr:to>
      <xdr:col>32</xdr:col>
      <xdr:colOff>238125</xdr:colOff>
      <xdr:row>36</xdr:row>
      <xdr:rowOff>128270</xdr:rowOff>
    </xdr:to>
    <xdr:sp macro="" textlink="">
      <xdr:nvSpPr>
        <xdr:cNvPr id="697" name="フローチャート : 判断 696"/>
        <xdr:cNvSpPr/>
      </xdr:nvSpPr>
      <xdr:spPr>
        <a:xfrm>
          <a:off x="22110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11430</xdr:rowOff>
    </xdr:from>
    <xdr:to>
      <xdr:col>31</xdr:col>
      <xdr:colOff>34925</xdr:colOff>
      <xdr:row>38</xdr:row>
      <xdr:rowOff>25400</xdr:rowOff>
    </xdr:to>
    <xdr:cxnSp macro="">
      <xdr:nvCxnSpPr>
        <xdr:cNvPr id="698" name="直線コネクタ 697"/>
        <xdr:cNvCxnSpPr/>
      </xdr:nvCxnSpPr>
      <xdr:spPr>
        <a:xfrm>
          <a:off x="20434300" y="65265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30480</xdr:rowOff>
    </xdr:from>
    <xdr:to>
      <xdr:col>31</xdr:col>
      <xdr:colOff>85725</xdr:colOff>
      <xdr:row>36</xdr:row>
      <xdr:rowOff>132080</xdr:rowOff>
    </xdr:to>
    <xdr:sp macro="" textlink="">
      <xdr:nvSpPr>
        <xdr:cNvPr id="699" name="フローチャート : 判断 698"/>
        <xdr:cNvSpPr/>
      </xdr:nvSpPr>
      <xdr:spPr>
        <a:xfrm>
          <a:off x="21272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148607</xdr:rowOff>
    </xdr:from>
    <xdr:ext cx="378565" cy="259045"/>
    <xdr:sp macro="" textlink="">
      <xdr:nvSpPr>
        <xdr:cNvPr id="700" name="テキスト ボックス 699"/>
        <xdr:cNvSpPr txBox="1"/>
      </xdr:nvSpPr>
      <xdr:spPr>
        <a:xfrm>
          <a:off x="211213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91440</xdr:rowOff>
    </xdr:from>
    <xdr:to>
      <xdr:col>29</xdr:col>
      <xdr:colOff>517525</xdr:colOff>
      <xdr:row>38</xdr:row>
      <xdr:rowOff>11430</xdr:rowOff>
    </xdr:to>
    <xdr:cxnSp macro="">
      <xdr:nvCxnSpPr>
        <xdr:cNvPr id="701" name="直線コネクタ 700"/>
        <xdr:cNvCxnSpPr/>
      </xdr:nvCxnSpPr>
      <xdr:spPr>
        <a:xfrm>
          <a:off x="19545300" y="64350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87630</xdr:rowOff>
    </xdr:from>
    <xdr:to>
      <xdr:col>29</xdr:col>
      <xdr:colOff>568325</xdr:colOff>
      <xdr:row>36</xdr:row>
      <xdr:rowOff>17780</xdr:rowOff>
    </xdr:to>
    <xdr:sp macro="" textlink="">
      <xdr:nvSpPr>
        <xdr:cNvPr id="702" name="フローチャート : 判断 701"/>
        <xdr:cNvSpPr/>
      </xdr:nvSpPr>
      <xdr:spPr>
        <a:xfrm>
          <a:off x="20383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34307</xdr:rowOff>
    </xdr:from>
    <xdr:ext cx="378565" cy="259045"/>
    <xdr:sp macro="" textlink="">
      <xdr:nvSpPr>
        <xdr:cNvPr id="703" name="テキスト ボックス 702"/>
        <xdr:cNvSpPr txBox="1"/>
      </xdr:nvSpPr>
      <xdr:spPr>
        <a:xfrm>
          <a:off x="20245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91440</xdr:rowOff>
    </xdr:from>
    <xdr:to>
      <xdr:col>28</xdr:col>
      <xdr:colOff>314325</xdr:colOff>
      <xdr:row>37</xdr:row>
      <xdr:rowOff>119380</xdr:rowOff>
    </xdr:to>
    <xdr:cxnSp macro="">
      <xdr:nvCxnSpPr>
        <xdr:cNvPr id="704" name="直線コネクタ 703"/>
        <xdr:cNvCxnSpPr/>
      </xdr:nvCxnSpPr>
      <xdr:spPr>
        <a:xfrm flipV="1">
          <a:off x="18656300" y="643509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148590</xdr:rowOff>
    </xdr:from>
    <xdr:to>
      <xdr:col>28</xdr:col>
      <xdr:colOff>365125</xdr:colOff>
      <xdr:row>35</xdr:row>
      <xdr:rowOff>78740</xdr:rowOff>
    </xdr:to>
    <xdr:sp macro="" textlink="">
      <xdr:nvSpPr>
        <xdr:cNvPr id="705" name="フローチャート : 判断 704"/>
        <xdr:cNvSpPr/>
      </xdr:nvSpPr>
      <xdr:spPr>
        <a:xfrm>
          <a:off x="19494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95267</xdr:rowOff>
    </xdr:from>
    <xdr:ext cx="378565" cy="259045"/>
    <xdr:sp macro="" textlink="">
      <xdr:nvSpPr>
        <xdr:cNvPr id="706" name="テキスト ボックス 705"/>
        <xdr:cNvSpPr txBox="1"/>
      </xdr:nvSpPr>
      <xdr:spPr>
        <a:xfrm>
          <a:off x="19356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110490</xdr:rowOff>
    </xdr:from>
    <xdr:to>
      <xdr:col>27</xdr:col>
      <xdr:colOff>161925</xdr:colOff>
      <xdr:row>35</xdr:row>
      <xdr:rowOff>40640</xdr:rowOff>
    </xdr:to>
    <xdr:sp macro="" textlink="">
      <xdr:nvSpPr>
        <xdr:cNvPr id="707" name="フローチャート : 判断 706"/>
        <xdr:cNvSpPr/>
      </xdr:nvSpPr>
      <xdr:spPr>
        <a:xfrm>
          <a:off x="18605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57167</xdr:rowOff>
    </xdr:from>
    <xdr:ext cx="378565" cy="259045"/>
    <xdr:sp macro="" textlink="">
      <xdr:nvSpPr>
        <xdr:cNvPr id="708" name="テキスト ボックス 707"/>
        <xdr:cNvSpPr txBox="1"/>
      </xdr:nvSpPr>
      <xdr:spPr>
        <a:xfrm>
          <a:off x="18467017" y="5715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9" name="テキスト ボックス 70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0" name="テキスト ボックス 70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1" name="テキスト ボックス 71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2" name="テキスト ボックス 71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3" name="テキスト ボックス 71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14" name="円/楕円 713"/>
        <xdr:cNvSpPr/>
      </xdr:nvSpPr>
      <xdr:spPr>
        <a:xfrm>
          <a:off x="221107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128287</xdr:rowOff>
    </xdr:from>
    <xdr:ext cx="378565" cy="259045"/>
    <xdr:sp macro="" textlink="">
      <xdr:nvSpPr>
        <xdr:cNvPr id="715" name="投資及び出資金該当値テキスト"/>
        <xdr:cNvSpPr txBox="1"/>
      </xdr:nvSpPr>
      <xdr:spPr>
        <a:xfrm>
          <a:off x="22212300" y="647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16" name="円/楕円 71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67327</xdr:rowOff>
    </xdr:from>
    <xdr:ext cx="378565" cy="259045"/>
    <xdr:sp macro="" textlink="">
      <xdr:nvSpPr>
        <xdr:cNvPr id="717" name="テキスト ボックス 716"/>
        <xdr:cNvSpPr txBox="1"/>
      </xdr:nvSpPr>
      <xdr:spPr>
        <a:xfrm>
          <a:off x="211213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132080</xdr:rowOff>
    </xdr:from>
    <xdr:to>
      <xdr:col>29</xdr:col>
      <xdr:colOff>568325</xdr:colOff>
      <xdr:row>38</xdr:row>
      <xdr:rowOff>62230</xdr:rowOff>
    </xdr:to>
    <xdr:sp macro="" textlink="">
      <xdr:nvSpPr>
        <xdr:cNvPr id="718" name="円/楕円 717"/>
        <xdr:cNvSpPr/>
      </xdr:nvSpPr>
      <xdr:spPr>
        <a:xfrm>
          <a:off x="20383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53357</xdr:rowOff>
    </xdr:from>
    <xdr:ext cx="378565" cy="259045"/>
    <xdr:sp macro="" textlink="">
      <xdr:nvSpPr>
        <xdr:cNvPr id="719" name="テキスト ボックス 718"/>
        <xdr:cNvSpPr txBox="1"/>
      </xdr:nvSpPr>
      <xdr:spPr>
        <a:xfrm>
          <a:off x="20245017" y="6568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40640</xdr:rowOff>
    </xdr:from>
    <xdr:to>
      <xdr:col>28</xdr:col>
      <xdr:colOff>365125</xdr:colOff>
      <xdr:row>37</xdr:row>
      <xdr:rowOff>142240</xdr:rowOff>
    </xdr:to>
    <xdr:sp macro="" textlink="">
      <xdr:nvSpPr>
        <xdr:cNvPr id="720" name="円/楕円 719"/>
        <xdr:cNvSpPr/>
      </xdr:nvSpPr>
      <xdr:spPr>
        <a:xfrm>
          <a:off x="19494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133367</xdr:rowOff>
    </xdr:from>
    <xdr:ext cx="378565" cy="259045"/>
    <xdr:sp macro="" textlink="">
      <xdr:nvSpPr>
        <xdr:cNvPr id="721" name="テキスト ボックス 720"/>
        <xdr:cNvSpPr txBox="1"/>
      </xdr:nvSpPr>
      <xdr:spPr>
        <a:xfrm>
          <a:off x="19356017" y="647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68580</xdr:rowOff>
    </xdr:from>
    <xdr:to>
      <xdr:col>27</xdr:col>
      <xdr:colOff>161925</xdr:colOff>
      <xdr:row>37</xdr:row>
      <xdr:rowOff>170180</xdr:rowOff>
    </xdr:to>
    <xdr:sp macro="" textlink="">
      <xdr:nvSpPr>
        <xdr:cNvPr id="722" name="円/楕円 721"/>
        <xdr:cNvSpPr/>
      </xdr:nvSpPr>
      <xdr:spPr>
        <a:xfrm>
          <a:off x="18605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161307</xdr:rowOff>
    </xdr:from>
    <xdr:ext cx="378565" cy="259045"/>
    <xdr:sp macro="" textlink="">
      <xdr:nvSpPr>
        <xdr:cNvPr id="723" name="テキスト ボックス 722"/>
        <xdr:cNvSpPr txBox="1"/>
      </xdr:nvSpPr>
      <xdr:spPr>
        <a:xfrm>
          <a:off x="18467017" y="65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4" name="正方形/長方形 72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5" name="正方形/長方形 72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6" name="正方形/長方形 72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7" name="正方形/長方形 72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8" name="正方形/長方形 72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9" name="正方形/長方形 72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0" name="テキスト ボックス 72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1" name="直線コネクタ 73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32" name="直線コネクタ 73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33" name="テキスト ボックス 73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34" name="直線コネクタ 73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5" name="テキスト ボックス 73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6" name="直線コネクタ 73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7" name="テキスト ボックス 73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8" name="直線コネクタ 73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9" name="テキスト ボックス 73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40" name="直線コネクタ 73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41" name="テキスト ボックス 74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42" name="直線コネクタ 74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43" name="テキスト ボックス 74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4" name="直線コネクタ 74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5" name="テキスト ボックス 74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93817</xdr:rowOff>
    </xdr:from>
    <xdr:to>
      <xdr:col>32</xdr:col>
      <xdr:colOff>186689</xdr:colOff>
      <xdr:row>59</xdr:row>
      <xdr:rowOff>71675</xdr:rowOff>
    </xdr:to>
    <xdr:cxnSp macro="">
      <xdr:nvCxnSpPr>
        <xdr:cNvPr id="747" name="直線コネクタ 746"/>
        <xdr:cNvCxnSpPr/>
      </xdr:nvCxnSpPr>
      <xdr:spPr>
        <a:xfrm flipV="1">
          <a:off x="22159595" y="8666317"/>
          <a:ext cx="1269" cy="152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75502</xdr:rowOff>
    </xdr:from>
    <xdr:ext cx="378565" cy="259045"/>
    <xdr:sp macro="" textlink="">
      <xdr:nvSpPr>
        <xdr:cNvPr id="748" name="貸付金最小値テキスト"/>
        <xdr:cNvSpPr txBox="1"/>
      </xdr:nvSpPr>
      <xdr:spPr>
        <a:xfrm>
          <a:off x="22212300" y="10191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32</xdr:col>
      <xdr:colOff>98425</xdr:colOff>
      <xdr:row>59</xdr:row>
      <xdr:rowOff>71675</xdr:rowOff>
    </xdr:from>
    <xdr:to>
      <xdr:col>32</xdr:col>
      <xdr:colOff>276225</xdr:colOff>
      <xdr:row>59</xdr:row>
      <xdr:rowOff>71675</xdr:rowOff>
    </xdr:to>
    <xdr:cxnSp macro="">
      <xdr:nvCxnSpPr>
        <xdr:cNvPr id="749" name="直線コネクタ 748"/>
        <xdr:cNvCxnSpPr/>
      </xdr:nvCxnSpPr>
      <xdr:spPr>
        <a:xfrm>
          <a:off x="22072600" y="1018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40494</xdr:rowOff>
    </xdr:from>
    <xdr:ext cx="534377" cy="259045"/>
    <xdr:sp macro="" textlink="">
      <xdr:nvSpPr>
        <xdr:cNvPr id="750" name="貸付金最大値テキスト"/>
        <xdr:cNvSpPr txBox="1"/>
      </xdr:nvSpPr>
      <xdr:spPr>
        <a:xfrm>
          <a:off x="22212300" y="844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47,405</a:t>
          </a:r>
          <a:endParaRPr kumimoji="1" lang="ja-JP" altLang="en-US" sz="1000" b="1">
            <a:latin typeface="ＭＳ Ｐゴシック"/>
          </a:endParaRPr>
        </a:p>
      </xdr:txBody>
    </xdr:sp>
    <xdr:clientData/>
  </xdr:oneCellAnchor>
  <xdr:twoCellAnchor>
    <xdr:from>
      <xdr:col>32</xdr:col>
      <xdr:colOff>98425</xdr:colOff>
      <xdr:row>50</xdr:row>
      <xdr:rowOff>93817</xdr:rowOff>
    </xdr:from>
    <xdr:to>
      <xdr:col>32</xdr:col>
      <xdr:colOff>276225</xdr:colOff>
      <xdr:row>50</xdr:row>
      <xdr:rowOff>93817</xdr:rowOff>
    </xdr:to>
    <xdr:cxnSp macro="">
      <xdr:nvCxnSpPr>
        <xdr:cNvPr id="751" name="直線コネクタ 750"/>
        <xdr:cNvCxnSpPr/>
      </xdr:nvCxnSpPr>
      <xdr:spPr>
        <a:xfrm>
          <a:off x="22072600" y="866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18705</xdr:rowOff>
    </xdr:from>
    <xdr:to>
      <xdr:col>32</xdr:col>
      <xdr:colOff>187325</xdr:colOff>
      <xdr:row>59</xdr:row>
      <xdr:rowOff>47901</xdr:rowOff>
    </xdr:to>
    <xdr:cxnSp macro="">
      <xdr:nvCxnSpPr>
        <xdr:cNvPr id="752" name="直線コネクタ 751"/>
        <xdr:cNvCxnSpPr/>
      </xdr:nvCxnSpPr>
      <xdr:spPr>
        <a:xfrm flipV="1">
          <a:off x="21323300" y="10134255"/>
          <a:ext cx="8382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73895</xdr:rowOff>
    </xdr:from>
    <xdr:ext cx="534377" cy="259045"/>
    <xdr:sp macro="" textlink="">
      <xdr:nvSpPr>
        <xdr:cNvPr id="753" name="貸付金平均値テキスト"/>
        <xdr:cNvSpPr txBox="1"/>
      </xdr:nvSpPr>
      <xdr:spPr>
        <a:xfrm>
          <a:off x="22212300" y="9332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51018</xdr:rowOff>
    </xdr:from>
    <xdr:to>
      <xdr:col>32</xdr:col>
      <xdr:colOff>238125</xdr:colOff>
      <xdr:row>55</xdr:row>
      <xdr:rowOff>152618</xdr:rowOff>
    </xdr:to>
    <xdr:sp macro="" textlink="">
      <xdr:nvSpPr>
        <xdr:cNvPr id="754" name="フローチャート : 判断 753"/>
        <xdr:cNvSpPr/>
      </xdr:nvSpPr>
      <xdr:spPr>
        <a:xfrm>
          <a:off x="221107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45419</xdr:rowOff>
    </xdr:from>
    <xdr:to>
      <xdr:col>31</xdr:col>
      <xdr:colOff>34925</xdr:colOff>
      <xdr:row>59</xdr:row>
      <xdr:rowOff>47901</xdr:rowOff>
    </xdr:to>
    <xdr:cxnSp macro="">
      <xdr:nvCxnSpPr>
        <xdr:cNvPr id="755" name="直線コネクタ 754"/>
        <xdr:cNvCxnSpPr/>
      </xdr:nvCxnSpPr>
      <xdr:spPr>
        <a:xfrm>
          <a:off x="20434300" y="1016096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141707</xdr:rowOff>
    </xdr:from>
    <xdr:to>
      <xdr:col>31</xdr:col>
      <xdr:colOff>85725</xdr:colOff>
      <xdr:row>55</xdr:row>
      <xdr:rowOff>71857</xdr:rowOff>
    </xdr:to>
    <xdr:sp macro="" textlink="">
      <xdr:nvSpPr>
        <xdr:cNvPr id="756" name="フローチャート : 判断 755"/>
        <xdr:cNvSpPr/>
      </xdr:nvSpPr>
      <xdr:spPr>
        <a:xfrm>
          <a:off x="21272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88384</xdr:rowOff>
    </xdr:from>
    <xdr:ext cx="534377" cy="259045"/>
    <xdr:sp macro="" textlink="">
      <xdr:nvSpPr>
        <xdr:cNvPr id="757" name="テキスト ボックス 756"/>
        <xdr:cNvSpPr txBox="1"/>
      </xdr:nvSpPr>
      <xdr:spPr>
        <a:xfrm>
          <a:off x="210434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45419</xdr:rowOff>
    </xdr:from>
    <xdr:to>
      <xdr:col>29</xdr:col>
      <xdr:colOff>517525</xdr:colOff>
      <xdr:row>59</xdr:row>
      <xdr:rowOff>61258</xdr:rowOff>
    </xdr:to>
    <xdr:cxnSp macro="">
      <xdr:nvCxnSpPr>
        <xdr:cNvPr id="758" name="直線コネクタ 757"/>
        <xdr:cNvCxnSpPr/>
      </xdr:nvCxnSpPr>
      <xdr:spPr>
        <a:xfrm flipV="1">
          <a:off x="19545300" y="10160969"/>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139551</xdr:rowOff>
    </xdr:from>
    <xdr:to>
      <xdr:col>29</xdr:col>
      <xdr:colOff>568325</xdr:colOff>
      <xdr:row>55</xdr:row>
      <xdr:rowOff>69701</xdr:rowOff>
    </xdr:to>
    <xdr:sp macro="" textlink="">
      <xdr:nvSpPr>
        <xdr:cNvPr id="759" name="フローチャート : 判断 758"/>
        <xdr:cNvSpPr/>
      </xdr:nvSpPr>
      <xdr:spPr>
        <a:xfrm>
          <a:off x="20383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86228</xdr:rowOff>
    </xdr:from>
    <xdr:ext cx="534377" cy="259045"/>
    <xdr:sp macro="" textlink="">
      <xdr:nvSpPr>
        <xdr:cNvPr id="760" name="テキスト ボックス 759"/>
        <xdr:cNvSpPr txBox="1"/>
      </xdr:nvSpPr>
      <xdr:spPr>
        <a:xfrm>
          <a:off x="20167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61258</xdr:rowOff>
    </xdr:from>
    <xdr:to>
      <xdr:col>28</xdr:col>
      <xdr:colOff>314325</xdr:colOff>
      <xdr:row>59</xdr:row>
      <xdr:rowOff>64164</xdr:rowOff>
    </xdr:to>
    <xdr:cxnSp macro="">
      <xdr:nvCxnSpPr>
        <xdr:cNvPr id="761" name="直線コネクタ 760"/>
        <xdr:cNvCxnSpPr/>
      </xdr:nvCxnSpPr>
      <xdr:spPr>
        <a:xfrm flipV="1">
          <a:off x="18656300" y="10176808"/>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44290</xdr:rowOff>
    </xdr:from>
    <xdr:to>
      <xdr:col>28</xdr:col>
      <xdr:colOff>365125</xdr:colOff>
      <xdr:row>54</xdr:row>
      <xdr:rowOff>145890</xdr:rowOff>
    </xdr:to>
    <xdr:sp macro="" textlink="">
      <xdr:nvSpPr>
        <xdr:cNvPr id="762" name="フローチャート : 判断 761"/>
        <xdr:cNvSpPr/>
      </xdr:nvSpPr>
      <xdr:spPr>
        <a:xfrm>
          <a:off x="19494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162417</xdr:rowOff>
    </xdr:from>
    <xdr:ext cx="534377" cy="259045"/>
    <xdr:sp macro="" textlink="">
      <xdr:nvSpPr>
        <xdr:cNvPr id="763" name="テキスト ボックス 762"/>
        <xdr:cNvSpPr txBox="1"/>
      </xdr:nvSpPr>
      <xdr:spPr>
        <a:xfrm>
          <a:off x="19278111" y="90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125606</xdr:rowOff>
    </xdr:from>
    <xdr:to>
      <xdr:col>27</xdr:col>
      <xdr:colOff>161925</xdr:colOff>
      <xdr:row>54</xdr:row>
      <xdr:rowOff>55756</xdr:rowOff>
    </xdr:to>
    <xdr:sp macro="" textlink="">
      <xdr:nvSpPr>
        <xdr:cNvPr id="764" name="フローチャート : 判断 763"/>
        <xdr:cNvSpPr/>
      </xdr:nvSpPr>
      <xdr:spPr>
        <a:xfrm>
          <a:off x="18605500" y="921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72283</xdr:rowOff>
    </xdr:from>
    <xdr:ext cx="534377" cy="259045"/>
    <xdr:sp macro="" textlink="">
      <xdr:nvSpPr>
        <xdr:cNvPr id="765" name="テキスト ボックス 764"/>
        <xdr:cNvSpPr txBox="1"/>
      </xdr:nvSpPr>
      <xdr:spPr>
        <a:xfrm>
          <a:off x="18389111" y="89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6" name="テキスト ボックス 76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7" name="テキスト ボックス 76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8" name="テキスト ボックス 76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9" name="テキスト ボックス 76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0" name="テキスト ボックス 76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139355</xdr:rowOff>
    </xdr:from>
    <xdr:to>
      <xdr:col>32</xdr:col>
      <xdr:colOff>238125</xdr:colOff>
      <xdr:row>59</xdr:row>
      <xdr:rowOff>69505</xdr:rowOff>
    </xdr:to>
    <xdr:sp macro="" textlink="">
      <xdr:nvSpPr>
        <xdr:cNvPr id="771" name="円/楕円 770"/>
        <xdr:cNvSpPr/>
      </xdr:nvSpPr>
      <xdr:spPr>
        <a:xfrm>
          <a:off x="22110700" y="100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54282</xdr:rowOff>
    </xdr:from>
    <xdr:ext cx="469744" cy="259045"/>
    <xdr:sp macro="" textlink="">
      <xdr:nvSpPr>
        <xdr:cNvPr id="772" name="貸付金該当値テキスト"/>
        <xdr:cNvSpPr txBox="1"/>
      </xdr:nvSpPr>
      <xdr:spPr>
        <a:xfrm>
          <a:off x="22212300" y="999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168551</xdr:rowOff>
    </xdr:from>
    <xdr:to>
      <xdr:col>31</xdr:col>
      <xdr:colOff>85725</xdr:colOff>
      <xdr:row>59</xdr:row>
      <xdr:rowOff>98701</xdr:rowOff>
    </xdr:to>
    <xdr:sp macro="" textlink="">
      <xdr:nvSpPr>
        <xdr:cNvPr id="773" name="円/楕円 772"/>
        <xdr:cNvSpPr/>
      </xdr:nvSpPr>
      <xdr:spPr>
        <a:xfrm>
          <a:off x="21272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89828</xdr:rowOff>
    </xdr:from>
    <xdr:ext cx="469744" cy="259045"/>
    <xdr:sp macro="" textlink="">
      <xdr:nvSpPr>
        <xdr:cNvPr id="774" name="テキスト ボックス 773"/>
        <xdr:cNvSpPr txBox="1"/>
      </xdr:nvSpPr>
      <xdr:spPr>
        <a:xfrm>
          <a:off x="21075727"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166069</xdr:rowOff>
    </xdr:from>
    <xdr:to>
      <xdr:col>29</xdr:col>
      <xdr:colOff>568325</xdr:colOff>
      <xdr:row>59</xdr:row>
      <xdr:rowOff>96219</xdr:rowOff>
    </xdr:to>
    <xdr:sp macro="" textlink="">
      <xdr:nvSpPr>
        <xdr:cNvPr id="775" name="円/楕円 774"/>
        <xdr:cNvSpPr/>
      </xdr:nvSpPr>
      <xdr:spPr>
        <a:xfrm>
          <a:off x="20383500" y="101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87346</xdr:rowOff>
    </xdr:from>
    <xdr:ext cx="469744" cy="259045"/>
    <xdr:sp macro="" textlink="">
      <xdr:nvSpPr>
        <xdr:cNvPr id="776" name="テキスト ボックス 775"/>
        <xdr:cNvSpPr txBox="1"/>
      </xdr:nvSpPr>
      <xdr:spPr>
        <a:xfrm>
          <a:off x="20199427" y="1020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10458</xdr:rowOff>
    </xdr:from>
    <xdr:to>
      <xdr:col>28</xdr:col>
      <xdr:colOff>365125</xdr:colOff>
      <xdr:row>59</xdr:row>
      <xdr:rowOff>112058</xdr:rowOff>
    </xdr:to>
    <xdr:sp macro="" textlink="">
      <xdr:nvSpPr>
        <xdr:cNvPr id="777" name="円/楕円 776"/>
        <xdr:cNvSpPr/>
      </xdr:nvSpPr>
      <xdr:spPr>
        <a:xfrm>
          <a:off x="19494500" y="10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103185</xdr:rowOff>
    </xdr:from>
    <xdr:ext cx="469744" cy="259045"/>
    <xdr:sp macro="" textlink="">
      <xdr:nvSpPr>
        <xdr:cNvPr id="778" name="テキスト ボックス 777"/>
        <xdr:cNvSpPr txBox="1"/>
      </xdr:nvSpPr>
      <xdr:spPr>
        <a:xfrm>
          <a:off x="19310427" y="10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13364</xdr:rowOff>
    </xdr:from>
    <xdr:to>
      <xdr:col>27</xdr:col>
      <xdr:colOff>161925</xdr:colOff>
      <xdr:row>59</xdr:row>
      <xdr:rowOff>114964</xdr:rowOff>
    </xdr:to>
    <xdr:sp macro="" textlink="">
      <xdr:nvSpPr>
        <xdr:cNvPr id="779" name="円/楕円 778"/>
        <xdr:cNvSpPr/>
      </xdr:nvSpPr>
      <xdr:spPr>
        <a:xfrm>
          <a:off x="18605500" y="101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106091</xdr:rowOff>
    </xdr:from>
    <xdr:ext cx="469744" cy="259045"/>
    <xdr:sp macro="" textlink="">
      <xdr:nvSpPr>
        <xdr:cNvPr id="780" name="テキスト ボックス 779"/>
        <xdr:cNvSpPr txBox="1"/>
      </xdr:nvSpPr>
      <xdr:spPr>
        <a:xfrm>
          <a:off x="18421427" y="102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1" name="正方形/長方形 78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2" name="正方形/長方形 78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3" name="正方形/長方形 78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4" name="正方形/長方形 78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5" name="正方形/長方形 78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6" name="正方形/長方形 78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7" name="テキスト ボックス 78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8" name="直線コネクタ 78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9" name="直線コネクタ 78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0" name="テキスト ボックス 78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1" name="直線コネクタ 79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2" name="テキスト ボックス 791"/>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3" name="直線コネクタ 79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4" name="テキスト ボックス 793"/>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5" name="直線コネクタ 79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6" name="テキスト ボックス 795"/>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7" name="直線コネクタ 79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8" name="テキスト ボックス 797"/>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59919</xdr:rowOff>
    </xdr:from>
    <xdr:to>
      <xdr:col>32</xdr:col>
      <xdr:colOff>186689</xdr:colOff>
      <xdr:row>78</xdr:row>
      <xdr:rowOff>64719</xdr:rowOff>
    </xdr:to>
    <xdr:cxnSp macro="">
      <xdr:nvCxnSpPr>
        <xdr:cNvPr id="800" name="直線コネクタ 799"/>
        <xdr:cNvCxnSpPr/>
      </xdr:nvCxnSpPr>
      <xdr:spPr>
        <a:xfrm flipV="1">
          <a:off x="22159595" y="12232869"/>
          <a:ext cx="1269" cy="12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68546</xdr:rowOff>
    </xdr:from>
    <xdr:ext cx="378565" cy="259045"/>
    <xdr:sp macro="" textlink="">
      <xdr:nvSpPr>
        <xdr:cNvPr id="801" name="繰出金最小値テキスト"/>
        <xdr:cNvSpPr txBox="1"/>
      </xdr:nvSpPr>
      <xdr:spPr>
        <a:xfrm>
          <a:off x="22212300" y="13441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32</xdr:col>
      <xdr:colOff>98425</xdr:colOff>
      <xdr:row>78</xdr:row>
      <xdr:rowOff>64719</xdr:rowOff>
    </xdr:from>
    <xdr:to>
      <xdr:col>32</xdr:col>
      <xdr:colOff>276225</xdr:colOff>
      <xdr:row>78</xdr:row>
      <xdr:rowOff>64719</xdr:rowOff>
    </xdr:to>
    <xdr:cxnSp macro="">
      <xdr:nvCxnSpPr>
        <xdr:cNvPr id="802" name="直線コネクタ 801"/>
        <xdr:cNvCxnSpPr/>
      </xdr:nvCxnSpPr>
      <xdr:spPr>
        <a:xfrm>
          <a:off x="22072600" y="1343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6596</xdr:rowOff>
    </xdr:from>
    <xdr:ext cx="469744" cy="259045"/>
    <xdr:sp macro="" textlink="">
      <xdr:nvSpPr>
        <xdr:cNvPr id="803" name="繰出金最大値テキスト"/>
        <xdr:cNvSpPr txBox="1"/>
      </xdr:nvSpPr>
      <xdr:spPr>
        <a:xfrm>
          <a:off x="22212300" y="1200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5,599</a:t>
          </a:r>
          <a:endParaRPr kumimoji="1" lang="ja-JP" altLang="en-US" sz="1000" b="1">
            <a:latin typeface="ＭＳ Ｐゴシック"/>
          </a:endParaRPr>
        </a:p>
      </xdr:txBody>
    </xdr:sp>
    <xdr:clientData/>
  </xdr:oneCellAnchor>
  <xdr:twoCellAnchor>
    <xdr:from>
      <xdr:col>32</xdr:col>
      <xdr:colOff>98425</xdr:colOff>
      <xdr:row>71</xdr:row>
      <xdr:rowOff>59919</xdr:rowOff>
    </xdr:from>
    <xdr:to>
      <xdr:col>32</xdr:col>
      <xdr:colOff>276225</xdr:colOff>
      <xdr:row>71</xdr:row>
      <xdr:rowOff>59919</xdr:rowOff>
    </xdr:to>
    <xdr:cxnSp macro="">
      <xdr:nvCxnSpPr>
        <xdr:cNvPr id="804" name="直線コネクタ 803"/>
        <xdr:cNvCxnSpPr/>
      </xdr:nvCxnSpPr>
      <xdr:spPr>
        <a:xfrm>
          <a:off x="22072600" y="12232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138557</xdr:rowOff>
    </xdr:from>
    <xdr:to>
      <xdr:col>32</xdr:col>
      <xdr:colOff>187325</xdr:colOff>
      <xdr:row>78</xdr:row>
      <xdr:rowOff>64719</xdr:rowOff>
    </xdr:to>
    <xdr:cxnSp macro="">
      <xdr:nvCxnSpPr>
        <xdr:cNvPr id="805" name="直線コネクタ 804"/>
        <xdr:cNvCxnSpPr/>
      </xdr:nvCxnSpPr>
      <xdr:spPr>
        <a:xfrm>
          <a:off x="21323300" y="13340207"/>
          <a:ext cx="8382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162298</xdr:rowOff>
    </xdr:from>
    <xdr:ext cx="469744" cy="259045"/>
    <xdr:sp macro="" textlink="">
      <xdr:nvSpPr>
        <xdr:cNvPr id="806" name="繰出金平均値テキスト"/>
        <xdr:cNvSpPr txBox="1"/>
      </xdr:nvSpPr>
      <xdr:spPr>
        <a:xfrm>
          <a:off x="22212300" y="13021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139421</xdr:rowOff>
    </xdr:from>
    <xdr:to>
      <xdr:col>32</xdr:col>
      <xdr:colOff>238125</xdr:colOff>
      <xdr:row>77</xdr:row>
      <xdr:rowOff>69571</xdr:rowOff>
    </xdr:to>
    <xdr:sp macro="" textlink="">
      <xdr:nvSpPr>
        <xdr:cNvPr id="807" name="フローチャート : 判断 806"/>
        <xdr:cNvSpPr/>
      </xdr:nvSpPr>
      <xdr:spPr>
        <a:xfrm>
          <a:off x="22110700" y="1316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138557</xdr:rowOff>
    </xdr:from>
    <xdr:to>
      <xdr:col>31</xdr:col>
      <xdr:colOff>34925</xdr:colOff>
      <xdr:row>77</xdr:row>
      <xdr:rowOff>160502</xdr:rowOff>
    </xdr:to>
    <xdr:cxnSp macro="">
      <xdr:nvCxnSpPr>
        <xdr:cNvPr id="808" name="直線コネクタ 807"/>
        <xdr:cNvCxnSpPr/>
      </xdr:nvCxnSpPr>
      <xdr:spPr>
        <a:xfrm flipV="1">
          <a:off x="20434300" y="13340207"/>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114960</xdr:rowOff>
    </xdr:from>
    <xdr:to>
      <xdr:col>31</xdr:col>
      <xdr:colOff>85725</xdr:colOff>
      <xdr:row>77</xdr:row>
      <xdr:rowOff>45110</xdr:rowOff>
    </xdr:to>
    <xdr:sp macro="" textlink="">
      <xdr:nvSpPr>
        <xdr:cNvPr id="809" name="フローチャート : 判断 808"/>
        <xdr:cNvSpPr/>
      </xdr:nvSpPr>
      <xdr:spPr>
        <a:xfrm>
          <a:off x="21272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61637</xdr:rowOff>
    </xdr:from>
    <xdr:ext cx="469744" cy="259045"/>
    <xdr:sp macro="" textlink="">
      <xdr:nvSpPr>
        <xdr:cNvPr id="810" name="テキスト ボックス 809"/>
        <xdr:cNvSpPr txBox="1"/>
      </xdr:nvSpPr>
      <xdr:spPr>
        <a:xfrm>
          <a:off x="21075727"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160502</xdr:rowOff>
    </xdr:from>
    <xdr:to>
      <xdr:col>29</xdr:col>
      <xdr:colOff>517525</xdr:colOff>
      <xdr:row>78</xdr:row>
      <xdr:rowOff>12142</xdr:rowOff>
    </xdr:to>
    <xdr:cxnSp macro="">
      <xdr:nvCxnSpPr>
        <xdr:cNvPr id="811" name="直線コネクタ 810"/>
        <xdr:cNvCxnSpPr/>
      </xdr:nvCxnSpPr>
      <xdr:spPr>
        <a:xfrm flipV="1">
          <a:off x="19545300" y="13362152"/>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10491</xdr:rowOff>
    </xdr:from>
    <xdr:to>
      <xdr:col>29</xdr:col>
      <xdr:colOff>568325</xdr:colOff>
      <xdr:row>76</xdr:row>
      <xdr:rowOff>112091</xdr:rowOff>
    </xdr:to>
    <xdr:sp macro="" textlink="">
      <xdr:nvSpPr>
        <xdr:cNvPr id="812" name="フローチャート : 判断 811"/>
        <xdr:cNvSpPr/>
      </xdr:nvSpPr>
      <xdr:spPr>
        <a:xfrm>
          <a:off x="20383500" y="1304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128617</xdr:rowOff>
    </xdr:from>
    <xdr:ext cx="469744" cy="259045"/>
    <xdr:sp macro="" textlink="">
      <xdr:nvSpPr>
        <xdr:cNvPr id="813" name="テキスト ボックス 812"/>
        <xdr:cNvSpPr txBox="1"/>
      </xdr:nvSpPr>
      <xdr:spPr>
        <a:xfrm>
          <a:off x="20199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126212</xdr:rowOff>
    </xdr:from>
    <xdr:to>
      <xdr:col>28</xdr:col>
      <xdr:colOff>314325</xdr:colOff>
      <xdr:row>78</xdr:row>
      <xdr:rowOff>12142</xdr:rowOff>
    </xdr:to>
    <xdr:cxnSp macro="">
      <xdr:nvCxnSpPr>
        <xdr:cNvPr id="814" name="直線コネクタ 813"/>
        <xdr:cNvCxnSpPr/>
      </xdr:nvCxnSpPr>
      <xdr:spPr>
        <a:xfrm>
          <a:off x="18656300" y="13327862"/>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67411</xdr:rowOff>
    </xdr:from>
    <xdr:to>
      <xdr:col>28</xdr:col>
      <xdr:colOff>365125</xdr:colOff>
      <xdr:row>76</xdr:row>
      <xdr:rowOff>169011</xdr:rowOff>
    </xdr:to>
    <xdr:sp macro="" textlink="">
      <xdr:nvSpPr>
        <xdr:cNvPr id="815" name="フローチャート : 判断 814"/>
        <xdr:cNvSpPr/>
      </xdr:nvSpPr>
      <xdr:spPr>
        <a:xfrm>
          <a:off x="19494500" y="130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14088</xdr:rowOff>
    </xdr:from>
    <xdr:ext cx="469744" cy="259045"/>
    <xdr:sp macro="" textlink="">
      <xdr:nvSpPr>
        <xdr:cNvPr id="816" name="テキスト ボックス 815"/>
        <xdr:cNvSpPr txBox="1"/>
      </xdr:nvSpPr>
      <xdr:spPr>
        <a:xfrm>
          <a:off x="19310427" y="128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29921</xdr:rowOff>
    </xdr:from>
    <xdr:to>
      <xdr:col>27</xdr:col>
      <xdr:colOff>161925</xdr:colOff>
      <xdr:row>76</xdr:row>
      <xdr:rowOff>131521</xdr:rowOff>
    </xdr:to>
    <xdr:sp macro="" textlink="">
      <xdr:nvSpPr>
        <xdr:cNvPr id="817" name="フローチャート : 判断 816"/>
        <xdr:cNvSpPr/>
      </xdr:nvSpPr>
      <xdr:spPr>
        <a:xfrm>
          <a:off x="18605500" y="130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148048</xdr:rowOff>
    </xdr:from>
    <xdr:ext cx="469744" cy="259045"/>
    <xdr:sp macro="" textlink="">
      <xdr:nvSpPr>
        <xdr:cNvPr id="818" name="テキスト ボックス 817"/>
        <xdr:cNvSpPr txBox="1"/>
      </xdr:nvSpPr>
      <xdr:spPr>
        <a:xfrm>
          <a:off x="18421427" y="12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9" name="テキスト ボックス 81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0" name="テキスト ボックス 81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1" name="テキスト ボックス 82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2" name="テキスト ボックス 82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3" name="テキスト ボックス 82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13919</xdr:rowOff>
    </xdr:from>
    <xdr:to>
      <xdr:col>32</xdr:col>
      <xdr:colOff>238125</xdr:colOff>
      <xdr:row>78</xdr:row>
      <xdr:rowOff>115519</xdr:rowOff>
    </xdr:to>
    <xdr:sp macro="" textlink="">
      <xdr:nvSpPr>
        <xdr:cNvPr id="824" name="円/楕円 823"/>
        <xdr:cNvSpPr/>
      </xdr:nvSpPr>
      <xdr:spPr>
        <a:xfrm>
          <a:off x="221107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100296</xdr:rowOff>
    </xdr:from>
    <xdr:ext cx="378565" cy="259045"/>
    <xdr:sp macro="" textlink="">
      <xdr:nvSpPr>
        <xdr:cNvPr id="825" name="繰出金該当値テキスト"/>
        <xdr:cNvSpPr txBox="1"/>
      </xdr:nvSpPr>
      <xdr:spPr>
        <a:xfrm>
          <a:off x="22212300" y="13301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87757</xdr:rowOff>
    </xdr:from>
    <xdr:to>
      <xdr:col>31</xdr:col>
      <xdr:colOff>85725</xdr:colOff>
      <xdr:row>78</xdr:row>
      <xdr:rowOff>17907</xdr:rowOff>
    </xdr:to>
    <xdr:sp macro="" textlink="">
      <xdr:nvSpPr>
        <xdr:cNvPr id="826" name="円/楕円 825"/>
        <xdr:cNvSpPr/>
      </xdr:nvSpPr>
      <xdr:spPr>
        <a:xfrm>
          <a:off x="21272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9034</xdr:rowOff>
    </xdr:from>
    <xdr:ext cx="378565" cy="259045"/>
    <xdr:sp macro="" textlink="">
      <xdr:nvSpPr>
        <xdr:cNvPr id="827" name="テキスト ボックス 826"/>
        <xdr:cNvSpPr txBox="1"/>
      </xdr:nvSpPr>
      <xdr:spPr>
        <a:xfrm>
          <a:off x="21121317" y="13382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109702</xdr:rowOff>
    </xdr:from>
    <xdr:to>
      <xdr:col>29</xdr:col>
      <xdr:colOff>568325</xdr:colOff>
      <xdr:row>78</xdr:row>
      <xdr:rowOff>39852</xdr:rowOff>
    </xdr:to>
    <xdr:sp macro="" textlink="">
      <xdr:nvSpPr>
        <xdr:cNvPr id="828" name="円/楕円 827"/>
        <xdr:cNvSpPr/>
      </xdr:nvSpPr>
      <xdr:spPr>
        <a:xfrm>
          <a:off x="20383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78</xdr:row>
      <xdr:rowOff>30979</xdr:rowOff>
    </xdr:from>
    <xdr:ext cx="378565" cy="259045"/>
    <xdr:sp macro="" textlink="">
      <xdr:nvSpPr>
        <xdr:cNvPr id="829" name="テキスト ボックス 828"/>
        <xdr:cNvSpPr txBox="1"/>
      </xdr:nvSpPr>
      <xdr:spPr>
        <a:xfrm>
          <a:off x="20245017" y="1340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132792</xdr:rowOff>
    </xdr:from>
    <xdr:to>
      <xdr:col>28</xdr:col>
      <xdr:colOff>365125</xdr:colOff>
      <xdr:row>78</xdr:row>
      <xdr:rowOff>62942</xdr:rowOff>
    </xdr:to>
    <xdr:sp macro="" textlink="">
      <xdr:nvSpPr>
        <xdr:cNvPr id="830" name="円/楕円 829"/>
        <xdr:cNvSpPr/>
      </xdr:nvSpPr>
      <xdr:spPr>
        <a:xfrm>
          <a:off x="19494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54069</xdr:rowOff>
    </xdr:from>
    <xdr:ext cx="378565" cy="259045"/>
    <xdr:sp macro="" textlink="">
      <xdr:nvSpPr>
        <xdr:cNvPr id="831" name="テキスト ボックス 830"/>
        <xdr:cNvSpPr txBox="1"/>
      </xdr:nvSpPr>
      <xdr:spPr>
        <a:xfrm>
          <a:off x="19356017" y="1342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75412</xdr:rowOff>
    </xdr:from>
    <xdr:to>
      <xdr:col>27</xdr:col>
      <xdr:colOff>161925</xdr:colOff>
      <xdr:row>78</xdr:row>
      <xdr:rowOff>5562</xdr:rowOff>
    </xdr:to>
    <xdr:sp macro="" textlink="">
      <xdr:nvSpPr>
        <xdr:cNvPr id="832" name="円/楕円 831"/>
        <xdr:cNvSpPr/>
      </xdr:nvSpPr>
      <xdr:spPr>
        <a:xfrm>
          <a:off x="18605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77</xdr:row>
      <xdr:rowOff>168139</xdr:rowOff>
    </xdr:from>
    <xdr:ext cx="378565" cy="259045"/>
    <xdr:sp macro="" textlink="">
      <xdr:nvSpPr>
        <xdr:cNvPr id="833" name="テキスト ボックス 832"/>
        <xdr:cNvSpPr txBox="1"/>
      </xdr:nvSpPr>
      <xdr:spPr>
        <a:xfrm>
          <a:off x="18467017" y="13369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4" name="正方形/長方形 83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5" name="正方形/長方形 83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6" name="正方形/長方形 83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7" name="正方形/長方形 83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8" name="正方形/長方形 83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9" name="正方形/長方形 83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0" name="テキスト ボックス 83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1" name="直線コネクタ 84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2" name="直線コネクタ 84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3" name="テキスト ボックス 84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4" name="直線コネクタ 84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5" name="テキスト ボックス 84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7" name="直線コネクタ 84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9" name="直線コネクタ 84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1" name="直線コネクタ 85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2" name="直線コネクタ 85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4" name="フローチャート : 判断 85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5" name="直線コネクタ 85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6" name="フローチャート : 判断 85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7" name="テキスト ボックス 856"/>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8" name="直線コネクタ 85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9" name="フローチャート : 判断 85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0" name="テキスト ボックス 85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1" name="直線コネクタ 86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2" name="フローチャート : 判断 86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3" name="テキスト ボックス 86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4" name="フローチャート : 判断 86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5" name="テキスト ボックス 86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6" name="テキスト ボックス 86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7" name="テキスト ボックス 86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8" name="テキスト ボックス 86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9" name="テキスト ボックス 86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0" name="テキスト ボックス 86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円/楕円 87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3" name="円/楕円 87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4" name="テキスト ボックス 873"/>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5" name="円/楕円 87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6" name="テキスト ボックス 87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7" name="円/楕円 87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8" name="テキスト ボックス 87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円/楕円 87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0" name="テキスト ボックス 87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1" name="正方形/長方形 88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2" name="正方形/長方形 88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3" name="テキスト ボックス 88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302,717</a:t>
          </a:r>
          <a:r>
            <a:rPr kumimoji="1" lang="ja-JP" altLang="ja-JP" sz="1300">
              <a:solidFill>
                <a:schemeClr val="dk1"/>
              </a:solidFill>
              <a:effectLst/>
              <a:latin typeface="+mn-ea"/>
              <a:ea typeface="+mn-ea"/>
              <a:cs typeface="+mn-cs"/>
            </a:rPr>
            <a:t>円となっています。主な構成項目である人件費は、住民一人当たり</a:t>
          </a:r>
          <a:r>
            <a:rPr kumimoji="1" lang="en-US" altLang="ja-JP" sz="1300">
              <a:solidFill>
                <a:schemeClr val="dk1"/>
              </a:solidFill>
              <a:effectLst/>
              <a:latin typeface="+mn-ea"/>
              <a:ea typeface="+mn-ea"/>
              <a:cs typeface="+mn-cs"/>
            </a:rPr>
            <a:t>96,829</a:t>
          </a:r>
          <a:r>
            <a:rPr kumimoji="1" lang="ja-JP" altLang="ja-JP" sz="1300">
              <a:solidFill>
                <a:schemeClr val="dk1"/>
              </a:solidFill>
              <a:effectLst/>
              <a:latin typeface="+mn-ea"/>
              <a:ea typeface="+mn-ea"/>
              <a:cs typeface="+mn-cs"/>
            </a:rPr>
            <a:t>円となっており、類似団体平均と比較して同水準となっています。 </a:t>
          </a:r>
          <a:endParaRPr lang="ja-JP" altLang="ja-JP" sz="1300">
            <a:effectLst/>
            <a:latin typeface="+mn-ea"/>
            <a:ea typeface="+mn-ea"/>
          </a:endParaRPr>
        </a:p>
        <a:p>
          <a:r>
            <a:rPr kumimoji="1" lang="ja-JP" altLang="ja-JP" sz="1300">
              <a:solidFill>
                <a:schemeClr val="dk1"/>
              </a:solidFill>
              <a:effectLst/>
              <a:latin typeface="+mn-ea"/>
              <a:ea typeface="+mn-ea"/>
              <a:cs typeface="+mn-cs"/>
            </a:rPr>
            <a:t>・補助費等は、 住民一人当たり</a:t>
          </a:r>
          <a:r>
            <a:rPr kumimoji="1" lang="en-US" altLang="ja-JP" sz="1300">
              <a:solidFill>
                <a:schemeClr val="dk1"/>
              </a:solidFill>
              <a:effectLst/>
              <a:latin typeface="+mn-ea"/>
              <a:ea typeface="+mn-ea"/>
              <a:cs typeface="+mn-cs"/>
            </a:rPr>
            <a:t>90,329</a:t>
          </a:r>
          <a:r>
            <a:rPr kumimoji="1" lang="ja-JP" altLang="ja-JP" sz="1300">
              <a:solidFill>
                <a:schemeClr val="dk1"/>
              </a:solidFill>
              <a:effectLst/>
              <a:latin typeface="+mn-ea"/>
              <a:ea typeface="+mn-ea"/>
              <a:cs typeface="+mn-cs"/>
            </a:rPr>
            <a:t>円となっており、類似団体平均と同程度の水準となっています。平成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3,259</a:t>
          </a:r>
          <a:r>
            <a:rPr kumimoji="1" lang="ja-JP" altLang="ja-JP" sz="1300">
              <a:solidFill>
                <a:schemeClr val="dk1"/>
              </a:solidFill>
              <a:effectLst/>
              <a:latin typeface="+mn-ea"/>
              <a:ea typeface="+mn-ea"/>
              <a:cs typeface="+mn-cs"/>
            </a:rPr>
            <a:t>円減少しましたが、これは地方消費税の減少等に伴い地方消費税交付金が減少した事が主な要因です。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・公債費は、住民一人当たり</a:t>
          </a:r>
          <a:r>
            <a:rPr kumimoji="1" lang="en-US" altLang="ja-JP" sz="1300">
              <a:solidFill>
                <a:schemeClr val="dk1"/>
              </a:solidFill>
              <a:effectLst/>
              <a:latin typeface="+mn-ea"/>
              <a:ea typeface="+mn-ea"/>
              <a:cs typeface="+mn-cs"/>
            </a:rPr>
            <a:t>50,761</a:t>
          </a:r>
          <a:r>
            <a:rPr kumimoji="1" lang="ja-JP" altLang="ja-JP" sz="1300">
              <a:solidFill>
                <a:schemeClr val="dk1"/>
              </a:solidFill>
              <a:effectLst/>
              <a:latin typeface="+mn-ea"/>
              <a:ea typeface="+mn-ea"/>
              <a:cs typeface="+mn-cs"/>
            </a:rPr>
            <a:t>円となっており、類似団体平均を上回る水準となっています。これは、国の経済対策に呼応した公共事業の実施や、平成</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年のサッカー日韓ワールドカップ開催に向けた小笠山運動公園（エコパスタジアム）の整備等によるものです。</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年度からは</a:t>
          </a:r>
          <a:r>
            <a:rPr kumimoji="1" lang="en-US" altLang="ja-JP" sz="1300">
              <a:solidFill>
                <a:schemeClr val="dk1"/>
              </a:solidFill>
              <a:effectLst/>
              <a:latin typeface="+mn-ea"/>
              <a:ea typeface="+mn-ea"/>
              <a:cs typeface="+mn-cs"/>
            </a:rPr>
            <a:t>1,460</a:t>
          </a:r>
          <a:r>
            <a:rPr kumimoji="1" lang="ja-JP" altLang="ja-JP" sz="1300">
              <a:solidFill>
                <a:schemeClr val="dk1"/>
              </a:solidFill>
              <a:effectLst/>
              <a:latin typeface="+mn-ea"/>
              <a:ea typeface="+mn-ea"/>
              <a:cs typeface="+mn-cs"/>
            </a:rPr>
            <a:t>円増加しましたが、リーマンショック以降の臨時財政対策債の発行額増加に伴い、この償還のための基金への積立てが増加したことが主な要因です。</a:t>
          </a:r>
          <a:endParaRPr lang="ja-JP" altLang="ja-JP" sz="1300">
            <a:effectLst/>
            <a:latin typeface="+mn-ea"/>
            <a:ea typeface="+mn-ea"/>
          </a:endParaRPr>
        </a:p>
        <a:p>
          <a:r>
            <a:rPr kumimoji="1" lang="ja-JP" altLang="ja-JP" sz="1300">
              <a:solidFill>
                <a:schemeClr val="dk1"/>
              </a:solidFill>
              <a:effectLst/>
              <a:latin typeface="+mn-ea"/>
              <a:ea typeface="+mn-ea"/>
              <a:cs typeface="+mn-cs"/>
            </a:rPr>
            <a:t>・普通建設事業費は、住民一人当たり</a:t>
          </a:r>
          <a:r>
            <a:rPr kumimoji="1" lang="en-US" altLang="ja-JP" sz="1300">
              <a:solidFill>
                <a:schemeClr val="dk1"/>
              </a:solidFill>
              <a:effectLst/>
              <a:latin typeface="+mn-ea"/>
              <a:ea typeface="+mn-ea"/>
              <a:cs typeface="+mn-cs"/>
            </a:rPr>
            <a:t>40,277</a:t>
          </a:r>
          <a:r>
            <a:rPr kumimoji="1" lang="ja-JP" altLang="ja-JP" sz="1300">
              <a:solidFill>
                <a:schemeClr val="dk1"/>
              </a:solidFill>
              <a:effectLst/>
              <a:latin typeface="+mn-ea"/>
              <a:ea typeface="+mn-ea"/>
              <a:cs typeface="+mn-cs"/>
            </a:rPr>
            <a:t>円となっており、類似団体平均を上回る水準となっています。これは津波対策などの河川海岸に係る単独事業の歳出額が他府県よりも多いことが主な要因です。</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3,756,865
3,680,266
7,777.43
1,152,621,919
1,137,270,151
6,562,222
747,215,058
2,723,826,942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228.0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135890</xdr:rowOff>
    </xdr:from>
    <xdr:to>
      <xdr:col>6</xdr:col>
      <xdr:colOff>510540</xdr:colOff>
      <xdr:row>38</xdr:row>
      <xdr:rowOff>53975</xdr:rowOff>
    </xdr:to>
    <xdr:cxnSp macro="">
      <xdr:nvCxnSpPr>
        <xdr:cNvPr id="56" name="直線コネクタ 55"/>
        <xdr:cNvCxnSpPr/>
      </xdr:nvCxnSpPr>
      <xdr:spPr>
        <a:xfrm flipV="1">
          <a:off x="4633595" y="5450840"/>
          <a:ext cx="127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57802</xdr:rowOff>
    </xdr:from>
    <xdr:ext cx="378565" cy="259045"/>
    <xdr:sp macro="" textlink="">
      <xdr:nvSpPr>
        <xdr:cNvPr id="57" name="議会費最小値テキスト"/>
        <xdr:cNvSpPr txBox="1"/>
      </xdr:nvSpPr>
      <xdr:spPr>
        <a:xfrm>
          <a:off x="4686300" y="6572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422275</xdr:colOff>
      <xdr:row>38</xdr:row>
      <xdr:rowOff>53975</xdr:rowOff>
    </xdr:from>
    <xdr:to>
      <xdr:col>6</xdr:col>
      <xdr:colOff>600075</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82567</xdr:rowOff>
    </xdr:from>
    <xdr:ext cx="378565" cy="259045"/>
    <xdr:sp macro="" textlink="">
      <xdr:nvSpPr>
        <xdr:cNvPr id="59" name="議会費最大値テキスト"/>
        <xdr:cNvSpPr txBox="1"/>
      </xdr:nvSpPr>
      <xdr:spPr>
        <a:xfrm>
          <a:off x="4686300" y="522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6</xdr:col>
      <xdr:colOff>422275</xdr:colOff>
      <xdr:row>31</xdr:row>
      <xdr:rowOff>135890</xdr:rowOff>
    </xdr:from>
    <xdr:to>
      <xdr:col>6</xdr:col>
      <xdr:colOff>600075</xdr:colOff>
      <xdr:row>31</xdr:row>
      <xdr:rowOff>135890</xdr:rowOff>
    </xdr:to>
    <xdr:cxnSp macro="">
      <xdr:nvCxnSpPr>
        <xdr:cNvPr id="60" name="直線コネクタ 59"/>
        <xdr:cNvCxnSpPr/>
      </xdr:nvCxnSpPr>
      <xdr:spPr>
        <a:xfrm>
          <a:off x="4546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128270</xdr:rowOff>
    </xdr:from>
    <xdr:to>
      <xdr:col>6</xdr:col>
      <xdr:colOff>511175</xdr:colOff>
      <xdr:row>35</xdr:row>
      <xdr:rowOff>141605</xdr:rowOff>
    </xdr:to>
    <xdr:cxnSp macro="">
      <xdr:nvCxnSpPr>
        <xdr:cNvPr id="61" name="直線コネクタ 60"/>
        <xdr:cNvCxnSpPr/>
      </xdr:nvCxnSpPr>
      <xdr:spPr>
        <a:xfrm flipV="1">
          <a:off x="3797300" y="61290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73042</xdr:rowOff>
    </xdr:from>
    <xdr:ext cx="378565" cy="259045"/>
    <xdr:sp macro="" textlink="">
      <xdr:nvSpPr>
        <xdr:cNvPr id="62" name="議会費平均値テキスト"/>
        <xdr:cNvSpPr txBox="1"/>
      </xdr:nvSpPr>
      <xdr:spPr>
        <a:xfrm>
          <a:off x="4686300" y="6073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94615</xdr:rowOff>
    </xdr:from>
    <xdr:to>
      <xdr:col>6</xdr:col>
      <xdr:colOff>561975</xdr:colOff>
      <xdr:row>36</xdr:row>
      <xdr:rowOff>24765</xdr:rowOff>
    </xdr:to>
    <xdr:sp macro="" textlink="">
      <xdr:nvSpPr>
        <xdr:cNvPr id="63" name="フローチャート : 判断 62"/>
        <xdr:cNvSpPr/>
      </xdr:nvSpPr>
      <xdr:spPr>
        <a:xfrm>
          <a:off x="45847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114935</xdr:rowOff>
    </xdr:from>
    <xdr:to>
      <xdr:col>5</xdr:col>
      <xdr:colOff>358775</xdr:colOff>
      <xdr:row>35</xdr:row>
      <xdr:rowOff>141605</xdr:rowOff>
    </xdr:to>
    <xdr:cxnSp macro="">
      <xdr:nvCxnSpPr>
        <xdr:cNvPr id="64" name="直線コネクタ 63"/>
        <xdr:cNvCxnSpPr/>
      </xdr:nvCxnSpPr>
      <xdr:spPr>
        <a:xfrm>
          <a:off x="2908300" y="61156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104140</xdr:rowOff>
    </xdr:from>
    <xdr:to>
      <xdr:col>5</xdr:col>
      <xdr:colOff>409575</xdr:colOff>
      <xdr:row>36</xdr:row>
      <xdr:rowOff>34290</xdr:rowOff>
    </xdr:to>
    <xdr:sp macro="" textlink="">
      <xdr:nvSpPr>
        <xdr:cNvPr id="65" name="フローチャート : 判断 64"/>
        <xdr:cNvSpPr/>
      </xdr:nvSpPr>
      <xdr:spPr>
        <a:xfrm>
          <a:off x="3746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25417</xdr:rowOff>
    </xdr:from>
    <xdr:ext cx="378565" cy="259045"/>
    <xdr:sp macro="" textlink="">
      <xdr:nvSpPr>
        <xdr:cNvPr id="66" name="テキスト ボックス 65"/>
        <xdr:cNvSpPr txBox="1"/>
      </xdr:nvSpPr>
      <xdr:spPr>
        <a:xfrm>
          <a:off x="35953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114935</xdr:rowOff>
    </xdr:from>
    <xdr:to>
      <xdr:col>4</xdr:col>
      <xdr:colOff>155575</xdr:colOff>
      <xdr:row>36</xdr:row>
      <xdr:rowOff>2540</xdr:rowOff>
    </xdr:to>
    <xdr:cxnSp macro="">
      <xdr:nvCxnSpPr>
        <xdr:cNvPr id="67" name="直線コネクタ 66"/>
        <xdr:cNvCxnSpPr/>
      </xdr:nvCxnSpPr>
      <xdr:spPr>
        <a:xfrm flipV="1">
          <a:off x="2019300" y="611568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132715</xdr:rowOff>
    </xdr:from>
    <xdr:to>
      <xdr:col>4</xdr:col>
      <xdr:colOff>206375</xdr:colOff>
      <xdr:row>36</xdr:row>
      <xdr:rowOff>62865</xdr:rowOff>
    </xdr:to>
    <xdr:sp macro="" textlink="">
      <xdr:nvSpPr>
        <xdr:cNvPr id="68" name="フローチャート : 判断 67"/>
        <xdr:cNvSpPr/>
      </xdr:nvSpPr>
      <xdr:spPr>
        <a:xfrm>
          <a:off x="2857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53992</xdr:rowOff>
    </xdr:from>
    <xdr:ext cx="378565" cy="259045"/>
    <xdr:sp macro="" textlink="">
      <xdr:nvSpPr>
        <xdr:cNvPr id="69" name="テキスト ボックス 68"/>
        <xdr:cNvSpPr txBox="1"/>
      </xdr:nvSpPr>
      <xdr:spPr>
        <a:xfrm>
          <a:off x="2719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139700</xdr:rowOff>
    </xdr:from>
    <xdr:to>
      <xdr:col>2</xdr:col>
      <xdr:colOff>638175</xdr:colOff>
      <xdr:row>36</xdr:row>
      <xdr:rowOff>2540</xdr:rowOff>
    </xdr:to>
    <xdr:cxnSp macro="">
      <xdr:nvCxnSpPr>
        <xdr:cNvPr id="70" name="直線コネクタ 69"/>
        <xdr:cNvCxnSpPr/>
      </xdr:nvCxnSpPr>
      <xdr:spPr>
        <a:xfrm>
          <a:off x="1130300" y="6140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157480</xdr:rowOff>
    </xdr:from>
    <xdr:to>
      <xdr:col>3</xdr:col>
      <xdr:colOff>3175</xdr:colOff>
      <xdr:row>36</xdr:row>
      <xdr:rowOff>87630</xdr:rowOff>
    </xdr:to>
    <xdr:sp macro="" textlink="">
      <xdr:nvSpPr>
        <xdr:cNvPr id="71" name="フローチャート : 判断 70"/>
        <xdr:cNvSpPr/>
      </xdr:nvSpPr>
      <xdr:spPr>
        <a:xfrm>
          <a:off x="196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78757</xdr:rowOff>
    </xdr:from>
    <xdr:ext cx="378565" cy="259045"/>
    <xdr:sp macro="" textlink="">
      <xdr:nvSpPr>
        <xdr:cNvPr id="72" name="テキスト ボックス 71"/>
        <xdr:cNvSpPr txBox="1"/>
      </xdr:nvSpPr>
      <xdr:spPr>
        <a:xfrm>
          <a:off x="1830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121285</xdr:rowOff>
    </xdr:from>
    <xdr:to>
      <xdr:col>1</xdr:col>
      <xdr:colOff>485775</xdr:colOff>
      <xdr:row>36</xdr:row>
      <xdr:rowOff>51435</xdr:rowOff>
    </xdr:to>
    <xdr:sp macro="" textlink="">
      <xdr:nvSpPr>
        <xdr:cNvPr id="73" name="フローチャート : 判断 72"/>
        <xdr:cNvSpPr/>
      </xdr:nvSpPr>
      <xdr:spPr>
        <a:xfrm>
          <a:off x="1079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42562</xdr:rowOff>
    </xdr:from>
    <xdr:ext cx="378565" cy="259045"/>
    <xdr:sp macro="" textlink="">
      <xdr:nvSpPr>
        <xdr:cNvPr id="74" name="テキスト ボックス 73"/>
        <xdr:cNvSpPr txBox="1"/>
      </xdr:nvSpPr>
      <xdr:spPr>
        <a:xfrm>
          <a:off x="941017" y="621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77470</xdr:rowOff>
    </xdr:from>
    <xdr:to>
      <xdr:col>6</xdr:col>
      <xdr:colOff>561975</xdr:colOff>
      <xdr:row>36</xdr:row>
      <xdr:rowOff>7620</xdr:rowOff>
    </xdr:to>
    <xdr:sp macro="" textlink="">
      <xdr:nvSpPr>
        <xdr:cNvPr id="80" name="円/楕円 79"/>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100347</xdr:rowOff>
    </xdr:from>
    <xdr:ext cx="378565" cy="259045"/>
    <xdr:sp macro="" textlink="">
      <xdr:nvSpPr>
        <xdr:cNvPr id="81" name="議会費該当値テキスト"/>
        <xdr:cNvSpPr txBox="1"/>
      </xdr:nvSpPr>
      <xdr:spPr>
        <a:xfrm>
          <a:off x="4686300" y="5929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90805</xdr:rowOff>
    </xdr:from>
    <xdr:to>
      <xdr:col>5</xdr:col>
      <xdr:colOff>409575</xdr:colOff>
      <xdr:row>36</xdr:row>
      <xdr:rowOff>20955</xdr:rowOff>
    </xdr:to>
    <xdr:sp macro="" textlink="">
      <xdr:nvSpPr>
        <xdr:cNvPr id="82" name="円/楕円 81"/>
        <xdr:cNvSpPr/>
      </xdr:nvSpPr>
      <xdr:spPr>
        <a:xfrm>
          <a:off x="3746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37482</xdr:rowOff>
    </xdr:from>
    <xdr:ext cx="378565" cy="259045"/>
    <xdr:sp macro="" textlink="">
      <xdr:nvSpPr>
        <xdr:cNvPr id="83" name="テキスト ボックス 82"/>
        <xdr:cNvSpPr txBox="1"/>
      </xdr:nvSpPr>
      <xdr:spPr>
        <a:xfrm>
          <a:off x="3595317" y="58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64135</xdr:rowOff>
    </xdr:from>
    <xdr:to>
      <xdr:col>4</xdr:col>
      <xdr:colOff>206375</xdr:colOff>
      <xdr:row>35</xdr:row>
      <xdr:rowOff>165735</xdr:rowOff>
    </xdr:to>
    <xdr:sp macro="" textlink="">
      <xdr:nvSpPr>
        <xdr:cNvPr id="84" name="円/楕円 83"/>
        <xdr:cNvSpPr/>
      </xdr:nvSpPr>
      <xdr:spPr>
        <a:xfrm>
          <a:off x="2857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10812</xdr:rowOff>
    </xdr:from>
    <xdr:ext cx="378565" cy="259045"/>
    <xdr:sp macro="" textlink="">
      <xdr:nvSpPr>
        <xdr:cNvPr id="85" name="テキスト ボックス 84"/>
        <xdr:cNvSpPr txBox="1"/>
      </xdr:nvSpPr>
      <xdr:spPr>
        <a:xfrm>
          <a:off x="2719017" y="5840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123190</xdr:rowOff>
    </xdr:from>
    <xdr:to>
      <xdr:col>3</xdr:col>
      <xdr:colOff>3175</xdr:colOff>
      <xdr:row>36</xdr:row>
      <xdr:rowOff>53340</xdr:rowOff>
    </xdr:to>
    <xdr:sp macro="" textlink="">
      <xdr:nvSpPr>
        <xdr:cNvPr id="86" name="円/楕円 85"/>
        <xdr:cNvSpPr/>
      </xdr:nvSpPr>
      <xdr:spPr>
        <a:xfrm>
          <a:off x="1968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69867</xdr:rowOff>
    </xdr:from>
    <xdr:ext cx="378565" cy="259045"/>
    <xdr:sp macro="" textlink="">
      <xdr:nvSpPr>
        <xdr:cNvPr id="87" name="テキスト ボックス 86"/>
        <xdr:cNvSpPr txBox="1"/>
      </xdr:nvSpPr>
      <xdr:spPr>
        <a:xfrm>
          <a:off x="1830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88900</xdr:rowOff>
    </xdr:from>
    <xdr:to>
      <xdr:col>1</xdr:col>
      <xdr:colOff>485775</xdr:colOff>
      <xdr:row>36</xdr:row>
      <xdr:rowOff>19050</xdr:rowOff>
    </xdr:to>
    <xdr:sp macro="" textlink="">
      <xdr:nvSpPr>
        <xdr:cNvPr id="88" name="円/楕円 87"/>
        <xdr:cNvSpPr/>
      </xdr:nvSpPr>
      <xdr:spPr>
        <a:xfrm>
          <a:off x="1079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35577</xdr:rowOff>
    </xdr:from>
    <xdr:ext cx="378565" cy="259045"/>
    <xdr:sp macro="" textlink="">
      <xdr:nvSpPr>
        <xdr:cNvPr id="89" name="テキスト ボックス 88"/>
        <xdr:cNvSpPr txBox="1"/>
      </xdr:nvSpPr>
      <xdr:spPr>
        <a:xfrm>
          <a:off x="941017" y="5864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45158</xdr:rowOff>
    </xdr:from>
    <xdr:to>
      <xdr:col>6</xdr:col>
      <xdr:colOff>510540</xdr:colOff>
      <xdr:row>59</xdr:row>
      <xdr:rowOff>130294</xdr:rowOff>
    </xdr:to>
    <xdr:cxnSp macro="">
      <xdr:nvCxnSpPr>
        <xdr:cNvPr id="114" name="直線コネクタ 113"/>
        <xdr:cNvCxnSpPr/>
      </xdr:nvCxnSpPr>
      <xdr:spPr>
        <a:xfrm flipV="1">
          <a:off x="4633595" y="8617658"/>
          <a:ext cx="1270" cy="162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134121</xdr:rowOff>
    </xdr:from>
    <xdr:ext cx="469744" cy="259045"/>
    <xdr:sp macro="" textlink="">
      <xdr:nvSpPr>
        <xdr:cNvPr id="115" name="総務費最小値テキスト"/>
        <xdr:cNvSpPr txBox="1"/>
      </xdr:nvSpPr>
      <xdr:spPr>
        <a:xfrm>
          <a:off x="4686300" y="10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9,038</a:t>
          </a:r>
          <a:endParaRPr kumimoji="1" lang="ja-JP" altLang="en-US" sz="1000" b="1">
            <a:latin typeface="ＭＳ Ｐゴシック"/>
          </a:endParaRPr>
        </a:p>
      </xdr:txBody>
    </xdr:sp>
    <xdr:clientData/>
  </xdr:oneCellAnchor>
  <xdr:twoCellAnchor>
    <xdr:from>
      <xdr:col>6</xdr:col>
      <xdr:colOff>422275</xdr:colOff>
      <xdr:row>59</xdr:row>
      <xdr:rowOff>130294</xdr:rowOff>
    </xdr:from>
    <xdr:to>
      <xdr:col>6</xdr:col>
      <xdr:colOff>600075</xdr:colOff>
      <xdr:row>59</xdr:row>
      <xdr:rowOff>130294</xdr:rowOff>
    </xdr:to>
    <xdr:cxnSp macro="">
      <xdr:nvCxnSpPr>
        <xdr:cNvPr id="116" name="直線コネクタ 115"/>
        <xdr:cNvCxnSpPr/>
      </xdr:nvCxnSpPr>
      <xdr:spPr>
        <a:xfrm>
          <a:off x="4546600" y="1024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163285</xdr:rowOff>
    </xdr:from>
    <xdr:ext cx="534377" cy="259045"/>
    <xdr:sp macro="" textlink="">
      <xdr:nvSpPr>
        <xdr:cNvPr id="117" name="総務費最大値テキスト"/>
        <xdr:cNvSpPr txBox="1"/>
      </xdr:nvSpPr>
      <xdr:spPr>
        <a:xfrm>
          <a:off x="4686300" y="83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58,895</a:t>
          </a:r>
          <a:endParaRPr kumimoji="1" lang="ja-JP" altLang="en-US" sz="1000" b="1">
            <a:latin typeface="ＭＳ Ｐゴシック"/>
          </a:endParaRPr>
        </a:p>
      </xdr:txBody>
    </xdr:sp>
    <xdr:clientData/>
  </xdr:oneCellAnchor>
  <xdr:twoCellAnchor>
    <xdr:from>
      <xdr:col>6</xdr:col>
      <xdr:colOff>422275</xdr:colOff>
      <xdr:row>50</xdr:row>
      <xdr:rowOff>45158</xdr:rowOff>
    </xdr:from>
    <xdr:to>
      <xdr:col>6</xdr:col>
      <xdr:colOff>600075</xdr:colOff>
      <xdr:row>50</xdr:row>
      <xdr:rowOff>45158</xdr:rowOff>
    </xdr:to>
    <xdr:cxnSp macro="">
      <xdr:nvCxnSpPr>
        <xdr:cNvPr id="118" name="直線コネクタ 117"/>
        <xdr:cNvCxnSpPr/>
      </xdr:nvCxnSpPr>
      <xdr:spPr>
        <a:xfrm>
          <a:off x="4546600" y="86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69356</xdr:rowOff>
    </xdr:from>
    <xdr:to>
      <xdr:col>6</xdr:col>
      <xdr:colOff>511175</xdr:colOff>
      <xdr:row>58</xdr:row>
      <xdr:rowOff>82485</xdr:rowOff>
    </xdr:to>
    <xdr:cxnSp macro="">
      <xdr:nvCxnSpPr>
        <xdr:cNvPr id="119" name="直線コネクタ 118"/>
        <xdr:cNvCxnSpPr/>
      </xdr:nvCxnSpPr>
      <xdr:spPr>
        <a:xfrm>
          <a:off x="3797300" y="10013456"/>
          <a:ext cx="8382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30849</xdr:rowOff>
    </xdr:from>
    <xdr:ext cx="534377" cy="259045"/>
    <xdr:sp macro="" textlink="">
      <xdr:nvSpPr>
        <xdr:cNvPr id="120" name="総務費平均値テキスト"/>
        <xdr:cNvSpPr txBox="1"/>
      </xdr:nvSpPr>
      <xdr:spPr>
        <a:xfrm>
          <a:off x="4686300" y="997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52422</xdr:rowOff>
    </xdr:from>
    <xdr:to>
      <xdr:col>6</xdr:col>
      <xdr:colOff>561975</xdr:colOff>
      <xdr:row>58</xdr:row>
      <xdr:rowOff>154022</xdr:rowOff>
    </xdr:to>
    <xdr:sp macro="" textlink="">
      <xdr:nvSpPr>
        <xdr:cNvPr id="121" name="フローチャート : 判断 120"/>
        <xdr:cNvSpPr/>
      </xdr:nvSpPr>
      <xdr:spPr>
        <a:xfrm>
          <a:off x="45847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21351</xdr:rowOff>
    </xdr:from>
    <xdr:to>
      <xdr:col>5</xdr:col>
      <xdr:colOff>358775</xdr:colOff>
      <xdr:row>58</xdr:row>
      <xdr:rowOff>69356</xdr:rowOff>
    </xdr:to>
    <xdr:cxnSp macro="">
      <xdr:nvCxnSpPr>
        <xdr:cNvPr id="122" name="直線コネクタ 121"/>
        <xdr:cNvCxnSpPr/>
      </xdr:nvCxnSpPr>
      <xdr:spPr>
        <a:xfrm>
          <a:off x="2908300" y="9794001"/>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3861</xdr:rowOff>
    </xdr:from>
    <xdr:to>
      <xdr:col>5</xdr:col>
      <xdr:colOff>409575</xdr:colOff>
      <xdr:row>58</xdr:row>
      <xdr:rowOff>105461</xdr:rowOff>
    </xdr:to>
    <xdr:sp macro="" textlink="">
      <xdr:nvSpPr>
        <xdr:cNvPr id="123" name="フローチャート : 判断 122"/>
        <xdr:cNvSpPr/>
      </xdr:nvSpPr>
      <xdr:spPr>
        <a:xfrm>
          <a:off x="3746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121988</xdr:rowOff>
    </xdr:from>
    <xdr:ext cx="534377" cy="259045"/>
    <xdr:sp macro="" textlink="">
      <xdr:nvSpPr>
        <xdr:cNvPr id="124" name="テキスト ボックス 123"/>
        <xdr:cNvSpPr txBox="1"/>
      </xdr:nvSpPr>
      <xdr:spPr>
        <a:xfrm>
          <a:off x="35174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21351</xdr:rowOff>
    </xdr:from>
    <xdr:to>
      <xdr:col>4</xdr:col>
      <xdr:colOff>155575</xdr:colOff>
      <xdr:row>57</xdr:row>
      <xdr:rowOff>51787</xdr:rowOff>
    </xdr:to>
    <xdr:cxnSp macro="">
      <xdr:nvCxnSpPr>
        <xdr:cNvPr id="125" name="直線コネクタ 124"/>
        <xdr:cNvCxnSpPr/>
      </xdr:nvCxnSpPr>
      <xdr:spPr>
        <a:xfrm flipV="1">
          <a:off x="2019300" y="9794001"/>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130505</xdr:rowOff>
    </xdr:from>
    <xdr:to>
      <xdr:col>4</xdr:col>
      <xdr:colOff>206375</xdr:colOff>
      <xdr:row>58</xdr:row>
      <xdr:rowOff>60655</xdr:rowOff>
    </xdr:to>
    <xdr:sp macro="" textlink="">
      <xdr:nvSpPr>
        <xdr:cNvPr id="126" name="フローチャート : 判断 125"/>
        <xdr:cNvSpPr/>
      </xdr:nvSpPr>
      <xdr:spPr>
        <a:xfrm>
          <a:off x="2857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51782</xdr:rowOff>
    </xdr:from>
    <xdr:ext cx="534377" cy="259045"/>
    <xdr:sp macro="" textlink="">
      <xdr:nvSpPr>
        <xdr:cNvPr id="127" name="テキスト ボックス 126"/>
        <xdr:cNvSpPr txBox="1"/>
      </xdr:nvSpPr>
      <xdr:spPr>
        <a:xfrm>
          <a:off x="2641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51787</xdr:rowOff>
    </xdr:from>
    <xdr:to>
      <xdr:col>2</xdr:col>
      <xdr:colOff>638175</xdr:colOff>
      <xdr:row>58</xdr:row>
      <xdr:rowOff>72753</xdr:rowOff>
    </xdr:to>
    <xdr:cxnSp macro="">
      <xdr:nvCxnSpPr>
        <xdr:cNvPr id="128" name="直線コネクタ 127"/>
        <xdr:cNvCxnSpPr/>
      </xdr:nvCxnSpPr>
      <xdr:spPr>
        <a:xfrm flipV="1">
          <a:off x="1130300" y="9824437"/>
          <a:ext cx="889000" cy="19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122308</xdr:rowOff>
    </xdr:from>
    <xdr:to>
      <xdr:col>3</xdr:col>
      <xdr:colOff>3175</xdr:colOff>
      <xdr:row>58</xdr:row>
      <xdr:rowOff>52458</xdr:rowOff>
    </xdr:to>
    <xdr:sp macro="" textlink="">
      <xdr:nvSpPr>
        <xdr:cNvPr id="129" name="フローチャート : 判断 128"/>
        <xdr:cNvSpPr/>
      </xdr:nvSpPr>
      <xdr:spPr>
        <a:xfrm>
          <a:off x="1968500" y="989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43585</xdr:rowOff>
    </xdr:from>
    <xdr:ext cx="534377" cy="259045"/>
    <xdr:sp macro="" textlink="">
      <xdr:nvSpPr>
        <xdr:cNvPr id="130" name="テキスト ボックス 129"/>
        <xdr:cNvSpPr txBox="1"/>
      </xdr:nvSpPr>
      <xdr:spPr>
        <a:xfrm>
          <a:off x="1752111" y="99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127109</xdr:rowOff>
    </xdr:from>
    <xdr:to>
      <xdr:col>1</xdr:col>
      <xdr:colOff>485775</xdr:colOff>
      <xdr:row>58</xdr:row>
      <xdr:rowOff>57259</xdr:rowOff>
    </xdr:to>
    <xdr:sp macro="" textlink="">
      <xdr:nvSpPr>
        <xdr:cNvPr id="131" name="フローチャート : 判断 130"/>
        <xdr:cNvSpPr/>
      </xdr:nvSpPr>
      <xdr:spPr>
        <a:xfrm>
          <a:off x="1079500" y="98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73786</xdr:rowOff>
    </xdr:from>
    <xdr:ext cx="534377" cy="259045"/>
    <xdr:sp macro="" textlink="">
      <xdr:nvSpPr>
        <xdr:cNvPr id="132" name="テキスト ボックス 131"/>
        <xdr:cNvSpPr txBox="1"/>
      </xdr:nvSpPr>
      <xdr:spPr>
        <a:xfrm>
          <a:off x="863111" y="967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31685</xdr:rowOff>
    </xdr:from>
    <xdr:to>
      <xdr:col>6</xdr:col>
      <xdr:colOff>561975</xdr:colOff>
      <xdr:row>58</xdr:row>
      <xdr:rowOff>133285</xdr:rowOff>
    </xdr:to>
    <xdr:sp macro="" textlink="">
      <xdr:nvSpPr>
        <xdr:cNvPr id="138" name="円/楕円 137"/>
        <xdr:cNvSpPr/>
      </xdr:nvSpPr>
      <xdr:spPr>
        <a:xfrm>
          <a:off x="45847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54562</xdr:rowOff>
    </xdr:from>
    <xdr:ext cx="534377" cy="259045"/>
    <xdr:sp macro="" textlink="">
      <xdr:nvSpPr>
        <xdr:cNvPr id="139" name="総務費該当値テキスト"/>
        <xdr:cNvSpPr txBox="1"/>
      </xdr:nvSpPr>
      <xdr:spPr>
        <a:xfrm>
          <a:off x="4686300" y="98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15,752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18556</xdr:rowOff>
    </xdr:from>
    <xdr:to>
      <xdr:col>5</xdr:col>
      <xdr:colOff>409575</xdr:colOff>
      <xdr:row>58</xdr:row>
      <xdr:rowOff>120156</xdr:rowOff>
    </xdr:to>
    <xdr:sp macro="" textlink="">
      <xdr:nvSpPr>
        <xdr:cNvPr id="140" name="円/楕円 139"/>
        <xdr:cNvSpPr/>
      </xdr:nvSpPr>
      <xdr:spPr>
        <a:xfrm>
          <a:off x="3746500" y="9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111283</xdr:rowOff>
    </xdr:from>
    <xdr:ext cx="534377" cy="259045"/>
    <xdr:sp macro="" textlink="">
      <xdr:nvSpPr>
        <xdr:cNvPr id="141" name="テキスト ボックス 140"/>
        <xdr:cNvSpPr txBox="1"/>
      </xdr:nvSpPr>
      <xdr:spPr>
        <a:xfrm>
          <a:off x="3517411" y="100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142001</xdr:rowOff>
    </xdr:from>
    <xdr:to>
      <xdr:col>4</xdr:col>
      <xdr:colOff>206375</xdr:colOff>
      <xdr:row>57</xdr:row>
      <xdr:rowOff>72151</xdr:rowOff>
    </xdr:to>
    <xdr:sp macro="" textlink="">
      <xdr:nvSpPr>
        <xdr:cNvPr id="142" name="円/楕円 141"/>
        <xdr:cNvSpPr/>
      </xdr:nvSpPr>
      <xdr:spPr>
        <a:xfrm>
          <a:off x="2857500" y="97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88678</xdr:rowOff>
    </xdr:from>
    <xdr:ext cx="534377" cy="259045"/>
    <xdr:sp macro="" textlink="">
      <xdr:nvSpPr>
        <xdr:cNvPr id="143" name="テキスト ボックス 142"/>
        <xdr:cNvSpPr txBox="1"/>
      </xdr:nvSpPr>
      <xdr:spPr>
        <a:xfrm>
          <a:off x="2641111" y="95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987</xdr:rowOff>
    </xdr:from>
    <xdr:to>
      <xdr:col>3</xdr:col>
      <xdr:colOff>3175</xdr:colOff>
      <xdr:row>57</xdr:row>
      <xdr:rowOff>102587</xdr:rowOff>
    </xdr:to>
    <xdr:sp macro="" textlink="">
      <xdr:nvSpPr>
        <xdr:cNvPr id="144" name="円/楕円 143"/>
        <xdr:cNvSpPr/>
      </xdr:nvSpPr>
      <xdr:spPr>
        <a:xfrm>
          <a:off x="1968500" y="97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119114</xdr:rowOff>
    </xdr:from>
    <xdr:ext cx="534377" cy="259045"/>
    <xdr:sp macro="" textlink="">
      <xdr:nvSpPr>
        <xdr:cNvPr id="145" name="テキスト ボックス 144"/>
        <xdr:cNvSpPr txBox="1"/>
      </xdr:nvSpPr>
      <xdr:spPr>
        <a:xfrm>
          <a:off x="1752111" y="95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21953</xdr:rowOff>
    </xdr:from>
    <xdr:to>
      <xdr:col>1</xdr:col>
      <xdr:colOff>485775</xdr:colOff>
      <xdr:row>58</xdr:row>
      <xdr:rowOff>123553</xdr:rowOff>
    </xdr:to>
    <xdr:sp macro="" textlink="">
      <xdr:nvSpPr>
        <xdr:cNvPr id="146" name="円/楕円 145"/>
        <xdr:cNvSpPr/>
      </xdr:nvSpPr>
      <xdr:spPr>
        <a:xfrm>
          <a:off x="1079500" y="99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114680</xdr:rowOff>
    </xdr:from>
    <xdr:ext cx="534377" cy="259045"/>
    <xdr:sp macro="" textlink="">
      <xdr:nvSpPr>
        <xdr:cNvPr id="147" name="テキスト ボックス 146"/>
        <xdr:cNvSpPr txBox="1"/>
      </xdr:nvSpPr>
      <xdr:spPr>
        <a:xfrm>
          <a:off x="863111" y="100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56807</xdr:rowOff>
    </xdr:from>
    <xdr:to>
      <xdr:col>6</xdr:col>
      <xdr:colOff>510540</xdr:colOff>
      <xdr:row>78</xdr:row>
      <xdr:rowOff>130200</xdr:rowOff>
    </xdr:to>
    <xdr:cxnSp macro="">
      <xdr:nvCxnSpPr>
        <xdr:cNvPr id="171" name="直線コネクタ 170"/>
        <xdr:cNvCxnSpPr/>
      </xdr:nvCxnSpPr>
      <xdr:spPr>
        <a:xfrm flipV="1">
          <a:off x="4633595" y="12229757"/>
          <a:ext cx="1270" cy="1273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134027</xdr:rowOff>
    </xdr:from>
    <xdr:ext cx="534377" cy="259045"/>
    <xdr:sp macro="" textlink="">
      <xdr:nvSpPr>
        <xdr:cNvPr id="172" name="民生費最小値テキスト"/>
        <xdr:cNvSpPr txBox="1"/>
      </xdr:nvSpPr>
      <xdr:spPr>
        <a:xfrm>
          <a:off x="4686300" y="135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42,909</a:t>
          </a:r>
          <a:endParaRPr kumimoji="1" lang="ja-JP" altLang="en-US" sz="1000" b="1">
            <a:latin typeface="ＭＳ Ｐゴシック"/>
          </a:endParaRPr>
        </a:p>
      </xdr:txBody>
    </xdr:sp>
    <xdr:clientData/>
  </xdr:oneCellAnchor>
  <xdr:twoCellAnchor>
    <xdr:from>
      <xdr:col>6</xdr:col>
      <xdr:colOff>422275</xdr:colOff>
      <xdr:row>78</xdr:row>
      <xdr:rowOff>130200</xdr:rowOff>
    </xdr:from>
    <xdr:to>
      <xdr:col>6</xdr:col>
      <xdr:colOff>600075</xdr:colOff>
      <xdr:row>78</xdr:row>
      <xdr:rowOff>130200</xdr:rowOff>
    </xdr:to>
    <xdr:cxnSp macro="">
      <xdr:nvCxnSpPr>
        <xdr:cNvPr id="173" name="直線コネクタ 172"/>
        <xdr:cNvCxnSpPr/>
      </xdr:nvCxnSpPr>
      <xdr:spPr>
        <a:xfrm>
          <a:off x="4546600" y="135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3484</xdr:rowOff>
    </xdr:from>
    <xdr:ext cx="599010" cy="259045"/>
    <xdr:sp macro="" textlink="">
      <xdr:nvSpPr>
        <xdr:cNvPr id="174" name="民生費最大値テキスト"/>
        <xdr:cNvSpPr txBox="1"/>
      </xdr:nvSpPr>
      <xdr:spPr>
        <a:xfrm>
          <a:off x="4686300" y="12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432,883</a:t>
          </a:r>
          <a:endParaRPr kumimoji="1" lang="ja-JP" altLang="en-US" sz="1000" b="1">
            <a:latin typeface="ＭＳ Ｐゴシック"/>
          </a:endParaRPr>
        </a:p>
      </xdr:txBody>
    </xdr:sp>
    <xdr:clientData/>
  </xdr:oneCellAnchor>
  <xdr:twoCellAnchor>
    <xdr:from>
      <xdr:col>6</xdr:col>
      <xdr:colOff>422275</xdr:colOff>
      <xdr:row>71</xdr:row>
      <xdr:rowOff>56807</xdr:rowOff>
    </xdr:from>
    <xdr:to>
      <xdr:col>6</xdr:col>
      <xdr:colOff>600075</xdr:colOff>
      <xdr:row>71</xdr:row>
      <xdr:rowOff>56807</xdr:rowOff>
    </xdr:to>
    <xdr:cxnSp macro="">
      <xdr:nvCxnSpPr>
        <xdr:cNvPr id="175" name="直線コネクタ 174"/>
        <xdr:cNvCxnSpPr/>
      </xdr:nvCxnSpPr>
      <xdr:spPr>
        <a:xfrm>
          <a:off x="4546600" y="122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111686</xdr:rowOff>
    </xdr:from>
    <xdr:to>
      <xdr:col>6</xdr:col>
      <xdr:colOff>511175</xdr:colOff>
      <xdr:row>78</xdr:row>
      <xdr:rowOff>113748</xdr:rowOff>
    </xdr:to>
    <xdr:cxnSp macro="">
      <xdr:nvCxnSpPr>
        <xdr:cNvPr id="176" name="直線コネクタ 175"/>
        <xdr:cNvCxnSpPr/>
      </xdr:nvCxnSpPr>
      <xdr:spPr>
        <a:xfrm flipV="1">
          <a:off x="3797300" y="13484786"/>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39986</xdr:rowOff>
    </xdr:from>
    <xdr:ext cx="534377" cy="259045"/>
    <xdr:sp macro="" textlink="">
      <xdr:nvSpPr>
        <xdr:cNvPr id="177" name="民生費平均値テキスト"/>
        <xdr:cNvSpPr txBox="1"/>
      </xdr:nvSpPr>
      <xdr:spPr>
        <a:xfrm>
          <a:off x="4686300" y="132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17109</xdr:rowOff>
    </xdr:from>
    <xdr:to>
      <xdr:col>6</xdr:col>
      <xdr:colOff>561975</xdr:colOff>
      <xdr:row>78</xdr:row>
      <xdr:rowOff>118709</xdr:rowOff>
    </xdr:to>
    <xdr:sp macro="" textlink="">
      <xdr:nvSpPr>
        <xdr:cNvPr id="178" name="フローチャート : 判断 177"/>
        <xdr:cNvSpPr/>
      </xdr:nvSpPr>
      <xdr:spPr>
        <a:xfrm>
          <a:off x="45847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113748</xdr:rowOff>
    </xdr:from>
    <xdr:to>
      <xdr:col>5</xdr:col>
      <xdr:colOff>358775</xdr:colOff>
      <xdr:row>78</xdr:row>
      <xdr:rowOff>122461</xdr:rowOff>
    </xdr:to>
    <xdr:cxnSp macro="">
      <xdr:nvCxnSpPr>
        <xdr:cNvPr id="179" name="直線コネクタ 178"/>
        <xdr:cNvCxnSpPr/>
      </xdr:nvCxnSpPr>
      <xdr:spPr>
        <a:xfrm flipV="1">
          <a:off x="2908300" y="13486848"/>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25803</xdr:rowOff>
    </xdr:from>
    <xdr:to>
      <xdr:col>5</xdr:col>
      <xdr:colOff>409575</xdr:colOff>
      <xdr:row>78</xdr:row>
      <xdr:rowOff>127403</xdr:rowOff>
    </xdr:to>
    <xdr:sp macro="" textlink="">
      <xdr:nvSpPr>
        <xdr:cNvPr id="180" name="フローチャート : 判断 179"/>
        <xdr:cNvSpPr/>
      </xdr:nvSpPr>
      <xdr:spPr>
        <a:xfrm>
          <a:off x="3746500" y="133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143930</xdr:rowOff>
    </xdr:from>
    <xdr:ext cx="534377" cy="259045"/>
    <xdr:sp macro="" textlink="">
      <xdr:nvSpPr>
        <xdr:cNvPr id="181" name="テキスト ボックス 180"/>
        <xdr:cNvSpPr txBox="1"/>
      </xdr:nvSpPr>
      <xdr:spPr>
        <a:xfrm>
          <a:off x="3517411" y="131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122461</xdr:rowOff>
    </xdr:from>
    <xdr:to>
      <xdr:col>4</xdr:col>
      <xdr:colOff>155575</xdr:colOff>
      <xdr:row>78</xdr:row>
      <xdr:rowOff>131598</xdr:rowOff>
    </xdr:to>
    <xdr:cxnSp macro="">
      <xdr:nvCxnSpPr>
        <xdr:cNvPr id="182" name="直線コネクタ 181"/>
        <xdr:cNvCxnSpPr/>
      </xdr:nvCxnSpPr>
      <xdr:spPr>
        <a:xfrm flipV="1">
          <a:off x="2019300" y="13495561"/>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58245</xdr:rowOff>
    </xdr:from>
    <xdr:to>
      <xdr:col>4</xdr:col>
      <xdr:colOff>206375</xdr:colOff>
      <xdr:row>78</xdr:row>
      <xdr:rowOff>159845</xdr:rowOff>
    </xdr:to>
    <xdr:sp macro="" textlink="">
      <xdr:nvSpPr>
        <xdr:cNvPr id="183" name="フローチャート : 判断 182"/>
        <xdr:cNvSpPr/>
      </xdr:nvSpPr>
      <xdr:spPr>
        <a:xfrm>
          <a:off x="2857500" y="1343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4922</xdr:rowOff>
    </xdr:from>
    <xdr:ext cx="534377" cy="259045"/>
    <xdr:sp macro="" textlink="">
      <xdr:nvSpPr>
        <xdr:cNvPr id="184" name="テキスト ボックス 183"/>
        <xdr:cNvSpPr txBox="1"/>
      </xdr:nvSpPr>
      <xdr:spPr>
        <a:xfrm>
          <a:off x="2641111" y="132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127293</xdr:rowOff>
    </xdr:from>
    <xdr:to>
      <xdr:col>2</xdr:col>
      <xdr:colOff>638175</xdr:colOff>
      <xdr:row>78</xdr:row>
      <xdr:rowOff>131598</xdr:rowOff>
    </xdr:to>
    <xdr:cxnSp macro="">
      <xdr:nvCxnSpPr>
        <xdr:cNvPr id="185" name="直線コネクタ 184"/>
        <xdr:cNvCxnSpPr/>
      </xdr:nvCxnSpPr>
      <xdr:spPr>
        <a:xfrm>
          <a:off x="1130300" y="13500393"/>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59702</xdr:rowOff>
    </xdr:from>
    <xdr:to>
      <xdr:col>3</xdr:col>
      <xdr:colOff>3175</xdr:colOff>
      <xdr:row>78</xdr:row>
      <xdr:rowOff>161302</xdr:rowOff>
    </xdr:to>
    <xdr:sp macro="" textlink="">
      <xdr:nvSpPr>
        <xdr:cNvPr id="186" name="フローチャート : 判断 185"/>
        <xdr:cNvSpPr/>
      </xdr:nvSpPr>
      <xdr:spPr>
        <a:xfrm>
          <a:off x="1968500" y="1343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6379</xdr:rowOff>
    </xdr:from>
    <xdr:ext cx="534377" cy="259045"/>
    <xdr:sp macro="" textlink="">
      <xdr:nvSpPr>
        <xdr:cNvPr id="187" name="テキスト ボックス 186"/>
        <xdr:cNvSpPr txBox="1"/>
      </xdr:nvSpPr>
      <xdr:spPr>
        <a:xfrm>
          <a:off x="1752111" y="132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54597</xdr:rowOff>
    </xdr:from>
    <xdr:to>
      <xdr:col>1</xdr:col>
      <xdr:colOff>485775</xdr:colOff>
      <xdr:row>78</xdr:row>
      <xdr:rowOff>156197</xdr:rowOff>
    </xdr:to>
    <xdr:sp macro="" textlink="">
      <xdr:nvSpPr>
        <xdr:cNvPr id="188" name="フローチャート : 判断 187"/>
        <xdr:cNvSpPr/>
      </xdr:nvSpPr>
      <xdr:spPr>
        <a:xfrm>
          <a:off x="1079500" y="134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1274</xdr:rowOff>
    </xdr:from>
    <xdr:ext cx="534377" cy="259045"/>
    <xdr:sp macro="" textlink="">
      <xdr:nvSpPr>
        <xdr:cNvPr id="189" name="テキスト ボックス 188"/>
        <xdr:cNvSpPr txBox="1"/>
      </xdr:nvSpPr>
      <xdr:spPr>
        <a:xfrm>
          <a:off x="863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60886</xdr:rowOff>
    </xdr:from>
    <xdr:to>
      <xdr:col>6</xdr:col>
      <xdr:colOff>561975</xdr:colOff>
      <xdr:row>78</xdr:row>
      <xdr:rowOff>162486</xdr:rowOff>
    </xdr:to>
    <xdr:sp macro="" textlink="">
      <xdr:nvSpPr>
        <xdr:cNvPr id="195" name="円/楕円 194"/>
        <xdr:cNvSpPr/>
      </xdr:nvSpPr>
      <xdr:spPr>
        <a:xfrm>
          <a:off x="45847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166986</xdr:rowOff>
    </xdr:from>
    <xdr:ext cx="534377" cy="259045"/>
    <xdr:sp macro="" textlink="">
      <xdr:nvSpPr>
        <xdr:cNvPr id="196" name="民生費該当値テキスト"/>
        <xdr:cNvSpPr txBox="1"/>
      </xdr:nvSpPr>
      <xdr:spPr>
        <a:xfrm>
          <a:off x="4686300" y="1336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62948</xdr:rowOff>
    </xdr:from>
    <xdr:to>
      <xdr:col>5</xdr:col>
      <xdr:colOff>409575</xdr:colOff>
      <xdr:row>78</xdr:row>
      <xdr:rowOff>164548</xdr:rowOff>
    </xdr:to>
    <xdr:sp macro="" textlink="">
      <xdr:nvSpPr>
        <xdr:cNvPr id="197" name="円/楕円 196"/>
        <xdr:cNvSpPr/>
      </xdr:nvSpPr>
      <xdr:spPr>
        <a:xfrm>
          <a:off x="3746500" y="134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155675</xdr:rowOff>
    </xdr:from>
    <xdr:ext cx="534377" cy="259045"/>
    <xdr:sp macro="" textlink="">
      <xdr:nvSpPr>
        <xdr:cNvPr id="198" name="テキスト ボックス 197"/>
        <xdr:cNvSpPr txBox="1"/>
      </xdr:nvSpPr>
      <xdr:spPr>
        <a:xfrm>
          <a:off x="3517411" y="135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71661</xdr:rowOff>
    </xdr:from>
    <xdr:to>
      <xdr:col>4</xdr:col>
      <xdr:colOff>206375</xdr:colOff>
      <xdr:row>79</xdr:row>
      <xdr:rowOff>1811</xdr:rowOff>
    </xdr:to>
    <xdr:sp macro="" textlink="">
      <xdr:nvSpPr>
        <xdr:cNvPr id="199" name="円/楕円 198"/>
        <xdr:cNvSpPr/>
      </xdr:nvSpPr>
      <xdr:spPr>
        <a:xfrm>
          <a:off x="2857500" y="134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164388</xdr:rowOff>
    </xdr:from>
    <xdr:ext cx="534377" cy="259045"/>
    <xdr:sp macro="" textlink="">
      <xdr:nvSpPr>
        <xdr:cNvPr id="200" name="テキスト ボックス 199"/>
        <xdr:cNvSpPr txBox="1"/>
      </xdr:nvSpPr>
      <xdr:spPr>
        <a:xfrm>
          <a:off x="2641111" y="135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80798</xdr:rowOff>
    </xdr:from>
    <xdr:to>
      <xdr:col>3</xdr:col>
      <xdr:colOff>3175</xdr:colOff>
      <xdr:row>79</xdr:row>
      <xdr:rowOff>10948</xdr:rowOff>
    </xdr:to>
    <xdr:sp macro="" textlink="">
      <xdr:nvSpPr>
        <xdr:cNvPr id="201" name="円/楕円 200"/>
        <xdr:cNvSpPr/>
      </xdr:nvSpPr>
      <xdr:spPr>
        <a:xfrm>
          <a:off x="1968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2075</xdr:rowOff>
    </xdr:from>
    <xdr:ext cx="534377" cy="259045"/>
    <xdr:sp macro="" textlink="">
      <xdr:nvSpPr>
        <xdr:cNvPr id="202" name="テキスト ボックス 201"/>
        <xdr:cNvSpPr txBox="1"/>
      </xdr:nvSpPr>
      <xdr:spPr>
        <a:xfrm>
          <a:off x="1752111" y="135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76493</xdr:rowOff>
    </xdr:from>
    <xdr:to>
      <xdr:col>1</xdr:col>
      <xdr:colOff>485775</xdr:colOff>
      <xdr:row>79</xdr:row>
      <xdr:rowOff>6643</xdr:rowOff>
    </xdr:to>
    <xdr:sp macro="" textlink="">
      <xdr:nvSpPr>
        <xdr:cNvPr id="203" name="円/楕円 202"/>
        <xdr:cNvSpPr/>
      </xdr:nvSpPr>
      <xdr:spPr>
        <a:xfrm>
          <a:off x="1079500" y="134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169220</xdr:rowOff>
    </xdr:from>
    <xdr:ext cx="534377" cy="259045"/>
    <xdr:sp macro="" textlink="">
      <xdr:nvSpPr>
        <xdr:cNvPr id="204" name="テキスト ボックス 203"/>
        <xdr:cNvSpPr txBox="1"/>
      </xdr:nvSpPr>
      <xdr:spPr>
        <a:xfrm>
          <a:off x="863111" y="135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6" name="正方形/長方形 205"/>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7" name="正方形/長方形 206"/>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8" name="正方形/長方形 207"/>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9" name="正方形/長方形 208"/>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6426</xdr:rowOff>
    </xdr:from>
    <xdr:to>
      <xdr:col>6</xdr:col>
      <xdr:colOff>510540</xdr:colOff>
      <xdr:row>97</xdr:row>
      <xdr:rowOff>24257</xdr:rowOff>
    </xdr:to>
    <xdr:cxnSp macro="">
      <xdr:nvCxnSpPr>
        <xdr:cNvPr id="224" name="直線コネクタ 223"/>
        <xdr:cNvCxnSpPr/>
      </xdr:nvCxnSpPr>
      <xdr:spPr>
        <a:xfrm flipV="1">
          <a:off x="4633595" y="15436926"/>
          <a:ext cx="1270" cy="12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28084</xdr:rowOff>
    </xdr:from>
    <xdr:ext cx="469744" cy="259045"/>
    <xdr:sp macro="" textlink="">
      <xdr:nvSpPr>
        <xdr:cNvPr id="225" name="衛生費最小値テキスト"/>
        <xdr:cNvSpPr txBox="1"/>
      </xdr:nvSpPr>
      <xdr:spPr>
        <a:xfrm>
          <a:off x="4686300" y="166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6,275</a:t>
          </a:r>
          <a:endParaRPr kumimoji="1" lang="ja-JP" altLang="en-US" sz="1000" b="1">
            <a:latin typeface="ＭＳ Ｐゴシック"/>
          </a:endParaRPr>
        </a:p>
      </xdr:txBody>
    </xdr:sp>
    <xdr:clientData/>
  </xdr:oneCellAnchor>
  <xdr:twoCellAnchor>
    <xdr:from>
      <xdr:col>6</xdr:col>
      <xdr:colOff>422275</xdr:colOff>
      <xdr:row>97</xdr:row>
      <xdr:rowOff>24257</xdr:rowOff>
    </xdr:from>
    <xdr:to>
      <xdr:col>6</xdr:col>
      <xdr:colOff>600075</xdr:colOff>
      <xdr:row>97</xdr:row>
      <xdr:rowOff>24257</xdr:rowOff>
    </xdr:to>
    <xdr:cxnSp macro="">
      <xdr:nvCxnSpPr>
        <xdr:cNvPr id="226" name="直線コネクタ 225"/>
        <xdr:cNvCxnSpPr/>
      </xdr:nvCxnSpPr>
      <xdr:spPr>
        <a:xfrm>
          <a:off x="4546600" y="1665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124553</xdr:rowOff>
    </xdr:from>
    <xdr:ext cx="534377" cy="259045"/>
    <xdr:sp macro="" textlink="">
      <xdr:nvSpPr>
        <xdr:cNvPr id="227" name="衛生費最大値テキスト"/>
        <xdr:cNvSpPr txBox="1"/>
      </xdr:nvSpPr>
      <xdr:spPr>
        <a:xfrm>
          <a:off x="4686300" y="152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32,915</a:t>
          </a:r>
          <a:endParaRPr kumimoji="1" lang="ja-JP" altLang="en-US" sz="1000" b="1">
            <a:latin typeface="ＭＳ Ｐゴシック"/>
          </a:endParaRPr>
        </a:p>
      </xdr:txBody>
    </xdr:sp>
    <xdr:clientData/>
  </xdr:oneCellAnchor>
  <xdr:twoCellAnchor>
    <xdr:from>
      <xdr:col>6</xdr:col>
      <xdr:colOff>422275</xdr:colOff>
      <xdr:row>90</xdr:row>
      <xdr:rowOff>6426</xdr:rowOff>
    </xdr:from>
    <xdr:to>
      <xdr:col>6</xdr:col>
      <xdr:colOff>600075</xdr:colOff>
      <xdr:row>90</xdr:row>
      <xdr:rowOff>6426</xdr:rowOff>
    </xdr:to>
    <xdr:cxnSp macro="">
      <xdr:nvCxnSpPr>
        <xdr:cNvPr id="228" name="直線コネクタ 227"/>
        <xdr:cNvCxnSpPr/>
      </xdr:nvCxnSpPr>
      <xdr:spPr>
        <a:xfrm>
          <a:off x="4546600" y="1543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57358</xdr:rowOff>
    </xdr:from>
    <xdr:to>
      <xdr:col>6</xdr:col>
      <xdr:colOff>511175</xdr:colOff>
      <xdr:row>95</xdr:row>
      <xdr:rowOff>79808</xdr:rowOff>
    </xdr:to>
    <xdr:cxnSp macro="">
      <xdr:nvCxnSpPr>
        <xdr:cNvPr id="229" name="直線コネクタ 228"/>
        <xdr:cNvCxnSpPr/>
      </xdr:nvCxnSpPr>
      <xdr:spPr>
        <a:xfrm>
          <a:off x="3797300" y="16345108"/>
          <a:ext cx="8382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97823</xdr:rowOff>
    </xdr:from>
    <xdr:ext cx="534377" cy="259045"/>
    <xdr:sp macro="" textlink="">
      <xdr:nvSpPr>
        <xdr:cNvPr id="230" name="衛生費平均値テキスト"/>
        <xdr:cNvSpPr txBox="1"/>
      </xdr:nvSpPr>
      <xdr:spPr>
        <a:xfrm>
          <a:off x="4686300" y="1638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119396</xdr:rowOff>
    </xdr:from>
    <xdr:to>
      <xdr:col>6</xdr:col>
      <xdr:colOff>561975</xdr:colOff>
      <xdr:row>96</xdr:row>
      <xdr:rowOff>49546</xdr:rowOff>
    </xdr:to>
    <xdr:sp macro="" textlink="">
      <xdr:nvSpPr>
        <xdr:cNvPr id="231" name="フローチャート : 判断 230"/>
        <xdr:cNvSpPr/>
      </xdr:nvSpPr>
      <xdr:spPr>
        <a:xfrm>
          <a:off x="45847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57358</xdr:rowOff>
    </xdr:from>
    <xdr:to>
      <xdr:col>5</xdr:col>
      <xdr:colOff>358775</xdr:colOff>
      <xdr:row>95</xdr:row>
      <xdr:rowOff>131425</xdr:rowOff>
    </xdr:to>
    <xdr:cxnSp macro="">
      <xdr:nvCxnSpPr>
        <xdr:cNvPr id="232" name="直線コネクタ 231"/>
        <xdr:cNvCxnSpPr/>
      </xdr:nvCxnSpPr>
      <xdr:spPr>
        <a:xfrm flipV="1">
          <a:off x="2908300" y="16345108"/>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107691</xdr:rowOff>
    </xdr:from>
    <xdr:to>
      <xdr:col>5</xdr:col>
      <xdr:colOff>409575</xdr:colOff>
      <xdr:row>96</xdr:row>
      <xdr:rowOff>37841</xdr:rowOff>
    </xdr:to>
    <xdr:sp macro="" textlink="">
      <xdr:nvSpPr>
        <xdr:cNvPr id="233" name="フローチャート : 判断 232"/>
        <xdr:cNvSpPr/>
      </xdr:nvSpPr>
      <xdr:spPr>
        <a:xfrm>
          <a:off x="3746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28968</xdr:rowOff>
    </xdr:from>
    <xdr:ext cx="534377" cy="259045"/>
    <xdr:sp macro="" textlink="">
      <xdr:nvSpPr>
        <xdr:cNvPr id="234" name="テキスト ボックス 233"/>
        <xdr:cNvSpPr txBox="1"/>
      </xdr:nvSpPr>
      <xdr:spPr>
        <a:xfrm>
          <a:off x="35174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131425</xdr:rowOff>
    </xdr:from>
    <xdr:to>
      <xdr:col>4</xdr:col>
      <xdr:colOff>155575</xdr:colOff>
      <xdr:row>95</xdr:row>
      <xdr:rowOff>148935</xdr:rowOff>
    </xdr:to>
    <xdr:cxnSp macro="">
      <xdr:nvCxnSpPr>
        <xdr:cNvPr id="235" name="直線コネクタ 234"/>
        <xdr:cNvCxnSpPr/>
      </xdr:nvCxnSpPr>
      <xdr:spPr>
        <a:xfrm flipV="1">
          <a:off x="2019300" y="16419175"/>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10674</xdr:rowOff>
    </xdr:from>
    <xdr:to>
      <xdr:col>4</xdr:col>
      <xdr:colOff>206375</xdr:colOff>
      <xdr:row>96</xdr:row>
      <xdr:rowOff>112274</xdr:rowOff>
    </xdr:to>
    <xdr:sp macro="" textlink="">
      <xdr:nvSpPr>
        <xdr:cNvPr id="236" name="フローチャート : 判断 235"/>
        <xdr:cNvSpPr/>
      </xdr:nvSpPr>
      <xdr:spPr>
        <a:xfrm>
          <a:off x="2857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103401</xdr:rowOff>
    </xdr:from>
    <xdr:ext cx="469744" cy="259045"/>
    <xdr:sp macro="" textlink="">
      <xdr:nvSpPr>
        <xdr:cNvPr id="237" name="テキスト ボックス 236"/>
        <xdr:cNvSpPr txBox="1"/>
      </xdr:nvSpPr>
      <xdr:spPr>
        <a:xfrm>
          <a:off x="2673427"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130967</xdr:rowOff>
    </xdr:from>
    <xdr:to>
      <xdr:col>2</xdr:col>
      <xdr:colOff>638175</xdr:colOff>
      <xdr:row>95</xdr:row>
      <xdr:rowOff>148935</xdr:rowOff>
    </xdr:to>
    <xdr:cxnSp macro="">
      <xdr:nvCxnSpPr>
        <xdr:cNvPr id="238" name="直線コネクタ 237"/>
        <xdr:cNvCxnSpPr/>
      </xdr:nvCxnSpPr>
      <xdr:spPr>
        <a:xfrm>
          <a:off x="1130300" y="16418717"/>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161137</xdr:rowOff>
    </xdr:from>
    <xdr:to>
      <xdr:col>3</xdr:col>
      <xdr:colOff>3175</xdr:colOff>
      <xdr:row>96</xdr:row>
      <xdr:rowOff>91287</xdr:rowOff>
    </xdr:to>
    <xdr:sp macro="" textlink="">
      <xdr:nvSpPr>
        <xdr:cNvPr id="239" name="フローチャート : 判断 238"/>
        <xdr:cNvSpPr/>
      </xdr:nvSpPr>
      <xdr:spPr>
        <a:xfrm>
          <a:off x="1968500" y="164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82414</xdr:rowOff>
    </xdr:from>
    <xdr:ext cx="469744" cy="259045"/>
    <xdr:sp macro="" textlink="">
      <xdr:nvSpPr>
        <xdr:cNvPr id="240" name="テキスト ボックス 239"/>
        <xdr:cNvSpPr txBox="1"/>
      </xdr:nvSpPr>
      <xdr:spPr>
        <a:xfrm>
          <a:off x="1784427" y="1654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158852</xdr:rowOff>
    </xdr:from>
    <xdr:to>
      <xdr:col>1</xdr:col>
      <xdr:colOff>485775</xdr:colOff>
      <xdr:row>96</xdr:row>
      <xdr:rowOff>89002</xdr:rowOff>
    </xdr:to>
    <xdr:sp macro="" textlink="">
      <xdr:nvSpPr>
        <xdr:cNvPr id="241" name="フローチャート : 判断 240"/>
        <xdr:cNvSpPr/>
      </xdr:nvSpPr>
      <xdr:spPr>
        <a:xfrm>
          <a:off x="1079500" y="164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80129</xdr:rowOff>
    </xdr:from>
    <xdr:ext cx="469744" cy="259045"/>
    <xdr:sp macro="" textlink="">
      <xdr:nvSpPr>
        <xdr:cNvPr id="242" name="テキスト ボックス 241"/>
        <xdr:cNvSpPr txBox="1"/>
      </xdr:nvSpPr>
      <xdr:spPr>
        <a:xfrm>
          <a:off x="895427" y="165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29008</xdr:rowOff>
    </xdr:from>
    <xdr:to>
      <xdr:col>6</xdr:col>
      <xdr:colOff>561975</xdr:colOff>
      <xdr:row>95</xdr:row>
      <xdr:rowOff>130608</xdr:rowOff>
    </xdr:to>
    <xdr:sp macro="" textlink="">
      <xdr:nvSpPr>
        <xdr:cNvPr id="248" name="円/楕円 247"/>
        <xdr:cNvSpPr/>
      </xdr:nvSpPr>
      <xdr:spPr>
        <a:xfrm>
          <a:off x="4584700" y="16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51885</xdr:rowOff>
    </xdr:from>
    <xdr:ext cx="534377" cy="259045"/>
    <xdr:sp macro="" textlink="">
      <xdr:nvSpPr>
        <xdr:cNvPr id="249" name="衛生費該当値テキスト"/>
        <xdr:cNvSpPr txBox="1"/>
      </xdr:nvSpPr>
      <xdr:spPr>
        <a:xfrm>
          <a:off x="4686300" y="1616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6558</xdr:rowOff>
    </xdr:from>
    <xdr:to>
      <xdr:col>5</xdr:col>
      <xdr:colOff>409575</xdr:colOff>
      <xdr:row>95</xdr:row>
      <xdr:rowOff>108158</xdr:rowOff>
    </xdr:to>
    <xdr:sp macro="" textlink="">
      <xdr:nvSpPr>
        <xdr:cNvPr id="250" name="円/楕円 249"/>
        <xdr:cNvSpPr/>
      </xdr:nvSpPr>
      <xdr:spPr>
        <a:xfrm>
          <a:off x="3746500" y="162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124685</xdr:rowOff>
    </xdr:from>
    <xdr:ext cx="534377" cy="259045"/>
    <xdr:sp macro="" textlink="">
      <xdr:nvSpPr>
        <xdr:cNvPr id="251" name="テキスト ボックス 250"/>
        <xdr:cNvSpPr txBox="1"/>
      </xdr:nvSpPr>
      <xdr:spPr>
        <a:xfrm>
          <a:off x="3517411" y="160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80625</xdr:rowOff>
    </xdr:from>
    <xdr:to>
      <xdr:col>4</xdr:col>
      <xdr:colOff>206375</xdr:colOff>
      <xdr:row>96</xdr:row>
      <xdr:rowOff>10775</xdr:rowOff>
    </xdr:to>
    <xdr:sp macro="" textlink="">
      <xdr:nvSpPr>
        <xdr:cNvPr id="252" name="円/楕円 251"/>
        <xdr:cNvSpPr/>
      </xdr:nvSpPr>
      <xdr:spPr>
        <a:xfrm>
          <a:off x="2857500" y="16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27302</xdr:rowOff>
    </xdr:from>
    <xdr:ext cx="534377" cy="259045"/>
    <xdr:sp macro="" textlink="">
      <xdr:nvSpPr>
        <xdr:cNvPr id="253" name="テキスト ボックス 252"/>
        <xdr:cNvSpPr txBox="1"/>
      </xdr:nvSpPr>
      <xdr:spPr>
        <a:xfrm>
          <a:off x="2641111" y="161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98135</xdr:rowOff>
    </xdr:from>
    <xdr:to>
      <xdr:col>3</xdr:col>
      <xdr:colOff>3175</xdr:colOff>
      <xdr:row>96</xdr:row>
      <xdr:rowOff>28285</xdr:rowOff>
    </xdr:to>
    <xdr:sp macro="" textlink="">
      <xdr:nvSpPr>
        <xdr:cNvPr id="254" name="円/楕円 253"/>
        <xdr:cNvSpPr/>
      </xdr:nvSpPr>
      <xdr:spPr>
        <a:xfrm>
          <a:off x="1968500" y="163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44812</xdr:rowOff>
    </xdr:from>
    <xdr:ext cx="534377" cy="259045"/>
    <xdr:sp macro="" textlink="">
      <xdr:nvSpPr>
        <xdr:cNvPr id="255" name="テキスト ボックス 254"/>
        <xdr:cNvSpPr txBox="1"/>
      </xdr:nvSpPr>
      <xdr:spPr>
        <a:xfrm>
          <a:off x="1752111" y="1616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80167</xdr:rowOff>
    </xdr:from>
    <xdr:to>
      <xdr:col>1</xdr:col>
      <xdr:colOff>485775</xdr:colOff>
      <xdr:row>96</xdr:row>
      <xdr:rowOff>10317</xdr:rowOff>
    </xdr:to>
    <xdr:sp macro="" textlink="">
      <xdr:nvSpPr>
        <xdr:cNvPr id="256" name="円/楕円 255"/>
        <xdr:cNvSpPr/>
      </xdr:nvSpPr>
      <xdr:spPr>
        <a:xfrm>
          <a:off x="1079500" y="163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26844</xdr:rowOff>
    </xdr:from>
    <xdr:ext cx="534377" cy="259045"/>
    <xdr:sp macro="" textlink="">
      <xdr:nvSpPr>
        <xdr:cNvPr id="257" name="テキスト ボックス 256"/>
        <xdr:cNvSpPr txBox="1"/>
      </xdr:nvSpPr>
      <xdr:spPr>
        <a:xfrm>
          <a:off x="863111" y="161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13589</xdr:rowOff>
    </xdr:from>
    <xdr:to>
      <xdr:col>15</xdr:col>
      <xdr:colOff>180340</xdr:colOff>
      <xdr:row>38</xdr:row>
      <xdr:rowOff>128842</xdr:rowOff>
    </xdr:to>
    <xdr:cxnSp macro="">
      <xdr:nvCxnSpPr>
        <xdr:cNvPr id="279" name="直線コネクタ 278"/>
        <xdr:cNvCxnSpPr/>
      </xdr:nvCxnSpPr>
      <xdr:spPr>
        <a:xfrm flipV="1">
          <a:off x="10475595" y="5328539"/>
          <a:ext cx="1270" cy="131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132669</xdr:rowOff>
    </xdr:from>
    <xdr:ext cx="378565" cy="259045"/>
    <xdr:sp macro="" textlink="">
      <xdr:nvSpPr>
        <xdr:cNvPr id="280" name="労働費最小値テキスト"/>
        <xdr:cNvSpPr txBox="1"/>
      </xdr:nvSpPr>
      <xdr:spPr>
        <a:xfrm>
          <a:off x="10528300" y="6647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15</xdr:col>
      <xdr:colOff>92075</xdr:colOff>
      <xdr:row>38</xdr:row>
      <xdr:rowOff>128842</xdr:rowOff>
    </xdr:from>
    <xdr:to>
      <xdr:col>15</xdr:col>
      <xdr:colOff>269875</xdr:colOff>
      <xdr:row>38</xdr:row>
      <xdr:rowOff>128842</xdr:rowOff>
    </xdr:to>
    <xdr:cxnSp macro="">
      <xdr:nvCxnSpPr>
        <xdr:cNvPr id="281" name="直線コネクタ 280"/>
        <xdr:cNvCxnSpPr/>
      </xdr:nvCxnSpPr>
      <xdr:spPr>
        <a:xfrm>
          <a:off x="10388600" y="664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131716</xdr:rowOff>
    </xdr:from>
    <xdr:ext cx="469744" cy="259045"/>
    <xdr:sp macro="" textlink="">
      <xdr:nvSpPr>
        <xdr:cNvPr id="282" name="労働費最大値テキスト"/>
        <xdr:cNvSpPr txBox="1"/>
      </xdr:nvSpPr>
      <xdr:spPr>
        <a:xfrm>
          <a:off x="10528300" y="51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a:t>
          </a:r>
          <a:endParaRPr kumimoji="1" lang="ja-JP" altLang="en-US" sz="1000" b="1">
            <a:latin typeface="ＭＳ Ｐゴシック"/>
          </a:endParaRPr>
        </a:p>
      </xdr:txBody>
    </xdr:sp>
    <xdr:clientData/>
  </xdr:oneCellAnchor>
  <xdr:twoCellAnchor>
    <xdr:from>
      <xdr:col>15</xdr:col>
      <xdr:colOff>92075</xdr:colOff>
      <xdr:row>31</xdr:row>
      <xdr:rowOff>13589</xdr:rowOff>
    </xdr:from>
    <xdr:to>
      <xdr:col>15</xdr:col>
      <xdr:colOff>269875</xdr:colOff>
      <xdr:row>31</xdr:row>
      <xdr:rowOff>13589</xdr:rowOff>
    </xdr:to>
    <xdr:cxnSp macro="">
      <xdr:nvCxnSpPr>
        <xdr:cNvPr id="283" name="直線コネクタ 282"/>
        <xdr:cNvCxnSpPr/>
      </xdr:nvCxnSpPr>
      <xdr:spPr>
        <a:xfrm>
          <a:off x="10388600" y="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151321</xdr:rowOff>
    </xdr:from>
    <xdr:to>
      <xdr:col>15</xdr:col>
      <xdr:colOff>180975</xdr:colOff>
      <xdr:row>38</xdr:row>
      <xdr:rowOff>58928</xdr:rowOff>
    </xdr:to>
    <xdr:cxnSp macro="">
      <xdr:nvCxnSpPr>
        <xdr:cNvPr id="284" name="直線コネクタ 283"/>
        <xdr:cNvCxnSpPr/>
      </xdr:nvCxnSpPr>
      <xdr:spPr>
        <a:xfrm>
          <a:off x="9639300" y="6494971"/>
          <a:ext cx="8382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132923</xdr:rowOff>
    </xdr:from>
    <xdr:ext cx="469744" cy="259045"/>
    <xdr:sp macro="" textlink="">
      <xdr:nvSpPr>
        <xdr:cNvPr id="285" name="労働費平均値テキスト"/>
        <xdr:cNvSpPr txBox="1"/>
      </xdr:nvSpPr>
      <xdr:spPr>
        <a:xfrm>
          <a:off x="10528300" y="630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110046</xdr:rowOff>
    </xdr:from>
    <xdr:to>
      <xdr:col>15</xdr:col>
      <xdr:colOff>231775</xdr:colOff>
      <xdr:row>38</xdr:row>
      <xdr:rowOff>40196</xdr:rowOff>
    </xdr:to>
    <xdr:sp macro="" textlink="">
      <xdr:nvSpPr>
        <xdr:cNvPr id="286" name="フローチャート : 判断 285"/>
        <xdr:cNvSpPr/>
      </xdr:nvSpPr>
      <xdr:spPr>
        <a:xfrm>
          <a:off x="104267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135128</xdr:rowOff>
    </xdr:from>
    <xdr:to>
      <xdr:col>14</xdr:col>
      <xdr:colOff>28575</xdr:colOff>
      <xdr:row>37</xdr:row>
      <xdr:rowOff>151321</xdr:rowOff>
    </xdr:to>
    <xdr:cxnSp macro="">
      <xdr:nvCxnSpPr>
        <xdr:cNvPr id="287" name="直線コネクタ 286"/>
        <xdr:cNvCxnSpPr/>
      </xdr:nvCxnSpPr>
      <xdr:spPr>
        <a:xfrm>
          <a:off x="8750300" y="6478778"/>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111379</xdr:rowOff>
    </xdr:from>
    <xdr:to>
      <xdr:col>14</xdr:col>
      <xdr:colOff>79375</xdr:colOff>
      <xdr:row>37</xdr:row>
      <xdr:rowOff>41529</xdr:rowOff>
    </xdr:to>
    <xdr:sp macro="" textlink="">
      <xdr:nvSpPr>
        <xdr:cNvPr id="288" name="フローチャート : 判断 287"/>
        <xdr:cNvSpPr/>
      </xdr:nvSpPr>
      <xdr:spPr>
        <a:xfrm>
          <a:off x="9588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58056</xdr:rowOff>
    </xdr:from>
    <xdr:ext cx="469744" cy="259045"/>
    <xdr:sp macro="" textlink="">
      <xdr:nvSpPr>
        <xdr:cNvPr id="289" name="テキスト ボックス 288"/>
        <xdr:cNvSpPr txBox="1"/>
      </xdr:nvSpPr>
      <xdr:spPr>
        <a:xfrm>
          <a:off x="9391727"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132652</xdr:rowOff>
    </xdr:from>
    <xdr:to>
      <xdr:col>12</xdr:col>
      <xdr:colOff>511175</xdr:colOff>
      <xdr:row>37</xdr:row>
      <xdr:rowOff>135128</xdr:rowOff>
    </xdr:to>
    <xdr:cxnSp macro="">
      <xdr:nvCxnSpPr>
        <xdr:cNvPr id="290" name="直線コネクタ 289"/>
        <xdr:cNvCxnSpPr/>
      </xdr:nvCxnSpPr>
      <xdr:spPr>
        <a:xfrm>
          <a:off x="7861300" y="6133402"/>
          <a:ext cx="889000" cy="34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108331</xdr:rowOff>
    </xdr:from>
    <xdr:to>
      <xdr:col>12</xdr:col>
      <xdr:colOff>561975</xdr:colOff>
      <xdr:row>37</xdr:row>
      <xdr:rowOff>38481</xdr:rowOff>
    </xdr:to>
    <xdr:sp macro="" textlink="">
      <xdr:nvSpPr>
        <xdr:cNvPr id="291" name="フローチャート : 判断 290"/>
        <xdr:cNvSpPr/>
      </xdr:nvSpPr>
      <xdr:spPr>
        <a:xfrm>
          <a:off x="869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55008</xdr:rowOff>
    </xdr:from>
    <xdr:ext cx="469744" cy="259045"/>
    <xdr:sp macro="" textlink="">
      <xdr:nvSpPr>
        <xdr:cNvPr id="292" name="テキスト ボックス 291"/>
        <xdr:cNvSpPr txBox="1"/>
      </xdr:nvSpPr>
      <xdr:spPr>
        <a:xfrm>
          <a:off x="8515427"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84455</xdr:rowOff>
    </xdr:from>
    <xdr:to>
      <xdr:col>11</xdr:col>
      <xdr:colOff>307975</xdr:colOff>
      <xdr:row>35</xdr:row>
      <xdr:rowOff>132652</xdr:rowOff>
    </xdr:to>
    <xdr:cxnSp macro="">
      <xdr:nvCxnSpPr>
        <xdr:cNvPr id="293" name="直線コネクタ 292"/>
        <xdr:cNvCxnSpPr/>
      </xdr:nvCxnSpPr>
      <xdr:spPr>
        <a:xfrm>
          <a:off x="6972300" y="6085205"/>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80709</xdr:rowOff>
    </xdr:from>
    <xdr:to>
      <xdr:col>11</xdr:col>
      <xdr:colOff>358775</xdr:colOff>
      <xdr:row>36</xdr:row>
      <xdr:rowOff>10859</xdr:rowOff>
    </xdr:to>
    <xdr:sp macro="" textlink="">
      <xdr:nvSpPr>
        <xdr:cNvPr id="294" name="フローチャート : 判断 293"/>
        <xdr:cNvSpPr/>
      </xdr:nvSpPr>
      <xdr:spPr>
        <a:xfrm>
          <a:off x="7810500" y="608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27386</xdr:rowOff>
    </xdr:from>
    <xdr:ext cx="469744" cy="259045"/>
    <xdr:sp macro="" textlink="">
      <xdr:nvSpPr>
        <xdr:cNvPr id="295" name="テキスト ボックス 294"/>
        <xdr:cNvSpPr txBox="1"/>
      </xdr:nvSpPr>
      <xdr:spPr>
        <a:xfrm>
          <a:off x="7626427" y="585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73470</xdr:rowOff>
    </xdr:from>
    <xdr:to>
      <xdr:col>10</xdr:col>
      <xdr:colOff>155575</xdr:colOff>
      <xdr:row>35</xdr:row>
      <xdr:rowOff>3620</xdr:rowOff>
    </xdr:to>
    <xdr:sp macro="" textlink="">
      <xdr:nvSpPr>
        <xdr:cNvPr id="296" name="フローチャート : 判断 295"/>
        <xdr:cNvSpPr/>
      </xdr:nvSpPr>
      <xdr:spPr>
        <a:xfrm>
          <a:off x="6921500" y="590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20147</xdr:rowOff>
    </xdr:from>
    <xdr:ext cx="469744" cy="259045"/>
    <xdr:sp macro="" textlink="">
      <xdr:nvSpPr>
        <xdr:cNvPr id="297" name="テキスト ボックス 296"/>
        <xdr:cNvSpPr txBox="1"/>
      </xdr:nvSpPr>
      <xdr:spPr>
        <a:xfrm>
          <a:off x="6737427" y="567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8128</xdr:rowOff>
    </xdr:from>
    <xdr:to>
      <xdr:col>15</xdr:col>
      <xdr:colOff>231775</xdr:colOff>
      <xdr:row>38</xdr:row>
      <xdr:rowOff>109728</xdr:rowOff>
    </xdr:to>
    <xdr:sp macro="" textlink="">
      <xdr:nvSpPr>
        <xdr:cNvPr id="303" name="円/楕円 302"/>
        <xdr:cNvSpPr/>
      </xdr:nvSpPr>
      <xdr:spPr>
        <a:xfrm>
          <a:off x="10426700" y="65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94505</xdr:rowOff>
    </xdr:from>
    <xdr:ext cx="378565" cy="259045"/>
    <xdr:sp macro="" textlink="">
      <xdr:nvSpPr>
        <xdr:cNvPr id="304" name="労働費該当値テキスト"/>
        <xdr:cNvSpPr txBox="1"/>
      </xdr:nvSpPr>
      <xdr:spPr>
        <a:xfrm>
          <a:off x="10528300" y="643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100521</xdr:rowOff>
    </xdr:from>
    <xdr:to>
      <xdr:col>14</xdr:col>
      <xdr:colOff>79375</xdr:colOff>
      <xdr:row>38</xdr:row>
      <xdr:rowOff>30671</xdr:rowOff>
    </xdr:to>
    <xdr:sp macro="" textlink="">
      <xdr:nvSpPr>
        <xdr:cNvPr id="305" name="円/楕円 304"/>
        <xdr:cNvSpPr/>
      </xdr:nvSpPr>
      <xdr:spPr>
        <a:xfrm>
          <a:off x="9588500" y="64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21797</xdr:rowOff>
    </xdr:from>
    <xdr:ext cx="469744" cy="259045"/>
    <xdr:sp macro="" textlink="">
      <xdr:nvSpPr>
        <xdr:cNvPr id="306" name="テキスト ボックス 305"/>
        <xdr:cNvSpPr txBox="1"/>
      </xdr:nvSpPr>
      <xdr:spPr>
        <a:xfrm>
          <a:off x="9391727" y="653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84328</xdr:rowOff>
    </xdr:from>
    <xdr:to>
      <xdr:col>12</xdr:col>
      <xdr:colOff>561975</xdr:colOff>
      <xdr:row>38</xdr:row>
      <xdr:rowOff>14478</xdr:rowOff>
    </xdr:to>
    <xdr:sp macro="" textlink="">
      <xdr:nvSpPr>
        <xdr:cNvPr id="307" name="円/楕円 306"/>
        <xdr:cNvSpPr/>
      </xdr:nvSpPr>
      <xdr:spPr>
        <a:xfrm>
          <a:off x="8699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5605</xdr:rowOff>
    </xdr:from>
    <xdr:ext cx="469744" cy="259045"/>
    <xdr:sp macro="" textlink="">
      <xdr:nvSpPr>
        <xdr:cNvPr id="308" name="テキスト ボックス 307"/>
        <xdr:cNvSpPr txBox="1"/>
      </xdr:nvSpPr>
      <xdr:spPr>
        <a:xfrm>
          <a:off x="8515427"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81852</xdr:rowOff>
    </xdr:from>
    <xdr:to>
      <xdr:col>11</xdr:col>
      <xdr:colOff>358775</xdr:colOff>
      <xdr:row>36</xdr:row>
      <xdr:rowOff>12002</xdr:rowOff>
    </xdr:to>
    <xdr:sp macro="" textlink="">
      <xdr:nvSpPr>
        <xdr:cNvPr id="309" name="円/楕円 308"/>
        <xdr:cNvSpPr/>
      </xdr:nvSpPr>
      <xdr:spPr>
        <a:xfrm>
          <a:off x="7810500" y="60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3129</xdr:rowOff>
    </xdr:from>
    <xdr:ext cx="469744" cy="259045"/>
    <xdr:sp macro="" textlink="">
      <xdr:nvSpPr>
        <xdr:cNvPr id="310" name="テキスト ボックス 309"/>
        <xdr:cNvSpPr txBox="1"/>
      </xdr:nvSpPr>
      <xdr:spPr>
        <a:xfrm>
          <a:off x="7626427" y="617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33655</xdr:rowOff>
    </xdr:from>
    <xdr:to>
      <xdr:col>10</xdr:col>
      <xdr:colOff>155575</xdr:colOff>
      <xdr:row>35</xdr:row>
      <xdr:rowOff>135255</xdr:rowOff>
    </xdr:to>
    <xdr:sp macro="" textlink="">
      <xdr:nvSpPr>
        <xdr:cNvPr id="311" name="円/楕円 310"/>
        <xdr:cNvSpPr/>
      </xdr:nvSpPr>
      <xdr:spPr>
        <a:xfrm>
          <a:off x="6921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126382</xdr:rowOff>
    </xdr:from>
    <xdr:ext cx="469744" cy="259045"/>
    <xdr:sp macro="" textlink="">
      <xdr:nvSpPr>
        <xdr:cNvPr id="312" name="テキスト ボックス 311"/>
        <xdr:cNvSpPr txBox="1"/>
      </xdr:nvSpPr>
      <xdr:spPr>
        <a:xfrm>
          <a:off x="6737427"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152616</xdr:rowOff>
    </xdr:from>
    <xdr:to>
      <xdr:col>15</xdr:col>
      <xdr:colOff>180340</xdr:colOff>
      <xdr:row>58</xdr:row>
      <xdr:rowOff>101753</xdr:rowOff>
    </xdr:to>
    <xdr:cxnSp macro="">
      <xdr:nvCxnSpPr>
        <xdr:cNvPr id="332" name="直線コネクタ 331"/>
        <xdr:cNvCxnSpPr/>
      </xdr:nvCxnSpPr>
      <xdr:spPr>
        <a:xfrm flipV="1">
          <a:off x="10475595" y="8896566"/>
          <a:ext cx="1270" cy="114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105580</xdr:rowOff>
    </xdr:from>
    <xdr:ext cx="469744" cy="259045"/>
    <xdr:sp macro="" textlink="">
      <xdr:nvSpPr>
        <xdr:cNvPr id="333" name="農林水産業費最小値テキスト"/>
        <xdr:cNvSpPr txBox="1"/>
      </xdr:nvSpPr>
      <xdr:spPr>
        <a:xfrm>
          <a:off x="10528300" y="10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a:t>
          </a:r>
          <a:endParaRPr kumimoji="1" lang="ja-JP" altLang="en-US" sz="1000" b="1">
            <a:latin typeface="ＭＳ Ｐゴシック"/>
          </a:endParaRPr>
        </a:p>
      </xdr:txBody>
    </xdr:sp>
    <xdr:clientData/>
  </xdr:oneCellAnchor>
  <xdr:twoCellAnchor>
    <xdr:from>
      <xdr:col>15</xdr:col>
      <xdr:colOff>92075</xdr:colOff>
      <xdr:row>58</xdr:row>
      <xdr:rowOff>101753</xdr:rowOff>
    </xdr:from>
    <xdr:to>
      <xdr:col>15</xdr:col>
      <xdr:colOff>269875</xdr:colOff>
      <xdr:row>58</xdr:row>
      <xdr:rowOff>101753</xdr:rowOff>
    </xdr:to>
    <xdr:cxnSp macro="">
      <xdr:nvCxnSpPr>
        <xdr:cNvPr id="334" name="直線コネクタ 333"/>
        <xdr:cNvCxnSpPr/>
      </xdr:nvCxnSpPr>
      <xdr:spPr>
        <a:xfrm>
          <a:off x="10388600" y="1004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99293</xdr:rowOff>
    </xdr:from>
    <xdr:ext cx="534377" cy="259045"/>
    <xdr:sp macro="" textlink="">
      <xdr:nvSpPr>
        <xdr:cNvPr id="335" name="農林水産業費最大値テキスト"/>
        <xdr:cNvSpPr txBox="1"/>
      </xdr:nvSpPr>
      <xdr:spPr>
        <a:xfrm>
          <a:off x="10528300" y="86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51,935</a:t>
          </a:r>
          <a:endParaRPr kumimoji="1" lang="ja-JP" altLang="en-US" sz="1000" b="1">
            <a:latin typeface="ＭＳ Ｐゴシック"/>
          </a:endParaRPr>
        </a:p>
      </xdr:txBody>
    </xdr:sp>
    <xdr:clientData/>
  </xdr:oneCellAnchor>
  <xdr:twoCellAnchor>
    <xdr:from>
      <xdr:col>15</xdr:col>
      <xdr:colOff>92075</xdr:colOff>
      <xdr:row>51</xdr:row>
      <xdr:rowOff>152616</xdr:rowOff>
    </xdr:from>
    <xdr:to>
      <xdr:col>15</xdr:col>
      <xdr:colOff>269875</xdr:colOff>
      <xdr:row>51</xdr:row>
      <xdr:rowOff>152616</xdr:rowOff>
    </xdr:to>
    <xdr:cxnSp macro="">
      <xdr:nvCxnSpPr>
        <xdr:cNvPr id="336" name="直線コネクタ 335"/>
        <xdr:cNvCxnSpPr/>
      </xdr:nvCxnSpPr>
      <xdr:spPr>
        <a:xfrm>
          <a:off x="10388600" y="88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25195</xdr:rowOff>
    </xdr:from>
    <xdr:to>
      <xdr:col>15</xdr:col>
      <xdr:colOff>180975</xdr:colOff>
      <xdr:row>57</xdr:row>
      <xdr:rowOff>30132</xdr:rowOff>
    </xdr:to>
    <xdr:cxnSp macro="">
      <xdr:nvCxnSpPr>
        <xdr:cNvPr id="337" name="直線コネクタ 336"/>
        <xdr:cNvCxnSpPr/>
      </xdr:nvCxnSpPr>
      <xdr:spPr>
        <a:xfrm flipV="1">
          <a:off x="9639300" y="9797845"/>
          <a:ext cx="8382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145485</xdr:rowOff>
    </xdr:from>
    <xdr:ext cx="534377" cy="259045"/>
    <xdr:sp macro="" textlink="">
      <xdr:nvSpPr>
        <xdr:cNvPr id="338" name="農林水産業費平均値テキスト"/>
        <xdr:cNvSpPr txBox="1"/>
      </xdr:nvSpPr>
      <xdr:spPr>
        <a:xfrm>
          <a:off x="10528300" y="974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167058</xdr:rowOff>
    </xdr:from>
    <xdr:to>
      <xdr:col>15</xdr:col>
      <xdr:colOff>231775</xdr:colOff>
      <xdr:row>57</xdr:row>
      <xdr:rowOff>97208</xdr:rowOff>
    </xdr:to>
    <xdr:sp macro="" textlink="">
      <xdr:nvSpPr>
        <xdr:cNvPr id="339" name="フローチャート : 判断 338"/>
        <xdr:cNvSpPr/>
      </xdr:nvSpPr>
      <xdr:spPr>
        <a:xfrm>
          <a:off x="104267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13581</xdr:rowOff>
    </xdr:from>
    <xdr:to>
      <xdr:col>14</xdr:col>
      <xdr:colOff>28575</xdr:colOff>
      <xdr:row>57</xdr:row>
      <xdr:rowOff>30132</xdr:rowOff>
    </xdr:to>
    <xdr:cxnSp macro="">
      <xdr:nvCxnSpPr>
        <xdr:cNvPr id="340" name="直線コネクタ 339"/>
        <xdr:cNvCxnSpPr/>
      </xdr:nvCxnSpPr>
      <xdr:spPr>
        <a:xfrm>
          <a:off x="8750300" y="9786231"/>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156794</xdr:rowOff>
    </xdr:from>
    <xdr:to>
      <xdr:col>14</xdr:col>
      <xdr:colOff>79375</xdr:colOff>
      <xdr:row>57</xdr:row>
      <xdr:rowOff>86944</xdr:rowOff>
    </xdr:to>
    <xdr:sp macro="" textlink="">
      <xdr:nvSpPr>
        <xdr:cNvPr id="341" name="フローチャート : 判断 340"/>
        <xdr:cNvSpPr/>
      </xdr:nvSpPr>
      <xdr:spPr>
        <a:xfrm>
          <a:off x="9588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78071</xdr:rowOff>
    </xdr:from>
    <xdr:ext cx="534377" cy="259045"/>
    <xdr:sp macro="" textlink="">
      <xdr:nvSpPr>
        <xdr:cNvPr id="342" name="テキスト ボックス 341"/>
        <xdr:cNvSpPr txBox="1"/>
      </xdr:nvSpPr>
      <xdr:spPr>
        <a:xfrm>
          <a:off x="93594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146512</xdr:rowOff>
    </xdr:from>
    <xdr:to>
      <xdr:col>12</xdr:col>
      <xdr:colOff>511175</xdr:colOff>
      <xdr:row>57</xdr:row>
      <xdr:rowOff>13581</xdr:rowOff>
    </xdr:to>
    <xdr:cxnSp macro="">
      <xdr:nvCxnSpPr>
        <xdr:cNvPr id="343" name="直線コネクタ 342"/>
        <xdr:cNvCxnSpPr/>
      </xdr:nvCxnSpPr>
      <xdr:spPr>
        <a:xfrm>
          <a:off x="7861300" y="9747712"/>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17988</xdr:rowOff>
    </xdr:from>
    <xdr:to>
      <xdr:col>12</xdr:col>
      <xdr:colOff>561975</xdr:colOff>
      <xdr:row>57</xdr:row>
      <xdr:rowOff>119588</xdr:rowOff>
    </xdr:to>
    <xdr:sp macro="" textlink="">
      <xdr:nvSpPr>
        <xdr:cNvPr id="344" name="フローチャート : 判断 343"/>
        <xdr:cNvSpPr/>
      </xdr:nvSpPr>
      <xdr:spPr>
        <a:xfrm>
          <a:off x="8699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110715</xdr:rowOff>
    </xdr:from>
    <xdr:ext cx="534377" cy="259045"/>
    <xdr:sp macro="" textlink="">
      <xdr:nvSpPr>
        <xdr:cNvPr id="345" name="テキスト ボックス 344"/>
        <xdr:cNvSpPr txBox="1"/>
      </xdr:nvSpPr>
      <xdr:spPr>
        <a:xfrm>
          <a:off x="8483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146512</xdr:rowOff>
    </xdr:from>
    <xdr:to>
      <xdr:col>11</xdr:col>
      <xdr:colOff>307975</xdr:colOff>
      <xdr:row>57</xdr:row>
      <xdr:rowOff>21537</xdr:rowOff>
    </xdr:to>
    <xdr:cxnSp macro="">
      <xdr:nvCxnSpPr>
        <xdr:cNvPr id="346" name="直線コネクタ 345"/>
        <xdr:cNvCxnSpPr/>
      </xdr:nvCxnSpPr>
      <xdr:spPr>
        <a:xfrm flipV="1">
          <a:off x="6972300" y="9747712"/>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10307</xdr:rowOff>
    </xdr:from>
    <xdr:to>
      <xdr:col>11</xdr:col>
      <xdr:colOff>358775</xdr:colOff>
      <xdr:row>57</xdr:row>
      <xdr:rowOff>111907</xdr:rowOff>
    </xdr:to>
    <xdr:sp macro="" textlink="">
      <xdr:nvSpPr>
        <xdr:cNvPr id="347" name="フローチャート : 判断 346"/>
        <xdr:cNvSpPr/>
      </xdr:nvSpPr>
      <xdr:spPr>
        <a:xfrm>
          <a:off x="7810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103034</xdr:rowOff>
    </xdr:from>
    <xdr:ext cx="534377" cy="259045"/>
    <xdr:sp macro="" textlink="">
      <xdr:nvSpPr>
        <xdr:cNvPr id="348" name="テキスト ボックス 347"/>
        <xdr:cNvSpPr txBox="1"/>
      </xdr:nvSpPr>
      <xdr:spPr>
        <a:xfrm>
          <a:off x="7594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31384</xdr:rowOff>
    </xdr:from>
    <xdr:to>
      <xdr:col>10</xdr:col>
      <xdr:colOff>155575</xdr:colOff>
      <xdr:row>57</xdr:row>
      <xdr:rowOff>132984</xdr:rowOff>
    </xdr:to>
    <xdr:sp macro="" textlink="">
      <xdr:nvSpPr>
        <xdr:cNvPr id="349" name="フローチャート : 判断 348"/>
        <xdr:cNvSpPr/>
      </xdr:nvSpPr>
      <xdr:spPr>
        <a:xfrm>
          <a:off x="6921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124111</xdr:rowOff>
    </xdr:from>
    <xdr:ext cx="534377" cy="259045"/>
    <xdr:sp macro="" textlink="">
      <xdr:nvSpPr>
        <xdr:cNvPr id="350" name="テキスト ボックス 349"/>
        <xdr:cNvSpPr txBox="1"/>
      </xdr:nvSpPr>
      <xdr:spPr>
        <a:xfrm>
          <a:off x="6705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145845</xdr:rowOff>
    </xdr:from>
    <xdr:to>
      <xdr:col>15</xdr:col>
      <xdr:colOff>231775</xdr:colOff>
      <xdr:row>57</xdr:row>
      <xdr:rowOff>75995</xdr:rowOff>
    </xdr:to>
    <xdr:sp macro="" textlink="">
      <xdr:nvSpPr>
        <xdr:cNvPr id="356" name="円/楕円 355"/>
        <xdr:cNvSpPr/>
      </xdr:nvSpPr>
      <xdr:spPr>
        <a:xfrm>
          <a:off x="10426700" y="97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168722</xdr:rowOff>
    </xdr:from>
    <xdr:ext cx="534377" cy="259045"/>
    <xdr:sp macro="" textlink="">
      <xdr:nvSpPr>
        <xdr:cNvPr id="357" name="農林水産業費該当値テキスト"/>
        <xdr:cNvSpPr txBox="1"/>
      </xdr:nvSpPr>
      <xdr:spPr>
        <a:xfrm>
          <a:off x="10528300" y="959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150782</xdr:rowOff>
    </xdr:from>
    <xdr:to>
      <xdr:col>14</xdr:col>
      <xdr:colOff>79375</xdr:colOff>
      <xdr:row>57</xdr:row>
      <xdr:rowOff>80932</xdr:rowOff>
    </xdr:to>
    <xdr:sp macro="" textlink="">
      <xdr:nvSpPr>
        <xdr:cNvPr id="358" name="円/楕円 357"/>
        <xdr:cNvSpPr/>
      </xdr:nvSpPr>
      <xdr:spPr>
        <a:xfrm>
          <a:off x="9588500" y="97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97459</xdr:rowOff>
    </xdr:from>
    <xdr:ext cx="534377" cy="259045"/>
    <xdr:sp macro="" textlink="">
      <xdr:nvSpPr>
        <xdr:cNvPr id="359" name="テキスト ボックス 358"/>
        <xdr:cNvSpPr txBox="1"/>
      </xdr:nvSpPr>
      <xdr:spPr>
        <a:xfrm>
          <a:off x="9359411" y="95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134231</xdr:rowOff>
    </xdr:from>
    <xdr:to>
      <xdr:col>12</xdr:col>
      <xdr:colOff>561975</xdr:colOff>
      <xdr:row>57</xdr:row>
      <xdr:rowOff>64381</xdr:rowOff>
    </xdr:to>
    <xdr:sp macro="" textlink="">
      <xdr:nvSpPr>
        <xdr:cNvPr id="360" name="円/楕円 359"/>
        <xdr:cNvSpPr/>
      </xdr:nvSpPr>
      <xdr:spPr>
        <a:xfrm>
          <a:off x="86995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80908</xdr:rowOff>
    </xdr:from>
    <xdr:ext cx="534377" cy="259045"/>
    <xdr:sp macro="" textlink="">
      <xdr:nvSpPr>
        <xdr:cNvPr id="361" name="テキスト ボックス 360"/>
        <xdr:cNvSpPr txBox="1"/>
      </xdr:nvSpPr>
      <xdr:spPr>
        <a:xfrm>
          <a:off x="8483111" y="95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95712</xdr:rowOff>
    </xdr:from>
    <xdr:to>
      <xdr:col>11</xdr:col>
      <xdr:colOff>358775</xdr:colOff>
      <xdr:row>57</xdr:row>
      <xdr:rowOff>25862</xdr:rowOff>
    </xdr:to>
    <xdr:sp macro="" textlink="">
      <xdr:nvSpPr>
        <xdr:cNvPr id="362" name="円/楕円 361"/>
        <xdr:cNvSpPr/>
      </xdr:nvSpPr>
      <xdr:spPr>
        <a:xfrm>
          <a:off x="7810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42389</xdr:rowOff>
    </xdr:from>
    <xdr:ext cx="534377" cy="259045"/>
    <xdr:sp macro="" textlink="">
      <xdr:nvSpPr>
        <xdr:cNvPr id="363" name="テキスト ボックス 362"/>
        <xdr:cNvSpPr txBox="1"/>
      </xdr:nvSpPr>
      <xdr:spPr>
        <a:xfrm>
          <a:off x="7594111" y="947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142187</xdr:rowOff>
    </xdr:from>
    <xdr:to>
      <xdr:col>10</xdr:col>
      <xdr:colOff>155575</xdr:colOff>
      <xdr:row>57</xdr:row>
      <xdr:rowOff>72337</xdr:rowOff>
    </xdr:to>
    <xdr:sp macro="" textlink="">
      <xdr:nvSpPr>
        <xdr:cNvPr id="364" name="円/楕円 363"/>
        <xdr:cNvSpPr/>
      </xdr:nvSpPr>
      <xdr:spPr>
        <a:xfrm>
          <a:off x="6921500" y="9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88864</xdr:rowOff>
    </xdr:from>
    <xdr:ext cx="534377" cy="259045"/>
    <xdr:sp macro="" textlink="">
      <xdr:nvSpPr>
        <xdr:cNvPr id="365" name="テキスト ボックス 364"/>
        <xdr:cNvSpPr txBox="1"/>
      </xdr:nvSpPr>
      <xdr:spPr>
        <a:xfrm>
          <a:off x="6705111" y="95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55480</xdr:rowOff>
    </xdr:from>
    <xdr:to>
      <xdr:col>15</xdr:col>
      <xdr:colOff>180340</xdr:colOff>
      <xdr:row>79</xdr:row>
      <xdr:rowOff>1760</xdr:rowOff>
    </xdr:to>
    <xdr:cxnSp macro="">
      <xdr:nvCxnSpPr>
        <xdr:cNvPr id="387" name="直線コネクタ 386"/>
        <xdr:cNvCxnSpPr/>
      </xdr:nvCxnSpPr>
      <xdr:spPr>
        <a:xfrm flipV="1">
          <a:off x="10475595" y="12228430"/>
          <a:ext cx="1270" cy="131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5587</xdr:rowOff>
    </xdr:from>
    <xdr:ext cx="469744" cy="259045"/>
    <xdr:sp macro="" textlink="">
      <xdr:nvSpPr>
        <xdr:cNvPr id="388" name="商工費最小値テキスト"/>
        <xdr:cNvSpPr txBox="1"/>
      </xdr:nvSpPr>
      <xdr:spPr>
        <a:xfrm>
          <a:off x="10528300" y="135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a:t>
          </a:r>
          <a:endParaRPr kumimoji="1" lang="ja-JP" altLang="en-US" sz="1000" b="1">
            <a:latin typeface="ＭＳ Ｐゴシック"/>
          </a:endParaRPr>
        </a:p>
      </xdr:txBody>
    </xdr:sp>
    <xdr:clientData/>
  </xdr:oneCellAnchor>
  <xdr:twoCellAnchor>
    <xdr:from>
      <xdr:col>15</xdr:col>
      <xdr:colOff>92075</xdr:colOff>
      <xdr:row>79</xdr:row>
      <xdr:rowOff>1760</xdr:rowOff>
    </xdr:from>
    <xdr:to>
      <xdr:col>15</xdr:col>
      <xdr:colOff>269875</xdr:colOff>
      <xdr:row>79</xdr:row>
      <xdr:rowOff>1760</xdr:rowOff>
    </xdr:to>
    <xdr:cxnSp macro="">
      <xdr:nvCxnSpPr>
        <xdr:cNvPr id="389" name="直線コネクタ 388"/>
        <xdr:cNvCxnSpPr/>
      </xdr:nvCxnSpPr>
      <xdr:spPr>
        <a:xfrm>
          <a:off x="10388600" y="1354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2157</xdr:rowOff>
    </xdr:from>
    <xdr:ext cx="534377" cy="259045"/>
    <xdr:sp macro="" textlink="">
      <xdr:nvSpPr>
        <xdr:cNvPr id="390" name="商工費最大値テキスト"/>
        <xdr:cNvSpPr txBox="1"/>
      </xdr:nvSpPr>
      <xdr:spPr>
        <a:xfrm>
          <a:off x="10528300" y="120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71,421</a:t>
          </a:r>
          <a:endParaRPr kumimoji="1" lang="ja-JP" altLang="en-US" sz="1000" b="1">
            <a:latin typeface="ＭＳ Ｐゴシック"/>
          </a:endParaRPr>
        </a:p>
      </xdr:txBody>
    </xdr:sp>
    <xdr:clientData/>
  </xdr:oneCellAnchor>
  <xdr:twoCellAnchor>
    <xdr:from>
      <xdr:col>15</xdr:col>
      <xdr:colOff>92075</xdr:colOff>
      <xdr:row>71</xdr:row>
      <xdr:rowOff>55480</xdr:rowOff>
    </xdr:from>
    <xdr:to>
      <xdr:col>15</xdr:col>
      <xdr:colOff>269875</xdr:colOff>
      <xdr:row>71</xdr:row>
      <xdr:rowOff>55480</xdr:rowOff>
    </xdr:to>
    <xdr:cxnSp macro="">
      <xdr:nvCxnSpPr>
        <xdr:cNvPr id="391" name="直線コネクタ 390"/>
        <xdr:cNvCxnSpPr/>
      </xdr:nvCxnSpPr>
      <xdr:spPr>
        <a:xfrm>
          <a:off x="10388600" y="1222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107792</xdr:rowOff>
    </xdr:from>
    <xdr:to>
      <xdr:col>15</xdr:col>
      <xdr:colOff>180975</xdr:colOff>
      <xdr:row>78</xdr:row>
      <xdr:rowOff>126288</xdr:rowOff>
    </xdr:to>
    <xdr:cxnSp macro="">
      <xdr:nvCxnSpPr>
        <xdr:cNvPr id="392" name="直線コネクタ 391"/>
        <xdr:cNvCxnSpPr/>
      </xdr:nvCxnSpPr>
      <xdr:spPr>
        <a:xfrm>
          <a:off x="9639300" y="13480892"/>
          <a:ext cx="838200" cy="1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101185</xdr:rowOff>
    </xdr:from>
    <xdr:ext cx="534377" cy="259045"/>
    <xdr:sp macro="" textlink="">
      <xdr:nvSpPr>
        <xdr:cNvPr id="393" name="商工費平均値テキスト"/>
        <xdr:cNvSpPr txBox="1"/>
      </xdr:nvSpPr>
      <xdr:spPr>
        <a:xfrm>
          <a:off x="10528300" y="12959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22,556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78308</xdr:rowOff>
    </xdr:from>
    <xdr:to>
      <xdr:col>15</xdr:col>
      <xdr:colOff>231775</xdr:colOff>
      <xdr:row>77</xdr:row>
      <xdr:rowOff>8458</xdr:rowOff>
    </xdr:to>
    <xdr:sp macro="" textlink="">
      <xdr:nvSpPr>
        <xdr:cNvPr id="394" name="フローチャート : 判断 393"/>
        <xdr:cNvSpPr/>
      </xdr:nvSpPr>
      <xdr:spPr>
        <a:xfrm>
          <a:off x="10426700" y="1310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107792</xdr:rowOff>
    </xdr:from>
    <xdr:to>
      <xdr:col>14</xdr:col>
      <xdr:colOff>28575</xdr:colOff>
      <xdr:row>78</xdr:row>
      <xdr:rowOff>125470</xdr:rowOff>
    </xdr:to>
    <xdr:cxnSp macro="">
      <xdr:nvCxnSpPr>
        <xdr:cNvPr id="395" name="直線コネクタ 394"/>
        <xdr:cNvCxnSpPr/>
      </xdr:nvCxnSpPr>
      <xdr:spPr>
        <a:xfrm flipV="1">
          <a:off x="8750300" y="13480892"/>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27215</xdr:rowOff>
    </xdr:from>
    <xdr:to>
      <xdr:col>14</xdr:col>
      <xdr:colOff>79375</xdr:colOff>
      <xdr:row>76</xdr:row>
      <xdr:rowOff>128815</xdr:rowOff>
    </xdr:to>
    <xdr:sp macro="" textlink="">
      <xdr:nvSpPr>
        <xdr:cNvPr id="396" name="フローチャート : 判断 395"/>
        <xdr:cNvSpPr/>
      </xdr:nvSpPr>
      <xdr:spPr>
        <a:xfrm>
          <a:off x="95885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145343</xdr:rowOff>
    </xdr:from>
    <xdr:ext cx="534377" cy="259045"/>
    <xdr:sp macro="" textlink="">
      <xdr:nvSpPr>
        <xdr:cNvPr id="397" name="テキスト ボックス 396"/>
        <xdr:cNvSpPr txBox="1"/>
      </xdr:nvSpPr>
      <xdr:spPr>
        <a:xfrm>
          <a:off x="9359411" y="128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125470</xdr:rowOff>
    </xdr:from>
    <xdr:to>
      <xdr:col>12</xdr:col>
      <xdr:colOff>511175</xdr:colOff>
      <xdr:row>78</xdr:row>
      <xdr:rowOff>137319</xdr:rowOff>
    </xdr:to>
    <xdr:cxnSp macro="">
      <xdr:nvCxnSpPr>
        <xdr:cNvPr id="398" name="直線コネクタ 397"/>
        <xdr:cNvCxnSpPr/>
      </xdr:nvCxnSpPr>
      <xdr:spPr>
        <a:xfrm flipV="1">
          <a:off x="7861300" y="13498570"/>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32607</xdr:rowOff>
    </xdr:from>
    <xdr:to>
      <xdr:col>12</xdr:col>
      <xdr:colOff>561975</xdr:colOff>
      <xdr:row>76</xdr:row>
      <xdr:rowOff>134207</xdr:rowOff>
    </xdr:to>
    <xdr:sp macro="" textlink="">
      <xdr:nvSpPr>
        <xdr:cNvPr id="399" name="フローチャート : 判断 398"/>
        <xdr:cNvSpPr/>
      </xdr:nvSpPr>
      <xdr:spPr>
        <a:xfrm>
          <a:off x="8699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150734</xdr:rowOff>
    </xdr:from>
    <xdr:ext cx="534377" cy="259045"/>
    <xdr:sp macro="" textlink="">
      <xdr:nvSpPr>
        <xdr:cNvPr id="400" name="テキスト ボックス 399"/>
        <xdr:cNvSpPr txBox="1"/>
      </xdr:nvSpPr>
      <xdr:spPr>
        <a:xfrm>
          <a:off x="8483111" y="12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132804</xdr:rowOff>
    </xdr:from>
    <xdr:to>
      <xdr:col>11</xdr:col>
      <xdr:colOff>307975</xdr:colOff>
      <xdr:row>78</xdr:row>
      <xdr:rowOff>137319</xdr:rowOff>
    </xdr:to>
    <xdr:cxnSp macro="">
      <xdr:nvCxnSpPr>
        <xdr:cNvPr id="401" name="直線コネクタ 400"/>
        <xdr:cNvCxnSpPr/>
      </xdr:nvCxnSpPr>
      <xdr:spPr>
        <a:xfrm>
          <a:off x="6972300" y="13505904"/>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145079</xdr:rowOff>
    </xdr:from>
    <xdr:to>
      <xdr:col>11</xdr:col>
      <xdr:colOff>358775</xdr:colOff>
      <xdr:row>76</xdr:row>
      <xdr:rowOff>75230</xdr:rowOff>
    </xdr:to>
    <xdr:sp macro="" textlink="">
      <xdr:nvSpPr>
        <xdr:cNvPr id="402" name="フローチャート : 判断 401"/>
        <xdr:cNvSpPr/>
      </xdr:nvSpPr>
      <xdr:spPr>
        <a:xfrm>
          <a:off x="7810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91756</xdr:rowOff>
    </xdr:from>
    <xdr:ext cx="534377" cy="259045"/>
    <xdr:sp macro="" textlink="">
      <xdr:nvSpPr>
        <xdr:cNvPr id="403" name="テキスト ボックス 402"/>
        <xdr:cNvSpPr txBox="1"/>
      </xdr:nvSpPr>
      <xdr:spPr>
        <a:xfrm>
          <a:off x="7594111" y="127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95777</xdr:rowOff>
    </xdr:from>
    <xdr:to>
      <xdr:col>10</xdr:col>
      <xdr:colOff>155575</xdr:colOff>
      <xdr:row>76</xdr:row>
      <xdr:rowOff>25927</xdr:rowOff>
    </xdr:to>
    <xdr:sp macro="" textlink="">
      <xdr:nvSpPr>
        <xdr:cNvPr id="404" name="フローチャート : 判断 403"/>
        <xdr:cNvSpPr/>
      </xdr:nvSpPr>
      <xdr:spPr>
        <a:xfrm>
          <a:off x="6921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42454</xdr:rowOff>
    </xdr:from>
    <xdr:ext cx="534377" cy="259045"/>
    <xdr:sp macro="" textlink="">
      <xdr:nvSpPr>
        <xdr:cNvPr id="405" name="テキスト ボックス 404"/>
        <xdr:cNvSpPr txBox="1"/>
      </xdr:nvSpPr>
      <xdr:spPr>
        <a:xfrm>
          <a:off x="6705111" y="12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75488</xdr:rowOff>
    </xdr:from>
    <xdr:to>
      <xdr:col>15</xdr:col>
      <xdr:colOff>231775</xdr:colOff>
      <xdr:row>79</xdr:row>
      <xdr:rowOff>5638</xdr:rowOff>
    </xdr:to>
    <xdr:sp macro="" textlink="">
      <xdr:nvSpPr>
        <xdr:cNvPr id="411" name="円/楕円 410"/>
        <xdr:cNvSpPr/>
      </xdr:nvSpPr>
      <xdr:spPr>
        <a:xfrm>
          <a:off x="104267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161865</xdr:rowOff>
    </xdr:from>
    <xdr:ext cx="469744" cy="259045"/>
    <xdr:sp macro="" textlink="">
      <xdr:nvSpPr>
        <xdr:cNvPr id="412" name="商工費該当値テキスト"/>
        <xdr:cNvSpPr txBox="1"/>
      </xdr:nvSpPr>
      <xdr:spPr>
        <a:xfrm>
          <a:off x="10528300" y="133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56992</xdr:rowOff>
    </xdr:from>
    <xdr:to>
      <xdr:col>14</xdr:col>
      <xdr:colOff>79375</xdr:colOff>
      <xdr:row>78</xdr:row>
      <xdr:rowOff>158592</xdr:rowOff>
    </xdr:to>
    <xdr:sp macro="" textlink="">
      <xdr:nvSpPr>
        <xdr:cNvPr id="413" name="円/楕円 412"/>
        <xdr:cNvSpPr/>
      </xdr:nvSpPr>
      <xdr:spPr>
        <a:xfrm>
          <a:off x="9588500" y="134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149719</xdr:rowOff>
    </xdr:from>
    <xdr:ext cx="469744" cy="259045"/>
    <xdr:sp macro="" textlink="">
      <xdr:nvSpPr>
        <xdr:cNvPr id="414" name="テキスト ボックス 413"/>
        <xdr:cNvSpPr txBox="1"/>
      </xdr:nvSpPr>
      <xdr:spPr>
        <a:xfrm>
          <a:off x="9391727" y="13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74670</xdr:rowOff>
    </xdr:from>
    <xdr:to>
      <xdr:col>12</xdr:col>
      <xdr:colOff>561975</xdr:colOff>
      <xdr:row>79</xdr:row>
      <xdr:rowOff>4820</xdr:rowOff>
    </xdr:to>
    <xdr:sp macro="" textlink="">
      <xdr:nvSpPr>
        <xdr:cNvPr id="415" name="円/楕円 414"/>
        <xdr:cNvSpPr/>
      </xdr:nvSpPr>
      <xdr:spPr>
        <a:xfrm>
          <a:off x="8699500" y="13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167397</xdr:rowOff>
    </xdr:from>
    <xdr:ext cx="469744" cy="259045"/>
    <xdr:sp macro="" textlink="">
      <xdr:nvSpPr>
        <xdr:cNvPr id="416" name="テキスト ボックス 415"/>
        <xdr:cNvSpPr txBox="1"/>
      </xdr:nvSpPr>
      <xdr:spPr>
        <a:xfrm>
          <a:off x="8515427" y="1354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86519</xdr:rowOff>
    </xdr:from>
    <xdr:to>
      <xdr:col>11</xdr:col>
      <xdr:colOff>358775</xdr:colOff>
      <xdr:row>79</xdr:row>
      <xdr:rowOff>16669</xdr:rowOff>
    </xdr:to>
    <xdr:sp macro="" textlink="">
      <xdr:nvSpPr>
        <xdr:cNvPr id="417" name="円/楕円 416"/>
        <xdr:cNvSpPr/>
      </xdr:nvSpPr>
      <xdr:spPr>
        <a:xfrm>
          <a:off x="7810500" y="134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7796</xdr:rowOff>
    </xdr:from>
    <xdr:ext cx="469744" cy="259045"/>
    <xdr:sp macro="" textlink="">
      <xdr:nvSpPr>
        <xdr:cNvPr id="418" name="テキスト ボックス 417"/>
        <xdr:cNvSpPr txBox="1"/>
      </xdr:nvSpPr>
      <xdr:spPr>
        <a:xfrm>
          <a:off x="7626427" y="1355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82004</xdr:rowOff>
    </xdr:from>
    <xdr:to>
      <xdr:col>10</xdr:col>
      <xdr:colOff>155575</xdr:colOff>
      <xdr:row>79</xdr:row>
      <xdr:rowOff>12154</xdr:rowOff>
    </xdr:to>
    <xdr:sp macro="" textlink="">
      <xdr:nvSpPr>
        <xdr:cNvPr id="419" name="円/楕円 418"/>
        <xdr:cNvSpPr/>
      </xdr:nvSpPr>
      <xdr:spPr>
        <a:xfrm>
          <a:off x="6921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3281</xdr:rowOff>
    </xdr:from>
    <xdr:ext cx="469744" cy="259045"/>
    <xdr:sp macro="" textlink="">
      <xdr:nvSpPr>
        <xdr:cNvPr id="420" name="テキスト ボックス 419"/>
        <xdr:cNvSpPr txBox="1"/>
      </xdr:nvSpPr>
      <xdr:spPr>
        <a:xfrm>
          <a:off x="6737427"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54635</xdr:rowOff>
    </xdr:from>
    <xdr:to>
      <xdr:col>15</xdr:col>
      <xdr:colOff>180340</xdr:colOff>
      <xdr:row>98</xdr:row>
      <xdr:rowOff>75312</xdr:rowOff>
    </xdr:to>
    <xdr:cxnSp macro="">
      <xdr:nvCxnSpPr>
        <xdr:cNvPr id="442" name="直線コネクタ 441"/>
        <xdr:cNvCxnSpPr/>
      </xdr:nvCxnSpPr>
      <xdr:spPr>
        <a:xfrm flipV="1">
          <a:off x="10475595" y="15485135"/>
          <a:ext cx="1270" cy="1392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79139</xdr:rowOff>
    </xdr:from>
    <xdr:ext cx="534377" cy="259045"/>
    <xdr:sp macro="" textlink="">
      <xdr:nvSpPr>
        <xdr:cNvPr id="443" name="土木費最小値テキスト"/>
        <xdr:cNvSpPr txBox="1"/>
      </xdr:nvSpPr>
      <xdr:spPr>
        <a:xfrm>
          <a:off x="10528300"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11,070</a:t>
          </a:r>
          <a:endParaRPr kumimoji="1" lang="ja-JP" altLang="en-US" sz="1000" b="1">
            <a:latin typeface="ＭＳ Ｐゴシック"/>
          </a:endParaRPr>
        </a:p>
      </xdr:txBody>
    </xdr:sp>
    <xdr:clientData/>
  </xdr:oneCellAnchor>
  <xdr:twoCellAnchor>
    <xdr:from>
      <xdr:col>15</xdr:col>
      <xdr:colOff>92075</xdr:colOff>
      <xdr:row>98</xdr:row>
      <xdr:rowOff>75312</xdr:rowOff>
    </xdr:from>
    <xdr:to>
      <xdr:col>15</xdr:col>
      <xdr:colOff>269875</xdr:colOff>
      <xdr:row>98</xdr:row>
      <xdr:rowOff>75312</xdr:rowOff>
    </xdr:to>
    <xdr:cxnSp macro="">
      <xdr:nvCxnSpPr>
        <xdr:cNvPr id="444" name="直線コネクタ 443"/>
        <xdr:cNvCxnSpPr/>
      </xdr:nvCxnSpPr>
      <xdr:spPr>
        <a:xfrm>
          <a:off x="10388600" y="168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1312</xdr:rowOff>
    </xdr:from>
    <xdr:ext cx="599010" cy="259045"/>
    <xdr:sp macro="" textlink="">
      <xdr:nvSpPr>
        <xdr:cNvPr id="445" name="土木費最大値テキスト"/>
        <xdr:cNvSpPr txBox="1"/>
      </xdr:nvSpPr>
      <xdr:spPr>
        <a:xfrm>
          <a:off x="10528300" y="152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120,698</a:t>
          </a:r>
          <a:endParaRPr kumimoji="1" lang="ja-JP" altLang="en-US" sz="1000" b="1">
            <a:latin typeface="ＭＳ Ｐゴシック"/>
          </a:endParaRPr>
        </a:p>
      </xdr:txBody>
    </xdr:sp>
    <xdr:clientData/>
  </xdr:oneCellAnchor>
  <xdr:twoCellAnchor>
    <xdr:from>
      <xdr:col>15</xdr:col>
      <xdr:colOff>92075</xdr:colOff>
      <xdr:row>90</xdr:row>
      <xdr:rowOff>54635</xdr:rowOff>
    </xdr:from>
    <xdr:to>
      <xdr:col>15</xdr:col>
      <xdr:colOff>269875</xdr:colOff>
      <xdr:row>90</xdr:row>
      <xdr:rowOff>54635</xdr:rowOff>
    </xdr:to>
    <xdr:cxnSp macro="">
      <xdr:nvCxnSpPr>
        <xdr:cNvPr id="446" name="直線コネクタ 445"/>
        <xdr:cNvCxnSpPr/>
      </xdr:nvCxnSpPr>
      <xdr:spPr>
        <a:xfrm>
          <a:off x="10388600" y="154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2236</xdr:rowOff>
    </xdr:from>
    <xdr:to>
      <xdr:col>15</xdr:col>
      <xdr:colOff>180975</xdr:colOff>
      <xdr:row>97</xdr:row>
      <xdr:rowOff>6680</xdr:rowOff>
    </xdr:to>
    <xdr:cxnSp macro="">
      <xdr:nvCxnSpPr>
        <xdr:cNvPr id="447" name="直線コネクタ 446"/>
        <xdr:cNvCxnSpPr/>
      </xdr:nvCxnSpPr>
      <xdr:spPr>
        <a:xfrm>
          <a:off x="9639300" y="16632886"/>
          <a:ext cx="8382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109148</xdr:rowOff>
    </xdr:from>
    <xdr:ext cx="534377" cy="259045"/>
    <xdr:sp macro="" textlink="">
      <xdr:nvSpPr>
        <xdr:cNvPr id="448" name="土木費平均値テキスト"/>
        <xdr:cNvSpPr txBox="1"/>
      </xdr:nvSpPr>
      <xdr:spPr>
        <a:xfrm>
          <a:off x="10528300" y="16568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130721</xdr:rowOff>
    </xdr:from>
    <xdr:to>
      <xdr:col>15</xdr:col>
      <xdr:colOff>231775</xdr:colOff>
      <xdr:row>97</xdr:row>
      <xdr:rowOff>60871</xdr:rowOff>
    </xdr:to>
    <xdr:sp macro="" textlink="">
      <xdr:nvSpPr>
        <xdr:cNvPr id="449" name="フローチャート : 判断 448"/>
        <xdr:cNvSpPr/>
      </xdr:nvSpPr>
      <xdr:spPr>
        <a:xfrm>
          <a:off x="104267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108889</xdr:rowOff>
    </xdr:from>
    <xdr:to>
      <xdr:col>14</xdr:col>
      <xdr:colOff>28575</xdr:colOff>
      <xdr:row>97</xdr:row>
      <xdr:rowOff>2236</xdr:rowOff>
    </xdr:to>
    <xdr:cxnSp macro="">
      <xdr:nvCxnSpPr>
        <xdr:cNvPr id="450" name="直線コネクタ 449"/>
        <xdr:cNvCxnSpPr/>
      </xdr:nvCxnSpPr>
      <xdr:spPr>
        <a:xfrm>
          <a:off x="8750300" y="16568089"/>
          <a:ext cx="889000" cy="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152870</xdr:rowOff>
    </xdr:from>
    <xdr:to>
      <xdr:col>14</xdr:col>
      <xdr:colOff>79375</xdr:colOff>
      <xdr:row>97</xdr:row>
      <xdr:rowOff>83020</xdr:rowOff>
    </xdr:to>
    <xdr:sp macro="" textlink="">
      <xdr:nvSpPr>
        <xdr:cNvPr id="451" name="フローチャート : 判断 450"/>
        <xdr:cNvSpPr/>
      </xdr:nvSpPr>
      <xdr:spPr>
        <a:xfrm>
          <a:off x="9588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74147</xdr:rowOff>
    </xdr:from>
    <xdr:ext cx="534377" cy="259045"/>
    <xdr:sp macro="" textlink="">
      <xdr:nvSpPr>
        <xdr:cNvPr id="452" name="テキスト ボックス 451"/>
        <xdr:cNvSpPr txBox="1"/>
      </xdr:nvSpPr>
      <xdr:spPr>
        <a:xfrm>
          <a:off x="93594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94044</xdr:rowOff>
    </xdr:from>
    <xdr:to>
      <xdr:col>12</xdr:col>
      <xdr:colOff>511175</xdr:colOff>
      <xdr:row>96</xdr:row>
      <xdr:rowOff>108889</xdr:rowOff>
    </xdr:to>
    <xdr:cxnSp macro="">
      <xdr:nvCxnSpPr>
        <xdr:cNvPr id="453" name="直線コネクタ 452"/>
        <xdr:cNvCxnSpPr/>
      </xdr:nvCxnSpPr>
      <xdr:spPr>
        <a:xfrm>
          <a:off x="7861300" y="16553244"/>
          <a:ext cx="8890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143066</xdr:rowOff>
    </xdr:from>
    <xdr:to>
      <xdr:col>12</xdr:col>
      <xdr:colOff>561975</xdr:colOff>
      <xdr:row>97</xdr:row>
      <xdr:rowOff>73216</xdr:rowOff>
    </xdr:to>
    <xdr:sp macro="" textlink="">
      <xdr:nvSpPr>
        <xdr:cNvPr id="454" name="フローチャート : 判断 453"/>
        <xdr:cNvSpPr/>
      </xdr:nvSpPr>
      <xdr:spPr>
        <a:xfrm>
          <a:off x="8699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64343</xdr:rowOff>
    </xdr:from>
    <xdr:ext cx="534377" cy="259045"/>
    <xdr:sp macro="" textlink="">
      <xdr:nvSpPr>
        <xdr:cNvPr id="455" name="テキスト ボックス 454"/>
        <xdr:cNvSpPr txBox="1"/>
      </xdr:nvSpPr>
      <xdr:spPr>
        <a:xfrm>
          <a:off x="8483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94044</xdr:rowOff>
    </xdr:from>
    <xdr:to>
      <xdr:col>11</xdr:col>
      <xdr:colOff>307975</xdr:colOff>
      <xdr:row>96</xdr:row>
      <xdr:rowOff>115112</xdr:rowOff>
    </xdr:to>
    <xdr:cxnSp macro="">
      <xdr:nvCxnSpPr>
        <xdr:cNvPr id="456" name="直線コネクタ 455"/>
        <xdr:cNvCxnSpPr/>
      </xdr:nvCxnSpPr>
      <xdr:spPr>
        <a:xfrm flipV="1">
          <a:off x="6972300" y="16553244"/>
          <a:ext cx="889000" cy="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147613</xdr:rowOff>
    </xdr:from>
    <xdr:to>
      <xdr:col>11</xdr:col>
      <xdr:colOff>358775</xdr:colOff>
      <xdr:row>97</xdr:row>
      <xdr:rowOff>77763</xdr:rowOff>
    </xdr:to>
    <xdr:sp macro="" textlink="">
      <xdr:nvSpPr>
        <xdr:cNvPr id="457" name="フローチャート : 判断 456"/>
        <xdr:cNvSpPr/>
      </xdr:nvSpPr>
      <xdr:spPr>
        <a:xfrm>
          <a:off x="7810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68890</xdr:rowOff>
    </xdr:from>
    <xdr:ext cx="534377" cy="259045"/>
    <xdr:sp macro="" textlink="">
      <xdr:nvSpPr>
        <xdr:cNvPr id="458" name="テキスト ボックス 457"/>
        <xdr:cNvSpPr txBox="1"/>
      </xdr:nvSpPr>
      <xdr:spPr>
        <a:xfrm>
          <a:off x="7594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161886</xdr:rowOff>
    </xdr:from>
    <xdr:to>
      <xdr:col>10</xdr:col>
      <xdr:colOff>155575</xdr:colOff>
      <xdr:row>97</xdr:row>
      <xdr:rowOff>92036</xdr:rowOff>
    </xdr:to>
    <xdr:sp macro="" textlink="">
      <xdr:nvSpPr>
        <xdr:cNvPr id="459" name="フローチャート : 判断 458"/>
        <xdr:cNvSpPr/>
      </xdr:nvSpPr>
      <xdr:spPr>
        <a:xfrm>
          <a:off x="6921500" y="1662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83163</xdr:rowOff>
    </xdr:from>
    <xdr:ext cx="534377" cy="259045"/>
    <xdr:sp macro="" textlink="">
      <xdr:nvSpPr>
        <xdr:cNvPr id="460" name="テキスト ボックス 459"/>
        <xdr:cNvSpPr txBox="1"/>
      </xdr:nvSpPr>
      <xdr:spPr>
        <a:xfrm>
          <a:off x="6705111" y="1671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127330</xdr:rowOff>
    </xdr:from>
    <xdr:to>
      <xdr:col>15</xdr:col>
      <xdr:colOff>231775</xdr:colOff>
      <xdr:row>97</xdr:row>
      <xdr:rowOff>57480</xdr:rowOff>
    </xdr:to>
    <xdr:sp macro="" textlink="">
      <xdr:nvSpPr>
        <xdr:cNvPr id="466" name="円/楕円 465"/>
        <xdr:cNvSpPr/>
      </xdr:nvSpPr>
      <xdr:spPr>
        <a:xfrm>
          <a:off x="10426700" y="165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150207</xdr:rowOff>
    </xdr:from>
    <xdr:ext cx="534377" cy="259045"/>
    <xdr:sp macro="" textlink="">
      <xdr:nvSpPr>
        <xdr:cNvPr id="467" name="土木費該当値テキスト"/>
        <xdr:cNvSpPr txBox="1"/>
      </xdr:nvSpPr>
      <xdr:spPr>
        <a:xfrm>
          <a:off x="10528300" y="164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122886</xdr:rowOff>
    </xdr:from>
    <xdr:to>
      <xdr:col>14</xdr:col>
      <xdr:colOff>79375</xdr:colOff>
      <xdr:row>97</xdr:row>
      <xdr:rowOff>53036</xdr:rowOff>
    </xdr:to>
    <xdr:sp macro="" textlink="">
      <xdr:nvSpPr>
        <xdr:cNvPr id="468" name="円/楕円 467"/>
        <xdr:cNvSpPr/>
      </xdr:nvSpPr>
      <xdr:spPr>
        <a:xfrm>
          <a:off x="9588500" y="165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69563</xdr:rowOff>
    </xdr:from>
    <xdr:ext cx="534377" cy="259045"/>
    <xdr:sp macro="" textlink="">
      <xdr:nvSpPr>
        <xdr:cNvPr id="469" name="テキスト ボックス 468"/>
        <xdr:cNvSpPr txBox="1"/>
      </xdr:nvSpPr>
      <xdr:spPr>
        <a:xfrm>
          <a:off x="9359411" y="1635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58089</xdr:rowOff>
    </xdr:from>
    <xdr:to>
      <xdr:col>12</xdr:col>
      <xdr:colOff>561975</xdr:colOff>
      <xdr:row>96</xdr:row>
      <xdr:rowOff>159689</xdr:rowOff>
    </xdr:to>
    <xdr:sp macro="" textlink="">
      <xdr:nvSpPr>
        <xdr:cNvPr id="470" name="円/楕円 469"/>
        <xdr:cNvSpPr/>
      </xdr:nvSpPr>
      <xdr:spPr>
        <a:xfrm>
          <a:off x="8699500" y="165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4766</xdr:rowOff>
    </xdr:from>
    <xdr:ext cx="534377" cy="259045"/>
    <xdr:sp macro="" textlink="">
      <xdr:nvSpPr>
        <xdr:cNvPr id="471" name="テキスト ボックス 470"/>
        <xdr:cNvSpPr txBox="1"/>
      </xdr:nvSpPr>
      <xdr:spPr>
        <a:xfrm>
          <a:off x="8483111" y="162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43244</xdr:rowOff>
    </xdr:from>
    <xdr:to>
      <xdr:col>11</xdr:col>
      <xdr:colOff>358775</xdr:colOff>
      <xdr:row>96</xdr:row>
      <xdr:rowOff>144844</xdr:rowOff>
    </xdr:to>
    <xdr:sp macro="" textlink="">
      <xdr:nvSpPr>
        <xdr:cNvPr id="472" name="円/楕円 471"/>
        <xdr:cNvSpPr/>
      </xdr:nvSpPr>
      <xdr:spPr>
        <a:xfrm>
          <a:off x="7810500" y="165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161371</xdr:rowOff>
    </xdr:from>
    <xdr:ext cx="534377" cy="259045"/>
    <xdr:sp macro="" textlink="">
      <xdr:nvSpPr>
        <xdr:cNvPr id="473" name="テキスト ボックス 472"/>
        <xdr:cNvSpPr txBox="1"/>
      </xdr:nvSpPr>
      <xdr:spPr>
        <a:xfrm>
          <a:off x="7594111" y="162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64312</xdr:rowOff>
    </xdr:from>
    <xdr:to>
      <xdr:col>10</xdr:col>
      <xdr:colOff>155575</xdr:colOff>
      <xdr:row>96</xdr:row>
      <xdr:rowOff>165912</xdr:rowOff>
    </xdr:to>
    <xdr:sp macro="" textlink="">
      <xdr:nvSpPr>
        <xdr:cNvPr id="474" name="円/楕円 473"/>
        <xdr:cNvSpPr/>
      </xdr:nvSpPr>
      <xdr:spPr>
        <a:xfrm>
          <a:off x="6921500" y="165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10989</xdr:rowOff>
    </xdr:from>
    <xdr:ext cx="534377" cy="259045"/>
    <xdr:sp macro="" textlink="">
      <xdr:nvSpPr>
        <xdr:cNvPr id="475" name="テキスト ボックス 474"/>
        <xdr:cNvSpPr txBox="1"/>
      </xdr:nvSpPr>
      <xdr:spPr>
        <a:xfrm>
          <a:off x="6705111" y="162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57277</xdr:rowOff>
    </xdr:from>
    <xdr:to>
      <xdr:col>23</xdr:col>
      <xdr:colOff>516889</xdr:colOff>
      <xdr:row>38</xdr:row>
      <xdr:rowOff>90932</xdr:rowOff>
    </xdr:to>
    <xdr:cxnSp macro="">
      <xdr:nvCxnSpPr>
        <xdr:cNvPr id="498" name="直線コネクタ 497"/>
        <xdr:cNvCxnSpPr/>
      </xdr:nvCxnSpPr>
      <xdr:spPr>
        <a:xfrm flipV="1">
          <a:off x="16317595" y="5200777"/>
          <a:ext cx="1269" cy="14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94759</xdr:rowOff>
    </xdr:from>
    <xdr:ext cx="534377" cy="259045"/>
    <xdr:sp macro="" textlink="">
      <xdr:nvSpPr>
        <xdr:cNvPr id="499" name="警察費最小値テキスト"/>
        <xdr:cNvSpPr txBox="1"/>
      </xdr:nvSpPr>
      <xdr:spPr>
        <a:xfrm>
          <a:off x="16370300"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18,984</a:t>
          </a:r>
          <a:endParaRPr kumimoji="1" lang="ja-JP" altLang="en-US" sz="1000" b="1">
            <a:latin typeface="ＭＳ Ｐゴシック"/>
          </a:endParaRPr>
        </a:p>
      </xdr:txBody>
    </xdr:sp>
    <xdr:clientData/>
  </xdr:oneCellAnchor>
  <xdr:twoCellAnchor>
    <xdr:from>
      <xdr:col>23</xdr:col>
      <xdr:colOff>428625</xdr:colOff>
      <xdr:row>38</xdr:row>
      <xdr:rowOff>90932</xdr:rowOff>
    </xdr:from>
    <xdr:to>
      <xdr:col>23</xdr:col>
      <xdr:colOff>606425</xdr:colOff>
      <xdr:row>38</xdr:row>
      <xdr:rowOff>90932</xdr:rowOff>
    </xdr:to>
    <xdr:cxnSp macro="">
      <xdr:nvCxnSpPr>
        <xdr:cNvPr id="500" name="直線コネクタ 499"/>
        <xdr:cNvCxnSpPr/>
      </xdr:nvCxnSpPr>
      <xdr:spPr>
        <a:xfrm>
          <a:off x="16230600" y="6606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3954</xdr:rowOff>
    </xdr:from>
    <xdr:ext cx="534377" cy="259045"/>
    <xdr:sp macro="" textlink="">
      <xdr:nvSpPr>
        <xdr:cNvPr id="501" name="警察費最大値テキスト"/>
        <xdr:cNvSpPr txBox="1"/>
      </xdr:nvSpPr>
      <xdr:spPr>
        <a:xfrm>
          <a:off x="16370300" y="497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30,049</a:t>
          </a:r>
          <a:endParaRPr kumimoji="1" lang="ja-JP" altLang="en-US" sz="1000" b="1">
            <a:latin typeface="ＭＳ Ｐゴシック"/>
          </a:endParaRPr>
        </a:p>
      </xdr:txBody>
    </xdr:sp>
    <xdr:clientData/>
  </xdr:oneCellAnchor>
  <xdr:twoCellAnchor>
    <xdr:from>
      <xdr:col>23</xdr:col>
      <xdr:colOff>428625</xdr:colOff>
      <xdr:row>30</xdr:row>
      <xdr:rowOff>57277</xdr:rowOff>
    </xdr:from>
    <xdr:to>
      <xdr:col>23</xdr:col>
      <xdr:colOff>606425</xdr:colOff>
      <xdr:row>30</xdr:row>
      <xdr:rowOff>57277</xdr:rowOff>
    </xdr:to>
    <xdr:cxnSp macro="">
      <xdr:nvCxnSpPr>
        <xdr:cNvPr id="502" name="直線コネクタ 501"/>
        <xdr:cNvCxnSpPr/>
      </xdr:nvCxnSpPr>
      <xdr:spPr>
        <a:xfrm>
          <a:off x="16230600" y="520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84582</xdr:rowOff>
    </xdr:from>
    <xdr:to>
      <xdr:col>23</xdr:col>
      <xdr:colOff>517525</xdr:colOff>
      <xdr:row>37</xdr:row>
      <xdr:rowOff>100584</xdr:rowOff>
    </xdr:to>
    <xdr:cxnSp macro="">
      <xdr:nvCxnSpPr>
        <xdr:cNvPr id="503" name="直線コネクタ 502"/>
        <xdr:cNvCxnSpPr/>
      </xdr:nvCxnSpPr>
      <xdr:spPr>
        <a:xfrm flipV="1">
          <a:off x="15481300" y="64282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93235</xdr:rowOff>
    </xdr:from>
    <xdr:ext cx="534377" cy="259045"/>
    <xdr:sp macro="" textlink="">
      <xdr:nvSpPr>
        <xdr:cNvPr id="504" name="警察費平均値テキスト"/>
        <xdr:cNvSpPr txBox="1"/>
      </xdr:nvSpPr>
      <xdr:spPr>
        <a:xfrm>
          <a:off x="16370300" y="5922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22,796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70358</xdr:rowOff>
    </xdr:from>
    <xdr:to>
      <xdr:col>23</xdr:col>
      <xdr:colOff>568325</xdr:colOff>
      <xdr:row>36</xdr:row>
      <xdr:rowOff>508</xdr:rowOff>
    </xdr:to>
    <xdr:sp macro="" textlink="">
      <xdr:nvSpPr>
        <xdr:cNvPr id="505" name="フローチャート : 判断 504"/>
        <xdr:cNvSpPr/>
      </xdr:nvSpPr>
      <xdr:spPr>
        <a:xfrm>
          <a:off x="162687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100584</xdr:rowOff>
    </xdr:from>
    <xdr:to>
      <xdr:col>22</xdr:col>
      <xdr:colOff>365125</xdr:colOff>
      <xdr:row>37</xdr:row>
      <xdr:rowOff>156464</xdr:rowOff>
    </xdr:to>
    <xdr:cxnSp macro="">
      <xdr:nvCxnSpPr>
        <xdr:cNvPr id="506" name="直線コネクタ 505"/>
        <xdr:cNvCxnSpPr/>
      </xdr:nvCxnSpPr>
      <xdr:spPr>
        <a:xfrm flipV="1">
          <a:off x="14592300" y="6444234"/>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84963</xdr:rowOff>
    </xdr:from>
    <xdr:to>
      <xdr:col>22</xdr:col>
      <xdr:colOff>415925</xdr:colOff>
      <xdr:row>36</xdr:row>
      <xdr:rowOff>15113</xdr:rowOff>
    </xdr:to>
    <xdr:sp macro="" textlink="">
      <xdr:nvSpPr>
        <xdr:cNvPr id="507" name="フローチャート : 判断 506"/>
        <xdr:cNvSpPr/>
      </xdr:nvSpPr>
      <xdr:spPr>
        <a:xfrm>
          <a:off x="15430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31640</xdr:rowOff>
    </xdr:from>
    <xdr:ext cx="534377" cy="259045"/>
    <xdr:sp macro="" textlink="">
      <xdr:nvSpPr>
        <xdr:cNvPr id="508" name="テキスト ボックス 507"/>
        <xdr:cNvSpPr txBox="1"/>
      </xdr:nvSpPr>
      <xdr:spPr>
        <a:xfrm>
          <a:off x="152014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156464</xdr:rowOff>
    </xdr:from>
    <xdr:to>
      <xdr:col>21</xdr:col>
      <xdr:colOff>161925</xdr:colOff>
      <xdr:row>38</xdr:row>
      <xdr:rowOff>46355</xdr:rowOff>
    </xdr:to>
    <xdr:cxnSp macro="">
      <xdr:nvCxnSpPr>
        <xdr:cNvPr id="509" name="直線コネクタ 508"/>
        <xdr:cNvCxnSpPr/>
      </xdr:nvCxnSpPr>
      <xdr:spPr>
        <a:xfrm flipV="1">
          <a:off x="13703300" y="6500114"/>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124968</xdr:rowOff>
    </xdr:from>
    <xdr:to>
      <xdr:col>21</xdr:col>
      <xdr:colOff>212725</xdr:colOff>
      <xdr:row>36</xdr:row>
      <xdr:rowOff>55118</xdr:rowOff>
    </xdr:to>
    <xdr:sp macro="" textlink="">
      <xdr:nvSpPr>
        <xdr:cNvPr id="510" name="フローチャート : 判断 509"/>
        <xdr:cNvSpPr/>
      </xdr:nvSpPr>
      <xdr:spPr>
        <a:xfrm>
          <a:off x="14541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71645</xdr:rowOff>
    </xdr:from>
    <xdr:ext cx="534377" cy="259045"/>
    <xdr:sp macro="" textlink="">
      <xdr:nvSpPr>
        <xdr:cNvPr id="511" name="テキスト ボックス 510"/>
        <xdr:cNvSpPr txBox="1"/>
      </xdr:nvSpPr>
      <xdr:spPr>
        <a:xfrm>
          <a:off x="14325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105283</xdr:rowOff>
    </xdr:from>
    <xdr:to>
      <xdr:col>19</xdr:col>
      <xdr:colOff>644525</xdr:colOff>
      <xdr:row>38</xdr:row>
      <xdr:rowOff>46355</xdr:rowOff>
    </xdr:to>
    <xdr:cxnSp macro="">
      <xdr:nvCxnSpPr>
        <xdr:cNvPr id="512" name="直線コネクタ 511"/>
        <xdr:cNvCxnSpPr/>
      </xdr:nvCxnSpPr>
      <xdr:spPr>
        <a:xfrm>
          <a:off x="12814300" y="6448933"/>
          <a:ext cx="8890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65786</xdr:rowOff>
    </xdr:from>
    <xdr:to>
      <xdr:col>20</xdr:col>
      <xdr:colOff>9525</xdr:colOff>
      <xdr:row>36</xdr:row>
      <xdr:rowOff>167386</xdr:rowOff>
    </xdr:to>
    <xdr:sp macro="" textlink="">
      <xdr:nvSpPr>
        <xdr:cNvPr id="513" name="フローチャート : 判断 512"/>
        <xdr:cNvSpPr/>
      </xdr:nvSpPr>
      <xdr:spPr>
        <a:xfrm>
          <a:off x="13652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12463</xdr:rowOff>
    </xdr:from>
    <xdr:ext cx="534377" cy="259045"/>
    <xdr:sp macro="" textlink="">
      <xdr:nvSpPr>
        <xdr:cNvPr id="514" name="テキスト ボックス 513"/>
        <xdr:cNvSpPr txBox="1"/>
      </xdr:nvSpPr>
      <xdr:spPr>
        <a:xfrm>
          <a:off x="13436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132842</xdr:rowOff>
    </xdr:from>
    <xdr:to>
      <xdr:col>18</xdr:col>
      <xdr:colOff>492125</xdr:colOff>
      <xdr:row>36</xdr:row>
      <xdr:rowOff>62992</xdr:rowOff>
    </xdr:to>
    <xdr:sp macro="" textlink="">
      <xdr:nvSpPr>
        <xdr:cNvPr id="515" name="フローチャート : 判断 514"/>
        <xdr:cNvSpPr/>
      </xdr:nvSpPr>
      <xdr:spPr>
        <a:xfrm>
          <a:off x="12763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79519</xdr:rowOff>
    </xdr:from>
    <xdr:ext cx="534377" cy="259045"/>
    <xdr:sp macro="" textlink="">
      <xdr:nvSpPr>
        <xdr:cNvPr id="516" name="テキスト ボックス 515"/>
        <xdr:cNvSpPr txBox="1"/>
      </xdr:nvSpPr>
      <xdr:spPr>
        <a:xfrm>
          <a:off x="12547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33782</xdr:rowOff>
    </xdr:from>
    <xdr:to>
      <xdr:col>23</xdr:col>
      <xdr:colOff>568325</xdr:colOff>
      <xdr:row>37</xdr:row>
      <xdr:rowOff>135382</xdr:rowOff>
    </xdr:to>
    <xdr:sp macro="" textlink="">
      <xdr:nvSpPr>
        <xdr:cNvPr id="522" name="円/楕円 521"/>
        <xdr:cNvSpPr/>
      </xdr:nvSpPr>
      <xdr:spPr>
        <a:xfrm>
          <a:off x="162687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12209</xdr:rowOff>
    </xdr:from>
    <xdr:ext cx="534377" cy="259045"/>
    <xdr:sp macro="" textlink="">
      <xdr:nvSpPr>
        <xdr:cNvPr id="523" name="警察費該当値テキスト"/>
        <xdr:cNvSpPr txBox="1"/>
      </xdr:nvSpPr>
      <xdr:spPr>
        <a:xfrm>
          <a:off x="16370300" y="63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49784</xdr:rowOff>
    </xdr:from>
    <xdr:to>
      <xdr:col>22</xdr:col>
      <xdr:colOff>415925</xdr:colOff>
      <xdr:row>37</xdr:row>
      <xdr:rowOff>151384</xdr:rowOff>
    </xdr:to>
    <xdr:sp macro="" textlink="">
      <xdr:nvSpPr>
        <xdr:cNvPr id="524" name="円/楕円 523"/>
        <xdr:cNvSpPr/>
      </xdr:nvSpPr>
      <xdr:spPr>
        <a:xfrm>
          <a:off x="15430500" y="6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142511</xdr:rowOff>
    </xdr:from>
    <xdr:ext cx="534377" cy="259045"/>
    <xdr:sp macro="" textlink="">
      <xdr:nvSpPr>
        <xdr:cNvPr id="525" name="テキスト ボックス 524"/>
        <xdr:cNvSpPr txBox="1"/>
      </xdr:nvSpPr>
      <xdr:spPr>
        <a:xfrm>
          <a:off x="15201411" y="64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105664</xdr:rowOff>
    </xdr:from>
    <xdr:to>
      <xdr:col>21</xdr:col>
      <xdr:colOff>212725</xdr:colOff>
      <xdr:row>38</xdr:row>
      <xdr:rowOff>35814</xdr:rowOff>
    </xdr:to>
    <xdr:sp macro="" textlink="">
      <xdr:nvSpPr>
        <xdr:cNvPr id="526" name="円/楕円 525"/>
        <xdr:cNvSpPr/>
      </xdr:nvSpPr>
      <xdr:spPr>
        <a:xfrm>
          <a:off x="14541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26941</xdr:rowOff>
    </xdr:from>
    <xdr:ext cx="534377" cy="259045"/>
    <xdr:sp macro="" textlink="">
      <xdr:nvSpPr>
        <xdr:cNvPr id="527" name="テキスト ボックス 526"/>
        <xdr:cNvSpPr txBox="1"/>
      </xdr:nvSpPr>
      <xdr:spPr>
        <a:xfrm>
          <a:off x="14325111" y="654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167005</xdr:rowOff>
    </xdr:from>
    <xdr:to>
      <xdr:col>20</xdr:col>
      <xdr:colOff>9525</xdr:colOff>
      <xdr:row>38</xdr:row>
      <xdr:rowOff>97155</xdr:rowOff>
    </xdr:to>
    <xdr:sp macro="" textlink="">
      <xdr:nvSpPr>
        <xdr:cNvPr id="528" name="円/楕円 527"/>
        <xdr:cNvSpPr/>
      </xdr:nvSpPr>
      <xdr:spPr>
        <a:xfrm>
          <a:off x="13652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88282</xdr:rowOff>
    </xdr:from>
    <xdr:ext cx="534377" cy="259045"/>
    <xdr:sp macro="" textlink="">
      <xdr:nvSpPr>
        <xdr:cNvPr id="529" name="テキスト ボックス 528"/>
        <xdr:cNvSpPr txBox="1"/>
      </xdr:nvSpPr>
      <xdr:spPr>
        <a:xfrm>
          <a:off x="13436111" y="6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54483</xdr:rowOff>
    </xdr:from>
    <xdr:to>
      <xdr:col>18</xdr:col>
      <xdr:colOff>492125</xdr:colOff>
      <xdr:row>37</xdr:row>
      <xdr:rowOff>156083</xdr:rowOff>
    </xdr:to>
    <xdr:sp macro="" textlink="">
      <xdr:nvSpPr>
        <xdr:cNvPr id="530" name="円/楕円 529"/>
        <xdr:cNvSpPr/>
      </xdr:nvSpPr>
      <xdr:spPr>
        <a:xfrm>
          <a:off x="12763500" y="63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147210</xdr:rowOff>
    </xdr:from>
    <xdr:ext cx="534377" cy="259045"/>
    <xdr:sp macro="" textlink="">
      <xdr:nvSpPr>
        <xdr:cNvPr id="531" name="テキスト ボックス 530"/>
        <xdr:cNvSpPr txBox="1"/>
      </xdr:nvSpPr>
      <xdr:spPr>
        <a:xfrm>
          <a:off x="12547111" y="649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41" name="直線コネクタ 540"/>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42" name="テキスト ボックス 541"/>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43" name="直線コネクタ 54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44" name="テキスト ボックス 543"/>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45" name="直線コネクタ 544"/>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46" name="テキスト ボックス 545"/>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49" name="直線コネクタ 548"/>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50" name="テキスト ボックス 549"/>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51" name="直線コネクタ 550"/>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52" name="テキスト ボックス 551"/>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53" name="直線コネクタ 552"/>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54" name="テキスト ボックス 553"/>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106267</xdr:rowOff>
    </xdr:from>
    <xdr:to>
      <xdr:col>23</xdr:col>
      <xdr:colOff>516889</xdr:colOff>
      <xdr:row>58</xdr:row>
      <xdr:rowOff>151044</xdr:rowOff>
    </xdr:to>
    <xdr:cxnSp macro="">
      <xdr:nvCxnSpPr>
        <xdr:cNvPr id="558" name="直線コネクタ 557"/>
        <xdr:cNvCxnSpPr/>
      </xdr:nvCxnSpPr>
      <xdr:spPr>
        <a:xfrm flipV="1">
          <a:off x="16317595" y="8678767"/>
          <a:ext cx="1269" cy="141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154871</xdr:rowOff>
    </xdr:from>
    <xdr:ext cx="534377" cy="259045"/>
    <xdr:sp macro="" textlink="">
      <xdr:nvSpPr>
        <xdr:cNvPr id="559" name="教育費最小値テキスト"/>
        <xdr:cNvSpPr txBox="1"/>
      </xdr:nvSpPr>
      <xdr:spPr>
        <a:xfrm>
          <a:off x="16370300" y="100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65,603</a:t>
          </a:r>
          <a:endParaRPr kumimoji="1" lang="ja-JP" altLang="en-US" sz="1000" b="1">
            <a:latin typeface="ＭＳ Ｐゴシック"/>
          </a:endParaRPr>
        </a:p>
      </xdr:txBody>
    </xdr:sp>
    <xdr:clientData/>
  </xdr:oneCellAnchor>
  <xdr:twoCellAnchor>
    <xdr:from>
      <xdr:col>23</xdr:col>
      <xdr:colOff>428625</xdr:colOff>
      <xdr:row>58</xdr:row>
      <xdr:rowOff>151044</xdr:rowOff>
    </xdr:from>
    <xdr:to>
      <xdr:col>23</xdr:col>
      <xdr:colOff>606425</xdr:colOff>
      <xdr:row>58</xdr:row>
      <xdr:rowOff>151044</xdr:rowOff>
    </xdr:to>
    <xdr:cxnSp macro="">
      <xdr:nvCxnSpPr>
        <xdr:cNvPr id="560" name="直線コネクタ 559"/>
        <xdr:cNvCxnSpPr/>
      </xdr:nvCxnSpPr>
      <xdr:spPr>
        <a:xfrm>
          <a:off x="16230600" y="1009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52944</xdr:rowOff>
    </xdr:from>
    <xdr:ext cx="599010" cy="259045"/>
    <xdr:sp macro="" textlink="">
      <xdr:nvSpPr>
        <xdr:cNvPr id="561" name="教育費最大値テキスト"/>
        <xdr:cNvSpPr txBox="1"/>
      </xdr:nvSpPr>
      <xdr:spPr>
        <a:xfrm>
          <a:off x="16370300" y="845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115,170</a:t>
          </a:r>
          <a:endParaRPr kumimoji="1" lang="ja-JP" altLang="en-US" sz="1000" b="1">
            <a:latin typeface="ＭＳ Ｐゴシック"/>
          </a:endParaRPr>
        </a:p>
      </xdr:txBody>
    </xdr:sp>
    <xdr:clientData/>
  </xdr:oneCellAnchor>
  <xdr:twoCellAnchor>
    <xdr:from>
      <xdr:col>23</xdr:col>
      <xdr:colOff>428625</xdr:colOff>
      <xdr:row>50</xdr:row>
      <xdr:rowOff>106267</xdr:rowOff>
    </xdr:from>
    <xdr:to>
      <xdr:col>23</xdr:col>
      <xdr:colOff>606425</xdr:colOff>
      <xdr:row>50</xdr:row>
      <xdr:rowOff>106267</xdr:rowOff>
    </xdr:to>
    <xdr:cxnSp macro="">
      <xdr:nvCxnSpPr>
        <xdr:cNvPr id="562" name="直線コネクタ 561"/>
        <xdr:cNvCxnSpPr/>
      </xdr:nvCxnSpPr>
      <xdr:spPr>
        <a:xfrm>
          <a:off x="16230600" y="867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33630</xdr:rowOff>
    </xdr:from>
    <xdr:to>
      <xdr:col>23</xdr:col>
      <xdr:colOff>517525</xdr:colOff>
      <xdr:row>56</xdr:row>
      <xdr:rowOff>88036</xdr:rowOff>
    </xdr:to>
    <xdr:cxnSp macro="">
      <xdr:nvCxnSpPr>
        <xdr:cNvPr id="563" name="直線コネクタ 562"/>
        <xdr:cNvCxnSpPr/>
      </xdr:nvCxnSpPr>
      <xdr:spPr>
        <a:xfrm flipV="1">
          <a:off x="15481300" y="9634830"/>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1290</xdr:rowOff>
    </xdr:from>
    <xdr:ext cx="534377" cy="259045"/>
    <xdr:sp macro="" textlink="">
      <xdr:nvSpPr>
        <xdr:cNvPr id="564" name="教育費平均値テキスト"/>
        <xdr:cNvSpPr txBox="1"/>
      </xdr:nvSpPr>
      <xdr:spPr>
        <a:xfrm>
          <a:off x="16370300" y="9602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80,311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22863</xdr:rowOff>
    </xdr:from>
    <xdr:to>
      <xdr:col>23</xdr:col>
      <xdr:colOff>568325</xdr:colOff>
      <xdr:row>56</xdr:row>
      <xdr:rowOff>124463</xdr:rowOff>
    </xdr:to>
    <xdr:sp macro="" textlink="">
      <xdr:nvSpPr>
        <xdr:cNvPr id="565" name="フローチャート : 判断 564"/>
        <xdr:cNvSpPr/>
      </xdr:nvSpPr>
      <xdr:spPr>
        <a:xfrm>
          <a:off x="16268700" y="96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78521</xdr:rowOff>
    </xdr:from>
    <xdr:to>
      <xdr:col>22</xdr:col>
      <xdr:colOff>365125</xdr:colOff>
      <xdr:row>56</xdr:row>
      <xdr:rowOff>88036</xdr:rowOff>
    </xdr:to>
    <xdr:cxnSp macro="">
      <xdr:nvCxnSpPr>
        <xdr:cNvPr id="566" name="直線コネクタ 565"/>
        <xdr:cNvCxnSpPr/>
      </xdr:nvCxnSpPr>
      <xdr:spPr>
        <a:xfrm>
          <a:off x="14592300" y="9679721"/>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25378</xdr:rowOff>
    </xdr:from>
    <xdr:to>
      <xdr:col>22</xdr:col>
      <xdr:colOff>415925</xdr:colOff>
      <xdr:row>56</xdr:row>
      <xdr:rowOff>126978</xdr:rowOff>
    </xdr:to>
    <xdr:sp macro="" textlink="">
      <xdr:nvSpPr>
        <xdr:cNvPr id="567" name="フローチャート : 判断 566"/>
        <xdr:cNvSpPr/>
      </xdr:nvSpPr>
      <xdr:spPr>
        <a:xfrm>
          <a:off x="15430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143505</xdr:rowOff>
    </xdr:from>
    <xdr:ext cx="534377" cy="259045"/>
    <xdr:sp macro="" textlink="">
      <xdr:nvSpPr>
        <xdr:cNvPr id="568" name="テキスト ボックス 567"/>
        <xdr:cNvSpPr txBox="1"/>
      </xdr:nvSpPr>
      <xdr:spPr>
        <a:xfrm>
          <a:off x="152014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78521</xdr:rowOff>
    </xdr:from>
    <xdr:to>
      <xdr:col>21</xdr:col>
      <xdr:colOff>161925</xdr:colOff>
      <xdr:row>56</xdr:row>
      <xdr:rowOff>146730</xdr:rowOff>
    </xdr:to>
    <xdr:cxnSp macro="">
      <xdr:nvCxnSpPr>
        <xdr:cNvPr id="569" name="直線コネクタ 568"/>
        <xdr:cNvCxnSpPr/>
      </xdr:nvCxnSpPr>
      <xdr:spPr>
        <a:xfrm flipV="1">
          <a:off x="13703300" y="9679721"/>
          <a:ext cx="889000" cy="6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77527</xdr:rowOff>
    </xdr:from>
    <xdr:to>
      <xdr:col>21</xdr:col>
      <xdr:colOff>212725</xdr:colOff>
      <xdr:row>57</xdr:row>
      <xdr:rowOff>7677</xdr:rowOff>
    </xdr:to>
    <xdr:sp macro="" textlink="">
      <xdr:nvSpPr>
        <xdr:cNvPr id="570" name="フローチャート : 判断 569"/>
        <xdr:cNvSpPr/>
      </xdr:nvSpPr>
      <xdr:spPr>
        <a:xfrm>
          <a:off x="14541500" y="96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170254</xdr:rowOff>
    </xdr:from>
    <xdr:ext cx="534377" cy="259045"/>
    <xdr:sp macro="" textlink="">
      <xdr:nvSpPr>
        <xdr:cNvPr id="571" name="テキスト ボックス 570"/>
        <xdr:cNvSpPr txBox="1"/>
      </xdr:nvSpPr>
      <xdr:spPr>
        <a:xfrm>
          <a:off x="14325111" y="97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105467</xdr:rowOff>
    </xdr:from>
    <xdr:to>
      <xdr:col>19</xdr:col>
      <xdr:colOff>644525</xdr:colOff>
      <xdr:row>56</xdr:row>
      <xdr:rowOff>146730</xdr:rowOff>
    </xdr:to>
    <xdr:cxnSp macro="">
      <xdr:nvCxnSpPr>
        <xdr:cNvPr id="572" name="直線コネクタ 571"/>
        <xdr:cNvCxnSpPr/>
      </xdr:nvCxnSpPr>
      <xdr:spPr>
        <a:xfrm>
          <a:off x="12814300" y="9706667"/>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153936</xdr:rowOff>
    </xdr:from>
    <xdr:to>
      <xdr:col>20</xdr:col>
      <xdr:colOff>9525</xdr:colOff>
      <xdr:row>57</xdr:row>
      <xdr:rowOff>84086</xdr:rowOff>
    </xdr:to>
    <xdr:sp macro="" textlink="">
      <xdr:nvSpPr>
        <xdr:cNvPr id="573" name="フローチャート : 判断 572"/>
        <xdr:cNvSpPr/>
      </xdr:nvSpPr>
      <xdr:spPr>
        <a:xfrm>
          <a:off x="13652500" y="975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75213</xdr:rowOff>
    </xdr:from>
    <xdr:ext cx="534377" cy="259045"/>
    <xdr:sp macro="" textlink="">
      <xdr:nvSpPr>
        <xdr:cNvPr id="574" name="テキスト ボックス 573"/>
        <xdr:cNvSpPr txBox="1"/>
      </xdr:nvSpPr>
      <xdr:spPr>
        <a:xfrm>
          <a:off x="13436111" y="98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92987</xdr:rowOff>
    </xdr:from>
    <xdr:to>
      <xdr:col>18</xdr:col>
      <xdr:colOff>492125</xdr:colOff>
      <xdr:row>57</xdr:row>
      <xdr:rowOff>23137</xdr:rowOff>
    </xdr:to>
    <xdr:sp macro="" textlink="">
      <xdr:nvSpPr>
        <xdr:cNvPr id="575" name="フローチャート : 判断 574"/>
        <xdr:cNvSpPr/>
      </xdr:nvSpPr>
      <xdr:spPr>
        <a:xfrm>
          <a:off x="12763500" y="969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14264</xdr:rowOff>
    </xdr:from>
    <xdr:ext cx="534377" cy="259045"/>
    <xdr:sp macro="" textlink="">
      <xdr:nvSpPr>
        <xdr:cNvPr id="576" name="テキスト ボックス 575"/>
        <xdr:cNvSpPr txBox="1"/>
      </xdr:nvSpPr>
      <xdr:spPr>
        <a:xfrm>
          <a:off x="12547111" y="97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154280</xdr:rowOff>
    </xdr:from>
    <xdr:to>
      <xdr:col>23</xdr:col>
      <xdr:colOff>568325</xdr:colOff>
      <xdr:row>56</xdr:row>
      <xdr:rowOff>84430</xdr:rowOff>
    </xdr:to>
    <xdr:sp macro="" textlink="">
      <xdr:nvSpPr>
        <xdr:cNvPr id="582" name="円/楕円 581"/>
        <xdr:cNvSpPr/>
      </xdr:nvSpPr>
      <xdr:spPr>
        <a:xfrm>
          <a:off x="16268700" y="95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5707</xdr:rowOff>
    </xdr:from>
    <xdr:ext cx="534377" cy="259045"/>
    <xdr:sp macro="" textlink="">
      <xdr:nvSpPr>
        <xdr:cNvPr id="583" name="教育費該当値テキスト"/>
        <xdr:cNvSpPr txBox="1"/>
      </xdr:nvSpPr>
      <xdr:spPr>
        <a:xfrm>
          <a:off x="16370300" y="94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37236</xdr:rowOff>
    </xdr:from>
    <xdr:to>
      <xdr:col>22</xdr:col>
      <xdr:colOff>415925</xdr:colOff>
      <xdr:row>56</xdr:row>
      <xdr:rowOff>138836</xdr:rowOff>
    </xdr:to>
    <xdr:sp macro="" textlink="">
      <xdr:nvSpPr>
        <xdr:cNvPr id="584" name="円/楕円 583"/>
        <xdr:cNvSpPr/>
      </xdr:nvSpPr>
      <xdr:spPr>
        <a:xfrm>
          <a:off x="15430500" y="96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129963</xdr:rowOff>
    </xdr:from>
    <xdr:ext cx="534377" cy="259045"/>
    <xdr:sp macro="" textlink="">
      <xdr:nvSpPr>
        <xdr:cNvPr id="585" name="テキスト ボックス 584"/>
        <xdr:cNvSpPr txBox="1"/>
      </xdr:nvSpPr>
      <xdr:spPr>
        <a:xfrm>
          <a:off x="152014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27721</xdr:rowOff>
    </xdr:from>
    <xdr:to>
      <xdr:col>21</xdr:col>
      <xdr:colOff>212725</xdr:colOff>
      <xdr:row>56</xdr:row>
      <xdr:rowOff>129321</xdr:rowOff>
    </xdr:to>
    <xdr:sp macro="" textlink="">
      <xdr:nvSpPr>
        <xdr:cNvPr id="586" name="円/楕円 585"/>
        <xdr:cNvSpPr/>
      </xdr:nvSpPr>
      <xdr:spPr>
        <a:xfrm>
          <a:off x="14541500" y="96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145848</xdr:rowOff>
    </xdr:from>
    <xdr:ext cx="534377" cy="259045"/>
    <xdr:sp macro="" textlink="">
      <xdr:nvSpPr>
        <xdr:cNvPr id="587" name="テキスト ボックス 586"/>
        <xdr:cNvSpPr txBox="1"/>
      </xdr:nvSpPr>
      <xdr:spPr>
        <a:xfrm>
          <a:off x="14325111" y="940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95930</xdr:rowOff>
    </xdr:from>
    <xdr:to>
      <xdr:col>20</xdr:col>
      <xdr:colOff>9525</xdr:colOff>
      <xdr:row>57</xdr:row>
      <xdr:rowOff>26080</xdr:rowOff>
    </xdr:to>
    <xdr:sp macro="" textlink="">
      <xdr:nvSpPr>
        <xdr:cNvPr id="588" name="円/楕円 587"/>
        <xdr:cNvSpPr/>
      </xdr:nvSpPr>
      <xdr:spPr>
        <a:xfrm>
          <a:off x="13652500" y="96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42607</xdr:rowOff>
    </xdr:from>
    <xdr:ext cx="534377" cy="259045"/>
    <xdr:sp macro="" textlink="">
      <xdr:nvSpPr>
        <xdr:cNvPr id="589" name="テキスト ボックス 588"/>
        <xdr:cNvSpPr txBox="1"/>
      </xdr:nvSpPr>
      <xdr:spPr>
        <a:xfrm>
          <a:off x="13436111" y="94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77,754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54667</xdr:rowOff>
    </xdr:from>
    <xdr:to>
      <xdr:col>18</xdr:col>
      <xdr:colOff>492125</xdr:colOff>
      <xdr:row>56</xdr:row>
      <xdr:rowOff>156267</xdr:rowOff>
    </xdr:to>
    <xdr:sp macro="" textlink="">
      <xdr:nvSpPr>
        <xdr:cNvPr id="590" name="円/楕円 589"/>
        <xdr:cNvSpPr/>
      </xdr:nvSpPr>
      <xdr:spPr>
        <a:xfrm>
          <a:off x="12763500" y="96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1344</xdr:rowOff>
    </xdr:from>
    <xdr:ext cx="534377" cy="259045"/>
    <xdr:sp macro="" textlink="">
      <xdr:nvSpPr>
        <xdr:cNvPr id="591" name="テキスト ボックス 590"/>
        <xdr:cNvSpPr txBox="1"/>
      </xdr:nvSpPr>
      <xdr:spPr>
        <a:xfrm>
          <a:off x="12547111" y="9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3" name="テキスト ボックス 60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5" name="テキスト ボックス 60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7" name="テキスト ボックス 60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9" name="テキスト ボックス 60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107467</xdr:rowOff>
    </xdr:from>
    <xdr:to>
      <xdr:col>23</xdr:col>
      <xdr:colOff>516889</xdr:colOff>
      <xdr:row>79</xdr:row>
      <xdr:rowOff>44165</xdr:rowOff>
    </xdr:to>
    <xdr:cxnSp macro="">
      <xdr:nvCxnSpPr>
        <xdr:cNvPr id="613" name="直線コネクタ 612"/>
        <xdr:cNvCxnSpPr/>
      </xdr:nvCxnSpPr>
      <xdr:spPr>
        <a:xfrm flipV="1">
          <a:off x="16317595" y="12108967"/>
          <a:ext cx="1269" cy="14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47992</xdr:rowOff>
    </xdr:from>
    <xdr:ext cx="313932" cy="259045"/>
    <xdr:sp macro="" textlink="">
      <xdr:nvSpPr>
        <xdr:cNvPr id="614" name="災害復旧費最小値テキスト"/>
        <xdr:cNvSpPr txBox="1"/>
      </xdr:nvSpPr>
      <xdr:spPr>
        <a:xfrm>
          <a:off x="16370300" y="13592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23</xdr:col>
      <xdr:colOff>428625</xdr:colOff>
      <xdr:row>79</xdr:row>
      <xdr:rowOff>44165</xdr:rowOff>
    </xdr:from>
    <xdr:to>
      <xdr:col>23</xdr:col>
      <xdr:colOff>606425</xdr:colOff>
      <xdr:row>79</xdr:row>
      <xdr:rowOff>44165</xdr:rowOff>
    </xdr:to>
    <xdr:cxnSp macro="">
      <xdr:nvCxnSpPr>
        <xdr:cNvPr id="615" name="直線コネクタ 614"/>
        <xdr:cNvCxnSpPr/>
      </xdr:nvCxnSpPr>
      <xdr:spPr>
        <a:xfrm>
          <a:off x="16230600" y="1358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54144</xdr:rowOff>
    </xdr:from>
    <xdr:ext cx="534377" cy="259045"/>
    <xdr:sp macro="" textlink="">
      <xdr:nvSpPr>
        <xdr:cNvPr id="616" name="災害復旧費最大値テキスト"/>
        <xdr:cNvSpPr txBox="1"/>
      </xdr:nvSpPr>
      <xdr:spPr>
        <a:xfrm>
          <a:off x="16370300" y="11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77,692</a:t>
          </a:r>
          <a:endParaRPr kumimoji="1" lang="ja-JP" altLang="en-US" sz="1000" b="1">
            <a:latin typeface="ＭＳ Ｐゴシック"/>
          </a:endParaRPr>
        </a:p>
      </xdr:txBody>
    </xdr:sp>
    <xdr:clientData/>
  </xdr:oneCellAnchor>
  <xdr:twoCellAnchor>
    <xdr:from>
      <xdr:col>23</xdr:col>
      <xdr:colOff>428625</xdr:colOff>
      <xdr:row>70</xdr:row>
      <xdr:rowOff>107467</xdr:rowOff>
    </xdr:from>
    <xdr:to>
      <xdr:col>23</xdr:col>
      <xdr:colOff>606425</xdr:colOff>
      <xdr:row>70</xdr:row>
      <xdr:rowOff>107467</xdr:rowOff>
    </xdr:to>
    <xdr:cxnSp macro="">
      <xdr:nvCxnSpPr>
        <xdr:cNvPr id="617" name="直線コネクタ 616"/>
        <xdr:cNvCxnSpPr/>
      </xdr:nvCxnSpPr>
      <xdr:spPr>
        <a:xfrm>
          <a:off x="16230600" y="1210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28353</xdr:rowOff>
    </xdr:from>
    <xdr:to>
      <xdr:col>23</xdr:col>
      <xdr:colOff>517525</xdr:colOff>
      <xdr:row>79</xdr:row>
      <xdr:rowOff>35573</xdr:rowOff>
    </xdr:to>
    <xdr:cxnSp macro="">
      <xdr:nvCxnSpPr>
        <xdr:cNvPr id="618" name="直線コネクタ 617"/>
        <xdr:cNvCxnSpPr/>
      </xdr:nvCxnSpPr>
      <xdr:spPr>
        <a:xfrm>
          <a:off x="15481300" y="13572903"/>
          <a:ext cx="8382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113244</xdr:rowOff>
    </xdr:from>
    <xdr:ext cx="469744" cy="259045"/>
    <xdr:sp macro="" textlink="">
      <xdr:nvSpPr>
        <xdr:cNvPr id="619" name="災害復旧費平均値テキスト"/>
        <xdr:cNvSpPr txBox="1"/>
      </xdr:nvSpPr>
      <xdr:spPr>
        <a:xfrm>
          <a:off x="16370300" y="13314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90367</xdr:rowOff>
    </xdr:from>
    <xdr:to>
      <xdr:col>23</xdr:col>
      <xdr:colOff>568325</xdr:colOff>
      <xdr:row>79</xdr:row>
      <xdr:rowOff>20517</xdr:rowOff>
    </xdr:to>
    <xdr:sp macro="" textlink="">
      <xdr:nvSpPr>
        <xdr:cNvPr id="620" name="フローチャート : 判断 619"/>
        <xdr:cNvSpPr/>
      </xdr:nvSpPr>
      <xdr:spPr>
        <a:xfrm>
          <a:off x="162687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24104</xdr:rowOff>
    </xdr:from>
    <xdr:to>
      <xdr:col>22</xdr:col>
      <xdr:colOff>365125</xdr:colOff>
      <xdr:row>79</xdr:row>
      <xdr:rowOff>28353</xdr:rowOff>
    </xdr:to>
    <xdr:cxnSp macro="">
      <xdr:nvCxnSpPr>
        <xdr:cNvPr id="621" name="直線コネクタ 620"/>
        <xdr:cNvCxnSpPr/>
      </xdr:nvCxnSpPr>
      <xdr:spPr>
        <a:xfrm>
          <a:off x="14592300" y="13568654"/>
          <a:ext cx="889000" cy="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92844</xdr:rowOff>
    </xdr:from>
    <xdr:to>
      <xdr:col>22</xdr:col>
      <xdr:colOff>415925</xdr:colOff>
      <xdr:row>79</xdr:row>
      <xdr:rowOff>22994</xdr:rowOff>
    </xdr:to>
    <xdr:sp macro="" textlink="">
      <xdr:nvSpPr>
        <xdr:cNvPr id="622" name="フローチャート : 判断 621"/>
        <xdr:cNvSpPr/>
      </xdr:nvSpPr>
      <xdr:spPr>
        <a:xfrm>
          <a:off x="15430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77</xdr:row>
      <xdr:rowOff>39521</xdr:rowOff>
    </xdr:from>
    <xdr:ext cx="469744" cy="259045"/>
    <xdr:sp macro="" textlink="">
      <xdr:nvSpPr>
        <xdr:cNvPr id="623" name="テキスト ボックス 622"/>
        <xdr:cNvSpPr txBox="1"/>
      </xdr:nvSpPr>
      <xdr:spPr>
        <a:xfrm>
          <a:off x="15233727"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24104</xdr:rowOff>
    </xdr:from>
    <xdr:to>
      <xdr:col>21</xdr:col>
      <xdr:colOff>161925</xdr:colOff>
      <xdr:row>79</xdr:row>
      <xdr:rowOff>25057</xdr:rowOff>
    </xdr:to>
    <xdr:cxnSp macro="">
      <xdr:nvCxnSpPr>
        <xdr:cNvPr id="624" name="直線コネクタ 623"/>
        <xdr:cNvCxnSpPr/>
      </xdr:nvCxnSpPr>
      <xdr:spPr>
        <a:xfrm flipV="1">
          <a:off x="13703300" y="1356865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116999</xdr:rowOff>
    </xdr:from>
    <xdr:to>
      <xdr:col>21</xdr:col>
      <xdr:colOff>212725</xdr:colOff>
      <xdr:row>79</xdr:row>
      <xdr:rowOff>47149</xdr:rowOff>
    </xdr:to>
    <xdr:sp macro="" textlink="">
      <xdr:nvSpPr>
        <xdr:cNvPr id="625" name="フローチャート : 判断 624"/>
        <xdr:cNvSpPr/>
      </xdr:nvSpPr>
      <xdr:spPr>
        <a:xfrm>
          <a:off x="14541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63676</xdr:rowOff>
    </xdr:from>
    <xdr:ext cx="469744" cy="259045"/>
    <xdr:sp macro="" textlink="">
      <xdr:nvSpPr>
        <xdr:cNvPr id="626" name="テキスト ボックス 625"/>
        <xdr:cNvSpPr txBox="1"/>
      </xdr:nvSpPr>
      <xdr:spPr>
        <a:xfrm>
          <a:off x="14357427"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6178</xdr:rowOff>
    </xdr:from>
    <xdr:to>
      <xdr:col>19</xdr:col>
      <xdr:colOff>644525</xdr:colOff>
      <xdr:row>79</xdr:row>
      <xdr:rowOff>25057</xdr:rowOff>
    </xdr:to>
    <xdr:cxnSp macro="">
      <xdr:nvCxnSpPr>
        <xdr:cNvPr id="627" name="直線コネクタ 626"/>
        <xdr:cNvCxnSpPr/>
      </xdr:nvCxnSpPr>
      <xdr:spPr>
        <a:xfrm>
          <a:off x="12814300" y="13550728"/>
          <a:ext cx="8890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114046</xdr:rowOff>
    </xdr:from>
    <xdr:to>
      <xdr:col>20</xdr:col>
      <xdr:colOff>9525</xdr:colOff>
      <xdr:row>79</xdr:row>
      <xdr:rowOff>44196</xdr:rowOff>
    </xdr:to>
    <xdr:sp macro="" textlink="">
      <xdr:nvSpPr>
        <xdr:cNvPr id="628" name="フローチャート : 判断 627"/>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60723</xdr:rowOff>
    </xdr:from>
    <xdr:ext cx="469744" cy="259045"/>
    <xdr:sp macro="" textlink="">
      <xdr:nvSpPr>
        <xdr:cNvPr id="629" name="テキスト ボックス 628"/>
        <xdr:cNvSpPr txBox="1"/>
      </xdr:nvSpPr>
      <xdr:spPr>
        <a:xfrm>
          <a:off x="13468427"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108865</xdr:rowOff>
    </xdr:from>
    <xdr:to>
      <xdr:col>18</xdr:col>
      <xdr:colOff>492125</xdr:colOff>
      <xdr:row>79</xdr:row>
      <xdr:rowOff>39015</xdr:rowOff>
    </xdr:to>
    <xdr:sp macro="" textlink="">
      <xdr:nvSpPr>
        <xdr:cNvPr id="630" name="フローチャート : 判断 629"/>
        <xdr:cNvSpPr/>
      </xdr:nvSpPr>
      <xdr:spPr>
        <a:xfrm>
          <a:off x="12763500" y="134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55542</xdr:rowOff>
    </xdr:from>
    <xdr:ext cx="469744" cy="259045"/>
    <xdr:sp macro="" textlink="">
      <xdr:nvSpPr>
        <xdr:cNvPr id="631" name="テキスト ボックス 630"/>
        <xdr:cNvSpPr txBox="1"/>
      </xdr:nvSpPr>
      <xdr:spPr>
        <a:xfrm>
          <a:off x="12579427"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156223</xdr:rowOff>
    </xdr:from>
    <xdr:to>
      <xdr:col>23</xdr:col>
      <xdr:colOff>568325</xdr:colOff>
      <xdr:row>79</xdr:row>
      <xdr:rowOff>86373</xdr:rowOff>
    </xdr:to>
    <xdr:sp macro="" textlink="">
      <xdr:nvSpPr>
        <xdr:cNvPr id="637" name="円/楕円 636"/>
        <xdr:cNvSpPr/>
      </xdr:nvSpPr>
      <xdr:spPr>
        <a:xfrm>
          <a:off x="162687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71150</xdr:rowOff>
    </xdr:from>
    <xdr:ext cx="378565" cy="259045"/>
    <xdr:sp macro="" textlink="">
      <xdr:nvSpPr>
        <xdr:cNvPr id="638" name="災害復旧費該当値テキスト"/>
        <xdr:cNvSpPr txBox="1"/>
      </xdr:nvSpPr>
      <xdr:spPr>
        <a:xfrm>
          <a:off x="16370300" y="13444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149003</xdr:rowOff>
    </xdr:from>
    <xdr:to>
      <xdr:col>22</xdr:col>
      <xdr:colOff>415925</xdr:colOff>
      <xdr:row>79</xdr:row>
      <xdr:rowOff>79153</xdr:rowOff>
    </xdr:to>
    <xdr:sp macro="" textlink="">
      <xdr:nvSpPr>
        <xdr:cNvPr id="639" name="円/楕円 638"/>
        <xdr:cNvSpPr/>
      </xdr:nvSpPr>
      <xdr:spPr>
        <a:xfrm>
          <a:off x="15430500" y="135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79</xdr:row>
      <xdr:rowOff>70280</xdr:rowOff>
    </xdr:from>
    <xdr:ext cx="378565" cy="259045"/>
    <xdr:sp macro="" textlink="">
      <xdr:nvSpPr>
        <xdr:cNvPr id="640" name="テキスト ボックス 639"/>
        <xdr:cNvSpPr txBox="1"/>
      </xdr:nvSpPr>
      <xdr:spPr>
        <a:xfrm>
          <a:off x="15279317" y="1361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144754</xdr:rowOff>
    </xdr:from>
    <xdr:to>
      <xdr:col>21</xdr:col>
      <xdr:colOff>212725</xdr:colOff>
      <xdr:row>79</xdr:row>
      <xdr:rowOff>74904</xdr:rowOff>
    </xdr:to>
    <xdr:sp macro="" textlink="">
      <xdr:nvSpPr>
        <xdr:cNvPr id="641" name="円/楕円 640"/>
        <xdr:cNvSpPr/>
      </xdr:nvSpPr>
      <xdr:spPr>
        <a:xfrm>
          <a:off x="145415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66031</xdr:rowOff>
    </xdr:from>
    <xdr:ext cx="469744" cy="259045"/>
    <xdr:sp macro="" textlink="">
      <xdr:nvSpPr>
        <xdr:cNvPr id="642" name="テキスト ボックス 641"/>
        <xdr:cNvSpPr txBox="1"/>
      </xdr:nvSpPr>
      <xdr:spPr>
        <a:xfrm>
          <a:off x="14357427" y="136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145707</xdr:rowOff>
    </xdr:from>
    <xdr:to>
      <xdr:col>20</xdr:col>
      <xdr:colOff>9525</xdr:colOff>
      <xdr:row>79</xdr:row>
      <xdr:rowOff>75857</xdr:rowOff>
    </xdr:to>
    <xdr:sp macro="" textlink="">
      <xdr:nvSpPr>
        <xdr:cNvPr id="643" name="円/楕円 642"/>
        <xdr:cNvSpPr/>
      </xdr:nvSpPr>
      <xdr:spPr>
        <a:xfrm>
          <a:off x="13652500" y="13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66984</xdr:rowOff>
    </xdr:from>
    <xdr:ext cx="469744" cy="259045"/>
    <xdr:sp macro="" textlink="">
      <xdr:nvSpPr>
        <xdr:cNvPr id="644" name="テキスト ボックス 643"/>
        <xdr:cNvSpPr txBox="1"/>
      </xdr:nvSpPr>
      <xdr:spPr>
        <a:xfrm>
          <a:off x="13468427" y="1361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126828</xdr:rowOff>
    </xdr:from>
    <xdr:to>
      <xdr:col>18</xdr:col>
      <xdr:colOff>492125</xdr:colOff>
      <xdr:row>79</xdr:row>
      <xdr:rowOff>56978</xdr:rowOff>
    </xdr:to>
    <xdr:sp macro="" textlink="">
      <xdr:nvSpPr>
        <xdr:cNvPr id="645" name="円/楕円 644"/>
        <xdr:cNvSpPr/>
      </xdr:nvSpPr>
      <xdr:spPr>
        <a:xfrm>
          <a:off x="12763500" y="1349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48105</xdr:rowOff>
    </xdr:from>
    <xdr:ext cx="469744" cy="259045"/>
    <xdr:sp macro="" textlink="">
      <xdr:nvSpPr>
        <xdr:cNvPr id="646" name="テキスト ボックス 645"/>
        <xdr:cNvSpPr txBox="1"/>
      </xdr:nvSpPr>
      <xdr:spPr>
        <a:xfrm>
          <a:off x="12579427" y="135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7" name="テキスト ボックス 65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44945</xdr:rowOff>
    </xdr:from>
    <xdr:to>
      <xdr:col>23</xdr:col>
      <xdr:colOff>516889</xdr:colOff>
      <xdr:row>98</xdr:row>
      <xdr:rowOff>123241</xdr:rowOff>
    </xdr:to>
    <xdr:cxnSp macro="">
      <xdr:nvCxnSpPr>
        <xdr:cNvPr id="669" name="直線コネクタ 668"/>
        <xdr:cNvCxnSpPr/>
      </xdr:nvCxnSpPr>
      <xdr:spPr>
        <a:xfrm flipV="1">
          <a:off x="16317595" y="15646895"/>
          <a:ext cx="1269" cy="1278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127068</xdr:rowOff>
    </xdr:from>
    <xdr:ext cx="534377" cy="259045"/>
    <xdr:sp macro="" textlink="">
      <xdr:nvSpPr>
        <xdr:cNvPr id="670" name="公債費最小値テキスト"/>
        <xdr:cNvSpPr txBox="1"/>
      </xdr:nvSpPr>
      <xdr:spPr>
        <a:xfrm>
          <a:off x="16370300" y="169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32,432</a:t>
          </a:r>
          <a:endParaRPr kumimoji="1" lang="ja-JP" altLang="en-US" sz="1000" b="1">
            <a:latin typeface="ＭＳ Ｐゴシック"/>
          </a:endParaRPr>
        </a:p>
      </xdr:txBody>
    </xdr:sp>
    <xdr:clientData/>
  </xdr:oneCellAnchor>
  <xdr:twoCellAnchor>
    <xdr:from>
      <xdr:col>23</xdr:col>
      <xdr:colOff>428625</xdr:colOff>
      <xdr:row>98</xdr:row>
      <xdr:rowOff>123241</xdr:rowOff>
    </xdr:from>
    <xdr:to>
      <xdr:col>23</xdr:col>
      <xdr:colOff>606425</xdr:colOff>
      <xdr:row>98</xdr:row>
      <xdr:rowOff>123241</xdr:rowOff>
    </xdr:to>
    <xdr:cxnSp macro="">
      <xdr:nvCxnSpPr>
        <xdr:cNvPr id="671" name="直線コネクタ 670"/>
        <xdr:cNvCxnSpPr/>
      </xdr:nvCxnSpPr>
      <xdr:spPr>
        <a:xfrm>
          <a:off x="16230600" y="1692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163072</xdr:rowOff>
    </xdr:from>
    <xdr:ext cx="534377" cy="259045"/>
    <xdr:sp macro="" textlink="">
      <xdr:nvSpPr>
        <xdr:cNvPr id="672" name="公債費最大値テキスト"/>
        <xdr:cNvSpPr txBox="1"/>
      </xdr:nvSpPr>
      <xdr:spPr>
        <a:xfrm>
          <a:off x="16370300" y="154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65,987</a:t>
          </a:r>
          <a:endParaRPr kumimoji="1" lang="ja-JP" altLang="en-US" sz="1000" b="1">
            <a:latin typeface="ＭＳ Ｐゴシック"/>
          </a:endParaRPr>
        </a:p>
      </xdr:txBody>
    </xdr:sp>
    <xdr:clientData/>
  </xdr:oneCellAnchor>
  <xdr:twoCellAnchor>
    <xdr:from>
      <xdr:col>23</xdr:col>
      <xdr:colOff>428625</xdr:colOff>
      <xdr:row>91</xdr:row>
      <xdr:rowOff>44945</xdr:rowOff>
    </xdr:from>
    <xdr:to>
      <xdr:col>23</xdr:col>
      <xdr:colOff>606425</xdr:colOff>
      <xdr:row>91</xdr:row>
      <xdr:rowOff>44945</xdr:rowOff>
    </xdr:to>
    <xdr:cxnSp macro="">
      <xdr:nvCxnSpPr>
        <xdr:cNvPr id="673" name="直線コネクタ 672"/>
        <xdr:cNvCxnSpPr/>
      </xdr:nvCxnSpPr>
      <xdr:spPr>
        <a:xfrm>
          <a:off x="16230600" y="156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99276</xdr:rowOff>
    </xdr:from>
    <xdr:to>
      <xdr:col>23</xdr:col>
      <xdr:colOff>517525</xdr:colOff>
      <xdr:row>94</xdr:row>
      <xdr:rowOff>153378</xdr:rowOff>
    </xdr:to>
    <xdr:cxnSp macro="">
      <xdr:nvCxnSpPr>
        <xdr:cNvPr id="674" name="直線コネクタ 673"/>
        <xdr:cNvCxnSpPr/>
      </xdr:nvCxnSpPr>
      <xdr:spPr>
        <a:xfrm flipV="1">
          <a:off x="15481300" y="16215576"/>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69727</xdr:rowOff>
    </xdr:from>
    <xdr:ext cx="534377" cy="259045"/>
    <xdr:sp macro="" textlink="">
      <xdr:nvSpPr>
        <xdr:cNvPr id="675" name="公債費平均値テキスト"/>
        <xdr:cNvSpPr txBox="1"/>
      </xdr:nvSpPr>
      <xdr:spPr>
        <a:xfrm>
          <a:off x="16370300" y="1635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91300</xdr:rowOff>
    </xdr:from>
    <xdr:to>
      <xdr:col>23</xdr:col>
      <xdr:colOff>568325</xdr:colOff>
      <xdr:row>96</xdr:row>
      <xdr:rowOff>21450</xdr:rowOff>
    </xdr:to>
    <xdr:sp macro="" textlink="">
      <xdr:nvSpPr>
        <xdr:cNvPr id="676" name="フローチャート : 判断 675"/>
        <xdr:cNvSpPr/>
      </xdr:nvSpPr>
      <xdr:spPr>
        <a:xfrm>
          <a:off x="16268700" y="163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153378</xdr:rowOff>
    </xdr:from>
    <xdr:to>
      <xdr:col>22</xdr:col>
      <xdr:colOff>365125</xdr:colOff>
      <xdr:row>94</xdr:row>
      <xdr:rowOff>166142</xdr:rowOff>
    </xdr:to>
    <xdr:cxnSp macro="">
      <xdr:nvCxnSpPr>
        <xdr:cNvPr id="677" name="直線コネクタ 676"/>
        <xdr:cNvCxnSpPr/>
      </xdr:nvCxnSpPr>
      <xdr:spPr>
        <a:xfrm flipV="1">
          <a:off x="14592300" y="16269678"/>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67641</xdr:rowOff>
    </xdr:from>
    <xdr:to>
      <xdr:col>22</xdr:col>
      <xdr:colOff>415925</xdr:colOff>
      <xdr:row>95</xdr:row>
      <xdr:rowOff>169241</xdr:rowOff>
    </xdr:to>
    <xdr:sp macro="" textlink="">
      <xdr:nvSpPr>
        <xdr:cNvPr id="678" name="フローチャート : 判断 677"/>
        <xdr:cNvSpPr/>
      </xdr:nvSpPr>
      <xdr:spPr>
        <a:xfrm>
          <a:off x="154305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160368</xdr:rowOff>
    </xdr:from>
    <xdr:ext cx="534377" cy="259045"/>
    <xdr:sp macro="" textlink="">
      <xdr:nvSpPr>
        <xdr:cNvPr id="679" name="テキスト ボックス 678"/>
        <xdr:cNvSpPr txBox="1"/>
      </xdr:nvSpPr>
      <xdr:spPr>
        <a:xfrm>
          <a:off x="15201411" y="164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166142</xdr:rowOff>
    </xdr:from>
    <xdr:to>
      <xdr:col>21</xdr:col>
      <xdr:colOff>161925</xdr:colOff>
      <xdr:row>95</xdr:row>
      <xdr:rowOff>18199</xdr:rowOff>
    </xdr:to>
    <xdr:cxnSp macro="">
      <xdr:nvCxnSpPr>
        <xdr:cNvPr id="680" name="直線コネクタ 679"/>
        <xdr:cNvCxnSpPr/>
      </xdr:nvCxnSpPr>
      <xdr:spPr>
        <a:xfrm flipV="1">
          <a:off x="13703300" y="16282442"/>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85889</xdr:rowOff>
    </xdr:from>
    <xdr:to>
      <xdr:col>21</xdr:col>
      <xdr:colOff>212725</xdr:colOff>
      <xdr:row>96</xdr:row>
      <xdr:rowOff>16039</xdr:rowOff>
    </xdr:to>
    <xdr:sp macro="" textlink="">
      <xdr:nvSpPr>
        <xdr:cNvPr id="681" name="フローチャート : 判断 680"/>
        <xdr:cNvSpPr/>
      </xdr:nvSpPr>
      <xdr:spPr>
        <a:xfrm>
          <a:off x="14541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7166</xdr:rowOff>
    </xdr:from>
    <xdr:ext cx="534377" cy="259045"/>
    <xdr:sp macro="" textlink="">
      <xdr:nvSpPr>
        <xdr:cNvPr id="682" name="テキスト ボックス 681"/>
        <xdr:cNvSpPr txBox="1"/>
      </xdr:nvSpPr>
      <xdr:spPr>
        <a:xfrm>
          <a:off x="14325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18199</xdr:rowOff>
    </xdr:from>
    <xdr:to>
      <xdr:col>19</xdr:col>
      <xdr:colOff>644525</xdr:colOff>
      <xdr:row>95</xdr:row>
      <xdr:rowOff>108534</xdr:rowOff>
    </xdr:to>
    <xdr:cxnSp macro="">
      <xdr:nvCxnSpPr>
        <xdr:cNvPr id="683" name="直線コネクタ 682"/>
        <xdr:cNvCxnSpPr/>
      </xdr:nvCxnSpPr>
      <xdr:spPr>
        <a:xfrm flipV="1">
          <a:off x="12814300" y="16305949"/>
          <a:ext cx="8890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114046</xdr:rowOff>
    </xdr:from>
    <xdr:to>
      <xdr:col>20</xdr:col>
      <xdr:colOff>9525</xdr:colOff>
      <xdr:row>96</xdr:row>
      <xdr:rowOff>44196</xdr:rowOff>
    </xdr:to>
    <xdr:sp macro="" textlink="">
      <xdr:nvSpPr>
        <xdr:cNvPr id="684" name="フローチャート : 判断 683"/>
        <xdr:cNvSpPr/>
      </xdr:nvSpPr>
      <xdr:spPr>
        <a:xfrm>
          <a:off x="13652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35323</xdr:rowOff>
    </xdr:from>
    <xdr:ext cx="534377" cy="259045"/>
    <xdr:sp macro="" textlink="">
      <xdr:nvSpPr>
        <xdr:cNvPr id="685" name="テキスト ボックス 684"/>
        <xdr:cNvSpPr txBox="1"/>
      </xdr:nvSpPr>
      <xdr:spPr>
        <a:xfrm>
          <a:off x="13436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81242</xdr:rowOff>
    </xdr:from>
    <xdr:to>
      <xdr:col>18</xdr:col>
      <xdr:colOff>492125</xdr:colOff>
      <xdr:row>97</xdr:row>
      <xdr:rowOff>11392</xdr:rowOff>
    </xdr:to>
    <xdr:sp macro="" textlink="">
      <xdr:nvSpPr>
        <xdr:cNvPr id="686" name="フローチャート : 判断 685"/>
        <xdr:cNvSpPr/>
      </xdr:nvSpPr>
      <xdr:spPr>
        <a:xfrm>
          <a:off x="12763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2519</xdr:rowOff>
    </xdr:from>
    <xdr:ext cx="534377" cy="259045"/>
    <xdr:sp macro="" textlink="">
      <xdr:nvSpPr>
        <xdr:cNvPr id="687" name="テキスト ボックス 686"/>
        <xdr:cNvSpPr txBox="1"/>
      </xdr:nvSpPr>
      <xdr:spPr>
        <a:xfrm>
          <a:off x="12547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48476</xdr:rowOff>
    </xdr:from>
    <xdr:to>
      <xdr:col>23</xdr:col>
      <xdr:colOff>568325</xdr:colOff>
      <xdr:row>94</xdr:row>
      <xdr:rowOff>150076</xdr:rowOff>
    </xdr:to>
    <xdr:sp macro="" textlink="">
      <xdr:nvSpPr>
        <xdr:cNvPr id="693" name="円/楕円 692"/>
        <xdr:cNvSpPr/>
      </xdr:nvSpPr>
      <xdr:spPr>
        <a:xfrm>
          <a:off x="16268700" y="161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71353</xdr:rowOff>
    </xdr:from>
    <xdr:ext cx="534377" cy="259045"/>
    <xdr:sp macro="" textlink="">
      <xdr:nvSpPr>
        <xdr:cNvPr id="694" name="公債費該当値テキスト"/>
        <xdr:cNvSpPr txBox="1"/>
      </xdr:nvSpPr>
      <xdr:spPr>
        <a:xfrm>
          <a:off x="16370300" y="16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102578</xdr:rowOff>
    </xdr:from>
    <xdr:to>
      <xdr:col>22</xdr:col>
      <xdr:colOff>415925</xdr:colOff>
      <xdr:row>95</xdr:row>
      <xdr:rowOff>32728</xdr:rowOff>
    </xdr:to>
    <xdr:sp macro="" textlink="">
      <xdr:nvSpPr>
        <xdr:cNvPr id="695" name="円/楕円 694"/>
        <xdr:cNvSpPr/>
      </xdr:nvSpPr>
      <xdr:spPr>
        <a:xfrm>
          <a:off x="15430500" y="162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49255</xdr:rowOff>
    </xdr:from>
    <xdr:ext cx="534377" cy="259045"/>
    <xdr:sp macro="" textlink="">
      <xdr:nvSpPr>
        <xdr:cNvPr id="696" name="テキスト ボックス 695"/>
        <xdr:cNvSpPr txBox="1"/>
      </xdr:nvSpPr>
      <xdr:spPr>
        <a:xfrm>
          <a:off x="15201411" y="159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115342</xdr:rowOff>
    </xdr:from>
    <xdr:to>
      <xdr:col>21</xdr:col>
      <xdr:colOff>212725</xdr:colOff>
      <xdr:row>95</xdr:row>
      <xdr:rowOff>45492</xdr:rowOff>
    </xdr:to>
    <xdr:sp macro="" textlink="">
      <xdr:nvSpPr>
        <xdr:cNvPr id="697" name="円/楕円 696"/>
        <xdr:cNvSpPr/>
      </xdr:nvSpPr>
      <xdr:spPr>
        <a:xfrm>
          <a:off x="14541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62019</xdr:rowOff>
    </xdr:from>
    <xdr:ext cx="534377" cy="259045"/>
    <xdr:sp macro="" textlink="">
      <xdr:nvSpPr>
        <xdr:cNvPr id="698" name="テキスト ボックス 697"/>
        <xdr:cNvSpPr txBox="1"/>
      </xdr:nvSpPr>
      <xdr:spPr>
        <a:xfrm>
          <a:off x="14325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138849</xdr:rowOff>
    </xdr:from>
    <xdr:to>
      <xdr:col>20</xdr:col>
      <xdr:colOff>9525</xdr:colOff>
      <xdr:row>95</xdr:row>
      <xdr:rowOff>68999</xdr:rowOff>
    </xdr:to>
    <xdr:sp macro="" textlink="">
      <xdr:nvSpPr>
        <xdr:cNvPr id="699" name="円/楕円 698"/>
        <xdr:cNvSpPr/>
      </xdr:nvSpPr>
      <xdr:spPr>
        <a:xfrm>
          <a:off x="13652500" y="162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85526</xdr:rowOff>
    </xdr:from>
    <xdr:ext cx="534377" cy="259045"/>
    <xdr:sp macro="" textlink="">
      <xdr:nvSpPr>
        <xdr:cNvPr id="700" name="テキスト ボックス 699"/>
        <xdr:cNvSpPr txBox="1"/>
      </xdr:nvSpPr>
      <xdr:spPr>
        <a:xfrm>
          <a:off x="13436111" y="160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57734</xdr:rowOff>
    </xdr:from>
    <xdr:to>
      <xdr:col>18</xdr:col>
      <xdr:colOff>492125</xdr:colOff>
      <xdr:row>95</xdr:row>
      <xdr:rowOff>159334</xdr:rowOff>
    </xdr:to>
    <xdr:sp macro="" textlink="">
      <xdr:nvSpPr>
        <xdr:cNvPr id="701" name="円/楕円 700"/>
        <xdr:cNvSpPr/>
      </xdr:nvSpPr>
      <xdr:spPr>
        <a:xfrm>
          <a:off x="12763500" y="163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4411</xdr:rowOff>
    </xdr:from>
    <xdr:ext cx="534377" cy="259045"/>
    <xdr:sp macro="" textlink="">
      <xdr:nvSpPr>
        <xdr:cNvPr id="702" name="テキスト ボックス 701"/>
        <xdr:cNvSpPr txBox="1"/>
      </xdr:nvSpPr>
      <xdr:spPr>
        <a:xfrm>
          <a:off x="12547111" y="161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4" name="正方形/長方形 70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5" name="正方形/長方形 70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6" name="正方形/長方形 70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7" name="正方形/長方形 70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14" name="テキスト ボックス 71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30</xdr:row>
      <xdr:rowOff>111777</xdr:rowOff>
    </xdr:from>
    <xdr:ext cx="312906" cy="259045"/>
    <xdr:sp macro="" textlink="">
      <xdr:nvSpPr>
        <xdr:cNvPr id="716" name="テキスト ボックス 71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8" name="テキスト ボックス 71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139700</xdr:rowOff>
    </xdr:from>
    <xdr:to>
      <xdr:col>32</xdr:col>
      <xdr:colOff>186689</xdr:colOff>
      <xdr:row>38</xdr:row>
      <xdr:rowOff>25400</xdr:rowOff>
    </xdr:to>
    <xdr:cxnSp macro="">
      <xdr:nvCxnSpPr>
        <xdr:cNvPr id="720" name="直線コネクタ 719"/>
        <xdr:cNvCxnSpPr/>
      </xdr:nvCxnSpPr>
      <xdr:spPr>
        <a:xfrm flipV="1">
          <a:off x="22159595" y="6483350"/>
          <a:ext cx="1269" cy="5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124477</xdr:rowOff>
    </xdr:from>
    <xdr:ext cx="249299" cy="259045"/>
    <xdr:sp macro="" textlink="">
      <xdr:nvSpPr>
        <xdr:cNvPr id="721" name="諸支出金最小値テキスト"/>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86377</xdr:rowOff>
    </xdr:from>
    <xdr:ext cx="249299" cy="259045"/>
    <xdr:sp macro="" textlink="">
      <xdr:nvSpPr>
        <xdr:cNvPr id="723" name="諸支出金最大値テキスト"/>
        <xdr:cNvSpPr txBox="1"/>
      </xdr:nvSpPr>
      <xdr:spPr>
        <a:xfrm>
          <a:off x="22212300" y="625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37</xdr:row>
      <xdr:rowOff>139700</xdr:rowOff>
    </xdr:from>
    <xdr:to>
      <xdr:col>32</xdr:col>
      <xdr:colOff>276225</xdr:colOff>
      <xdr:row>37</xdr:row>
      <xdr:rowOff>139700</xdr:rowOff>
    </xdr:to>
    <xdr:cxnSp macro="">
      <xdr:nvCxnSpPr>
        <xdr:cNvPr id="724" name="直線コネクタ 723"/>
        <xdr:cNvCxnSpPr/>
      </xdr:nvCxnSpPr>
      <xdr:spPr>
        <a:xfrm>
          <a:off x="22072600" y="648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41927</xdr:rowOff>
    </xdr:from>
    <xdr:ext cx="249299" cy="259045"/>
    <xdr:sp macro="" textlink="">
      <xdr:nvSpPr>
        <xdr:cNvPr id="726" name="諸支出金平均値テキスト"/>
        <xdr:cNvSpPr txBox="1"/>
      </xdr:nvSpPr>
      <xdr:spPr>
        <a:xfrm>
          <a:off x="22212300" y="6385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7" name="フローチャート : 判断 72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29" name="フローチャート : 判断 72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38</xdr:row>
      <xdr:rowOff>67327</xdr:rowOff>
    </xdr:from>
    <xdr:ext cx="249299" cy="259045"/>
    <xdr:sp macro="" textlink="">
      <xdr:nvSpPr>
        <xdr:cNvPr id="730" name="テキスト ボックス 729"/>
        <xdr:cNvSpPr txBox="1"/>
      </xdr:nvSpPr>
      <xdr:spPr>
        <a:xfrm>
          <a:off x="211859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32" name="フローチャート : 判断 731"/>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33" name="テキスト ボックス 732"/>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146050</xdr:rowOff>
    </xdr:from>
    <xdr:to>
      <xdr:col>28</xdr:col>
      <xdr:colOff>365125</xdr:colOff>
      <xdr:row>31</xdr:row>
      <xdr:rowOff>76200</xdr:rowOff>
    </xdr:to>
    <xdr:sp macro="" textlink="">
      <xdr:nvSpPr>
        <xdr:cNvPr id="735" name="フローチャート : 判断 734"/>
        <xdr:cNvSpPr/>
      </xdr:nvSpPr>
      <xdr:spPr>
        <a:xfrm>
          <a:off x="19494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29</xdr:row>
      <xdr:rowOff>92727</xdr:rowOff>
    </xdr:from>
    <xdr:ext cx="313932" cy="259045"/>
    <xdr:sp macro="" textlink="">
      <xdr:nvSpPr>
        <xdr:cNvPr id="736" name="テキスト ボックス 735"/>
        <xdr:cNvSpPr txBox="1"/>
      </xdr:nvSpPr>
      <xdr:spPr>
        <a:xfrm>
          <a:off x="19388333" y="506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7" name="フローチャート : 判断 73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8" name="テキスト ボックス 73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168927</xdr:rowOff>
    </xdr:from>
    <xdr:ext cx="249299" cy="259045"/>
    <xdr:sp macro="" textlink="">
      <xdr:nvSpPr>
        <xdr:cNvPr id="745" name="諸支出金該当値テキスト"/>
        <xdr:cNvSpPr txBox="1"/>
      </xdr:nvSpPr>
      <xdr:spPr>
        <a:xfrm>
          <a:off x="22212300" y="6512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36</xdr:row>
      <xdr:rowOff>92727</xdr:rowOff>
    </xdr:from>
    <xdr:ext cx="249299" cy="259045"/>
    <xdr:sp macro="" textlink="">
      <xdr:nvSpPr>
        <xdr:cNvPr id="747" name="テキスト ボックス 746"/>
        <xdr:cNvSpPr txBox="1"/>
      </xdr:nvSpPr>
      <xdr:spPr>
        <a:xfrm>
          <a:off x="211859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49" name="テキスト ボックス 748"/>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53" name="テキスト ボックス 752"/>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mn-ea"/>
              <a:ea typeface="+mn-ea"/>
              <a:cs typeface="+mn-cs"/>
            </a:rPr>
            <a:t>・教育費は、住民一人当たり</a:t>
          </a:r>
          <a:r>
            <a:rPr lang="en-US" altLang="ja-JP" sz="1300" b="0" i="0" baseline="0">
              <a:solidFill>
                <a:schemeClr val="dk1"/>
              </a:solidFill>
              <a:effectLst/>
              <a:latin typeface="+mn-ea"/>
              <a:ea typeface="+mn-ea"/>
              <a:cs typeface="+mn-cs"/>
            </a:rPr>
            <a:t>81,712</a:t>
          </a:r>
          <a:r>
            <a:rPr lang="ja-JP" altLang="ja-JP" sz="1300" b="0" i="0" baseline="0">
              <a:solidFill>
                <a:schemeClr val="dk1"/>
              </a:solidFill>
              <a:effectLst/>
              <a:latin typeface="+mn-ea"/>
              <a:ea typeface="+mn-ea"/>
              <a:cs typeface="+mn-cs"/>
            </a:rPr>
            <a:t>円となっており、類似団体平均を上回る水準となっています。 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年度と比較して</a:t>
          </a:r>
          <a:r>
            <a:rPr lang="en-US" altLang="ja-JP" sz="1300" b="0" i="0" baseline="0">
              <a:solidFill>
                <a:schemeClr val="dk1"/>
              </a:solidFill>
              <a:effectLst/>
              <a:latin typeface="+mn-ea"/>
              <a:ea typeface="+mn-ea"/>
              <a:cs typeface="+mn-cs"/>
            </a:rPr>
            <a:t>1,904</a:t>
          </a:r>
          <a:r>
            <a:rPr lang="ja-JP" altLang="ja-JP" sz="1300" b="0" i="0" baseline="0">
              <a:solidFill>
                <a:schemeClr val="dk1"/>
              </a:solidFill>
              <a:effectLst/>
              <a:latin typeface="+mn-ea"/>
              <a:ea typeface="+mn-ea"/>
              <a:cs typeface="+mn-cs"/>
            </a:rPr>
            <a:t>円増加</a:t>
          </a:r>
          <a:r>
            <a:rPr kumimoji="1" lang="ja-JP" altLang="ja-JP" sz="1300">
              <a:solidFill>
                <a:schemeClr val="dk1"/>
              </a:solidFill>
              <a:effectLst/>
              <a:latin typeface="+mn-ea"/>
              <a:ea typeface="+mn-ea"/>
              <a:cs typeface="+mn-cs"/>
            </a:rPr>
            <a:t>しましたが、これは県西部特別支援学校の移転改築が主な要因です。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・公債費は、住民一人当たり</a:t>
          </a:r>
          <a:r>
            <a:rPr kumimoji="1" lang="en-US" altLang="ja-JP" sz="1300">
              <a:solidFill>
                <a:schemeClr val="dk1"/>
              </a:solidFill>
              <a:effectLst/>
              <a:latin typeface="+mn-ea"/>
              <a:ea typeface="+mn-ea"/>
              <a:cs typeface="+mn-cs"/>
            </a:rPr>
            <a:t>51,061</a:t>
          </a:r>
          <a:r>
            <a:rPr kumimoji="1" lang="ja-JP" altLang="ja-JP" sz="1300">
              <a:solidFill>
                <a:schemeClr val="dk1"/>
              </a:solidFill>
              <a:effectLst/>
              <a:latin typeface="+mn-ea"/>
              <a:ea typeface="+mn-ea"/>
              <a:cs typeface="+mn-cs"/>
            </a:rPr>
            <a:t>円となっており、類似団体平均を上回る水準となっています。これは、国の経済対策に呼応した公共事業の実施や、平成</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年のサッカー日韓ワールドカップ開催に向けた小笠山運動公園（エコパスタジアム）の整備等によるものです。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年度からは</a:t>
          </a:r>
          <a:r>
            <a:rPr kumimoji="1" lang="en-US" altLang="ja-JP" sz="1300">
              <a:solidFill>
                <a:schemeClr val="dk1"/>
              </a:solidFill>
              <a:effectLst/>
              <a:latin typeface="+mn-ea"/>
              <a:ea typeface="+mn-ea"/>
              <a:cs typeface="+mn-cs"/>
            </a:rPr>
            <a:t>1,420</a:t>
          </a:r>
          <a:r>
            <a:rPr kumimoji="1" lang="ja-JP" altLang="ja-JP" sz="1300">
              <a:solidFill>
                <a:schemeClr val="dk1"/>
              </a:solidFill>
              <a:effectLst/>
              <a:latin typeface="+mn-ea"/>
              <a:ea typeface="+mn-ea"/>
              <a:cs typeface="+mn-cs"/>
            </a:rPr>
            <a:t>円増加しましたが、リーマンショック以降の臨時財政対策債の発行額増加に伴い、この償還のための基金への積立てが増加したことが主な要因です。</a:t>
          </a:r>
          <a:endParaRPr lang="ja-JP" altLang="ja-JP" sz="1300">
            <a:effectLst/>
            <a:latin typeface="+mn-ea"/>
            <a:ea typeface="+mn-ea"/>
          </a:endParaRPr>
        </a:p>
        <a:p>
          <a:pPr eaLnBrk="1" fontAlgn="base" latinLnBrk="0" hangingPunct="1"/>
          <a:r>
            <a:rPr lang="ja-JP" altLang="ja-JP" sz="1300" b="0" i="0" baseline="0">
              <a:solidFill>
                <a:schemeClr val="dk1"/>
              </a:solidFill>
              <a:effectLst/>
              <a:latin typeface="+mn-ea"/>
              <a:ea typeface="+mn-ea"/>
              <a:cs typeface="+mn-cs"/>
            </a:rPr>
            <a:t>・商工費は、住民一人当たり</a:t>
          </a:r>
          <a:r>
            <a:rPr lang="en-US" altLang="ja-JP" sz="1300" b="0" i="0" baseline="0">
              <a:solidFill>
                <a:schemeClr val="dk1"/>
              </a:solidFill>
              <a:effectLst/>
              <a:latin typeface="+mn-ea"/>
              <a:ea typeface="+mn-ea"/>
              <a:cs typeface="+mn-cs"/>
            </a:rPr>
            <a:t>4,704</a:t>
          </a:r>
          <a:r>
            <a:rPr lang="ja-JP" altLang="ja-JP" sz="1300" b="0" i="0" baseline="0">
              <a:solidFill>
                <a:schemeClr val="dk1"/>
              </a:solidFill>
              <a:effectLst/>
              <a:latin typeface="+mn-ea"/>
              <a:ea typeface="+mn-ea"/>
              <a:cs typeface="+mn-cs"/>
            </a:rPr>
            <a:t>円となっており、類似団体平均を下回る水準となっています。 これは、中小企業向けの融資方式が他府県と異なるなど、歳出額が少ないことが主な要因です。平成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年度と比較して</a:t>
          </a:r>
          <a:r>
            <a:rPr lang="en-US" altLang="ja-JP" sz="1300" b="0" i="0" baseline="0">
              <a:solidFill>
                <a:schemeClr val="dk1"/>
              </a:solidFill>
              <a:effectLst/>
              <a:latin typeface="+mn-ea"/>
              <a:ea typeface="+mn-ea"/>
              <a:cs typeface="+mn-cs"/>
            </a:rPr>
            <a:t>971</a:t>
          </a:r>
          <a:r>
            <a:rPr lang="ja-JP" altLang="ja-JP" sz="1300" b="0" i="0" baseline="0">
              <a:solidFill>
                <a:schemeClr val="dk1"/>
              </a:solidFill>
              <a:effectLst/>
              <a:latin typeface="+mn-ea"/>
              <a:ea typeface="+mn-ea"/>
              <a:cs typeface="+mn-cs"/>
            </a:rPr>
            <a:t>円減少</a:t>
          </a:r>
          <a:r>
            <a:rPr kumimoji="1" lang="ja-JP" altLang="ja-JP" sz="1300">
              <a:solidFill>
                <a:schemeClr val="dk1"/>
              </a:solidFill>
              <a:effectLst/>
              <a:latin typeface="+mn-ea"/>
              <a:ea typeface="+mn-ea"/>
              <a:cs typeface="+mn-cs"/>
            </a:rPr>
            <a:t>しましたが、これは本県で推進するファルマバレープロジェクトの</a:t>
          </a:r>
          <a:endParaRPr lang="ja-JP" altLang="ja-JP" sz="1300">
            <a:effectLst/>
            <a:latin typeface="+mn-ea"/>
            <a:ea typeface="+mn-ea"/>
          </a:endParaRPr>
        </a:p>
        <a:p>
          <a:pPr eaLnBrk="1" fontAlgn="base" latinLnBrk="0" hangingPunct="1"/>
          <a:r>
            <a:rPr kumimoji="1" lang="ja-JP" altLang="ja-JP" sz="1300">
              <a:solidFill>
                <a:schemeClr val="dk1"/>
              </a:solidFill>
              <a:effectLst/>
              <a:latin typeface="+mn-ea"/>
              <a:ea typeface="+mn-ea"/>
              <a:cs typeface="+mn-cs"/>
            </a:rPr>
            <a:t>　研究拠点の整備が完了したことが主な要因です。</a:t>
          </a:r>
          <a:endParaRPr lang="ja-JP" altLang="ja-JP" sz="1300">
            <a:effectLst/>
            <a:latin typeface="+mn-ea"/>
            <a:ea typeface="+mn-ea"/>
          </a:endParaRPr>
        </a:p>
        <a:p>
          <a:pPr fontAlgn="base"/>
          <a:endParaRPr lang="en-US" altLang="ja-JP" sz="1300" b="0" i="0" baseline="0">
            <a:solidFill>
              <a:schemeClr val="dk1"/>
            </a:solidFill>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財政調整基金残高は、標準財政規模に対し</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％程度を維持しています。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また、</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年度の実質収支額は</a:t>
          </a:r>
          <a:r>
            <a:rPr kumimoji="1" lang="en-US" altLang="ja-JP" sz="1300">
              <a:solidFill>
                <a:schemeClr val="dk1"/>
              </a:solidFill>
              <a:effectLst/>
              <a:latin typeface="+mn-ea"/>
              <a:ea typeface="+mn-ea"/>
              <a:cs typeface="+mn-cs"/>
            </a:rPr>
            <a:t>0.88</a:t>
          </a:r>
          <a:r>
            <a:rPr kumimoji="1" lang="ja-JP" altLang="ja-JP" sz="1300">
              <a:solidFill>
                <a:schemeClr val="dk1"/>
              </a:solidFill>
              <a:effectLst/>
              <a:latin typeface="+mn-ea"/>
              <a:ea typeface="+mn-ea"/>
              <a:cs typeface="+mn-cs"/>
            </a:rPr>
            <a:t>％で、</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年度の特殊要因を除き、標準財政規模に対し</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％程度の黒字で推移しています。なお、</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年度の実質単年度収支の黒字幅が大きくなっているのは、</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年度に受入れを予定していた津波対策のための寄附金を</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年度に前倒して受入れたため、一時的に実質収支が増加したことによるものです。</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静岡県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年度の健全化指標導入以来、すべての会計が黒字であり、連結実質赤字は生じていません。</a:t>
          </a:r>
          <a:endParaRPr lang="ja-JP" altLang="ja-JP" sz="1300">
            <a:effectLst/>
            <a:latin typeface="+mn-ea"/>
            <a:ea typeface="+mn-ea"/>
          </a:endParaRPr>
        </a:p>
        <a:p>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年度の黒字額の内訳は、静岡がんセンター事業会計や工業用水道事業会計などの公営企業会計の占める割合が高くなっています。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一般会計の比率は、</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年度を除き、</a:t>
          </a:r>
          <a:r>
            <a:rPr kumimoji="1" lang="en-US" altLang="ja-JP" sz="1300">
              <a:solidFill>
                <a:schemeClr val="dk1"/>
              </a:solidFill>
              <a:effectLst/>
              <a:latin typeface="+mn-ea"/>
              <a:ea typeface="+mn-ea"/>
              <a:cs typeface="+mn-cs"/>
            </a:rPr>
            <a:t>0.8</a:t>
          </a:r>
          <a:r>
            <a:rPr kumimoji="1" lang="ja-JP" altLang="ja-JP" sz="1300">
              <a:solidFill>
                <a:schemeClr val="dk1"/>
              </a:solidFill>
              <a:effectLst/>
              <a:latin typeface="+mn-ea"/>
              <a:ea typeface="+mn-ea"/>
              <a:cs typeface="+mn-cs"/>
            </a:rPr>
            <a:t>％程度で推移しています。また、</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年度が一時的に高い指標となったのは、</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年度に受入れを予定していた、津波対策に充てるための寄附金を、</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年度に前倒して受入れたことによるものです。</a:t>
          </a:r>
          <a:endParaRPr lang="ja-JP" altLang="ja-JP" sz="1300">
            <a:effectLst/>
            <a:latin typeface="+mn-ea"/>
            <a:ea typeface="+mn-ea"/>
          </a:endParaRPr>
        </a:p>
        <a:p>
          <a:r>
            <a:rPr kumimoji="1" lang="ja-JP" altLang="ja-JP" sz="1300">
              <a:solidFill>
                <a:schemeClr val="dk1"/>
              </a:solidFill>
              <a:effectLst/>
              <a:latin typeface="+mn-ea"/>
              <a:ea typeface="+mn-ea"/>
              <a:cs typeface="+mn-cs"/>
            </a:rPr>
            <a:t>なお、各会計における黒字額の標準財政規模に対する比率は、概ね同一水準を維持しています。</a:t>
          </a:r>
          <a:endParaRPr lang="ja-JP" altLang="ja-JP" sz="13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404" t="s">
        <v>62</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405" t="s">
        <v>64</v>
      </c>
      <c r="C3" s="406"/>
      <c r="D3" s="407"/>
      <c r="E3" s="407"/>
      <c r="F3" s="407"/>
      <c r="G3" s="407"/>
      <c r="H3" s="407"/>
      <c r="I3" s="407"/>
      <c r="J3" s="407"/>
      <c r="K3" s="407"/>
      <c r="L3" s="407" t="s">
        <v>65</v>
      </c>
      <c r="M3" s="407"/>
      <c r="N3" s="407"/>
      <c r="O3" s="407"/>
      <c r="P3" s="407"/>
      <c r="Q3" s="407"/>
      <c r="R3" s="411"/>
      <c r="S3" s="411"/>
      <c r="T3" s="411"/>
      <c r="U3" s="411"/>
      <c r="V3" s="412"/>
      <c r="W3" s="418" t="s">
        <v>66</v>
      </c>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c r="AZ3" s="421" t="s">
        <v>1</v>
      </c>
      <c r="BA3" s="422"/>
      <c r="BB3" s="422"/>
      <c r="BC3" s="422"/>
      <c r="BD3" s="422"/>
      <c r="BE3" s="422"/>
      <c r="BF3" s="422"/>
      <c r="BG3" s="422"/>
      <c r="BH3" s="422"/>
      <c r="BI3" s="422"/>
      <c r="BJ3" s="422"/>
      <c r="BK3" s="422"/>
      <c r="BL3" s="422"/>
      <c r="BM3" s="423"/>
      <c r="BN3" s="424" t="s">
        <v>67</v>
      </c>
      <c r="BO3" s="425"/>
      <c r="BP3" s="425"/>
      <c r="BQ3" s="425"/>
      <c r="BR3" s="425"/>
      <c r="BS3" s="425"/>
      <c r="BT3" s="425"/>
      <c r="BU3" s="426"/>
      <c r="BV3" s="424" t="s">
        <v>68</v>
      </c>
      <c r="BW3" s="425"/>
      <c r="BX3" s="425"/>
      <c r="BY3" s="425"/>
      <c r="BZ3" s="425"/>
      <c r="CA3" s="425"/>
      <c r="CB3" s="425"/>
      <c r="CC3" s="426"/>
      <c r="CD3" s="421" t="s">
        <v>1</v>
      </c>
      <c r="CE3" s="422"/>
      <c r="CF3" s="422"/>
      <c r="CG3" s="422"/>
      <c r="CH3" s="422"/>
      <c r="CI3" s="422"/>
      <c r="CJ3" s="422"/>
      <c r="CK3" s="422"/>
      <c r="CL3" s="422"/>
      <c r="CM3" s="422"/>
      <c r="CN3" s="422"/>
      <c r="CO3" s="422"/>
      <c r="CP3" s="422"/>
      <c r="CQ3" s="422"/>
      <c r="CR3" s="422"/>
      <c r="CS3" s="423"/>
      <c r="CT3" s="424" t="s">
        <v>69</v>
      </c>
      <c r="CU3" s="425"/>
      <c r="CV3" s="425"/>
      <c r="CW3" s="425"/>
      <c r="CX3" s="425"/>
      <c r="CY3" s="425"/>
      <c r="CZ3" s="425"/>
      <c r="DA3" s="426"/>
      <c r="DB3" s="424" t="s">
        <v>70</v>
      </c>
      <c r="DC3" s="425"/>
      <c r="DD3" s="425"/>
      <c r="DE3" s="425"/>
      <c r="DF3" s="425"/>
      <c r="DG3" s="425"/>
      <c r="DH3" s="425"/>
      <c r="DI3" s="426"/>
      <c r="DJ3" s="114"/>
      <c r="DK3" s="114"/>
      <c r="DL3" s="114"/>
      <c r="DM3" s="114"/>
      <c r="DN3" s="114"/>
      <c r="DO3" s="114"/>
    </row>
    <row r="4" spans="1:119" ht="18.75" customHeight="1">
      <c r="A4" s="115"/>
      <c r="B4" s="408"/>
      <c r="C4" s="409"/>
      <c r="D4" s="410"/>
      <c r="E4" s="410"/>
      <c r="F4" s="410"/>
      <c r="G4" s="410"/>
      <c r="H4" s="410"/>
      <c r="I4" s="410"/>
      <c r="J4" s="410"/>
      <c r="K4" s="410"/>
      <c r="L4" s="410"/>
      <c r="M4" s="410"/>
      <c r="N4" s="410"/>
      <c r="O4" s="410"/>
      <c r="P4" s="410"/>
      <c r="Q4" s="410"/>
      <c r="R4" s="413"/>
      <c r="S4" s="413"/>
      <c r="T4" s="413"/>
      <c r="U4" s="413"/>
      <c r="V4" s="414"/>
      <c r="W4" s="478" t="s">
        <v>71</v>
      </c>
      <c r="X4" s="479"/>
      <c r="Y4" s="480"/>
      <c r="Z4" s="487" t="s">
        <v>1</v>
      </c>
      <c r="AA4" s="465"/>
      <c r="AB4" s="465"/>
      <c r="AC4" s="465"/>
      <c r="AD4" s="465"/>
      <c r="AE4" s="465"/>
      <c r="AF4" s="465"/>
      <c r="AG4" s="465"/>
      <c r="AH4" s="466"/>
      <c r="AI4" s="487" t="s">
        <v>72</v>
      </c>
      <c r="AJ4" s="490"/>
      <c r="AK4" s="490"/>
      <c r="AL4" s="490"/>
      <c r="AM4" s="490"/>
      <c r="AN4" s="490"/>
      <c r="AO4" s="490"/>
      <c r="AP4" s="491"/>
      <c r="AQ4" s="495" t="s">
        <v>73</v>
      </c>
      <c r="AR4" s="496"/>
      <c r="AS4" s="490"/>
      <c r="AT4" s="490"/>
      <c r="AU4" s="490"/>
      <c r="AV4" s="490"/>
      <c r="AW4" s="490"/>
      <c r="AX4" s="490"/>
      <c r="AY4" s="497"/>
      <c r="AZ4" s="448" t="s">
        <v>74</v>
      </c>
      <c r="BA4" s="449"/>
      <c r="BB4" s="449"/>
      <c r="BC4" s="449"/>
      <c r="BD4" s="449"/>
      <c r="BE4" s="449"/>
      <c r="BF4" s="449"/>
      <c r="BG4" s="449"/>
      <c r="BH4" s="449"/>
      <c r="BI4" s="449"/>
      <c r="BJ4" s="449"/>
      <c r="BK4" s="449"/>
      <c r="BL4" s="449"/>
      <c r="BM4" s="450"/>
      <c r="BN4" s="427">
        <v>1152621919</v>
      </c>
      <c r="BO4" s="428"/>
      <c r="BP4" s="428"/>
      <c r="BQ4" s="428"/>
      <c r="BR4" s="428"/>
      <c r="BS4" s="428"/>
      <c r="BT4" s="428"/>
      <c r="BU4" s="429"/>
      <c r="BV4" s="427">
        <v>1166550241</v>
      </c>
      <c r="BW4" s="428"/>
      <c r="BX4" s="428"/>
      <c r="BY4" s="428"/>
      <c r="BZ4" s="428"/>
      <c r="CA4" s="428"/>
      <c r="CB4" s="428"/>
      <c r="CC4" s="429"/>
      <c r="CD4" s="430" t="s">
        <v>75</v>
      </c>
      <c r="CE4" s="431"/>
      <c r="CF4" s="431"/>
      <c r="CG4" s="431"/>
      <c r="CH4" s="431"/>
      <c r="CI4" s="431"/>
      <c r="CJ4" s="431"/>
      <c r="CK4" s="431"/>
      <c r="CL4" s="431"/>
      <c r="CM4" s="431"/>
      <c r="CN4" s="431"/>
      <c r="CO4" s="431"/>
      <c r="CP4" s="431"/>
      <c r="CQ4" s="431"/>
      <c r="CR4" s="431"/>
      <c r="CS4" s="432"/>
      <c r="CT4" s="433">
        <v>0.9</v>
      </c>
      <c r="CU4" s="434"/>
      <c r="CV4" s="434"/>
      <c r="CW4" s="434"/>
      <c r="CX4" s="434"/>
      <c r="CY4" s="434"/>
      <c r="CZ4" s="434"/>
      <c r="DA4" s="435"/>
      <c r="DB4" s="433">
        <v>0.8</v>
      </c>
      <c r="DC4" s="434"/>
      <c r="DD4" s="434"/>
      <c r="DE4" s="434"/>
      <c r="DF4" s="434"/>
      <c r="DG4" s="434"/>
      <c r="DH4" s="434"/>
      <c r="DI4" s="435"/>
      <c r="DJ4" s="114"/>
      <c r="DK4" s="114"/>
      <c r="DL4" s="114"/>
      <c r="DM4" s="114"/>
      <c r="DN4" s="114"/>
      <c r="DO4" s="114"/>
    </row>
    <row r="5" spans="1:119" ht="18.75" customHeight="1" thickBot="1">
      <c r="A5" s="115"/>
      <c r="B5" s="408"/>
      <c r="C5" s="409"/>
      <c r="D5" s="410"/>
      <c r="E5" s="410"/>
      <c r="F5" s="410"/>
      <c r="G5" s="410"/>
      <c r="H5" s="410"/>
      <c r="I5" s="410"/>
      <c r="J5" s="410"/>
      <c r="K5" s="410"/>
      <c r="L5" s="415"/>
      <c r="M5" s="415"/>
      <c r="N5" s="415"/>
      <c r="O5" s="415"/>
      <c r="P5" s="415"/>
      <c r="Q5" s="415"/>
      <c r="R5" s="416"/>
      <c r="S5" s="416"/>
      <c r="T5" s="416"/>
      <c r="U5" s="416"/>
      <c r="V5" s="417"/>
      <c r="W5" s="481"/>
      <c r="X5" s="482"/>
      <c r="Y5" s="483"/>
      <c r="Z5" s="416"/>
      <c r="AA5" s="488"/>
      <c r="AB5" s="488"/>
      <c r="AC5" s="488"/>
      <c r="AD5" s="488"/>
      <c r="AE5" s="488"/>
      <c r="AF5" s="488"/>
      <c r="AG5" s="488"/>
      <c r="AH5" s="489"/>
      <c r="AI5" s="492"/>
      <c r="AJ5" s="493"/>
      <c r="AK5" s="493"/>
      <c r="AL5" s="493"/>
      <c r="AM5" s="493"/>
      <c r="AN5" s="493"/>
      <c r="AO5" s="493"/>
      <c r="AP5" s="494"/>
      <c r="AQ5" s="492"/>
      <c r="AR5" s="493"/>
      <c r="AS5" s="493"/>
      <c r="AT5" s="493"/>
      <c r="AU5" s="493"/>
      <c r="AV5" s="493"/>
      <c r="AW5" s="493"/>
      <c r="AX5" s="493"/>
      <c r="AY5" s="498"/>
      <c r="AZ5" s="436" t="s">
        <v>76</v>
      </c>
      <c r="BA5" s="437"/>
      <c r="BB5" s="437"/>
      <c r="BC5" s="437"/>
      <c r="BD5" s="437"/>
      <c r="BE5" s="437"/>
      <c r="BF5" s="437"/>
      <c r="BG5" s="437"/>
      <c r="BH5" s="437"/>
      <c r="BI5" s="437"/>
      <c r="BJ5" s="437"/>
      <c r="BK5" s="437"/>
      <c r="BL5" s="437"/>
      <c r="BM5" s="438"/>
      <c r="BN5" s="439">
        <v>1137270151</v>
      </c>
      <c r="BO5" s="440"/>
      <c r="BP5" s="440"/>
      <c r="BQ5" s="440"/>
      <c r="BR5" s="440"/>
      <c r="BS5" s="440"/>
      <c r="BT5" s="440"/>
      <c r="BU5" s="441"/>
      <c r="BV5" s="439">
        <v>1146988709</v>
      </c>
      <c r="BW5" s="440"/>
      <c r="BX5" s="440"/>
      <c r="BY5" s="440"/>
      <c r="BZ5" s="440"/>
      <c r="CA5" s="440"/>
      <c r="CB5" s="440"/>
      <c r="CC5" s="441"/>
      <c r="CD5" s="442" t="s">
        <v>77</v>
      </c>
      <c r="CE5" s="443"/>
      <c r="CF5" s="443"/>
      <c r="CG5" s="443"/>
      <c r="CH5" s="443"/>
      <c r="CI5" s="443"/>
      <c r="CJ5" s="443"/>
      <c r="CK5" s="443"/>
      <c r="CL5" s="443"/>
      <c r="CM5" s="443"/>
      <c r="CN5" s="443"/>
      <c r="CO5" s="443"/>
      <c r="CP5" s="443"/>
      <c r="CQ5" s="443"/>
      <c r="CR5" s="443"/>
      <c r="CS5" s="444"/>
      <c r="CT5" s="445">
        <v>97.6</v>
      </c>
      <c r="CU5" s="446"/>
      <c r="CV5" s="446"/>
      <c r="CW5" s="446"/>
      <c r="CX5" s="446"/>
      <c r="CY5" s="446"/>
      <c r="CZ5" s="446"/>
      <c r="DA5" s="447"/>
      <c r="DB5" s="445">
        <v>94.9</v>
      </c>
      <c r="DC5" s="446"/>
      <c r="DD5" s="446"/>
      <c r="DE5" s="446"/>
      <c r="DF5" s="446"/>
      <c r="DG5" s="446"/>
      <c r="DH5" s="446"/>
      <c r="DI5" s="447"/>
      <c r="DJ5" s="114"/>
      <c r="DK5" s="114"/>
      <c r="DL5" s="114"/>
      <c r="DM5" s="114"/>
      <c r="DN5" s="114"/>
      <c r="DO5" s="114"/>
    </row>
    <row r="6" spans="1:119" ht="18.75" customHeight="1">
      <c r="A6" s="115"/>
      <c r="B6" s="424" t="s">
        <v>78</v>
      </c>
      <c r="C6" s="425"/>
      <c r="D6" s="425"/>
      <c r="E6" s="425"/>
      <c r="F6" s="425"/>
      <c r="G6" s="425"/>
      <c r="H6" s="425"/>
      <c r="I6" s="425"/>
      <c r="J6" s="425"/>
      <c r="K6" s="406"/>
      <c r="L6" s="407" t="s">
        <v>79</v>
      </c>
      <c r="M6" s="407"/>
      <c r="N6" s="407"/>
      <c r="O6" s="407"/>
      <c r="P6" s="407"/>
      <c r="Q6" s="407"/>
      <c r="R6" s="411"/>
      <c r="S6" s="411"/>
      <c r="T6" s="411"/>
      <c r="U6" s="411"/>
      <c r="V6" s="412"/>
      <c r="W6" s="481"/>
      <c r="X6" s="482"/>
      <c r="Y6" s="483"/>
      <c r="Z6" s="451" t="s">
        <v>80</v>
      </c>
      <c r="AA6" s="452"/>
      <c r="AB6" s="452"/>
      <c r="AC6" s="452"/>
      <c r="AD6" s="452"/>
      <c r="AE6" s="452"/>
      <c r="AF6" s="452"/>
      <c r="AG6" s="452"/>
      <c r="AH6" s="453"/>
      <c r="AI6" s="454">
        <v>1</v>
      </c>
      <c r="AJ6" s="455"/>
      <c r="AK6" s="455"/>
      <c r="AL6" s="455"/>
      <c r="AM6" s="455"/>
      <c r="AN6" s="455"/>
      <c r="AO6" s="455"/>
      <c r="AP6" s="456"/>
      <c r="AQ6" s="454">
        <v>13010</v>
      </c>
      <c r="AR6" s="455"/>
      <c r="AS6" s="455"/>
      <c r="AT6" s="455"/>
      <c r="AU6" s="455"/>
      <c r="AV6" s="455"/>
      <c r="AW6" s="455"/>
      <c r="AX6" s="455"/>
      <c r="AY6" s="457"/>
      <c r="AZ6" s="436" t="s">
        <v>81</v>
      </c>
      <c r="BA6" s="437"/>
      <c r="BB6" s="437"/>
      <c r="BC6" s="437"/>
      <c r="BD6" s="437"/>
      <c r="BE6" s="437"/>
      <c r="BF6" s="437"/>
      <c r="BG6" s="437"/>
      <c r="BH6" s="437"/>
      <c r="BI6" s="437"/>
      <c r="BJ6" s="437"/>
      <c r="BK6" s="437"/>
      <c r="BL6" s="437"/>
      <c r="BM6" s="438"/>
      <c r="BN6" s="439">
        <v>15351768</v>
      </c>
      <c r="BO6" s="440"/>
      <c r="BP6" s="440"/>
      <c r="BQ6" s="440"/>
      <c r="BR6" s="440"/>
      <c r="BS6" s="440"/>
      <c r="BT6" s="440"/>
      <c r="BU6" s="441"/>
      <c r="BV6" s="439">
        <v>19561532</v>
      </c>
      <c r="BW6" s="440"/>
      <c r="BX6" s="440"/>
      <c r="BY6" s="440"/>
      <c r="BZ6" s="440"/>
      <c r="CA6" s="440"/>
      <c r="CB6" s="440"/>
      <c r="CC6" s="441"/>
      <c r="CD6" s="442" t="s">
        <v>82</v>
      </c>
      <c r="CE6" s="443"/>
      <c r="CF6" s="443"/>
      <c r="CG6" s="443"/>
      <c r="CH6" s="443"/>
      <c r="CI6" s="443"/>
      <c r="CJ6" s="443"/>
      <c r="CK6" s="443"/>
      <c r="CL6" s="443"/>
      <c r="CM6" s="443"/>
      <c r="CN6" s="443"/>
      <c r="CO6" s="443"/>
      <c r="CP6" s="443"/>
      <c r="CQ6" s="443"/>
      <c r="CR6" s="443"/>
      <c r="CS6" s="444"/>
      <c r="CT6" s="461">
        <v>109</v>
      </c>
      <c r="CU6" s="462"/>
      <c r="CV6" s="462"/>
      <c r="CW6" s="462"/>
      <c r="CX6" s="462"/>
      <c r="CY6" s="462"/>
      <c r="CZ6" s="462"/>
      <c r="DA6" s="463"/>
      <c r="DB6" s="461">
        <v>106.9</v>
      </c>
      <c r="DC6" s="462"/>
      <c r="DD6" s="462"/>
      <c r="DE6" s="462"/>
      <c r="DF6" s="462"/>
      <c r="DG6" s="462"/>
      <c r="DH6" s="462"/>
      <c r="DI6" s="463"/>
      <c r="DJ6" s="114"/>
      <c r="DK6" s="114"/>
      <c r="DL6" s="114"/>
      <c r="DM6" s="114"/>
      <c r="DN6" s="114"/>
      <c r="DO6" s="114"/>
    </row>
    <row r="7" spans="1:119" ht="18.75" customHeight="1">
      <c r="A7" s="115"/>
      <c r="B7" s="467"/>
      <c r="C7" s="468"/>
      <c r="D7" s="468"/>
      <c r="E7" s="468"/>
      <c r="F7" s="468"/>
      <c r="G7" s="468"/>
      <c r="H7" s="468"/>
      <c r="I7" s="468"/>
      <c r="J7" s="468"/>
      <c r="K7" s="409"/>
      <c r="L7" s="410"/>
      <c r="M7" s="410"/>
      <c r="N7" s="410"/>
      <c r="O7" s="410"/>
      <c r="P7" s="410"/>
      <c r="Q7" s="410"/>
      <c r="R7" s="413"/>
      <c r="S7" s="413"/>
      <c r="T7" s="413"/>
      <c r="U7" s="413"/>
      <c r="V7" s="414"/>
      <c r="W7" s="481"/>
      <c r="X7" s="482"/>
      <c r="Y7" s="483"/>
      <c r="Z7" s="451" t="s">
        <v>83</v>
      </c>
      <c r="AA7" s="452"/>
      <c r="AB7" s="452"/>
      <c r="AC7" s="452"/>
      <c r="AD7" s="452"/>
      <c r="AE7" s="452"/>
      <c r="AF7" s="452"/>
      <c r="AG7" s="452"/>
      <c r="AH7" s="453"/>
      <c r="AI7" s="454">
        <v>3</v>
      </c>
      <c r="AJ7" s="455"/>
      <c r="AK7" s="455"/>
      <c r="AL7" s="455"/>
      <c r="AM7" s="455"/>
      <c r="AN7" s="455"/>
      <c r="AO7" s="455"/>
      <c r="AP7" s="456"/>
      <c r="AQ7" s="454">
        <v>10630</v>
      </c>
      <c r="AR7" s="455"/>
      <c r="AS7" s="455"/>
      <c r="AT7" s="455"/>
      <c r="AU7" s="455"/>
      <c r="AV7" s="455"/>
      <c r="AW7" s="455"/>
      <c r="AX7" s="455"/>
      <c r="AY7" s="457"/>
      <c r="AZ7" s="436" t="s">
        <v>84</v>
      </c>
      <c r="BA7" s="437"/>
      <c r="BB7" s="437"/>
      <c r="BC7" s="437"/>
      <c r="BD7" s="437"/>
      <c r="BE7" s="437"/>
      <c r="BF7" s="437"/>
      <c r="BG7" s="437"/>
      <c r="BH7" s="437"/>
      <c r="BI7" s="437"/>
      <c r="BJ7" s="437"/>
      <c r="BK7" s="437"/>
      <c r="BL7" s="437"/>
      <c r="BM7" s="438"/>
      <c r="BN7" s="439">
        <v>8789546</v>
      </c>
      <c r="BO7" s="440"/>
      <c r="BP7" s="440"/>
      <c r="BQ7" s="440"/>
      <c r="BR7" s="440"/>
      <c r="BS7" s="440"/>
      <c r="BT7" s="440"/>
      <c r="BU7" s="441"/>
      <c r="BV7" s="439">
        <v>13419577</v>
      </c>
      <c r="BW7" s="440"/>
      <c r="BX7" s="440"/>
      <c r="BY7" s="440"/>
      <c r="BZ7" s="440"/>
      <c r="CA7" s="440"/>
      <c r="CB7" s="440"/>
      <c r="CC7" s="441"/>
      <c r="CD7" s="442" t="s">
        <v>85</v>
      </c>
      <c r="CE7" s="443"/>
      <c r="CF7" s="443"/>
      <c r="CG7" s="443"/>
      <c r="CH7" s="443"/>
      <c r="CI7" s="443"/>
      <c r="CJ7" s="443"/>
      <c r="CK7" s="443"/>
      <c r="CL7" s="443"/>
      <c r="CM7" s="443"/>
      <c r="CN7" s="443"/>
      <c r="CO7" s="443"/>
      <c r="CP7" s="443"/>
      <c r="CQ7" s="443"/>
      <c r="CR7" s="443"/>
      <c r="CS7" s="444"/>
      <c r="CT7" s="439">
        <v>747215058</v>
      </c>
      <c r="CU7" s="440"/>
      <c r="CV7" s="440"/>
      <c r="CW7" s="440"/>
      <c r="CX7" s="440"/>
      <c r="CY7" s="440"/>
      <c r="CZ7" s="440"/>
      <c r="DA7" s="441"/>
      <c r="DB7" s="439">
        <v>754662925</v>
      </c>
      <c r="DC7" s="440"/>
      <c r="DD7" s="440"/>
      <c r="DE7" s="440"/>
      <c r="DF7" s="440"/>
      <c r="DG7" s="440"/>
      <c r="DH7" s="440"/>
      <c r="DI7" s="441"/>
      <c r="DJ7" s="114"/>
      <c r="DK7" s="114"/>
      <c r="DL7" s="114"/>
      <c r="DM7" s="114"/>
      <c r="DN7" s="114"/>
      <c r="DO7" s="114"/>
    </row>
    <row r="8" spans="1:119" ht="18.75" customHeight="1" thickBot="1">
      <c r="A8" s="115"/>
      <c r="B8" s="469"/>
      <c r="C8" s="470"/>
      <c r="D8" s="470"/>
      <c r="E8" s="470"/>
      <c r="F8" s="470"/>
      <c r="G8" s="470"/>
      <c r="H8" s="470"/>
      <c r="I8" s="470"/>
      <c r="J8" s="470"/>
      <c r="K8" s="471"/>
      <c r="L8" s="415"/>
      <c r="M8" s="415"/>
      <c r="N8" s="415"/>
      <c r="O8" s="415"/>
      <c r="P8" s="415"/>
      <c r="Q8" s="415"/>
      <c r="R8" s="416"/>
      <c r="S8" s="416"/>
      <c r="T8" s="416"/>
      <c r="U8" s="416"/>
      <c r="V8" s="417"/>
      <c r="W8" s="481"/>
      <c r="X8" s="482"/>
      <c r="Y8" s="483"/>
      <c r="Z8" s="451" t="s">
        <v>86</v>
      </c>
      <c r="AA8" s="452"/>
      <c r="AB8" s="452"/>
      <c r="AC8" s="452"/>
      <c r="AD8" s="452"/>
      <c r="AE8" s="452"/>
      <c r="AF8" s="452"/>
      <c r="AG8" s="452"/>
      <c r="AH8" s="453"/>
      <c r="AI8" s="454">
        <v>1</v>
      </c>
      <c r="AJ8" s="455"/>
      <c r="AK8" s="455"/>
      <c r="AL8" s="455"/>
      <c r="AM8" s="455"/>
      <c r="AN8" s="455"/>
      <c r="AO8" s="455"/>
      <c r="AP8" s="456"/>
      <c r="AQ8" s="454">
        <v>8240</v>
      </c>
      <c r="AR8" s="455"/>
      <c r="AS8" s="455"/>
      <c r="AT8" s="455"/>
      <c r="AU8" s="455"/>
      <c r="AV8" s="455"/>
      <c r="AW8" s="455"/>
      <c r="AX8" s="455"/>
      <c r="AY8" s="457"/>
      <c r="AZ8" s="436" t="s">
        <v>87</v>
      </c>
      <c r="BA8" s="437"/>
      <c r="BB8" s="437"/>
      <c r="BC8" s="437"/>
      <c r="BD8" s="437"/>
      <c r="BE8" s="437"/>
      <c r="BF8" s="437"/>
      <c r="BG8" s="437"/>
      <c r="BH8" s="437"/>
      <c r="BI8" s="437"/>
      <c r="BJ8" s="437"/>
      <c r="BK8" s="437"/>
      <c r="BL8" s="437"/>
      <c r="BM8" s="438"/>
      <c r="BN8" s="439">
        <v>6562222</v>
      </c>
      <c r="BO8" s="440"/>
      <c r="BP8" s="440"/>
      <c r="BQ8" s="440"/>
      <c r="BR8" s="440"/>
      <c r="BS8" s="440"/>
      <c r="BT8" s="440"/>
      <c r="BU8" s="441"/>
      <c r="BV8" s="439">
        <v>6141955</v>
      </c>
      <c r="BW8" s="440"/>
      <c r="BX8" s="440"/>
      <c r="BY8" s="440"/>
      <c r="BZ8" s="440"/>
      <c r="CA8" s="440"/>
      <c r="CB8" s="440"/>
      <c r="CC8" s="441"/>
      <c r="CD8" s="442" t="s">
        <v>88</v>
      </c>
      <c r="CE8" s="443"/>
      <c r="CF8" s="443"/>
      <c r="CG8" s="443"/>
      <c r="CH8" s="443"/>
      <c r="CI8" s="443"/>
      <c r="CJ8" s="443"/>
      <c r="CK8" s="443"/>
      <c r="CL8" s="443"/>
      <c r="CM8" s="443"/>
      <c r="CN8" s="443"/>
      <c r="CO8" s="443"/>
      <c r="CP8" s="443"/>
      <c r="CQ8" s="443"/>
      <c r="CR8" s="443"/>
      <c r="CS8" s="444"/>
      <c r="CT8" s="458">
        <v>0.71953999999999996</v>
      </c>
      <c r="CU8" s="459"/>
      <c r="CV8" s="459"/>
      <c r="CW8" s="459"/>
      <c r="CX8" s="459"/>
      <c r="CY8" s="459"/>
      <c r="CZ8" s="459"/>
      <c r="DA8" s="460"/>
      <c r="DB8" s="458">
        <v>0.70999000000000001</v>
      </c>
      <c r="DC8" s="459"/>
      <c r="DD8" s="459"/>
      <c r="DE8" s="459"/>
      <c r="DF8" s="459"/>
      <c r="DG8" s="459"/>
      <c r="DH8" s="459"/>
      <c r="DI8" s="460"/>
      <c r="DJ8" s="114"/>
      <c r="DK8" s="114"/>
      <c r="DL8" s="114"/>
      <c r="DM8" s="114"/>
      <c r="DN8" s="114"/>
      <c r="DO8" s="114"/>
    </row>
    <row r="9" spans="1:119" ht="18.75" customHeight="1" thickBot="1">
      <c r="A9" s="115"/>
      <c r="B9" s="464" t="s">
        <v>89</v>
      </c>
      <c r="C9" s="465"/>
      <c r="D9" s="465"/>
      <c r="E9" s="465"/>
      <c r="F9" s="465"/>
      <c r="G9" s="465"/>
      <c r="H9" s="465"/>
      <c r="I9" s="465"/>
      <c r="J9" s="465"/>
      <c r="K9" s="466"/>
      <c r="L9" s="472" t="s">
        <v>90</v>
      </c>
      <c r="M9" s="473"/>
      <c r="N9" s="473"/>
      <c r="O9" s="473"/>
      <c r="P9" s="473"/>
      <c r="Q9" s="474"/>
      <c r="R9" s="475">
        <v>3700305</v>
      </c>
      <c r="S9" s="476"/>
      <c r="T9" s="476"/>
      <c r="U9" s="476"/>
      <c r="V9" s="477"/>
      <c r="W9" s="481"/>
      <c r="X9" s="482"/>
      <c r="Y9" s="483"/>
      <c r="Z9" s="451" t="s">
        <v>91</v>
      </c>
      <c r="AA9" s="452"/>
      <c r="AB9" s="452"/>
      <c r="AC9" s="452"/>
      <c r="AD9" s="452"/>
      <c r="AE9" s="452"/>
      <c r="AF9" s="452"/>
      <c r="AG9" s="452"/>
      <c r="AH9" s="453"/>
      <c r="AI9" s="454">
        <v>1</v>
      </c>
      <c r="AJ9" s="455"/>
      <c r="AK9" s="455"/>
      <c r="AL9" s="455"/>
      <c r="AM9" s="455"/>
      <c r="AN9" s="455"/>
      <c r="AO9" s="455"/>
      <c r="AP9" s="456"/>
      <c r="AQ9" s="454">
        <v>10230</v>
      </c>
      <c r="AR9" s="455"/>
      <c r="AS9" s="455"/>
      <c r="AT9" s="455"/>
      <c r="AU9" s="455"/>
      <c r="AV9" s="455"/>
      <c r="AW9" s="455"/>
      <c r="AX9" s="455"/>
      <c r="AY9" s="457"/>
      <c r="AZ9" s="436" t="s">
        <v>92</v>
      </c>
      <c r="BA9" s="437"/>
      <c r="BB9" s="437"/>
      <c r="BC9" s="437"/>
      <c r="BD9" s="437"/>
      <c r="BE9" s="437"/>
      <c r="BF9" s="437"/>
      <c r="BG9" s="437"/>
      <c r="BH9" s="437"/>
      <c r="BI9" s="437"/>
      <c r="BJ9" s="437"/>
      <c r="BK9" s="437"/>
      <c r="BL9" s="437"/>
      <c r="BM9" s="438"/>
      <c r="BN9" s="439">
        <v>420267</v>
      </c>
      <c r="BO9" s="440"/>
      <c r="BP9" s="440"/>
      <c r="BQ9" s="440"/>
      <c r="BR9" s="440"/>
      <c r="BS9" s="440"/>
      <c r="BT9" s="440"/>
      <c r="BU9" s="441"/>
      <c r="BV9" s="439">
        <v>-471545</v>
      </c>
      <c r="BW9" s="440"/>
      <c r="BX9" s="440"/>
      <c r="BY9" s="440"/>
      <c r="BZ9" s="440"/>
      <c r="CA9" s="440"/>
      <c r="CB9" s="440"/>
      <c r="CC9" s="441"/>
      <c r="CD9" s="505" t="s">
        <v>93</v>
      </c>
      <c r="CE9" s="506"/>
      <c r="CF9" s="506"/>
      <c r="CG9" s="506"/>
      <c r="CH9" s="506"/>
      <c r="CI9" s="506"/>
      <c r="CJ9" s="506"/>
      <c r="CK9" s="506"/>
      <c r="CL9" s="506"/>
      <c r="CM9" s="506"/>
      <c r="CN9" s="506"/>
      <c r="CO9" s="506"/>
      <c r="CP9" s="506"/>
      <c r="CQ9" s="506"/>
      <c r="CR9" s="506"/>
      <c r="CS9" s="507"/>
      <c r="CT9" s="445">
        <v>20.2</v>
      </c>
      <c r="CU9" s="446"/>
      <c r="CV9" s="446"/>
      <c r="CW9" s="446"/>
      <c r="CX9" s="446"/>
      <c r="CY9" s="446"/>
      <c r="CZ9" s="446"/>
      <c r="DA9" s="447"/>
      <c r="DB9" s="445">
        <v>19.7</v>
      </c>
      <c r="DC9" s="446"/>
      <c r="DD9" s="446"/>
      <c r="DE9" s="446"/>
      <c r="DF9" s="446"/>
      <c r="DG9" s="446"/>
      <c r="DH9" s="446"/>
      <c r="DI9" s="447"/>
      <c r="DJ9" s="114"/>
      <c r="DK9" s="114"/>
      <c r="DL9" s="114"/>
      <c r="DM9" s="114"/>
      <c r="DN9" s="114"/>
      <c r="DO9" s="114"/>
    </row>
    <row r="10" spans="1:119" ht="18.75" customHeight="1">
      <c r="A10" s="115"/>
      <c r="B10" s="467"/>
      <c r="C10" s="468"/>
      <c r="D10" s="468"/>
      <c r="E10" s="468"/>
      <c r="F10" s="468"/>
      <c r="G10" s="468"/>
      <c r="H10" s="468"/>
      <c r="I10" s="468"/>
      <c r="J10" s="468"/>
      <c r="K10" s="409"/>
      <c r="L10" s="508" t="s">
        <v>94</v>
      </c>
      <c r="M10" s="509"/>
      <c r="N10" s="509"/>
      <c r="O10" s="509"/>
      <c r="P10" s="509"/>
      <c r="Q10" s="510"/>
      <c r="R10" s="454">
        <v>3765007</v>
      </c>
      <c r="S10" s="455"/>
      <c r="T10" s="455"/>
      <c r="U10" s="455"/>
      <c r="V10" s="457"/>
      <c r="W10" s="481"/>
      <c r="X10" s="482"/>
      <c r="Y10" s="483"/>
      <c r="Z10" s="451" t="s">
        <v>95</v>
      </c>
      <c r="AA10" s="452"/>
      <c r="AB10" s="452"/>
      <c r="AC10" s="452"/>
      <c r="AD10" s="452"/>
      <c r="AE10" s="452"/>
      <c r="AF10" s="452"/>
      <c r="AG10" s="452"/>
      <c r="AH10" s="453"/>
      <c r="AI10" s="454">
        <v>1</v>
      </c>
      <c r="AJ10" s="455"/>
      <c r="AK10" s="455"/>
      <c r="AL10" s="455"/>
      <c r="AM10" s="455"/>
      <c r="AN10" s="455"/>
      <c r="AO10" s="455"/>
      <c r="AP10" s="456"/>
      <c r="AQ10" s="454">
        <v>9040</v>
      </c>
      <c r="AR10" s="455"/>
      <c r="AS10" s="455"/>
      <c r="AT10" s="455"/>
      <c r="AU10" s="455"/>
      <c r="AV10" s="455"/>
      <c r="AW10" s="455"/>
      <c r="AX10" s="455"/>
      <c r="AY10" s="457"/>
      <c r="AZ10" s="436" t="s">
        <v>96</v>
      </c>
      <c r="BA10" s="437"/>
      <c r="BB10" s="437"/>
      <c r="BC10" s="437"/>
      <c r="BD10" s="437"/>
      <c r="BE10" s="437"/>
      <c r="BF10" s="437"/>
      <c r="BG10" s="437"/>
      <c r="BH10" s="437"/>
      <c r="BI10" s="437"/>
      <c r="BJ10" s="437"/>
      <c r="BK10" s="437"/>
      <c r="BL10" s="437"/>
      <c r="BM10" s="438"/>
      <c r="BN10" s="439">
        <v>1615</v>
      </c>
      <c r="BO10" s="440"/>
      <c r="BP10" s="440"/>
      <c r="BQ10" s="440"/>
      <c r="BR10" s="440"/>
      <c r="BS10" s="440"/>
      <c r="BT10" s="440"/>
      <c r="BU10" s="441"/>
      <c r="BV10" s="439">
        <v>8928</v>
      </c>
      <c r="BW10" s="440"/>
      <c r="BX10" s="440"/>
      <c r="BY10" s="440"/>
      <c r="BZ10" s="440"/>
      <c r="CA10" s="440"/>
      <c r="CB10" s="440"/>
      <c r="CC10" s="441"/>
      <c r="CD10" s="430" t="s">
        <v>97</v>
      </c>
      <c r="CE10" s="431"/>
      <c r="CF10" s="431"/>
      <c r="CG10" s="431"/>
      <c r="CH10" s="431"/>
      <c r="CI10" s="431"/>
      <c r="CJ10" s="431"/>
      <c r="CK10" s="431"/>
      <c r="CL10" s="431"/>
      <c r="CM10" s="431"/>
      <c r="CN10" s="431"/>
      <c r="CO10" s="431"/>
      <c r="CP10" s="431"/>
      <c r="CQ10" s="431"/>
      <c r="CR10" s="431"/>
      <c r="CS10" s="43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69"/>
      <c r="C11" s="470"/>
      <c r="D11" s="470"/>
      <c r="E11" s="470"/>
      <c r="F11" s="470"/>
      <c r="G11" s="470"/>
      <c r="H11" s="470"/>
      <c r="I11" s="470"/>
      <c r="J11" s="470"/>
      <c r="K11" s="471"/>
      <c r="L11" s="499" t="s">
        <v>98</v>
      </c>
      <c r="M11" s="500"/>
      <c r="N11" s="500"/>
      <c r="O11" s="500"/>
      <c r="P11" s="500"/>
      <c r="Q11" s="501"/>
      <c r="R11" s="502" t="s">
        <v>99</v>
      </c>
      <c r="S11" s="503"/>
      <c r="T11" s="503"/>
      <c r="U11" s="503"/>
      <c r="V11" s="504"/>
      <c r="W11" s="484"/>
      <c r="X11" s="485"/>
      <c r="Y11" s="486"/>
      <c r="Z11" s="451" t="s">
        <v>100</v>
      </c>
      <c r="AA11" s="452"/>
      <c r="AB11" s="452"/>
      <c r="AC11" s="452"/>
      <c r="AD11" s="452"/>
      <c r="AE11" s="452"/>
      <c r="AF11" s="452"/>
      <c r="AG11" s="452"/>
      <c r="AH11" s="453"/>
      <c r="AI11" s="454">
        <v>67</v>
      </c>
      <c r="AJ11" s="455"/>
      <c r="AK11" s="455"/>
      <c r="AL11" s="455"/>
      <c r="AM11" s="455"/>
      <c r="AN11" s="455"/>
      <c r="AO11" s="455"/>
      <c r="AP11" s="456"/>
      <c r="AQ11" s="454">
        <v>8340</v>
      </c>
      <c r="AR11" s="455"/>
      <c r="AS11" s="455"/>
      <c r="AT11" s="455"/>
      <c r="AU11" s="455"/>
      <c r="AV11" s="455"/>
      <c r="AW11" s="455"/>
      <c r="AX11" s="455"/>
      <c r="AY11" s="457"/>
      <c r="AZ11" s="436" t="s">
        <v>101</v>
      </c>
      <c r="BA11" s="437"/>
      <c r="BB11" s="437"/>
      <c r="BC11" s="437"/>
      <c r="BD11" s="437"/>
      <c r="BE11" s="437"/>
      <c r="BF11" s="437"/>
      <c r="BG11" s="437"/>
      <c r="BH11" s="437"/>
      <c r="BI11" s="437"/>
      <c r="BJ11" s="437"/>
      <c r="BK11" s="437"/>
      <c r="BL11" s="437"/>
      <c r="BM11" s="438"/>
      <c r="BN11" s="439" t="s">
        <v>102</v>
      </c>
      <c r="BO11" s="440"/>
      <c r="BP11" s="440"/>
      <c r="BQ11" s="440"/>
      <c r="BR11" s="440"/>
      <c r="BS11" s="440"/>
      <c r="BT11" s="440"/>
      <c r="BU11" s="441"/>
      <c r="BV11" s="439" t="s">
        <v>102</v>
      </c>
      <c r="BW11" s="440"/>
      <c r="BX11" s="440"/>
      <c r="BY11" s="440"/>
      <c r="BZ11" s="440"/>
      <c r="CA11" s="440"/>
      <c r="CB11" s="440"/>
      <c r="CC11" s="441"/>
      <c r="CD11" s="442" t="s">
        <v>103</v>
      </c>
      <c r="CE11" s="443"/>
      <c r="CF11" s="443"/>
      <c r="CG11" s="443"/>
      <c r="CH11" s="443"/>
      <c r="CI11" s="443"/>
      <c r="CJ11" s="443"/>
      <c r="CK11" s="443"/>
      <c r="CL11" s="443"/>
      <c r="CM11" s="443"/>
      <c r="CN11" s="443"/>
      <c r="CO11" s="443"/>
      <c r="CP11" s="443"/>
      <c r="CQ11" s="443"/>
      <c r="CR11" s="443"/>
      <c r="CS11" s="444"/>
      <c r="CT11" s="511" t="s">
        <v>102</v>
      </c>
      <c r="CU11" s="512"/>
      <c r="CV11" s="512"/>
      <c r="CW11" s="512"/>
      <c r="CX11" s="512"/>
      <c r="CY11" s="512"/>
      <c r="CZ11" s="512"/>
      <c r="DA11" s="513"/>
      <c r="DB11" s="511" t="s">
        <v>102</v>
      </c>
      <c r="DC11" s="512"/>
      <c r="DD11" s="512"/>
      <c r="DE11" s="512"/>
      <c r="DF11" s="512"/>
      <c r="DG11" s="512"/>
      <c r="DH11" s="512"/>
      <c r="DI11" s="513"/>
      <c r="DJ11" s="114"/>
      <c r="DK11" s="114"/>
      <c r="DL11" s="114"/>
      <c r="DM11" s="114"/>
      <c r="DN11" s="114"/>
      <c r="DO11" s="114"/>
    </row>
    <row r="12" spans="1:119" ht="18.75" customHeight="1">
      <c r="A12" s="115"/>
      <c r="B12" s="514" t="s">
        <v>104</v>
      </c>
      <c r="C12" s="515"/>
      <c r="D12" s="515"/>
      <c r="E12" s="515"/>
      <c r="F12" s="515"/>
      <c r="G12" s="515"/>
      <c r="H12" s="515"/>
      <c r="I12" s="515"/>
      <c r="J12" s="515"/>
      <c r="K12" s="516"/>
      <c r="L12" s="523" t="s">
        <v>105</v>
      </c>
      <c r="M12" s="524"/>
      <c r="N12" s="524"/>
      <c r="O12" s="524"/>
      <c r="P12" s="524"/>
      <c r="Q12" s="525"/>
      <c r="R12" s="526">
        <v>3756865</v>
      </c>
      <c r="S12" s="527"/>
      <c r="T12" s="527"/>
      <c r="U12" s="527"/>
      <c r="V12" s="528"/>
      <c r="W12" s="478" t="s">
        <v>106</v>
      </c>
      <c r="X12" s="479"/>
      <c r="Y12" s="480"/>
      <c r="Z12" s="487" t="s">
        <v>1</v>
      </c>
      <c r="AA12" s="465"/>
      <c r="AB12" s="465"/>
      <c r="AC12" s="465"/>
      <c r="AD12" s="465"/>
      <c r="AE12" s="465"/>
      <c r="AF12" s="465"/>
      <c r="AG12" s="465"/>
      <c r="AH12" s="466"/>
      <c r="AI12" s="495" t="s">
        <v>107</v>
      </c>
      <c r="AJ12" s="465"/>
      <c r="AK12" s="465"/>
      <c r="AL12" s="465"/>
      <c r="AM12" s="466"/>
      <c r="AN12" s="495" t="s">
        <v>108</v>
      </c>
      <c r="AO12" s="496"/>
      <c r="AP12" s="496"/>
      <c r="AQ12" s="496"/>
      <c r="AR12" s="496"/>
      <c r="AS12" s="529"/>
      <c r="AT12" s="542" t="s">
        <v>109</v>
      </c>
      <c r="AU12" s="543"/>
      <c r="AV12" s="543"/>
      <c r="AW12" s="543"/>
      <c r="AX12" s="543"/>
      <c r="AY12" s="544"/>
      <c r="AZ12" s="436" t="s">
        <v>110</v>
      </c>
      <c r="BA12" s="437"/>
      <c r="BB12" s="437"/>
      <c r="BC12" s="437"/>
      <c r="BD12" s="437"/>
      <c r="BE12" s="437"/>
      <c r="BF12" s="437"/>
      <c r="BG12" s="437"/>
      <c r="BH12" s="437"/>
      <c r="BI12" s="437"/>
      <c r="BJ12" s="437"/>
      <c r="BK12" s="437"/>
      <c r="BL12" s="437"/>
      <c r="BM12" s="438"/>
      <c r="BN12" s="439" t="s">
        <v>111</v>
      </c>
      <c r="BO12" s="440"/>
      <c r="BP12" s="440"/>
      <c r="BQ12" s="440"/>
      <c r="BR12" s="440"/>
      <c r="BS12" s="440"/>
      <c r="BT12" s="440"/>
      <c r="BU12" s="441"/>
      <c r="BV12" s="439" t="s">
        <v>111</v>
      </c>
      <c r="BW12" s="440"/>
      <c r="BX12" s="440"/>
      <c r="BY12" s="440"/>
      <c r="BZ12" s="440"/>
      <c r="CA12" s="440"/>
      <c r="CB12" s="440"/>
      <c r="CC12" s="441"/>
      <c r="CD12" s="442" t="s">
        <v>112</v>
      </c>
      <c r="CE12" s="443"/>
      <c r="CF12" s="443"/>
      <c r="CG12" s="443"/>
      <c r="CH12" s="443"/>
      <c r="CI12" s="443"/>
      <c r="CJ12" s="443"/>
      <c r="CK12" s="443"/>
      <c r="CL12" s="443"/>
      <c r="CM12" s="443"/>
      <c r="CN12" s="443"/>
      <c r="CO12" s="443"/>
      <c r="CP12" s="443"/>
      <c r="CQ12" s="443"/>
      <c r="CR12" s="443"/>
      <c r="CS12" s="444"/>
      <c r="CT12" s="511" t="s">
        <v>111</v>
      </c>
      <c r="CU12" s="512"/>
      <c r="CV12" s="512"/>
      <c r="CW12" s="512"/>
      <c r="CX12" s="512"/>
      <c r="CY12" s="512"/>
      <c r="CZ12" s="512"/>
      <c r="DA12" s="513"/>
      <c r="DB12" s="511" t="s">
        <v>111</v>
      </c>
      <c r="DC12" s="512"/>
      <c r="DD12" s="512"/>
      <c r="DE12" s="512"/>
      <c r="DF12" s="512"/>
      <c r="DG12" s="512"/>
      <c r="DH12" s="512"/>
      <c r="DI12" s="513"/>
      <c r="DJ12" s="114"/>
      <c r="DK12" s="114"/>
      <c r="DL12" s="114"/>
      <c r="DM12" s="114"/>
      <c r="DN12" s="114"/>
      <c r="DO12" s="114"/>
    </row>
    <row r="13" spans="1:119" ht="18.75" customHeight="1" thickBot="1">
      <c r="A13" s="115"/>
      <c r="B13" s="517"/>
      <c r="C13" s="518"/>
      <c r="D13" s="518"/>
      <c r="E13" s="518"/>
      <c r="F13" s="518"/>
      <c r="G13" s="518"/>
      <c r="H13" s="518"/>
      <c r="I13" s="518"/>
      <c r="J13" s="518"/>
      <c r="K13" s="519"/>
      <c r="L13" s="122"/>
      <c r="M13" s="533" t="s">
        <v>113</v>
      </c>
      <c r="N13" s="534"/>
      <c r="O13" s="534"/>
      <c r="P13" s="534"/>
      <c r="Q13" s="535"/>
      <c r="R13" s="536">
        <v>3680266</v>
      </c>
      <c r="S13" s="537"/>
      <c r="T13" s="537"/>
      <c r="U13" s="537"/>
      <c r="V13" s="538"/>
      <c r="W13" s="481"/>
      <c r="X13" s="482"/>
      <c r="Y13" s="483"/>
      <c r="Z13" s="416"/>
      <c r="AA13" s="488"/>
      <c r="AB13" s="488"/>
      <c r="AC13" s="488"/>
      <c r="AD13" s="488"/>
      <c r="AE13" s="488"/>
      <c r="AF13" s="488"/>
      <c r="AG13" s="488"/>
      <c r="AH13" s="489"/>
      <c r="AI13" s="416"/>
      <c r="AJ13" s="488"/>
      <c r="AK13" s="488"/>
      <c r="AL13" s="488"/>
      <c r="AM13" s="489"/>
      <c r="AN13" s="530"/>
      <c r="AO13" s="531"/>
      <c r="AP13" s="531"/>
      <c r="AQ13" s="531"/>
      <c r="AR13" s="531"/>
      <c r="AS13" s="532"/>
      <c r="AT13" s="545"/>
      <c r="AU13" s="546"/>
      <c r="AV13" s="546"/>
      <c r="AW13" s="546"/>
      <c r="AX13" s="546"/>
      <c r="AY13" s="547"/>
      <c r="AZ13" s="539" t="s">
        <v>114</v>
      </c>
      <c r="BA13" s="540"/>
      <c r="BB13" s="540"/>
      <c r="BC13" s="540"/>
      <c r="BD13" s="540"/>
      <c r="BE13" s="540"/>
      <c r="BF13" s="540"/>
      <c r="BG13" s="540"/>
      <c r="BH13" s="540"/>
      <c r="BI13" s="540"/>
      <c r="BJ13" s="540"/>
      <c r="BK13" s="540"/>
      <c r="BL13" s="540"/>
      <c r="BM13" s="541"/>
      <c r="BN13" s="439">
        <v>421882</v>
      </c>
      <c r="BO13" s="440"/>
      <c r="BP13" s="440"/>
      <c r="BQ13" s="440"/>
      <c r="BR13" s="440"/>
      <c r="BS13" s="440"/>
      <c r="BT13" s="440"/>
      <c r="BU13" s="441"/>
      <c r="BV13" s="439">
        <v>-462617</v>
      </c>
      <c r="BW13" s="440"/>
      <c r="BX13" s="440"/>
      <c r="BY13" s="440"/>
      <c r="BZ13" s="440"/>
      <c r="CA13" s="440"/>
      <c r="CB13" s="440"/>
      <c r="CC13" s="441"/>
      <c r="CD13" s="442" t="s">
        <v>115</v>
      </c>
      <c r="CE13" s="443"/>
      <c r="CF13" s="443"/>
      <c r="CG13" s="443"/>
      <c r="CH13" s="443"/>
      <c r="CI13" s="443"/>
      <c r="CJ13" s="443"/>
      <c r="CK13" s="443"/>
      <c r="CL13" s="443"/>
      <c r="CM13" s="443"/>
      <c r="CN13" s="443"/>
      <c r="CO13" s="443"/>
      <c r="CP13" s="443"/>
      <c r="CQ13" s="443"/>
      <c r="CR13" s="443"/>
      <c r="CS13" s="444"/>
      <c r="CT13" s="445">
        <v>13.5</v>
      </c>
      <c r="CU13" s="446"/>
      <c r="CV13" s="446"/>
      <c r="CW13" s="446"/>
      <c r="CX13" s="446"/>
      <c r="CY13" s="446"/>
      <c r="CZ13" s="446"/>
      <c r="DA13" s="447"/>
      <c r="DB13" s="445">
        <v>14</v>
      </c>
      <c r="DC13" s="446"/>
      <c r="DD13" s="446"/>
      <c r="DE13" s="446"/>
      <c r="DF13" s="446"/>
      <c r="DG13" s="446"/>
      <c r="DH13" s="446"/>
      <c r="DI13" s="447"/>
      <c r="DJ13" s="114"/>
      <c r="DK13" s="114"/>
      <c r="DL13" s="114"/>
      <c r="DM13" s="114"/>
      <c r="DN13" s="114"/>
      <c r="DO13" s="114"/>
    </row>
    <row r="14" spans="1:119" ht="18.75" customHeight="1" thickBot="1">
      <c r="A14" s="115"/>
      <c r="B14" s="517"/>
      <c r="C14" s="518"/>
      <c r="D14" s="518"/>
      <c r="E14" s="518"/>
      <c r="F14" s="518"/>
      <c r="G14" s="518"/>
      <c r="H14" s="518"/>
      <c r="I14" s="518"/>
      <c r="J14" s="518"/>
      <c r="K14" s="519"/>
      <c r="L14" s="551" t="s">
        <v>116</v>
      </c>
      <c r="M14" s="552"/>
      <c r="N14" s="552"/>
      <c r="O14" s="552"/>
      <c r="P14" s="552"/>
      <c r="Q14" s="553"/>
      <c r="R14" s="554">
        <v>3770619</v>
      </c>
      <c r="S14" s="555"/>
      <c r="T14" s="555"/>
      <c r="U14" s="555"/>
      <c r="V14" s="556"/>
      <c r="W14" s="481"/>
      <c r="X14" s="482"/>
      <c r="Y14" s="483"/>
      <c r="Z14" s="508" t="s">
        <v>117</v>
      </c>
      <c r="AA14" s="509"/>
      <c r="AB14" s="509"/>
      <c r="AC14" s="509"/>
      <c r="AD14" s="509"/>
      <c r="AE14" s="509"/>
      <c r="AF14" s="509"/>
      <c r="AG14" s="509"/>
      <c r="AH14" s="510"/>
      <c r="AI14" s="454">
        <v>7914</v>
      </c>
      <c r="AJ14" s="455"/>
      <c r="AK14" s="455"/>
      <c r="AL14" s="455"/>
      <c r="AM14" s="456"/>
      <c r="AN14" s="454">
        <v>26875944</v>
      </c>
      <c r="AO14" s="455"/>
      <c r="AP14" s="455"/>
      <c r="AQ14" s="455"/>
      <c r="AR14" s="455"/>
      <c r="AS14" s="456"/>
      <c r="AT14" s="454">
        <v>3396</v>
      </c>
      <c r="AU14" s="455"/>
      <c r="AV14" s="455"/>
      <c r="AW14" s="455"/>
      <c r="AX14" s="455"/>
      <c r="AY14" s="457"/>
      <c r="AZ14" s="448" t="s">
        <v>118</v>
      </c>
      <c r="BA14" s="449"/>
      <c r="BB14" s="449"/>
      <c r="BC14" s="449"/>
      <c r="BD14" s="449"/>
      <c r="BE14" s="449"/>
      <c r="BF14" s="449"/>
      <c r="BG14" s="449"/>
      <c r="BH14" s="449"/>
      <c r="BI14" s="449"/>
      <c r="BJ14" s="449"/>
      <c r="BK14" s="449"/>
      <c r="BL14" s="449"/>
      <c r="BM14" s="450"/>
      <c r="BN14" s="427">
        <v>410359618</v>
      </c>
      <c r="BO14" s="428"/>
      <c r="BP14" s="428"/>
      <c r="BQ14" s="428"/>
      <c r="BR14" s="428"/>
      <c r="BS14" s="428"/>
      <c r="BT14" s="428"/>
      <c r="BU14" s="429"/>
      <c r="BV14" s="427">
        <v>416082443</v>
      </c>
      <c r="BW14" s="428"/>
      <c r="BX14" s="428"/>
      <c r="BY14" s="428"/>
      <c r="BZ14" s="428"/>
      <c r="CA14" s="428"/>
      <c r="CB14" s="428"/>
      <c r="CC14" s="429"/>
      <c r="CD14" s="505" t="s">
        <v>119</v>
      </c>
      <c r="CE14" s="506"/>
      <c r="CF14" s="506"/>
      <c r="CG14" s="506"/>
      <c r="CH14" s="506"/>
      <c r="CI14" s="506"/>
      <c r="CJ14" s="506"/>
      <c r="CK14" s="506"/>
      <c r="CL14" s="506"/>
      <c r="CM14" s="506"/>
      <c r="CN14" s="506"/>
      <c r="CO14" s="506"/>
      <c r="CP14" s="506"/>
      <c r="CQ14" s="506"/>
      <c r="CR14" s="506"/>
      <c r="CS14" s="507"/>
      <c r="CT14" s="548">
        <v>228</v>
      </c>
      <c r="CU14" s="549"/>
      <c r="CV14" s="549"/>
      <c r="CW14" s="549"/>
      <c r="CX14" s="549"/>
      <c r="CY14" s="549"/>
      <c r="CZ14" s="549"/>
      <c r="DA14" s="550"/>
      <c r="DB14" s="548">
        <v>223.1</v>
      </c>
      <c r="DC14" s="549"/>
      <c r="DD14" s="549"/>
      <c r="DE14" s="549"/>
      <c r="DF14" s="549"/>
      <c r="DG14" s="549"/>
      <c r="DH14" s="549"/>
      <c r="DI14" s="550"/>
      <c r="DJ14" s="114"/>
      <c r="DK14" s="114"/>
      <c r="DL14" s="114"/>
      <c r="DM14" s="114"/>
      <c r="DN14" s="114"/>
      <c r="DO14" s="114"/>
    </row>
    <row r="15" spans="1:119" ht="18.75" customHeight="1">
      <c r="A15" s="115"/>
      <c r="B15" s="517"/>
      <c r="C15" s="518"/>
      <c r="D15" s="518"/>
      <c r="E15" s="518"/>
      <c r="F15" s="518"/>
      <c r="G15" s="518"/>
      <c r="H15" s="518"/>
      <c r="I15" s="518"/>
      <c r="J15" s="518"/>
      <c r="K15" s="519"/>
      <c r="L15" s="122"/>
      <c r="M15" s="533" t="s">
        <v>113</v>
      </c>
      <c r="N15" s="534"/>
      <c r="O15" s="534"/>
      <c r="P15" s="534"/>
      <c r="Q15" s="535"/>
      <c r="R15" s="554">
        <v>3697930</v>
      </c>
      <c r="S15" s="555"/>
      <c r="T15" s="555"/>
      <c r="U15" s="555"/>
      <c r="V15" s="556"/>
      <c r="W15" s="481"/>
      <c r="X15" s="482"/>
      <c r="Y15" s="483"/>
      <c r="Z15" s="508" t="s">
        <v>120</v>
      </c>
      <c r="AA15" s="509"/>
      <c r="AB15" s="509"/>
      <c r="AC15" s="509"/>
      <c r="AD15" s="509"/>
      <c r="AE15" s="509"/>
      <c r="AF15" s="509"/>
      <c r="AG15" s="509"/>
      <c r="AH15" s="510"/>
      <c r="AI15" s="454" t="s">
        <v>111</v>
      </c>
      <c r="AJ15" s="455"/>
      <c r="AK15" s="455"/>
      <c r="AL15" s="455"/>
      <c r="AM15" s="456"/>
      <c r="AN15" s="454" t="s">
        <v>111</v>
      </c>
      <c r="AO15" s="455"/>
      <c r="AP15" s="455"/>
      <c r="AQ15" s="455"/>
      <c r="AR15" s="455"/>
      <c r="AS15" s="456"/>
      <c r="AT15" s="454" t="s">
        <v>111</v>
      </c>
      <c r="AU15" s="455"/>
      <c r="AV15" s="455"/>
      <c r="AW15" s="455"/>
      <c r="AX15" s="455"/>
      <c r="AY15" s="457"/>
      <c r="AZ15" s="436" t="s">
        <v>121</v>
      </c>
      <c r="BA15" s="437"/>
      <c r="BB15" s="437"/>
      <c r="BC15" s="437"/>
      <c r="BD15" s="437"/>
      <c r="BE15" s="437"/>
      <c r="BF15" s="437"/>
      <c r="BG15" s="437"/>
      <c r="BH15" s="437"/>
      <c r="BI15" s="437"/>
      <c r="BJ15" s="437"/>
      <c r="BK15" s="437"/>
      <c r="BL15" s="437"/>
      <c r="BM15" s="438"/>
      <c r="BN15" s="439">
        <v>568543536</v>
      </c>
      <c r="BO15" s="440"/>
      <c r="BP15" s="440"/>
      <c r="BQ15" s="440"/>
      <c r="BR15" s="440"/>
      <c r="BS15" s="440"/>
      <c r="BT15" s="440"/>
      <c r="BU15" s="441"/>
      <c r="BV15" s="439">
        <v>565357737</v>
      </c>
      <c r="BW15" s="440"/>
      <c r="BX15" s="440"/>
      <c r="BY15" s="440"/>
      <c r="BZ15" s="440"/>
      <c r="CA15" s="440"/>
      <c r="CB15" s="440"/>
      <c r="CC15" s="441"/>
      <c r="CD15" s="559" t="s">
        <v>122</v>
      </c>
      <c r="CE15" s="560"/>
      <c r="CF15" s="560"/>
      <c r="CG15" s="560"/>
      <c r="CH15" s="560"/>
      <c r="CI15" s="560"/>
      <c r="CJ15" s="560"/>
      <c r="CK15" s="560"/>
      <c r="CL15" s="560"/>
      <c r="CM15" s="560"/>
      <c r="CN15" s="560"/>
      <c r="CO15" s="560"/>
      <c r="CP15" s="560"/>
      <c r="CQ15" s="560"/>
      <c r="CR15" s="560"/>
      <c r="CS15" s="56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517"/>
      <c r="C16" s="518"/>
      <c r="D16" s="518"/>
      <c r="E16" s="518"/>
      <c r="F16" s="518"/>
      <c r="G16" s="518"/>
      <c r="H16" s="518"/>
      <c r="I16" s="518"/>
      <c r="J16" s="518"/>
      <c r="K16" s="519"/>
      <c r="L16" s="551" t="s">
        <v>123</v>
      </c>
      <c r="M16" s="568"/>
      <c r="N16" s="568"/>
      <c r="O16" s="568"/>
      <c r="P16" s="568"/>
      <c r="Q16" s="569"/>
      <c r="R16" s="565" t="s">
        <v>124</v>
      </c>
      <c r="S16" s="566"/>
      <c r="T16" s="566"/>
      <c r="U16" s="566"/>
      <c r="V16" s="567"/>
      <c r="W16" s="481"/>
      <c r="X16" s="482"/>
      <c r="Y16" s="483"/>
      <c r="Z16" s="508" t="s">
        <v>125</v>
      </c>
      <c r="AA16" s="509"/>
      <c r="AB16" s="509"/>
      <c r="AC16" s="509"/>
      <c r="AD16" s="509"/>
      <c r="AE16" s="509"/>
      <c r="AF16" s="509"/>
      <c r="AG16" s="509"/>
      <c r="AH16" s="510"/>
      <c r="AI16" s="454">
        <v>192</v>
      </c>
      <c r="AJ16" s="455"/>
      <c r="AK16" s="455"/>
      <c r="AL16" s="455"/>
      <c r="AM16" s="456"/>
      <c r="AN16" s="454">
        <v>611904</v>
      </c>
      <c r="AO16" s="455"/>
      <c r="AP16" s="455"/>
      <c r="AQ16" s="455"/>
      <c r="AR16" s="455"/>
      <c r="AS16" s="456"/>
      <c r="AT16" s="454">
        <v>3187</v>
      </c>
      <c r="AU16" s="455"/>
      <c r="AV16" s="455"/>
      <c r="AW16" s="455"/>
      <c r="AX16" s="455"/>
      <c r="AY16" s="457"/>
      <c r="AZ16" s="436" t="s">
        <v>126</v>
      </c>
      <c r="BA16" s="437"/>
      <c r="BB16" s="437"/>
      <c r="BC16" s="437"/>
      <c r="BD16" s="437"/>
      <c r="BE16" s="437"/>
      <c r="BF16" s="437"/>
      <c r="BG16" s="437"/>
      <c r="BH16" s="437"/>
      <c r="BI16" s="437"/>
      <c r="BJ16" s="437"/>
      <c r="BK16" s="437"/>
      <c r="BL16" s="437"/>
      <c r="BM16" s="438"/>
      <c r="BN16" s="439">
        <v>514560158</v>
      </c>
      <c r="BO16" s="440"/>
      <c r="BP16" s="440"/>
      <c r="BQ16" s="440"/>
      <c r="BR16" s="440"/>
      <c r="BS16" s="440"/>
      <c r="BT16" s="440"/>
      <c r="BU16" s="441"/>
      <c r="BV16" s="439">
        <v>521542361</v>
      </c>
      <c r="BW16" s="440"/>
      <c r="BX16" s="440"/>
      <c r="BY16" s="440"/>
      <c r="BZ16" s="440"/>
      <c r="CA16" s="440"/>
      <c r="CB16" s="440"/>
      <c r="CC16" s="441"/>
      <c r="CD16" s="126"/>
      <c r="CE16" s="557"/>
      <c r="CF16" s="557"/>
      <c r="CG16" s="557"/>
      <c r="CH16" s="557"/>
      <c r="CI16" s="557"/>
      <c r="CJ16" s="557"/>
      <c r="CK16" s="557"/>
      <c r="CL16" s="557"/>
      <c r="CM16" s="557"/>
      <c r="CN16" s="557"/>
      <c r="CO16" s="557"/>
      <c r="CP16" s="557"/>
      <c r="CQ16" s="557"/>
      <c r="CR16" s="557"/>
      <c r="CS16" s="558"/>
      <c r="CT16" s="445"/>
      <c r="CU16" s="446"/>
      <c r="CV16" s="446"/>
      <c r="CW16" s="446"/>
      <c r="CX16" s="446"/>
      <c r="CY16" s="446"/>
      <c r="CZ16" s="446"/>
      <c r="DA16" s="447"/>
      <c r="DB16" s="445"/>
      <c r="DC16" s="446"/>
      <c r="DD16" s="446"/>
      <c r="DE16" s="446"/>
      <c r="DF16" s="446"/>
      <c r="DG16" s="446"/>
      <c r="DH16" s="446"/>
      <c r="DI16" s="447"/>
      <c r="DJ16" s="114"/>
      <c r="DK16" s="114"/>
      <c r="DL16" s="114"/>
      <c r="DM16" s="114"/>
      <c r="DN16" s="114"/>
      <c r="DO16" s="114"/>
    </row>
    <row r="17" spans="1:119" ht="18.75" customHeight="1" thickBot="1">
      <c r="A17" s="115"/>
      <c r="B17" s="520"/>
      <c r="C17" s="521"/>
      <c r="D17" s="521"/>
      <c r="E17" s="521"/>
      <c r="F17" s="521"/>
      <c r="G17" s="521"/>
      <c r="H17" s="521"/>
      <c r="I17" s="521"/>
      <c r="J17" s="521"/>
      <c r="K17" s="522"/>
      <c r="L17" s="127"/>
      <c r="M17" s="562" t="s">
        <v>127</v>
      </c>
      <c r="N17" s="563"/>
      <c r="O17" s="563"/>
      <c r="P17" s="563"/>
      <c r="Q17" s="564"/>
      <c r="R17" s="565" t="s">
        <v>128</v>
      </c>
      <c r="S17" s="566"/>
      <c r="T17" s="566"/>
      <c r="U17" s="566"/>
      <c r="V17" s="567"/>
      <c r="W17" s="481"/>
      <c r="X17" s="482"/>
      <c r="Y17" s="483"/>
      <c r="Z17" s="508" t="s">
        <v>129</v>
      </c>
      <c r="AA17" s="509"/>
      <c r="AB17" s="509"/>
      <c r="AC17" s="509"/>
      <c r="AD17" s="509"/>
      <c r="AE17" s="509"/>
      <c r="AF17" s="509"/>
      <c r="AG17" s="509"/>
      <c r="AH17" s="510"/>
      <c r="AI17" s="454">
        <v>6248</v>
      </c>
      <c r="AJ17" s="455"/>
      <c r="AK17" s="455"/>
      <c r="AL17" s="455"/>
      <c r="AM17" s="456"/>
      <c r="AN17" s="454">
        <v>20412216</v>
      </c>
      <c r="AO17" s="455"/>
      <c r="AP17" s="455"/>
      <c r="AQ17" s="455"/>
      <c r="AR17" s="455"/>
      <c r="AS17" s="456"/>
      <c r="AT17" s="454">
        <v>3267</v>
      </c>
      <c r="AU17" s="455"/>
      <c r="AV17" s="455"/>
      <c r="AW17" s="455"/>
      <c r="AX17" s="455"/>
      <c r="AY17" s="457"/>
      <c r="AZ17" s="436" t="s">
        <v>130</v>
      </c>
      <c r="BA17" s="437"/>
      <c r="BB17" s="437"/>
      <c r="BC17" s="437"/>
      <c r="BD17" s="437"/>
      <c r="BE17" s="437"/>
      <c r="BF17" s="437"/>
      <c r="BG17" s="437"/>
      <c r="BH17" s="437"/>
      <c r="BI17" s="437"/>
      <c r="BJ17" s="437"/>
      <c r="BK17" s="437"/>
      <c r="BL17" s="437"/>
      <c r="BM17" s="438"/>
      <c r="BN17" s="439">
        <v>724212853</v>
      </c>
      <c r="BO17" s="440"/>
      <c r="BP17" s="440"/>
      <c r="BQ17" s="440"/>
      <c r="BR17" s="440"/>
      <c r="BS17" s="440"/>
      <c r="BT17" s="440"/>
      <c r="BU17" s="441"/>
      <c r="BV17" s="439">
        <v>711973972</v>
      </c>
      <c r="BW17" s="440"/>
      <c r="BX17" s="440"/>
      <c r="BY17" s="440"/>
      <c r="BZ17" s="440"/>
      <c r="CA17" s="440"/>
      <c r="CB17" s="440"/>
      <c r="CC17" s="441"/>
      <c r="CD17" s="126"/>
      <c r="CE17" s="557"/>
      <c r="CF17" s="557"/>
      <c r="CG17" s="557"/>
      <c r="CH17" s="557"/>
      <c r="CI17" s="557"/>
      <c r="CJ17" s="557"/>
      <c r="CK17" s="557"/>
      <c r="CL17" s="557"/>
      <c r="CM17" s="557"/>
      <c r="CN17" s="557"/>
      <c r="CO17" s="557"/>
      <c r="CP17" s="557"/>
      <c r="CQ17" s="557"/>
      <c r="CR17" s="557"/>
      <c r="CS17" s="558"/>
      <c r="CT17" s="445"/>
      <c r="CU17" s="446"/>
      <c r="CV17" s="446"/>
      <c r="CW17" s="446"/>
      <c r="CX17" s="446"/>
      <c r="CY17" s="446"/>
      <c r="CZ17" s="446"/>
      <c r="DA17" s="447"/>
      <c r="DB17" s="445"/>
      <c r="DC17" s="446"/>
      <c r="DD17" s="446"/>
      <c r="DE17" s="446"/>
      <c r="DF17" s="446"/>
      <c r="DG17" s="446"/>
      <c r="DH17" s="446"/>
      <c r="DI17" s="447"/>
      <c r="DJ17" s="114"/>
      <c r="DK17" s="114"/>
      <c r="DL17" s="114"/>
      <c r="DM17" s="114"/>
      <c r="DN17" s="114"/>
      <c r="DO17" s="114"/>
    </row>
    <row r="18" spans="1:119" ht="18.75" customHeight="1" thickBot="1">
      <c r="A18" s="115"/>
      <c r="B18" s="421" t="s">
        <v>131</v>
      </c>
      <c r="C18" s="422"/>
      <c r="D18" s="422"/>
      <c r="E18" s="422"/>
      <c r="F18" s="422"/>
      <c r="G18" s="422"/>
      <c r="H18" s="422"/>
      <c r="I18" s="422"/>
      <c r="J18" s="422"/>
      <c r="K18" s="570"/>
      <c r="L18" s="571">
        <v>7777</v>
      </c>
      <c r="M18" s="572"/>
      <c r="N18" s="572"/>
      <c r="O18" s="572"/>
      <c r="P18" s="572"/>
      <c r="Q18" s="572"/>
      <c r="R18" s="572"/>
      <c r="S18" s="572"/>
      <c r="T18" s="572"/>
      <c r="U18" s="572"/>
      <c r="V18" s="572"/>
      <c r="W18" s="481"/>
      <c r="X18" s="482"/>
      <c r="Y18" s="483"/>
      <c r="Z18" s="508" t="s">
        <v>132</v>
      </c>
      <c r="AA18" s="509"/>
      <c r="AB18" s="509"/>
      <c r="AC18" s="509"/>
      <c r="AD18" s="509"/>
      <c r="AE18" s="509"/>
      <c r="AF18" s="509"/>
      <c r="AG18" s="509"/>
      <c r="AH18" s="510"/>
      <c r="AI18" s="454">
        <v>17074</v>
      </c>
      <c r="AJ18" s="455"/>
      <c r="AK18" s="455"/>
      <c r="AL18" s="455"/>
      <c r="AM18" s="456"/>
      <c r="AN18" s="454">
        <v>64473404</v>
      </c>
      <c r="AO18" s="455"/>
      <c r="AP18" s="455"/>
      <c r="AQ18" s="455"/>
      <c r="AR18" s="455"/>
      <c r="AS18" s="456"/>
      <c r="AT18" s="454">
        <v>3776</v>
      </c>
      <c r="AU18" s="455"/>
      <c r="AV18" s="455"/>
      <c r="AW18" s="455"/>
      <c r="AX18" s="455"/>
      <c r="AY18" s="457"/>
      <c r="AZ18" s="539" t="s">
        <v>133</v>
      </c>
      <c r="BA18" s="540"/>
      <c r="BB18" s="540"/>
      <c r="BC18" s="540"/>
      <c r="BD18" s="540"/>
      <c r="BE18" s="540"/>
      <c r="BF18" s="540"/>
      <c r="BG18" s="540"/>
      <c r="BH18" s="540"/>
      <c r="BI18" s="540"/>
      <c r="BJ18" s="540"/>
      <c r="BK18" s="540"/>
      <c r="BL18" s="540"/>
      <c r="BM18" s="541"/>
      <c r="BN18" s="573">
        <v>897070381</v>
      </c>
      <c r="BO18" s="574"/>
      <c r="BP18" s="574"/>
      <c r="BQ18" s="574"/>
      <c r="BR18" s="574"/>
      <c r="BS18" s="574"/>
      <c r="BT18" s="574"/>
      <c r="BU18" s="575"/>
      <c r="BV18" s="573">
        <v>906994938</v>
      </c>
      <c r="BW18" s="574"/>
      <c r="BX18" s="574"/>
      <c r="BY18" s="574"/>
      <c r="BZ18" s="574"/>
      <c r="CA18" s="574"/>
      <c r="CB18" s="574"/>
      <c r="CC18" s="575"/>
      <c r="CD18" s="126"/>
      <c r="CE18" s="557"/>
      <c r="CF18" s="557"/>
      <c r="CG18" s="557"/>
      <c r="CH18" s="557"/>
      <c r="CI18" s="557"/>
      <c r="CJ18" s="557"/>
      <c r="CK18" s="557"/>
      <c r="CL18" s="557"/>
      <c r="CM18" s="557"/>
      <c r="CN18" s="557"/>
      <c r="CO18" s="557"/>
      <c r="CP18" s="557"/>
      <c r="CQ18" s="557"/>
      <c r="CR18" s="557"/>
      <c r="CS18" s="558"/>
      <c r="CT18" s="445"/>
      <c r="CU18" s="446"/>
      <c r="CV18" s="446"/>
      <c r="CW18" s="446"/>
      <c r="CX18" s="446"/>
      <c r="CY18" s="446"/>
      <c r="CZ18" s="446"/>
      <c r="DA18" s="447"/>
      <c r="DB18" s="445"/>
      <c r="DC18" s="446"/>
      <c r="DD18" s="446"/>
      <c r="DE18" s="446"/>
      <c r="DF18" s="446"/>
      <c r="DG18" s="446"/>
      <c r="DH18" s="446"/>
      <c r="DI18" s="447"/>
      <c r="DJ18" s="114"/>
      <c r="DK18" s="114"/>
      <c r="DL18" s="114"/>
      <c r="DM18" s="114"/>
      <c r="DN18" s="114"/>
      <c r="DO18" s="114"/>
    </row>
    <row r="19" spans="1:119" ht="18.75" customHeight="1" thickBot="1">
      <c r="A19" s="115"/>
      <c r="B19" s="421" t="s">
        <v>134</v>
      </c>
      <c r="C19" s="422"/>
      <c r="D19" s="422"/>
      <c r="E19" s="422"/>
      <c r="F19" s="422"/>
      <c r="G19" s="422"/>
      <c r="H19" s="422"/>
      <c r="I19" s="422"/>
      <c r="J19" s="422"/>
      <c r="K19" s="570"/>
      <c r="L19" s="571">
        <v>483</v>
      </c>
      <c r="M19" s="572"/>
      <c r="N19" s="572"/>
      <c r="O19" s="572"/>
      <c r="P19" s="572"/>
      <c r="Q19" s="572"/>
      <c r="R19" s="572"/>
      <c r="S19" s="572"/>
      <c r="T19" s="572"/>
      <c r="U19" s="572"/>
      <c r="V19" s="572"/>
      <c r="W19" s="481"/>
      <c r="X19" s="482"/>
      <c r="Y19" s="483"/>
      <c r="Z19" s="508" t="s">
        <v>135</v>
      </c>
      <c r="AA19" s="509"/>
      <c r="AB19" s="509"/>
      <c r="AC19" s="509"/>
      <c r="AD19" s="509"/>
      <c r="AE19" s="509"/>
      <c r="AF19" s="509"/>
      <c r="AG19" s="509"/>
      <c r="AH19" s="510"/>
      <c r="AI19" s="454" t="s">
        <v>136</v>
      </c>
      <c r="AJ19" s="455"/>
      <c r="AK19" s="455"/>
      <c r="AL19" s="455"/>
      <c r="AM19" s="456"/>
      <c r="AN19" s="454" t="s">
        <v>136</v>
      </c>
      <c r="AO19" s="455"/>
      <c r="AP19" s="455"/>
      <c r="AQ19" s="455"/>
      <c r="AR19" s="455"/>
      <c r="AS19" s="456"/>
      <c r="AT19" s="454" t="s">
        <v>136</v>
      </c>
      <c r="AU19" s="455"/>
      <c r="AV19" s="455"/>
      <c r="AW19" s="455"/>
      <c r="AX19" s="455"/>
      <c r="AY19" s="457"/>
      <c r="AZ19" s="448" t="s">
        <v>137</v>
      </c>
      <c r="BA19" s="449"/>
      <c r="BB19" s="449"/>
      <c r="BC19" s="449"/>
      <c r="BD19" s="449"/>
      <c r="BE19" s="449"/>
      <c r="BF19" s="449"/>
      <c r="BG19" s="449"/>
      <c r="BH19" s="449"/>
      <c r="BI19" s="449"/>
      <c r="BJ19" s="449"/>
      <c r="BK19" s="449"/>
      <c r="BL19" s="449"/>
      <c r="BM19" s="450"/>
      <c r="BN19" s="427">
        <v>2723826942</v>
      </c>
      <c r="BO19" s="428"/>
      <c r="BP19" s="428"/>
      <c r="BQ19" s="428"/>
      <c r="BR19" s="428"/>
      <c r="BS19" s="428"/>
      <c r="BT19" s="428"/>
      <c r="BU19" s="429"/>
      <c r="BV19" s="427">
        <v>2728101381</v>
      </c>
      <c r="BW19" s="428"/>
      <c r="BX19" s="428"/>
      <c r="BY19" s="428"/>
      <c r="BZ19" s="428"/>
      <c r="CA19" s="428"/>
      <c r="CB19" s="428"/>
      <c r="CC19" s="429"/>
      <c r="CD19" s="126"/>
      <c r="CE19" s="557"/>
      <c r="CF19" s="557"/>
      <c r="CG19" s="557"/>
      <c r="CH19" s="557"/>
      <c r="CI19" s="557"/>
      <c r="CJ19" s="557"/>
      <c r="CK19" s="557"/>
      <c r="CL19" s="557"/>
      <c r="CM19" s="557"/>
      <c r="CN19" s="557"/>
      <c r="CO19" s="557"/>
      <c r="CP19" s="557"/>
      <c r="CQ19" s="557"/>
      <c r="CR19" s="557"/>
      <c r="CS19" s="558"/>
      <c r="CT19" s="445"/>
      <c r="CU19" s="446"/>
      <c r="CV19" s="446"/>
      <c r="CW19" s="446"/>
      <c r="CX19" s="446"/>
      <c r="CY19" s="446"/>
      <c r="CZ19" s="446"/>
      <c r="DA19" s="447"/>
      <c r="DB19" s="445"/>
      <c r="DC19" s="446"/>
      <c r="DD19" s="446"/>
      <c r="DE19" s="446"/>
      <c r="DF19" s="446"/>
      <c r="DG19" s="446"/>
      <c r="DH19" s="446"/>
      <c r="DI19" s="447"/>
      <c r="DJ19" s="114"/>
      <c r="DK19" s="114"/>
      <c r="DL19" s="114"/>
      <c r="DM19" s="114"/>
      <c r="DN19" s="114"/>
      <c r="DO19" s="114"/>
    </row>
    <row r="20" spans="1:119" ht="18.75" customHeight="1" thickBot="1">
      <c r="A20" s="115"/>
      <c r="B20" s="421" t="s">
        <v>138</v>
      </c>
      <c r="C20" s="422"/>
      <c r="D20" s="422"/>
      <c r="E20" s="422"/>
      <c r="F20" s="422"/>
      <c r="G20" s="422"/>
      <c r="H20" s="422"/>
      <c r="I20" s="422"/>
      <c r="J20" s="422"/>
      <c r="K20" s="570"/>
      <c r="L20" s="571">
        <v>1429600</v>
      </c>
      <c r="M20" s="572"/>
      <c r="N20" s="572"/>
      <c r="O20" s="572"/>
      <c r="P20" s="572"/>
      <c r="Q20" s="572"/>
      <c r="R20" s="572"/>
      <c r="S20" s="572"/>
      <c r="T20" s="572"/>
      <c r="U20" s="572"/>
      <c r="V20" s="572"/>
      <c r="W20" s="484"/>
      <c r="X20" s="485"/>
      <c r="Y20" s="486"/>
      <c r="Z20" s="508" t="s">
        <v>139</v>
      </c>
      <c r="AA20" s="509"/>
      <c r="AB20" s="509"/>
      <c r="AC20" s="509"/>
      <c r="AD20" s="509"/>
      <c r="AE20" s="509"/>
      <c r="AF20" s="509"/>
      <c r="AG20" s="509"/>
      <c r="AH20" s="510"/>
      <c r="AI20" s="454">
        <v>31236</v>
      </c>
      <c r="AJ20" s="455"/>
      <c r="AK20" s="455"/>
      <c r="AL20" s="455"/>
      <c r="AM20" s="456"/>
      <c r="AN20" s="454">
        <v>111761564</v>
      </c>
      <c r="AO20" s="455"/>
      <c r="AP20" s="455"/>
      <c r="AQ20" s="455"/>
      <c r="AR20" s="455"/>
      <c r="AS20" s="456"/>
      <c r="AT20" s="454">
        <v>3578</v>
      </c>
      <c r="AU20" s="455"/>
      <c r="AV20" s="455"/>
      <c r="AW20" s="455"/>
      <c r="AX20" s="455"/>
      <c r="AY20" s="457"/>
      <c r="AZ20" s="539" t="s">
        <v>140</v>
      </c>
      <c r="BA20" s="540"/>
      <c r="BB20" s="540"/>
      <c r="BC20" s="540"/>
      <c r="BD20" s="540"/>
      <c r="BE20" s="540"/>
      <c r="BF20" s="540"/>
      <c r="BG20" s="540"/>
      <c r="BH20" s="540"/>
      <c r="BI20" s="540"/>
      <c r="BJ20" s="540"/>
      <c r="BK20" s="540"/>
      <c r="BL20" s="540"/>
      <c r="BM20" s="541"/>
      <c r="BN20" s="573">
        <v>168312367</v>
      </c>
      <c r="BO20" s="574"/>
      <c r="BP20" s="574"/>
      <c r="BQ20" s="574"/>
      <c r="BR20" s="574"/>
      <c r="BS20" s="574"/>
      <c r="BT20" s="574"/>
      <c r="BU20" s="575"/>
      <c r="BV20" s="573">
        <v>196612482</v>
      </c>
      <c r="BW20" s="574"/>
      <c r="BX20" s="574"/>
      <c r="BY20" s="574"/>
      <c r="BZ20" s="574"/>
      <c r="CA20" s="574"/>
      <c r="CB20" s="574"/>
      <c r="CC20" s="575"/>
      <c r="CD20" s="126"/>
      <c r="CE20" s="557"/>
      <c r="CF20" s="557"/>
      <c r="CG20" s="557"/>
      <c r="CH20" s="557"/>
      <c r="CI20" s="557"/>
      <c r="CJ20" s="557"/>
      <c r="CK20" s="557"/>
      <c r="CL20" s="557"/>
      <c r="CM20" s="557"/>
      <c r="CN20" s="557"/>
      <c r="CO20" s="557"/>
      <c r="CP20" s="557"/>
      <c r="CQ20" s="557"/>
      <c r="CR20" s="557"/>
      <c r="CS20" s="558"/>
      <c r="CT20" s="445"/>
      <c r="CU20" s="446"/>
      <c r="CV20" s="446"/>
      <c r="CW20" s="446"/>
      <c r="CX20" s="446"/>
      <c r="CY20" s="446"/>
      <c r="CZ20" s="446"/>
      <c r="DA20" s="447"/>
      <c r="DB20" s="445"/>
      <c r="DC20" s="446"/>
      <c r="DD20" s="446"/>
      <c r="DE20" s="446"/>
      <c r="DF20" s="446"/>
      <c r="DG20" s="446"/>
      <c r="DH20" s="446"/>
      <c r="DI20" s="44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76" t="s">
        <v>141</v>
      </c>
      <c r="X21" s="577"/>
      <c r="Y21" s="577"/>
      <c r="Z21" s="577"/>
      <c r="AA21" s="577"/>
      <c r="AB21" s="577"/>
      <c r="AC21" s="577"/>
      <c r="AD21" s="577"/>
      <c r="AE21" s="577"/>
      <c r="AF21" s="577"/>
      <c r="AG21" s="577"/>
      <c r="AH21" s="578"/>
      <c r="AI21" s="579">
        <v>103.1</v>
      </c>
      <c r="AJ21" s="580"/>
      <c r="AK21" s="580"/>
      <c r="AL21" s="580"/>
      <c r="AM21" s="580"/>
      <c r="AN21" s="580"/>
      <c r="AO21" s="580"/>
      <c r="AP21" s="580"/>
      <c r="AQ21" s="580"/>
      <c r="AR21" s="580"/>
      <c r="AS21" s="580"/>
      <c r="AT21" s="580"/>
      <c r="AU21" s="580"/>
      <c r="AV21" s="580"/>
      <c r="AW21" s="580"/>
      <c r="AX21" s="580"/>
      <c r="AY21" s="581"/>
      <c r="AZ21" s="448" t="s">
        <v>142</v>
      </c>
      <c r="BA21" s="449"/>
      <c r="BB21" s="449"/>
      <c r="BC21" s="449"/>
      <c r="BD21" s="449"/>
      <c r="BE21" s="449"/>
      <c r="BF21" s="449"/>
      <c r="BG21" s="449"/>
      <c r="BH21" s="449"/>
      <c r="BI21" s="449"/>
      <c r="BJ21" s="449"/>
      <c r="BK21" s="449"/>
      <c r="BL21" s="449"/>
      <c r="BM21" s="450"/>
      <c r="BN21" s="427">
        <v>91120796</v>
      </c>
      <c r="BO21" s="428"/>
      <c r="BP21" s="428"/>
      <c r="BQ21" s="428"/>
      <c r="BR21" s="428"/>
      <c r="BS21" s="428"/>
      <c r="BT21" s="428"/>
      <c r="BU21" s="429"/>
      <c r="BV21" s="427">
        <v>82392578</v>
      </c>
      <c r="BW21" s="428"/>
      <c r="BX21" s="428"/>
      <c r="BY21" s="428"/>
      <c r="BZ21" s="428"/>
      <c r="CA21" s="428"/>
      <c r="CB21" s="428"/>
      <c r="CC21" s="429"/>
      <c r="CD21" s="126"/>
      <c r="CE21" s="557"/>
      <c r="CF21" s="557"/>
      <c r="CG21" s="557"/>
      <c r="CH21" s="557"/>
      <c r="CI21" s="557"/>
      <c r="CJ21" s="557"/>
      <c r="CK21" s="557"/>
      <c r="CL21" s="557"/>
      <c r="CM21" s="557"/>
      <c r="CN21" s="557"/>
      <c r="CO21" s="557"/>
      <c r="CP21" s="557"/>
      <c r="CQ21" s="557"/>
      <c r="CR21" s="557"/>
      <c r="CS21" s="558"/>
      <c r="CT21" s="445"/>
      <c r="CU21" s="446"/>
      <c r="CV21" s="446"/>
      <c r="CW21" s="446"/>
      <c r="CX21" s="446"/>
      <c r="CY21" s="446"/>
      <c r="CZ21" s="446"/>
      <c r="DA21" s="447"/>
      <c r="DB21" s="445"/>
      <c r="DC21" s="446"/>
      <c r="DD21" s="446"/>
      <c r="DE21" s="446"/>
      <c r="DF21" s="446"/>
      <c r="DG21" s="446"/>
      <c r="DH21" s="446"/>
      <c r="DI21" s="44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436" t="s">
        <v>143</v>
      </c>
      <c r="BA22" s="437"/>
      <c r="BB22" s="437"/>
      <c r="BC22" s="437"/>
      <c r="BD22" s="437"/>
      <c r="BE22" s="437"/>
      <c r="BF22" s="437"/>
      <c r="BG22" s="437"/>
      <c r="BH22" s="437"/>
      <c r="BI22" s="437"/>
      <c r="BJ22" s="437"/>
      <c r="BK22" s="437"/>
      <c r="BL22" s="437"/>
      <c r="BM22" s="438"/>
      <c r="BN22" s="439">
        <v>6681508</v>
      </c>
      <c r="BO22" s="440"/>
      <c r="BP22" s="440"/>
      <c r="BQ22" s="440"/>
      <c r="BR22" s="440"/>
      <c r="BS22" s="440"/>
      <c r="BT22" s="440"/>
      <c r="BU22" s="441"/>
      <c r="BV22" s="439">
        <v>7340240</v>
      </c>
      <c r="BW22" s="440"/>
      <c r="BX22" s="440"/>
      <c r="BY22" s="440"/>
      <c r="BZ22" s="440"/>
      <c r="CA22" s="440"/>
      <c r="CB22" s="440"/>
      <c r="CC22" s="441"/>
      <c r="CD22" s="126"/>
      <c r="CE22" s="557"/>
      <c r="CF22" s="557"/>
      <c r="CG22" s="557"/>
      <c r="CH22" s="557"/>
      <c r="CI22" s="557"/>
      <c r="CJ22" s="557"/>
      <c r="CK22" s="557"/>
      <c r="CL22" s="557"/>
      <c r="CM22" s="557"/>
      <c r="CN22" s="557"/>
      <c r="CO22" s="557"/>
      <c r="CP22" s="557"/>
      <c r="CQ22" s="557"/>
      <c r="CR22" s="557"/>
      <c r="CS22" s="558"/>
      <c r="CT22" s="445"/>
      <c r="CU22" s="446"/>
      <c r="CV22" s="446"/>
      <c r="CW22" s="446"/>
      <c r="CX22" s="446"/>
      <c r="CY22" s="446"/>
      <c r="CZ22" s="446"/>
      <c r="DA22" s="447"/>
      <c r="DB22" s="445"/>
      <c r="DC22" s="446"/>
      <c r="DD22" s="446"/>
      <c r="DE22" s="446"/>
      <c r="DF22" s="446"/>
      <c r="DG22" s="446"/>
      <c r="DH22" s="446"/>
      <c r="DI22" s="44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436" t="s">
        <v>144</v>
      </c>
      <c r="BA23" s="437"/>
      <c r="BB23" s="437"/>
      <c r="BC23" s="437"/>
      <c r="BD23" s="437"/>
      <c r="BE23" s="437"/>
      <c r="BF23" s="437"/>
      <c r="BG23" s="437"/>
      <c r="BH23" s="437"/>
      <c r="BI23" s="437"/>
      <c r="BJ23" s="437"/>
      <c r="BK23" s="437"/>
      <c r="BL23" s="437"/>
      <c r="BM23" s="438"/>
      <c r="BN23" s="439">
        <v>1508778</v>
      </c>
      <c r="BO23" s="440"/>
      <c r="BP23" s="440"/>
      <c r="BQ23" s="440"/>
      <c r="BR23" s="440"/>
      <c r="BS23" s="440"/>
      <c r="BT23" s="440"/>
      <c r="BU23" s="441"/>
      <c r="BV23" s="439">
        <v>1511694</v>
      </c>
      <c r="BW23" s="440"/>
      <c r="BX23" s="440"/>
      <c r="BY23" s="440"/>
      <c r="BZ23" s="440"/>
      <c r="CA23" s="440"/>
      <c r="CB23" s="440"/>
      <c r="CC23" s="441"/>
      <c r="CD23" s="126"/>
      <c r="CE23" s="557"/>
      <c r="CF23" s="557"/>
      <c r="CG23" s="557"/>
      <c r="CH23" s="557"/>
      <c r="CI23" s="557"/>
      <c r="CJ23" s="557"/>
      <c r="CK23" s="557"/>
      <c r="CL23" s="557"/>
      <c r="CM23" s="557"/>
      <c r="CN23" s="557"/>
      <c r="CO23" s="557"/>
      <c r="CP23" s="557"/>
      <c r="CQ23" s="557"/>
      <c r="CR23" s="557"/>
      <c r="CS23" s="558"/>
      <c r="CT23" s="445"/>
      <c r="CU23" s="446"/>
      <c r="CV23" s="446"/>
      <c r="CW23" s="446"/>
      <c r="CX23" s="446"/>
      <c r="CY23" s="446"/>
      <c r="CZ23" s="446"/>
      <c r="DA23" s="447"/>
      <c r="DB23" s="445"/>
      <c r="DC23" s="446"/>
      <c r="DD23" s="446"/>
      <c r="DE23" s="446"/>
      <c r="DF23" s="446"/>
      <c r="DG23" s="446"/>
      <c r="DH23" s="446"/>
      <c r="DI23" s="44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505" t="s">
        <v>145</v>
      </c>
      <c r="BA24" s="506"/>
      <c r="BB24" s="506"/>
      <c r="BC24" s="506"/>
      <c r="BD24" s="506"/>
      <c r="BE24" s="506"/>
      <c r="BF24" s="506"/>
      <c r="BG24" s="506"/>
      <c r="BH24" s="506"/>
      <c r="BI24" s="506"/>
      <c r="BJ24" s="506"/>
      <c r="BK24" s="506"/>
      <c r="BL24" s="506"/>
      <c r="BM24" s="507"/>
      <c r="BN24" s="573" t="s">
        <v>136</v>
      </c>
      <c r="BO24" s="574"/>
      <c r="BP24" s="574"/>
      <c r="BQ24" s="574"/>
      <c r="BR24" s="574"/>
      <c r="BS24" s="574"/>
      <c r="BT24" s="574"/>
      <c r="BU24" s="575"/>
      <c r="BV24" s="573" t="s">
        <v>136</v>
      </c>
      <c r="BW24" s="574"/>
      <c r="BX24" s="574"/>
      <c r="BY24" s="574"/>
      <c r="BZ24" s="574"/>
      <c r="CA24" s="574"/>
      <c r="CB24" s="574"/>
      <c r="CC24" s="575"/>
      <c r="CD24" s="126"/>
      <c r="CE24" s="557"/>
      <c r="CF24" s="557"/>
      <c r="CG24" s="557"/>
      <c r="CH24" s="557"/>
      <c r="CI24" s="557"/>
      <c r="CJ24" s="557"/>
      <c r="CK24" s="557"/>
      <c r="CL24" s="557"/>
      <c r="CM24" s="557"/>
      <c r="CN24" s="557"/>
      <c r="CO24" s="557"/>
      <c r="CP24" s="557"/>
      <c r="CQ24" s="557"/>
      <c r="CR24" s="557"/>
      <c r="CS24" s="558"/>
      <c r="CT24" s="445"/>
      <c r="CU24" s="446"/>
      <c r="CV24" s="446"/>
      <c r="CW24" s="446"/>
      <c r="CX24" s="446"/>
      <c r="CY24" s="446"/>
      <c r="CZ24" s="446"/>
      <c r="DA24" s="447"/>
      <c r="DB24" s="445"/>
      <c r="DC24" s="446"/>
      <c r="DD24" s="446"/>
      <c r="DE24" s="446"/>
      <c r="DF24" s="446"/>
      <c r="DG24" s="446"/>
      <c r="DH24" s="446"/>
      <c r="DI24" s="44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82" t="s">
        <v>146</v>
      </c>
      <c r="BA25" s="583"/>
      <c r="BB25" s="583"/>
      <c r="BC25" s="584"/>
      <c r="BD25" s="448" t="s">
        <v>580</v>
      </c>
      <c r="BE25" s="449"/>
      <c r="BF25" s="449"/>
      <c r="BG25" s="449"/>
      <c r="BH25" s="449"/>
      <c r="BI25" s="449"/>
      <c r="BJ25" s="449"/>
      <c r="BK25" s="449"/>
      <c r="BL25" s="449"/>
      <c r="BM25" s="450"/>
      <c r="BN25" s="427">
        <v>8921943</v>
      </c>
      <c r="BO25" s="428"/>
      <c r="BP25" s="428"/>
      <c r="BQ25" s="428"/>
      <c r="BR25" s="428"/>
      <c r="BS25" s="428"/>
      <c r="BT25" s="428"/>
      <c r="BU25" s="429"/>
      <c r="BV25" s="427">
        <v>8920328</v>
      </c>
      <c r="BW25" s="428"/>
      <c r="BX25" s="428"/>
      <c r="BY25" s="428"/>
      <c r="BZ25" s="428"/>
      <c r="CA25" s="428"/>
      <c r="CB25" s="428"/>
      <c r="CC25" s="429"/>
      <c r="CD25" s="126"/>
      <c r="CE25" s="557"/>
      <c r="CF25" s="557"/>
      <c r="CG25" s="557"/>
      <c r="CH25" s="557"/>
      <c r="CI25" s="557"/>
      <c r="CJ25" s="557"/>
      <c r="CK25" s="557"/>
      <c r="CL25" s="557"/>
      <c r="CM25" s="557"/>
      <c r="CN25" s="557"/>
      <c r="CO25" s="557"/>
      <c r="CP25" s="557"/>
      <c r="CQ25" s="557"/>
      <c r="CR25" s="557"/>
      <c r="CS25" s="558"/>
      <c r="CT25" s="445"/>
      <c r="CU25" s="446"/>
      <c r="CV25" s="446"/>
      <c r="CW25" s="446"/>
      <c r="CX25" s="446"/>
      <c r="CY25" s="446"/>
      <c r="CZ25" s="446"/>
      <c r="DA25" s="447"/>
      <c r="DB25" s="445"/>
      <c r="DC25" s="446"/>
      <c r="DD25" s="446"/>
      <c r="DE25" s="446"/>
      <c r="DF25" s="446"/>
      <c r="DG25" s="446"/>
      <c r="DH25" s="446"/>
      <c r="DI25" s="44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85"/>
      <c r="BA26" s="586"/>
      <c r="BB26" s="586"/>
      <c r="BC26" s="587"/>
      <c r="BD26" s="436" t="s">
        <v>147</v>
      </c>
      <c r="BE26" s="437"/>
      <c r="BF26" s="437"/>
      <c r="BG26" s="437"/>
      <c r="BH26" s="437"/>
      <c r="BI26" s="437"/>
      <c r="BJ26" s="437"/>
      <c r="BK26" s="437"/>
      <c r="BL26" s="437"/>
      <c r="BM26" s="438"/>
      <c r="BN26" s="439">
        <v>54902842</v>
      </c>
      <c r="BO26" s="440"/>
      <c r="BP26" s="440"/>
      <c r="BQ26" s="440"/>
      <c r="BR26" s="440"/>
      <c r="BS26" s="440"/>
      <c r="BT26" s="440"/>
      <c r="BU26" s="441"/>
      <c r="BV26" s="439">
        <v>72522708</v>
      </c>
      <c r="BW26" s="440"/>
      <c r="BX26" s="440"/>
      <c r="BY26" s="440"/>
      <c r="BZ26" s="440"/>
      <c r="CA26" s="440"/>
      <c r="CB26" s="440"/>
      <c r="CC26" s="441"/>
      <c r="CD26" s="126"/>
      <c r="CE26" s="557"/>
      <c r="CF26" s="557"/>
      <c r="CG26" s="557"/>
      <c r="CH26" s="557"/>
      <c r="CI26" s="557"/>
      <c r="CJ26" s="557"/>
      <c r="CK26" s="557"/>
      <c r="CL26" s="557"/>
      <c r="CM26" s="557"/>
      <c r="CN26" s="557"/>
      <c r="CO26" s="557"/>
      <c r="CP26" s="557"/>
      <c r="CQ26" s="557"/>
      <c r="CR26" s="557"/>
      <c r="CS26" s="558"/>
      <c r="CT26" s="445"/>
      <c r="CU26" s="446"/>
      <c r="CV26" s="446"/>
      <c r="CW26" s="446"/>
      <c r="CX26" s="446"/>
      <c r="CY26" s="446"/>
      <c r="CZ26" s="446"/>
      <c r="DA26" s="447"/>
      <c r="DB26" s="445"/>
      <c r="DC26" s="446"/>
      <c r="DD26" s="446"/>
      <c r="DE26" s="446"/>
      <c r="DF26" s="446"/>
      <c r="DG26" s="446"/>
      <c r="DH26" s="446"/>
      <c r="DI26" s="44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88"/>
      <c r="BA27" s="589"/>
      <c r="BB27" s="589"/>
      <c r="BC27" s="590"/>
      <c r="BD27" s="539" t="s">
        <v>148</v>
      </c>
      <c r="BE27" s="540"/>
      <c r="BF27" s="540"/>
      <c r="BG27" s="540"/>
      <c r="BH27" s="540"/>
      <c r="BI27" s="540"/>
      <c r="BJ27" s="540"/>
      <c r="BK27" s="540"/>
      <c r="BL27" s="540"/>
      <c r="BM27" s="541"/>
      <c r="BN27" s="573">
        <v>57308640</v>
      </c>
      <c r="BO27" s="574"/>
      <c r="BP27" s="574"/>
      <c r="BQ27" s="574"/>
      <c r="BR27" s="574"/>
      <c r="BS27" s="574"/>
      <c r="BT27" s="574"/>
      <c r="BU27" s="575"/>
      <c r="BV27" s="573">
        <v>64510127</v>
      </c>
      <c r="BW27" s="574"/>
      <c r="BX27" s="574"/>
      <c r="BY27" s="574"/>
      <c r="BZ27" s="574"/>
      <c r="CA27" s="574"/>
      <c r="CB27" s="574"/>
      <c r="CC27" s="575"/>
      <c r="CD27" s="146"/>
      <c r="CE27" s="591"/>
      <c r="CF27" s="591"/>
      <c r="CG27" s="591"/>
      <c r="CH27" s="591"/>
      <c r="CI27" s="591"/>
      <c r="CJ27" s="591"/>
      <c r="CK27" s="591"/>
      <c r="CL27" s="591"/>
      <c r="CM27" s="591"/>
      <c r="CN27" s="591"/>
      <c r="CO27" s="591"/>
      <c r="CP27" s="591"/>
      <c r="CQ27" s="591"/>
      <c r="CR27" s="591"/>
      <c r="CS27" s="592"/>
      <c r="CT27" s="548"/>
      <c r="CU27" s="549"/>
      <c r="CV27" s="549"/>
      <c r="CW27" s="549"/>
      <c r="CX27" s="549"/>
      <c r="CY27" s="549"/>
      <c r="CZ27" s="549"/>
      <c r="DA27" s="550"/>
      <c r="DB27" s="548"/>
      <c r="DC27" s="549"/>
      <c r="DD27" s="549"/>
      <c r="DE27" s="549"/>
      <c r="DF27" s="549"/>
      <c r="DG27" s="549"/>
      <c r="DH27" s="549"/>
      <c r="DI27" s="55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149</v>
      </c>
      <c r="D29" s="156"/>
      <c r="E29" s="148"/>
      <c r="F29" s="148"/>
      <c r="G29" s="148"/>
      <c r="H29" s="148"/>
      <c r="I29" s="148"/>
      <c r="J29" s="148"/>
      <c r="K29" s="148"/>
      <c r="L29" s="148"/>
      <c r="M29" s="148"/>
      <c r="N29" s="148"/>
      <c r="O29" s="148"/>
      <c r="P29" s="148"/>
      <c r="Q29" s="148"/>
      <c r="R29" s="148"/>
      <c r="S29" s="148"/>
      <c r="T29" s="148"/>
      <c r="U29" s="148" t="s">
        <v>150</v>
      </c>
      <c r="V29" s="148"/>
      <c r="W29" s="148"/>
      <c r="X29" s="148"/>
      <c r="Y29" s="148"/>
      <c r="Z29" s="148"/>
      <c r="AA29" s="148"/>
      <c r="AB29" s="148"/>
      <c r="AC29" s="148"/>
      <c r="AD29" s="148"/>
      <c r="AE29" s="148"/>
      <c r="AF29" s="148"/>
      <c r="AG29" s="148"/>
      <c r="AH29" s="148"/>
      <c r="AI29" s="148"/>
      <c r="AJ29" s="148"/>
      <c r="AK29" s="148"/>
      <c r="AL29" s="148"/>
      <c r="AM29" s="138" t="s">
        <v>151</v>
      </c>
      <c r="AN29" s="148"/>
      <c r="AO29" s="148"/>
      <c r="AP29" s="148"/>
      <c r="AQ29" s="148"/>
      <c r="AR29" s="138"/>
      <c r="AS29" s="138"/>
      <c r="AT29" s="138"/>
      <c r="AU29" s="138"/>
      <c r="AV29" s="138"/>
      <c r="AW29" s="138"/>
      <c r="AX29" s="138"/>
      <c r="AY29" s="138"/>
      <c r="AZ29" s="138"/>
      <c r="BA29" s="138"/>
      <c r="BB29" s="148"/>
      <c r="BC29" s="138"/>
      <c r="BD29" s="138"/>
      <c r="BE29" s="138" t="s">
        <v>152</v>
      </c>
      <c r="BF29" s="148"/>
      <c r="BG29" s="148"/>
      <c r="BH29" s="148"/>
      <c r="BI29" s="148"/>
      <c r="BJ29" s="138"/>
      <c r="BK29" s="138"/>
      <c r="BL29" s="138"/>
      <c r="BM29" s="138"/>
      <c r="BN29" s="138"/>
      <c r="BO29" s="138"/>
      <c r="BP29" s="138"/>
      <c r="BQ29" s="138"/>
      <c r="BR29" s="148"/>
      <c r="BS29" s="148"/>
      <c r="BT29" s="148"/>
      <c r="BU29" s="148"/>
      <c r="BV29" s="148"/>
      <c r="BW29" s="148" t="s">
        <v>153</v>
      </c>
      <c r="BX29" s="148"/>
      <c r="BY29" s="148"/>
      <c r="BZ29" s="148"/>
      <c r="CA29" s="148"/>
      <c r="CB29" s="138"/>
      <c r="CC29" s="138"/>
      <c r="CD29" s="138"/>
      <c r="CE29" s="138"/>
      <c r="CF29" s="138"/>
      <c r="CG29" s="138"/>
      <c r="CH29" s="138"/>
      <c r="CI29" s="138"/>
      <c r="CJ29" s="138"/>
      <c r="CK29" s="138"/>
      <c r="CL29" s="138"/>
      <c r="CM29" s="138"/>
      <c r="CN29" s="138"/>
      <c r="CO29" s="138" t="s">
        <v>154</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95" t="s">
        <v>155</v>
      </c>
      <c r="D30" s="595"/>
      <c r="E30" s="468" t="s">
        <v>156</v>
      </c>
      <c r="F30" s="468"/>
      <c r="G30" s="468"/>
      <c r="H30" s="468"/>
      <c r="I30" s="468"/>
      <c r="J30" s="468"/>
      <c r="K30" s="468"/>
      <c r="L30" s="468"/>
      <c r="M30" s="468"/>
      <c r="N30" s="468"/>
      <c r="O30" s="468"/>
      <c r="P30" s="468"/>
      <c r="Q30" s="468"/>
      <c r="R30" s="468"/>
      <c r="S30" s="468"/>
      <c r="T30" s="132"/>
      <c r="U30" s="595" t="s">
        <v>155</v>
      </c>
      <c r="V30" s="595"/>
      <c r="W30" s="468" t="s">
        <v>156</v>
      </c>
      <c r="X30" s="468"/>
      <c r="Y30" s="468"/>
      <c r="Z30" s="468"/>
      <c r="AA30" s="468"/>
      <c r="AB30" s="468"/>
      <c r="AC30" s="468"/>
      <c r="AD30" s="468"/>
      <c r="AE30" s="468"/>
      <c r="AF30" s="468"/>
      <c r="AG30" s="468"/>
      <c r="AH30" s="468"/>
      <c r="AI30" s="468"/>
      <c r="AJ30" s="468"/>
      <c r="AK30" s="468"/>
      <c r="AL30" s="132"/>
      <c r="AM30" s="595" t="s">
        <v>155</v>
      </c>
      <c r="AN30" s="595"/>
      <c r="AO30" s="468" t="s">
        <v>156</v>
      </c>
      <c r="AP30" s="468"/>
      <c r="AQ30" s="468"/>
      <c r="AR30" s="468"/>
      <c r="AS30" s="468"/>
      <c r="AT30" s="468"/>
      <c r="AU30" s="468"/>
      <c r="AV30" s="468"/>
      <c r="AW30" s="468"/>
      <c r="AX30" s="468"/>
      <c r="AY30" s="468"/>
      <c r="AZ30" s="468"/>
      <c r="BA30" s="468"/>
      <c r="BB30" s="468"/>
      <c r="BC30" s="468"/>
      <c r="BD30" s="157"/>
      <c r="BE30" s="595" t="s">
        <v>155</v>
      </c>
      <c r="BF30" s="595"/>
      <c r="BG30" s="468" t="s">
        <v>156</v>
      </c>
      <c r="BH30" s="468"/>
      <c r="BI30" s="468"/>
      <c r="BJ30" s="468"/>
      <c r="BK30" s="468"/>
      <c r="BL30" s="468"/>
      <c r="BM30" s="468"/>
      <c r="BN30" s="468"/>
      <c r="BO30" s="468"/>
      <c r="BP30" s="468"/>
      <c r="BQ30" s="468"/>
      <c r="BR30" s="468"/>
      <c r="BS30" s="468"/>
      <c r="BT30" s="468"/>
      <c r="BU30" s="468"/>
      <c r="BV30" s="158"/>
      <c r="BW30" s="595" t="s">
        <v>155</v>
      </c>
      <c r="BX30" s="595"/>
      <c r="BY30" s="468" t="s">
        <v>157</v>
      </c>
      <c r="BZ30" s="468"/>
      <c r="CA30" s="468"/>
      <c r="CB30" s="468"/>
      <c r="CC30" s="468"/>
      <c r="CD30" s="468"/>
      <c r="CE30" s="468"/>
      <c r="CF30" s="468"/>
      <c r="CG30" s="468"/>
      <c r="CH30" s="468"/>
      <c r="CI30" s="468"/>
      <c r="CJ30" s="468"/>
      <c r="CK30" s="468"/>
      <c r="CL30" s="468"/>
      <c r="CM30" s="468"/>
      <c r="CN30" s="132"/>
      <c r="CO30" s="595" t="s">
        <v>155</v>
      </c>
      <c r="CP30" s="595"/>
      <c r="CQ30" s="468" t="s">
        <v>158</v>
      </c>
      <c r="CR30" s="468"/>
      <c r="CS30" s="468"/>
      <c r="CT30" s="468"/>
      <c r="CU30" s="468"/>
      <c r="CV30" s="468"/>
      <c r="CW30" s="468"/>
      <c r="CX30" s="468"/>
      <c r="CY30" s="468"/>
      <c r="CZ30" s="468"/>
      <c r="DA30" s="468"/>
      <c r="DB30" s="468"/>
      <c r="DC30" s="468"/>
      <c r="DD30" s="468"/>
      <c r="DE30" s="468"/>
      <c r="DF30" s="132"/>
      <c r="DG30" s="468" t="s">
        <v>159</v>
      </c>
      <c r="DH30" s="468"/>
      <c r="DI30" s="159"/>
      <c r="DJ30" s="114"/>
      <c r="DK30" s="114"/>
      <c r="DL30" s="114"/>
      <c r="DM30" s="114"/>
      <c r="DN30" s="114"/>
      <c r="DO30" s="114"/>
    </row>
    <row r="31" spans="1:119" ht="32.25" customHeight="1">
      <c r="A31" s="115"/>
      <c r="B31" s="155"/>
      <c r="C31" s="593">
        <f>IF(E31="","",1)</f>
        <v>1</v>
      </c>
      <c r="D31" s="593"/>
      <c r="E31" s="594" t="str">
        <f>IF('各会計、関係団体の財政状況及び健全化判断比率'!B7="","",'各会計、関係団体の財政状況及び健全化判断比率'!B7)</f>
        <v>一般会計</v>
      </c>
      <c r="F31" s="594"/>
      <c r="G31" s="594"/>
      <c r="H31" s="594"/>
      <c r="I31" s="594"/>
      <c r="J31" s="594"/>
      <c r="K31" s="594"/>
      <c r="L31" s="594"/>
      <c r="M31" s="594"/>
      <c r="N31" s="594"/>
      <c r="O31" s="594"/>
      <c r="P31" s="594"/>
      <c r="Q31" s="594"/>
      <c r="R31" s="594"/>
      <c r="S31" s="594"/>
      <c r="T31" s="156"/>
      <c r="U31" s="593" t="str">
        <f>IF(W31="","",MAX(C31:D40)+1)</f>
        <v/>
      </c>
      <c r="V31" s="593"/>
      <c r="W31" s="594"/>
      <c r="X31" s="594"/>
      <c r="Y31" s="594"/>
      <c r="Z31" s="594"/>
      <c r="AA31" s="594"/>
      <c r="AB31" s="594"/>
      <c r="AC31" s="594"/>
      <c r="AD31" s="594"/>
      <c r="AE31" s="594"/>
      <c r="AF31" s="594"/>
      <c r="AG31" s="594"/>
      <c r="AH31" s="594"/>
      <c r="AI31" s="594"/>
      <c r="AJ31" s="594"/>
      <c r="AK31" s="594"/>
      <c r="AL31" s="156"/>
      <c r="AM31" s="593">
        <f>IF(AO31="","",MAX(C31:D40,U31:V40)+1)</f>
        <v>11</v>
      </c>
      <c r="AN31" s="593"/>
      <c r="AO31" s="594" t="str">
        <f>IF('各会計、関係団体の財政状況及び健全化判断比率'!B28="","",'各会計、関係団体の財政状況及び健全化判断比率'!B28)</f>
        <v>静岡県工業用水道事業会計</v>
      </c>
      <c r="AP31" s="594"/>
      <c r="AQ31" s="594"/>
      <c r="AR31" s="594"/>
      <c r="AS31" s="594"/>
      <c r="AT31" s="594"/>
      <c r="AU31" s="594"/>
      <c r="AV31" s="594"/>
      <c r="AW31" s="594"/>
      <c r="AX31" s="594"/>
      <c r="AY31" s="594"/>
      <c r="AZ31" s="594"/>
      <c r="BA31" s="594"/>
      <c r="BB31" s="594"/>
      <c r="BC31" s="594"/>
      <c r="BD31" s="156"/>
      <c r="BE31" s="593">
        <f>IF(BG31="","",MAX(C31:D40,U31:V40,AM31:AN40)+1)</f>
        <v>15</v>
      </c>
      <c r="BF31" s="593"/>
      <c r="BG31" s="594" t="str">
        <f>IF('各会計、関係団体の財政状況及び健全化判断比率'!B32="","",'各会計、関係団体の財政状況及び健全化判断比率'!B32)</f>
        <v>静岡県流域下水道事業特別会計</v>
      </c>
      <c r="BH31" s="594"/>
      <c r="BI31" s="594"/>
      <c r="BJ31" s="594"/>
      <c r="BK31" s="594"/>
      <c r="BL31" s="594"/>
      <c r="BM31" s="594"/>
      <c r="BN31" s="594"/>
      <c r="BO31" s="594"/>
      <c r="BP31" s="594"/>
      <c r="BQ31" s="594"/>
      <c r="BR31" s="594"/>
      <c r="BS31" s="594"/>
      <c r="BT31" s="594"/>
      <c r="BU31" s="594"/>
      <c r="BV31" s="156"/>
      <c r="BW31" s="593">
        <f>IF(BY31="","",MAX(C31:D40,U31:V40,AM31:AN40,BE31:BF40)+1)</f>
        <v>17</v>
      </c>
      <c r="BX31" s="593"/>
      <c r="BY31" s="594" t="str">
        <f>IF('各会計、関係団体の財政状況及び健全化判断比率'!B68="","",'各会計、関係団体の財政状況及び健全化判断比率'!B68)</f>
        <v>静岡地方税滞納整理機構</v>
      </c>
      <c r="BZ31" s="594"/>
      <c r="CA31" s="594"/>
      <c r="CB31" s="594"/>
      <c r="CC31" s="594"/>
      <c r="CD31" s="594"/>
      <c r="CE31" s="594"/>
      <c r="CF31" s="594"/>
      <c r="CG31" s="594"/>
      <c r="CH31" s="594"/>
      <c r="CI31" s="594"/>
      <c r="CJ31" s="594"/>
      <c r="CK31" s="594"/>
      <c r="CL31" s="594"/>
      <c r="CM31" s="594"/>
      <c r="CN31" s="156"/>
      <c r="CO31" s="593">
        <f>IF(CQ31="","",MAX(C31:D40,U31:V40,AM31:AN40,BE31:BF40,BW31:BX40)+1)</f>
        <v>19</v>
      </c>
      <c r="CP31" s="593"/>
      <c r="CQ31" s="594" t="str">
        <f>IF('各会計、関係団体の財政状況及び健全化判断比率'!BS7="","",'各会計、関係団体の財政状況及び健全化判断比率'!BS7)</f>
        <v>天竜浜名湖鉄道</v>
      </c>
      <c r="CR31" s="594"/>
      <c r="CS31" s="594"/>
      <c r="CT31" s="594"/>
      <c r="CU31" s="594"/>
      <c r="CV31" s="594"/>
      <c r="CW31" s="594"/>
      <c r="CX31" s="594"/>
      <c r="CY31" s="594"/>
      <c r="CZ31" s="594"/>
      <c r="DA31" s="594"/>
      <c r="DB31" s="594"/>
      <c r="DC31" s="594"/>
      <c r="DD31" s="594"/>
      <c r="DE31" s="594"/>
      <c r="DF31" s="148"/>
      <c r="DG31" s="596" t="str">
        <f>IF('各会計、関係団体の財政状況及び健全化判断比率'!BR7="","",'各会計、関係団体の財政状況及び健全化判断比率'!BR7)</f>
        <v/>
      </c>
      <c r="DH31" s="596"/>
      <c r="DI31" s="159"/>
      <c r="DJ31" s="114"/>
      <c r="DK31" s="114"/>
      <c r="DL31" s="114"/>
      <c r="DM31" s="114"/>
      <c r="DN31" s="114"/>
      <c r="DO31" s="114"/>
    </row>
    <row r="32" spans="1:119" ht="32.25" customHeight="1">
      <c r="A32" s="115"/>
      <c r="B32" s="155"/>
      <c r="C32" s="593">
        <f>IF(E32="","",C31+1)</f>
        <v>2</v>
      </c>
      <c r="D32" s="593"/>
      <c r="E32" s="594" t="str">
        <f>IF('各会計、関係団体の財政状況及び健全化判断比率'!B8="","",'各会計、関係団体の財政状況及び健全化判断比率'!B8)</f>
        <v>静岡県公債管理特別会計</v>
      </c>
      <c r="F32" s="594"/>
      <c r="G32" s="594"/>
      <c r="H32" s="594"/>
      <c r="I32" s="594"/>
      <c r="J32" s="594"/>
      <c r="K32" s="594"/>
      <c r="L32" s="594"/>
      <c r="M32" s="594"/>
      <c r="N32" s="594"/>
      <c r="O32" s="594"/>
      <c r="P32" s="594"/>
      <c r="Q32" s="594"/>
      <c r="R32" s="594"/>
      <c r="S32" s="594"/>
      <c r="T32" s="156"/>
      <c r="U32" s="593" t="str">
        <f t="shared" ref="U32:U40" si="0">IF(W32="","",U31+1)</f>
        <v/>
      </c>
      <c r="V32" s="593"/>
      <c r="W32" s="594"/>
      <c r="X32" s="594"/>
      <c r="Y32" s="594"/>
      <c r="Z32" s="594"/>
      <c r="AA32" s="594"/>
      <c r="AB32" s="594"/>
      <c r="AC32" s="594"/>
      <c r="AD32" s="594"/>
      <c r="AE32" s="594"/>
      <c r="AF32" s="594"/>
      <c r="AG32" s="594"/>
      <c r="AH32" s="594"/>
      <c r="AI32" s="594"/>
      <c r="AJ32" s="594"/>
      <c r="AK32" s="594"/>
      <c r="AL32" s="156"/>
      <c r="AM32" s="593">
        <f t="shared" ref="AM32:AM40" si="1">IF(AO32="","",AM31+1)</f>
        <v>12</v>
      </c>
      <c r="AN32" s="593"/>
      <c r="AO32" s="594" t="str">
        <f>IF('各会計、関係団体の財政状況及び健全化判断比率'!B29="","",'各会計、関係団体の財政状況及び健全化判断比率'!B29)</f>
        <v>静岡県水道事業会計</v>
      </c>
      <c r="AP32" s="594"/>
      <c r="AQ32" s="594"/>
      <c r="AR32" s="594"/>
      <c r="AS32" s="594"/>
      <c r="AT32" s="594"/>
      <c r="AU32" s="594"/>
      <c r="AV32" s="594"/>
      <c r="AW32" s="594"/>
      <c r="AX32" s="594"/>
      <c r="AY32" s="594"/>
      <c r="AZ32" s="594"/>
      <c r="BA32" s="594"/>
      <c r="BB32" s="594"/>
      <c r="BC32" s="594"/>
      <c r="BD32" s="156"/>
      <c r="BE32" s="593">
        <f t="shared" ref="BE32:BE40" si="2">IF(BG32="","",BE31+1)</f>
        <v>16</v>
      </c>
      <c r="BF32" s="593"/>
      <c r="BG32" s="594" t="str">
        <f>IF('各会計、関係団体の財政状況及び健全化判断比率'!B33="","",'各会計、関係団体の財政状況及び健全化判断比率'!B33)</f>
        <v>静岡県清水港等港湾整備事業特別会計</v>
      </c>
      <c r="BH32" s="594"/>
      <c r="BI32" s="594"/>
      <c r="BJ32" s="594"/>
      <c r="BK32" s="594"/>
      <c r="BL32" s="594"/>
      <c r="BM32" s="594"/>
      <c r="BN32" s="594"/>
      <c r="BO32" s="594"/>
      <c r="BP32" s="594"/>
      <c r="BQ32" s="594"/>
      <c r="BR32" s="594"/>
      <c r="BS32" s="594"/>
      <c r="BT32" s="594"/>
      <c r="BU32" s="594"/>
      <c r="BV32" s="156"/>
      <c r="BW32" s="593">
        <f t="shared" ref="BW32:BW40" si="3">IF(BY32="","",BW31+1)</f>
        <v>18</v>
      </c>
      <c r="BX32" s="593"/>
      <c r="BY32" s="594" t="str">
        <f>IF('各会計、関係団体の財政状況及び健全化判断比率'!B69="","",'各会計、関係団体の財政状況及び健全化判断比率'!B69)</f>
        <v>静岡県大井川広域水道企業団</v>
      </c>
      <c r="BZ32" s="594"/>
      <c r="CA32" s="594"/>
      <c r="CB32" s="594"/>
      <c r="CC32" s="594"/>
      <c r="CD32" s="594"/>
      <c r="CE32" s="594"/>
      <c r="CF32" s="594"/>
      <c r="CG32" s="594"/>
      <c r="CH32" s="594"/>
      <c r="CI32" s="594"/>
      <c r="CJ32" s="594"/>
      <c r="CK32" s="594"/>
      <c r="CL32" s="594"/>
      <c r="CM32" s="594"/>
      <c r="CN32" s="156"/>
      <c r="CO32" s="593">
        <f t="shared" ref="CO32:CO40" si="4">IF(CQ32="","",CO31+1)</f>
        <v>20</v>
      </c>
      <c r="CP32" s="593"/>
      <c r="CQ32" s="594" t="str">
        <f>IF('各会計、関係団体の財政状況及び健全化判断比率'!BS8="","",'各会計、関係団体の財政状況及び健全化判断比率'!BS8)</f>
        <v>静岡県文化財団</v>
      </c>
      <c r="CR32" s="594"/>
      <c r="CS32" s="594"/>
      <c r="CT32" s="594"/>
      <c r="CU32" s="594"/>
      <c r="CV32" s="594"/>
      <c r="CW32" s="594"/>
      <c r="CX32" s="594"/>
      <c r="CY32" s="594"/>
      <c r="CZ32" s="594"/>
      <c r="DA32" s="594"/>
      <c r="DB32" s="594"/>
      <c r="DC32" s="594"/>
      <c r="DD32" s="594"/>
      <c r="DE32" s="594"/>
      <c r="DF32" s="148"/>
      <c r="DG32" s="596" t="str">
        <f>IF('各会計、関係団体の財政状況及び健全化判断比率'!BR8="","",'各会計、関係団体の財政状況及び健全化判断比率'!BR8)</f>
        <v/>
      </c>
      <c r="DH32" s="596"/>
      <c r="DI32" s="159"/>
      <c r="DJ32" s="114"/>
      <c r="DK32" s="114"/>
      <c r="DL32" s="114"/>
      <c r="DM32" s="114"/>
      <c r="DN32" s="114"/>
      <c r="DO32" s="114"/>
    </row>
    <row r="33" spans="1:119" ht="32.25" customHeight="1">
      <c r="A33" s="115"/>
      <c r="B33" s="155"/>
      <c r="C33" s="593">
        <f>IF(E33="","",C32+1)</f>
        <v>3</v>
      </c>
      <c r="D33" s="593"/>
      <c r="E33" s="594" t="str">
        <f>IF('各会計、関係団体の財政状況及び健全化判断比率'!B9="","",'各会計、関係団体の財政状況及び健全化判断比率'!B9)</f>
        <v>静岡県自動車税等証紙徴収事務特別会計</v>
      </c>
      <c r="F33" s="594"/>
      <c r="G33" s="594"/>
      <c r="H33" s="594"/>
      <c r="I33" s="594"/>
      <c r="J33" s="594"/>
      <c r="K33" s="594"/>
      <c r="L33" s="594"/>
      <c r="M33" s="594"/>
      <c r="N33" s="594"/>
      <c r="O33" s="594"/>
      <c r="P33" s="594"/>
      <c r="Q33" s="594"/>
      <c r="R33" s="594"/>
      <c r="S33" s="594"/>
      <c r="T33" s="156"/>
      <c r="U33" s="593" t="str">
        <f t="shared" si="0"/>
        <v/>
      </c>
      <c r="V33" s="593"/>
      <c r="W33" s="594"/>
      <c r="X33" s="594"/>
      <c r="Y33" s="594"/>
      <c r="Z33" s="594"/>
      <c r="AA33" s="594"/>
      <c r="AB33" s="594"/>
      <c r="AC33" s="594"/>
      <c r="AD33" s="594"/>
      <c r="AE33" s="594"/>
      <c r="AF33" s="594"/>
      <c r="AG33" s="594"/>
      <c r="AH33" s="594"/>
      <c r="AI33" s="594"/>
      <c r="AJ33" s="594"/>
      <c r="AK33" s="594"/>
      <c r="AL33" s="156"/>
      <c r="AM33" s="593">
        <f t="shared" si="1"/>
        <v>13</v>
      </c>
      <c r="AN33" s="593"/>
      <c r="AO33" s="594" t="str">
        <f>IF('各会計、関係団体の財政状況及び健全化判断比率'!B30="","",'各会計、関係団体の財政状況及び健全化判断比率'!B30)</f>
        <v>静岡県立静岡がんセンター事業会計</v>
      </c>
      <c r="AP33" s="594"/>
      <c r="AQ33" s="594"/>
      <c r="AR33" s="594"/>
      <c r="AS33" s="594"/>
      <c r="AT33" s="594"/>
      <c r="AU33" s="594"/>
      <c r="AV33" s="594"/>
      <c r="AW33" s="594"/>
      <c r="AX33" s="594"/>
      <c r="AY33" s="594"/>
      <c r="AZ33" s="594"/>
      <c r="BA33" s="594"/>
      <c r="BB33" s="594"/>
      <c r="BC33" s="594"/>
      <c r="BD33" s="156"/>
      <c r="BE33" s="593" t="str">
        <f t="shared" si="2"/>
        <v/>
      </c>
      <c r="BF33" s="593"/>
      <c r="BG33" s="594"/>
      <c r="BH33" s="594"/>
      <c r="BI33" s="594"/>
      <c r="BJ33" s="594"/>
      <c r="BK33" s="594"/>
      <c r="BL33" s="594"/>
      <c r="BM33" s="594"/>
      <c r="BN33" s="594"/>
      <c r="BO33" s="594"/>
      <c r="BP33" s="594"/>
      <c r="BQ33" s="594"/>
      <c r="BR33" s="594"/>
      <c r="BS33" s="594"/>
      <c r="BT33" s="594"/>
      <c r="BU33" s="594"/>
      <c r="BV33" s="156"/>
      <c r="BW33" s="593" t="str">
        <f t="shared" si="3"/>
        <v/>
      </c>
      <c r="BX33" s="593"/>
      <c r="BY33" s="594" t="str">
        <f>IF('各会計、関係団体の財政状況及び健全化判断比率'!B70="","",'各会計、関係団体の財政状況及び健全化判断比率'!B70)</f>
        <v/>
      </c>
      <c r="BZ33" s="594"/>
      <c r="CA33" s="594"/>
      <c r="CB33" s="594"/>
      <c r="CC33" s="594"/>
      <c r="CD33" s="594"/>
      <c r="CE33" s="594"/>
      <c r="CF33" s="594"/>
      <c r="CG33" s="594"/>
      <c r="CH33" s="594"/>
      <c r="CI33" s="594"/>
      <c r="CJ33" s="594"/>
      <c r="CK33" s="594"/>
      <c r="CL33" s="594"/>
      <c r="CM33" s="594"/>
      <c r="CN33" s="156"/>
      <c r="CO33" s="593">
        <f t="shared" si="4"/>
        <v>21</v>
      </c>
      <c r="CP33" s="593"/>
      <c r="CQ33" s="594" t="str">
        <f>IF('各会計、関係団体の財政状況及び健全化判断比率'!BS9="","",'各会計、関係団体の財政状況及び健全化判断比率'!BS9)</f>
        <v>静岡県舞台芸術センター</v>
      </c>
      <c r="CR33" s="594"/>
      <c r="CS33" s="594"/>
      <c r="CT33" s="594"/>
      <c r="CU33" s="594"/>
      <c r="CV33" s="594"/>
      <c r="CW33" s="594"/>
      <c r="CX33" s="594"/>
      <c r="CY33" s="594"/>
      <c r="CZ33" s="594"/>
      <c r="DA33" s="594"/>
      <c r="DB33" s="594"/>
      <c r="DC33" s="594"/>
      <c r="DD33" s="594"/>
      <c r="DE33" s="594"/>
      <c r="DF33" s="148"/>
      <c r="DG33" s="596" t="str">
        <f>IF('各会計、関係団体の財政状況及び健全化判断比率'!BR9="","",'各会計、関係団体の財政状況及び健全化判断比率'!BR9)</f>
        <v/>
      </c>
      <c r="DH33" s="596"/>
      <c r="DI33" s="159"/>
      <c r="DJ33" s="114"/>
      <c r="DK33" s="114"/>
      <c r="DL33" s="114"/>
      <c r="DM33" s="114"/>
      <c r="DN33" s="114"/>
      <c r="DO33" s="114"/>
    </row>
    <row r="34" spans="1:119" ht="32.25" customHeight="1">
      <c r="A34" s="115"/>
      <c r="B34" s="155"/>
      <c r="C34" s="593">
        <f>IF(E34="","",C33+1)</f>
        <v>4</v>
      </c>
      <c r="D34" s="593"/>
      <c r="E34" s="594" t="str">
        <f>IF('各会計、関係団体の財政状況及び健全化判断比率'!B10="","",'各会計、関係団体の財政状況及び健全化判断比率'!B10)</f>
        <v>静岡県市町振興助成事業特別会計</v>
      </c>
      <c r="F34" s="594"/>
      <c r="G34" s="594"/>
      <c r="H34" s="594"/>
      <c r="I34" s="594"/>
      <c r="J34" s="594"/>
      <c r="K34" s="594"/>
      <c r="L34" s="594"/>
      <c r="M34" s="594"/>
      <c r="N34" s="594"/>
      <c r="O34" s="594"/>
      <c r="P34" s="594"/>
      <c r="Q34" s="594"/>
      <c r="R34" s="594"/>
      <c r="S34" s="594"/>
      <c r="T34" s="156"/>
      <c r="U34" s="593" t="str">
        <f t="shared" si="0"/>
        <v/>
      </c>
      <c r="V34" s="593"/>
      <c r="W34" s="594"/>
      <c r="X34" s="594"/>
      <c r="Y34" s="594"/>
      <c r="Z34" s="594"/>
      <c r="AA34" s="594"/>
      <c r="AB34" s="594"/>
      <c r="AC34" s="594"/>
      <c r="AD34" s="594"/>
      <c r="AE34" s="594"/>
      <c r="AF34" s="594"/>
      <c r="AG34" s="594"/>
      <c r="AH34" s="594"/>
      <c r="AI34" s="594"/>
      <c r="AJ34" s="594"/>
      <c r="AK34" s="594"/>
      <c r="AL34" s="156"/>
      <c r="AM34" s="593">
        <f t="shared" si="1"/>
        <v>14</v>
      </c>
      <c r="AN34" s="593"/>
      <c r="AO34" s="594" t="str">
        <f>IF('各会計、関係団体の財政状況及び健全化判断比率'!B31="","",'各会計、関係団体の財政状況及び健全化判断比率'!B31)</f>
        <v>静岡県地域振興整備事業会計</v>
      </c>
      <c r="AP34" s="594"/>
      <c r="AQ34" s="594"/>
      <c r="AR34" s="594"/>
      <c r="AS34" s="594"/>
      <c r="AT34" s="594"/>
      <c r="AU34" s="594"/>
      <c r="AV34" s="594"/>
      <c r="AW34" s="594"/>
      <c r="AX34" s="594"/>
      <c r="AY34" s="594"/>
      <c r="AZ34" s="594"/>
      <c r="BA34" s="594"/>
      <c r="BB34" s="594"/>
      <c r="BC34" s="594"/>
      <c r="BD34" s="156"/>
      <c r="BE34" s="593" t="str">
        <f t="shared" si="2"/>
        <v/>
      </c>
      <c r="BF34" s="593"/>
      <c r="BG34" s="594"/>
      <c r="BH34" s="594"/>
      <c r="BI34" s="594"/>
      <c r="BJ34" s="594"/>
      <c r="BK34" s="594"/>
      <c r="BL34" s="594"/>
      <c r="BM34" s="594"/>
      <c r="BN34" s="594"/>
      <c r="BO34" s="594"/>
      <c r="BP34" s="594"/>
      <c r="BQ34" s="594"/>
      <c r="BR34" s="594"/>
      <c r="BS34" s="594"/>
      <c r="BT34" s="594"/>
      <c r="BU34" s="594"/>
      <c r="BV34" s="156"/>
      <c r="BW34" s="593" t="str">
        <f t="shared" si="3"/>
        <v/>
      </c>
      <c r="BX34" s="593"/>
      <c r="BY34" s="594" t="str">
        <f>IF('各会計、関係団体の財政状況及び健全化判断比率'!B71="","",'各会計、関係団体の財政状況及び健全化判断比率'!B71)</f>
        <v/>
      </c>
      <c r="BZ34" s="594"/>
      <c r="CA34" s="594"/>
      <c r="CB34" s="594"/>
      <c r="CC34" s="594"/>
      <c r="CD34" s="594"/>
      <c r="CE34" s="594"/>
      <c r="CF34" s="594"/>
      <c r="CG34" s="594"/>
      <c r="CH34" s="594"/>
      <c r="CI34" s="594"/>
      <c r="CJ34" s="594"/>
      <c r="CK34" s="594"/>
      <c r="CL34" s="594"/>
      <c r="CM34" s="594"/>
      <c r="CN34" s="156"/>
      <c r="CO34" s="593">
        <f t="shared" si="4"/>
        <v>22</v>
      </c>
      <c r="CP34" s="593"/>
      <c r="CQ34" s="594" t="str">
        <f>IF('各会計、関係団体の財政状況及び健全化判断比率'!BS10="","",'各会計、関係団体の財政状況及び健全化判断比率'!BS10)</f>
        <v>静岡県国際交流協会</v>
      </c>
      <c r="CR34" s="594"/>
      <c r="CS34" s="594"/>
      <c r="CT34" s="594"/>
      <c r="CU34" s="594"/>
      <c r="CV34" s="594"/>
      <c r="CW34" s="594"/>
      <c r="CX34" s="594"/>
      <c r="CY34" s="594"/>
      <c r="CZ34" s="594"/>
      <c r="DA34" s="594"/>
      <c r="DB34" s="594"/>
      <c r="DC34" s="594"/>
      <c r="DD34" s="594"/>
      <c r="DE34" s="594"/>
      <c r="DF34" s="148"/>
      <c r="DG34" s="596" t="str">
        <f>IF('各会計、関係団体の財政状況及び健全化判断比率'!BR10="","",'各会計、関係団体の財政状況及び健全化判断比率'!BR10)</f>
        <v/>
      </c>
      <c r="DH34" s="596"/>
      <c r="DI34" s="159"/>
      <c r="DJ34" s="114"/>
      <c r="DK34" s="114"/>
      <c r="DL34" s="114"/>
      <c r="DM34" s="114"/>
      <c r="DN34" s="114"/>
      <c r="DO34" s="114"/>
    </row>
    <row r="35" spans="1:119" ht="32.25" customHeight="1">
      <c r="A35" s="115"/>
      <c r="B35" s="155"/>
      <c r="C35" s="593">
        <f t="shared" ref="C35:C40" si="5">IF(E35="","",C34+1)</f>
        <v>5</v>
      </c>
      <c r="D35" s="593"/>
      <c r="E35" s="594" t="str">
        <f>IF('各会計、関係団体の財政状況及び健全化判断比率'!B11="","",'各会計、関係団体の財政状況及び健全化判断比率'!B11)</f>
        <v>静岡県林業改善資金特別会計</v>
      </c>
      <c r="F35" s="594"/>
      <c r="G35" s="594"/>
      <c r="H35" s="594"/>
      <c r="I35" s="594"/>
      <c r="J35" s="594"/>
      <c r="K35" s="594"/>
      <c r="L35" s="594"/>
      <c r="M35" s="594"/>
      <c r="N35" s="594"/>
      <c r="O35" s="594"/>
      <c r="P35" s="594"/>
      <c r="Q35" s="594"/>
      <c r="R35" s="594"/>
      <c r="S35" s="594"/>
      <c r="T35" s="156"/>
      <c r="U35" s="593" t="str">
        <f t="shared" si="0"/>
        <v/>
      </c>
      <c r="V35" s="593"/>
      <c r="W35" s="594"/>
      <c r="X35" s="594"/>
      <c r="Y35" s="594"/>
      <c r="Z35" s="594"/>
      <c r="AA35" s="594"/>
      <c r="AB35" s="594"/>
      <c r="AC35" s="594"/>
      <c r="AD35" s="594"/>
      <c r="AE35" s="594"/>
      <c r="AF35" s="594"/>
      <c r="AG35" s="594"/>
      <c r="AH35" s="594"/>
      <c r="AI35" s="594"/>
      <c r="AJ35" s="594"/>
      <c r="AK35" s="594"/>
      <c r="AL35" s="156"/>
      <c r="AM35" s="593" t="str">
        <f t="shared" si="1"/>
        <v/>
      </c>
      <c r="AN35" s="593"/>
      <c r="AO35" s="594"/>
      <c r="AP35" s="594"/>
      <c r="AQ35" s="594"/>
      <c r="AR35" s="594"/>
      <c r="AS35" s="594"/>
      <c r="AT35" s="594"/>
      <c r="AU35" s="594"/>
      <c r="AV35" s="594"/>
      <c r="AW35" s="594"/>
      <c r="AX35" s="594"/>
      <c r="AY35" s="594"/>
      <c r="AZ35" s="594"/>
      <c r="BA35" s="594"/>
      <c r="BB35" s="594"/>
      <c r="BC35" s="594"/>
      <c r="BD35" s="156"/>
      <c r="BE35" s="593" t="str">
        <f t="shared" si="2"/>
        <v/>
      </c>
      <c r="BF35" s="593"/>
      <c r="BG35" s="594"/>
      <c r="BH35" s="594"/>
      <c r="BI35" s="594"/>
      <c r="BJ35" s="594"/>
      <c r="BK35" s="594"/>
      <c r="BL35" s="594"/>
      <c r="BM35" s="594"/>
      <c r="BN35" s="594"/>
      <c r="BO35" s="594"/>
      <c r="BP35" s="594"/>
      <c r="BQ35" s="594"/>
      <c r="BR35" s="594"/>
      <c r="BS35" s="594"/>
      <c r="BT35" s="594"/>
      <c r="BU35" s="594"/>
      <c r="BV35" s="156"/>
      <c r="BW35" s="593" t="str">
        <f t="shared" si="3"/>
        <v/>
      </c>
      <c r="BX35" s="593"/>
      <c r="BY35" s="594" t="str">
        <f>IF('各会計、関係団体の財政状況及び健全化判断比率'!B72="","",'各会計、関係団体の財政状況及び健全化判断比率'!B72)</f>
        <v/>
      </c>
      <c r="BZ35" s="594"/>
      <c r="CA35" s="594"/>
      <c r="CB35" s="594"/>
      <c r="CC35" s="594"/>
      <c r="CD35" s="594"/>
      <c r="CE35" s="594"/>
      <c r="CF35" s="594"/>
      <c r="CG35" s="594"/>
      <c r="CH35" s="594"/>
      <c r="CI35" s="594"/>
      <c r="CJ35" s="594"/>
      <c r="CK35" s="594"/>
      <c r="CL35" s="594"/>
      <c r="CM35" s="594"/>
      <c r="CN35" s="156"/>
      <c r="CO35" s="593">
        <f t="shared" si="4"/>
        <v>23</v>
      </c>
      <c r="CP35" s="593"/>
      <c r="CQ35" s="594" t="str">
        <f>IF('各会計、関係団体の財政状況及び健全化判断比率'!BS11="","",'各会計、関係団体の財政状況及び健全化判断比率'!BS11)</f>
        <v>静岡県緑化推進協会</v>
      </c>
      <c r="CR35" s="594"/>
      <c r="CS35" s="594"/>
      <c r="CT35" s="594"/>
      <c r="CU35" s="594"/>
      <c r="CV35" s="594"/>
      <c r="CW35" s="594"/>
      <c r="CX35" s="594"/>
      <c r="CY35" s="594"/>
      <c r="CZ35" s="594"/>
      <c r="DA35" s="594"/>
      <c r="DB35" s="594"/>
      <c r="DC35" s="594"/>
      <c r="DD35" s="594"/>
      <c r="DE35" s="594"/>
      <c r="DF35" s="148"/>
      <c r="DG35" s="596" t="str">
        <f>IF('各会計、関係団体の財政状況及び健全化判断比率'!BR11="","",'各会計、関係団体の財政状況及び健全化判断比率'!BR11)</f>
        <v/>
      </c>
      <c r="DH35" s="596"/>
      <c r="DI35" s="159"/>
      <c r="DJ35" s="114"/>
      <c r="DK35" s="114"/>
      <c r="DL35" s="114"/>
      <c r="DM35" s="114"/>
      <c r="DN35" s="114"/>
      <c r="DO35" s="114"/>
    </row>
    <row r="36" spans="1:119" ht="32.25" customHeight="1">
      <c r="A36" s="115"/>
      <c r="B36" s="155"/>
      <c r="C36" s="593">
        <f t="shared" si="5"/>
        <v>6</v>
      </c>
      <c r="D36" s="593"/>
      <c r="E36" s="594" t="str">
        <f>IF('各会計、関係団体の財政状況及び健全化判断比率'!B12="","",'各会計、関係団体の財政状況及び健全化判断比率'!B12)</f>
        <v>静岡県母子寡婦福祉資金特別会計</v>
      </c>
      <c r="F36" s="594"/>
      <c r="G36" s="594"/>
      <c r="H36" s="594"/>
      <c r="I36" s="594"/>
      <c r="J36" s="594"/>
      <c r="K36" s="594"/>
      <c r="L36" s="594"/>
      <c r="M36" s="594"/>
      <c r="N36" s="594"/>
      <c r="O36" s="594"/>
      <c r="P36" s="594"/>
      <c r="Q36" s="594"/>
      <c r="R36" s="594"/>
      <c r="S36" s="594"/>
      <c r="T36" s="156"/>
      <c r="U36" s="593" t="str">
        <f t="shared" si="0"/>
        <v/>
      </c>
      <c r="V36" s="593"/>
      <c r="W36" s="594"/>
      <c r="X36" s="594"/>
      <c r="Y36" s="594"/>
      <c r="Z36" s="594"/>
      <c r="AA36" s="594"/>
      <c r="AB36" s="594"/>
      <c r="AC36" s="594"/>
      <c r="AD36" s="594"/>
      <c r="AE36" s="594"/>
      <c r="AF36" s="594"/>
      <c r="AG36" s="594"/>
      <c r="AH36" s="594"/>
      <c r="AI36" s="594"/>
      <c r="AJ36" s="594"/>
      <c r="AK36" s="594"/>
      <c r="AL36" s="156"/>
      <c r="AM36" s="593" t="str">
        <f t="shared" si="1"/>
        <v/>
      </c>
      <c r="AN36" s="593"/>
      <c r="AO36" s="594"/>
      <c r="AP36" s="594"/>
      <c r="AQ36" s="594"/>
      <c r="AR36" s="594"/>
      <c r="AS36" s="594"/>
      <c r="AT36" s="594"/>
      <c r="AU36" s="594"/>
      <c r="AV36" s="594"/>
      <c r="AW36" s="594"/>
      <c r="AX36" s="594"/>
      <c r="AY36" s="594"/>
      <c r="AZ36" s="594"/>
      <c r="BA36" s="594"/>
      <c r="BB36" s="594"/>
      <c r="BC36" s="594"/>
      <c r="BD36" s="156"/>
      <c r="BE36" s="593" t="str">
        <f t="shared" si="2"/>
        <v/>
      </c>
      <c r="BF36" s="593"/>
      <c r="BG36" s="594"/>
      <c r="BH36" s="594"/>
      <c r="BI36" s="594"/>
      <c r="BJ36" s="594"/>
      <c r="BK36" s="594"/>
      <c r="BL36" s="594"/>
      <c r="BM36" s="594"/>
      <c r="BN36" s="594"/>
      <c r="BO36" s="594"/>
      <c r="BP36" s="594"/>
      <c r="BQ36" s="594"/>
      <c r="BR36" s="594"/>
      <c r="BS36" s="594"/>
      <c r="BT36" s="594"/>
      <c r="BU36" s="594"/>
      <c r="BV36" s="156"/>
      <c r="BW36" s="593" t="str">
        <f t="shared" si="3"/>
        <v/>
      </c>
      <c r="BX36" s="593"/>
      <c r="BY36" s="594" t="str">
        <f>IF('各会計、関係団体の財政状況及び健全化判断比率'!B73="","",'各会計、関係団体の財政状況及び健全化判断比率'!B73)</f>
        <v/>
      </c>
      <c r="BZ36" s="594"/>
      <c r="CA36" s="594"/>
      <c r="CB36" s="594"/>
      <c r="CC36" s="594"/>
      <c r="CD36" s="594"/>
      <c r="CE36" s="594"/>
      <c r="CF36" s="594"/>
      <c r="CG36" s="594"/>
      <c r="CH36" s="594"/>
      <c r="CI36" s="594"/>
      <c r="CJ36" s="594"/>
      <c r="CK36" s="594"/>
      <c r="CL36" s="594"/>
      <c r="CM36" s="594"/>
      <c r="CN36" s="156"/>
      <c r="CO36" s="593">
        <f t="shared" si="4"/>
        <v>24</v>
      </c>
      <c r="CP36" s="593"/>
      <c r="CQ36" s="594" t="str">
        <f>IF('各会計、関係団体の財政状況及び健全化判断比率'!BS12="","",'各会計、関係団体の財政状況及び健全化判断比率'!BS12)</f>
        <v>静岡県グリーンバンク</v>
      </c>
      <c r="CR36" s="594"/>
      <c r="CS36" s="594"/>
      <c r="CT36" s="594"/>
      <c r="CU36" s="594"/>
      <c r="CV36" s="594"/>
      <c r="CW36" s="594"/>
      <c r="CX36" s="594"/>
      <c r="CY36" s="594"/>
      <c r="CZ36" s="594"/>
      <c r="DA36" s="594"/>
      <c r="DB36" s="594"/>
      <c r="DC36" s="594"/>
      <c r="DD36" s="594"/>
      <c r="DE36" s="594"/>
      <c r="DF36" s="148"/>
      <c r="DG36" s="596" t="str">
        <f>IF('各会計、関係団体の財政状況及び健全化判断比率'!BR12="","",'各会計、関係団体の財政状況及び健全化判断比率'!BR12)</f>
        <v/>
      </c>
      <c r="DH36" s="596"/>
      <c r="DI36" s="159"/>
      <c r="DJ36" s="114"/>
      <c r="DK36" s="114"/>
      <c r="DL36" s="114"/>
      <c r="DM36" s="114"/>
      <c r="DN36" s="114"/>
      <c r="DO36" s="114"/>
    </row>
    <row r="37" spans="1:119" ht="32.25" customHeight="1">
      <c r="A37" s="115"/>
      <c r="B37" s="155"/>
      <c r="C37" s="593">
        <f t="shared" si="5"/>
        <v>7</v>
      </c>
      <c r="D37" s="593"/>
      <c r="E37" s="594" t="str">
        <f>IF('各会計、関係団体の財政状況及び健全化判断比率'!B13="","",'各会計、関係団体の財政状況及び健全化判断比率'!B13)</f>
        <v>静岡県心身障害者扶養共済事業特別会計</v>
      </c>
      <c r="F37" s="594"/>
      <c r="G37" s="594"/>
      <c r="H37" s="594"/>
      <c r="I37" s="594"/>
      <c r="J37" s="594"/>
      <c r="K37" s="594"/>
      <c r="L37" s="594"/>
      <c r="M37" s="594"/>
      <c r="N37" s="594"/>
      <c r="O37" s="594"/>
      <c r="P37" s="594"/>
      <c r="Q37" s="594"/>
      <c r="R37" s="594"/>
      <c r="S37" s="594"/>
      <c r="T37" s="156"/>
      <c r="U37" s="593" t="str">
        <f t="shared" si="0"/>
        <v/>
      </c>
      <c r="V37" s="593"/>
      <c r="W37" s="594"/>
      <c r="X37" s="594"/>
      <c r="Y37" s="594"/>
      <c r="Z37" s="594"/>
      <c r="AA37" s="594"/>
      <c r="AB37" s="594"/>
      <c r="AC37" s="594"/>
      <c r="AD37" s="594"/>
      <c r="AE37" s="594"/>
      <c r="AF37" s="594"/>
      <c r="AG37" s="594"/>
      <c r="AH37" s="594"/>
      <c r="AI37" s="594"/>
      <c r="AJ37" s="594"/>
      <c r="AK37" s="594"/>
      <c r="AL37" s="156"/>
      <c r="AM37" s="593" t="str">
        <f t="shared" si="1"/>
        <v/>
      </c>
      <c r="AN37" s="593"/>
      <c r="AO37" s="594"/>
      <c r="AP37" s="594"/>
      <c r="AQ37" s="594"/>
      <c r="AR37" s="594"/>
      <c r="AS37" s="594"/>
      <c r="AT37" s="594"/>
      <c r="AU37" s="594"/>
      <c r="AV37" s="594"/>
      <c r="AW37" s="594"/>
      <c r="AX37" s="594"/>
      <c r="AY37" s="594"/>
      <c r="AZ37" s="594"/>
      <c r="BA37" s="594"/>
      <c r="BB37" s="594"/>
      <c r="BC37" s="594"/>
      <c r="BD37" s="156"/>
      <c r="BE37" s="593" t="str">
        <f t="shared" si="2"/>
        <v/>
      </c>
      <c r="BF37" s="593"/>
      <c r="BG37" s="594"/>
      <c r="BH37" s="594"/>
      <c r="BI37" s="594"/>
      <c r="BJ37" s="594"/>
      <c r="BK37" s="594"/>
      <c r="BL37" s="594"/>
      <c r="BM37" s="594"/>
      <c r="BN37" s="594"/>
      <c r="BO37" s="594"/>
      <c r="BP37" s="594"/>
      <c r="BQ37" s="594"/>
      <c r="BR37" s="594"/>
      <c r="BS37" s="594"/>
      <c r="BT37" s="594"/>
      <c r="BU37" s="594"/>
      <c r="BV37" s="156"/>
      <c r="BW37" s="593" t="str">
        <f t="shared" si="3"/>
        <v/>
      </c>
      <c r="BX37" s="593"/>
      <c r="BY37" s="594" t="str">
        <f>IF('各会計、関係団体の財政状況及び健全化判断比率'!B74="","",'各会計、関係団体の財政状況及び健全化判断比率'!B74)</f>
        <v/>
      </c>
      <c r="BZ37" s="594"/>
      <c r="CA37" s="594"/>
      <c r="CB37" s="594"/>
      <c r="CC37" s="594"/>
      <c r="CD37" s="594"/>
      <c r="CE37" s="594"/>
      <c r="CF37" s="594"/>
      <c r="CG37" s="594"/>
      <c r="CH37" s="594"/>
      <c r="CI37" s="594"/>
      <c r="CJ37" s="594"/>
      <c r="CK37" s="594"/>
      <c r="CL37" s="594"/>
      <c r="CM37" s="594"/>
      <c r="CN37" s="156"/>
      <c r="CO37" s="593">
        <f t="shared" si="4"/>
        <v>25</v>
      </c>
      <c r="CP37" s="593"/>
      <c r="CQ37" s="594" t="str">
        <f>IF('各会計、関係団体の財政状況及び健全化判断比率'!BS13="","",'各会計、関係団体の財政状況及び健全化判断比率'!BS13)</f>
        <v>しずおか健康長寿財団</v>
      </c>
      <c r="CR37" s="594"/>
      <c r="CS37" s="594"/>
      <c r="CT37" s="594"/>
      <c r="CU37" s="594"/>
      <c r="CV37" s="594"/>
      <c r="CW37" s="594"/>
      <c r="CX37" s="594"/>
      <c r="CY37" s="594"/>
      <c r="CZ37" s="594"/>
      <c r="DA37" s="594"/>
      <c r="DB37" s="594"/>
      <c r="DC37" s="594"/>
      <c r="DD37" s="594"/>
      <c r="DE37" s="594"/>
      <c r="DF37" s="148"/>
      <c r="DG37" s="596" t="str">
        <f>IF('各会計、関係団体の財政状況及び健全化判断比率'!BR13="","",'各会計、関係団体の財政状況及び健全化判断比率'!BR13)</f>
        <v/>
      </c>
      <c r="DH37" s="596"/>
      <c r="DI37" s="159"/>
      <c r="DJ37" s="114"/>
      <c r="DK37" s="114"/>
      <c r="DL37" s="114"/>
      <c r="DM37" s="114"/>
      <c r="DN37" s="114"/>
      <c r="DO37" s="114"/>
    </row>
    <row r="38" spans="1:119" ht="32.25" customHeight="1">
      <c r="A38" s="115"/>
      <c r="B38" s="155"/>
      <c r="C38" s="593">
        <f t="shared" si="5"/>
        <v>8</v>
      </c>
      <c r="D38" s="593"/>
      <c r="E38" s="594" t="str">
        <f>IF('各会計、関係団体の財政状況及び健全化判断比率'!B14="","",'各会計、関係団体の財政状況及び健全化判断比率'!B14)</f>
        <v>静岡県中小企業高度化資金貸付事業等特別会計</v>
      </c>
      <c r="F38" s="594"/>
      <c r="G38" s="594"/>
      <c r="H38" s="594"/>
      <c r="I38" s="594"/>
      <c r="J38" s="594"/>
      <c r="K38" s="594"/>
      <c r="L38" s="594"/>
      <c r="M38" s="594"/>
      <c r="N38" s="594"/>
      <c r="O38" s="594"/>
      <c r="P38" s="594"/>
      <c r="Q38" s="594"/>
      <c r="R38" s="594"/>
      <c r="S38" s="594"/>
      <c r="T38" s="156"/>
      <c r="U38" s="593" t="str">
        <f t="shared" si="0"/>
        <v/>
      </c>
      <c r="V38" s="593"/>
      <c r="W38" s="594"/>
      <c r="X38" s="594"/>
      <c r="Y38" s="594"/>
      <c r="Z38" s="594"/>
      <c r="AA38" s="594"/>
      <c r="AB38" s="594"/>
      <c r="AC38" s="594"/>
      <c r="AD38" s="594"/>
      <c r="AE38" s="594"/>
      <c r="AF38" s="594"/>
      <c r="AG38" s="594"/>
      <c r="AH38" s="594"/>
      <c r="AI38" s="594"/>
      <c r="AJ38" s="594"/>
      <c r="AK38" s="594"/>
      <c r="AL38" s="156"/>
      <c r="AM38" s="593" t="str">
        <f t="shared" si="1"/>
        <v/>
      </c>
      <c r="AN38" s="593"/>
      <c r="AO38" s="594"/>
      <c r="AP38" s="594"/>
      <c r="AQ38" s="594"/>
      <c r="AR38" s="594"/>
      <c r="AS38" s="594"/>
      <c r="AT38" s="594"/>
      <c r="AU38" s="594"/>
      <c r="AV38" s="594"/>
      <c r="AW38" s="594"/>
      <c r="AX38" s="594"/>
      <c r="AY38" s="594"/>
      <c r="AZ38" s="594"/>
      <c r="BA38" s="594"/>
      <c r="BB38" s="594"/>
      <c r="BC38" s="594"/>
      <c r="BD38" s="156"/>
      <c r="BE38" s="593" t="str">
        <f t="shared" si="2"/>
        <v/>
      </c>
      <c r="BF38" s="593"/>
      <c r="BG38" s="594"/>
      <c r="BH38" s="594"/>
      <c r="BI38" s="594"/>
      <c r="BJ38" s="594"/>
      <c r="BK38" s="594"/>
      <c r="BL38" s="594"/>
      <c r="BM38" s="594"/>
      <c r="BN38" s="594"/>
      <c r="BO38" s="594"/>
      <c r="BP38" s="594"/>
      <c r="BQ38" s="594"/>
      <c r="BR38" s="594"/>
      <c r="BS38" s="594"/>
      <c r="BT38" s="594"/>
      <c r="BU38" s="594"/>
      <c r="BV38" s="156"/>
      <c r="BW38" s="593" t="str">
        <f t="shared" si="3"/>
        <v/>
      </c>
      <c r="BX38" s="593"/>
      <c r="BY38" s="594" t="str">
        <f>IF('各会計、関係団体の財政状況及び健全化判断比率'!B75="","",'各会計、関係団体の財政状況及び健全化判断比率'!B75)</f>
        <v/>
      </c>
      <c r="BZ38" s="594"/>
      <c r="CA38" s="594"/>
      <c r="CB38" s="594"/>
      <c r="CC38" s="594"/>
      <c r="CD38" s="594"/>
      <c r="CE38" s="594"/>
      <c r="CF38" s="594"/>
      <c r="CG38" s="594"/>
      <c r="CH38" s="594"/>
      <c r="CI38" s="594"/>
      <c r="CJ38" s="594"/>
      <c r="CK38" s="594"/>
      <c r="CL38" s="594"/>
      <c r="CM38" s="594"/>
      <c r="CN38" s="156"/>
      <c r="CO38" s="593">
        <f t="shared" si="4"/>
        <v>26</v>
      </c>
      <c r="CP38" s="593"/>
      <c r="CQ38" s="594" t="str">
        <f>IF('各会計、関係団体の財政状況及び健全化判断比率'!BS14="","",'各会計、関係団体の財政状況及び健全化判断比率'!BS14)</f>
        <v>静岡県アイバンク</v>
      </c>
      <c r="CR38" s="594"/>
      <c r="CS38" s="594"/>
      <c r="CT38" s="594"/>
      <c r="CU38" s="594"/>
      <c r="CV38" s="594"/>
      <c r="CW38" s="594"/>
      <c r="CX38" s="594"/>
      <c r="CY38" s="594"/>
      <c r="CZ38" s="594"/>
      <c r="DA38" s="594"/>
      <c r="DB38" s="594"/>
      <c r="DC38" s="594"/>
      <c r="DD38" s="594"/>
      <c r="DE38" s="594"/>
      <c r="DF38" s="148"/>
      <c r="DG38" s="596" t="str">
        <f>IF('各会計、関係団体の財政状況及び健全化判断比率'!BR14="","",'各会計、関係団体の財政状況及び健全化判断比率'!BR14)</f>
        <v/>
      </c>
      <c r="DH38" s="596"/>
      <c r="DI38" s="159"/>
      <c r="DJ38" s="114"/>
      <c r="DK38" s="114"/>
      <c r="DL38" s="114"/>
      <c r="DM38" s="114"/>
      <c r="DN38" s="114"/>
      <c r="DO38" s="114"/>
    </row>
    <row r="39" spans="1:119" ht="32.25" customHeight="1">
      <c r="A39" s="115"/>
      <c r="B39" s="155"/>
      <c r="C39" s="593">
        <f t="shared" si="5"/>
        <v>9</v>
      </c>
      <c r="D39" s="593"/>
      <c r="E39" s="594" t="str">
        <f>IF('各会計、関係団体の財政状況及び健全化判断比率'!B15="","",'各会計、関係団体の財政状況及び健全化判断比率'!B15)</f>
        <v>静岡県沿岸漁業改善資金特別会計</v>
      </c>
      <c r="F39" s="594"/>
      <c r="G39" s="594"/>
      <c r="H39" s="594"/>
      <c r="I39" s="594"/>
      <c r="J39" s="594"/>
      <c r="K39" s="594"/>
      <c r="L39" s="594"/>
      <c r="M39" s="594"/>
      <c r="N39" s="594"/>
      <c r="O39" s="594"/>
      <c r="P39" s="594"/>
      <c r="Q39" s="594"/>
      <c r="R39" s="594"/>
      <c r="S39" s="594"/>
      <c r="T39" s="156"/>
      <c r="U39" s="593" t="str">
        <f t="shared" si="0"/>
        <v/>
      </c>
      <c r="V39" s="593"/>
      <c r="W39" s="594"/>
      <c r="X39" s="594"/>
      <c r="Y39" s="594"/>
      <c r="Z39" s="594"/>
      <c r="AA39" s="594"/>
      <c r="AB39" s="594"/>
      <c r="AC39" s="594"/>
      <c r="AD39" s="594"/>
      <c r="AE39" s="594"/>
      <c r="AF39" s="594"/>
      <c r="AG39" s="594"/>
      <c r="AH39" s="594"/>
      <c r="AI39" s="594"/>
      <c r="AJ39" s="594"/>
      <c r="AK39" s="594"/>
      <c r="AL39" s="156"/>
      <c r="AM39" s="593" t="str">
        <f t="shared" si="1"/>
        <v/>
      </c>
      <c r="AN39" s="593"/>
      <c r="AO39" s="594"/>
      <c r="AP39" s="594"/>
      <c r="AQ39" s="594"/>
      <c r="AR39" s="594"/>
      <c r="AS39" s="594"/>
      <c r="AT39" s="594"/>
      <c r="AU39" s="594"/>
      <c r="AV39" s="594"/>
      <c r="AW39" s="594"/>
      <c r="AX39" s="594"/>
      <c r="AY39" s="594"/>
      <c r="AZ39" s="594"/>
      <c r="BA39" s="594"/>
      <c r="BB39" s="594"/>
      <c r="BC39" s="594"/>
      <c r="BD39" s="156"/>
      <c r="BE39" s="593" t="str">
        <f t="shared" si="2"/>
        <v/>
      </c>
      <c r="BF39" s="593"/>
      <c r="BG39" s="594"/>
      <c r="BH39" s="594"/>
      <c r="BI39" s="594"/>
      <c r="BJ39" s="594"/>
      <c r="BK39" s="594"/>
      <c r="BL39" s="594"/>
      <c r="BM39" s="594"/>
      <c r="BN39" s="594"/>
      <c r="BO39" s="594"/>
      <c r="BP39" s="594"/>
      <c r="BQ39" s="594"/>
      <c r="BR39" s="594"/>
      <c r="BS39" s="594"/>
      <c r="BT39" s="594"/>
      <c r="BU39" s="594"/>
      <c r="BV39" s="156"/>
      <c r="BW39" s="593" t="str">
        <f t="shared" si="3"/>
        <v/>
      </c>
      <c r="BX39" s="593"/>
      <c r="BY39" s="594" t="str">
        <f>IF('各会計、関係団体の財政状況及び健全化判断比率'!B76="","",'各会計、関係団体の財政状況及び健全化判断比率'!B76)</f>
        <v/>
      </c>
      <c r="BZ39" s="594"/>
      <c r="CA39" s="594"/>
      <c r="CB39" s="594"/>
      <c r="CC39" s="594"/>
      <c r="CD39" s="594"/>
      <c r="CE39" s="594"/>
      <c r="CF39" s="594"/>
      <c r="CG39" s="594"/>
      <c r="CH39" s="594"/>
      <c r="CI39" s="594"/>
      <c r="CJ39" s="594"/>
      <c r="CK39" s="594"/>
      <c r="CL39" s="594"/>
      <c r="CM39" s="594"/>
      <c r="CN39" s="156"/>
      <c r="CO39" s="593">
        <f t="shared" si="4"/>
        <v>27</v>
      </c>
      <c r="CP39" s="593"/>
      <c r="CQ39" s="594" t="str">
        <f>IF('各会計、関係団体の財政状況及び健全化判断比率'!BS15="","",'各会計、関係団体の財政状況及び健全化判断比率'!BS15)</f>
        <v>静岡県腎臓バンク</v>
      </c>
      <c r="CR39" s="594"/>
      <c r="CS39" s="594"/>
      <c r="CT39" s="594"/>
      <c r="CU39" s="594"/>
      <c r="CV39" s="594"/>
      <c r="CW39" s="594"/>
      <c r="CX39" s="594"/>
      <c r="CY39" s="594"/>
      <c r="CZ39" s="594"/>
      <c r="DA39" s="594"/>
      <c r="DB39" s="594"/>
      <c r="DC39" s="594"/>
      <c r="DD39" s="594"/>
      <c r="DE39" s="594"/>
      <c r="DF39" s="148"/>
      <c r="DG39" s="596" t="str">
        <f>IF('各会計、関係団体の財政状況及び健全化判断比率'!BR15="","",'各会計、関係団体の財政状況及び健全化判断比率'!BR15)</f>
        <v/>
      </c>
      <c r="DH39" s="596"/>
      <c r="DI39" s="159"/>
      <c r="DJ39" s="114"/>
      <c r="DK39" s="114"/>
      <c r="DL39" s="114"/>
      <c r="DM39" s="114"/>
      <c r="DN39" s="114"/>
      <c r="DO39" s="114"/>
    </row>
    <row r="40" spans="1:119" ht="32.25" customHeight="1">
      <c r="A40" s="115"/>
      <c r="B40" s="155"/>
      <c r="C40" s="593">
        <f t="shared" si="5"/>
        <v>10</v>
      </c>
      <c r="D40" s="593"/>
      <c r="E40" s="594" t="str">
        <f>IF('各会計、関係団体の財政状況及び健全化判断比率'!B16="","",'各会計、関係団体の財政状況及び健全化判断比率'!B16)</f>
        <v>静岡県県営住宅事業特別会計</v>
      </c>
      <c r="F40" s="594"/>
      <c r="G40" s="594"/>
      <c r="H40" s="594"/>
      <c r="I40" s="594"/>
      <c r="J40" s="594"/>
      <c r="K40" s="594"/>
      <c r="L40" s="594"/>
      <c r="M40" s="594"/>
      <c r="N40" s="594"/>
      <c r="O40" s="594"/>
      <c r="P40" s="594"/>
      <c r="Q40" s="594"/>
      <c r="R40" s="594"/>
      <c r="S40" s="594"/>
      <c r="T40" s="156"/>
      <c r="U40" s="593" t="str">
        <f t="shared" si="0"/>
        <v/>
      </c>
      <c r="V40" s="593"/>
      <c r="W40" s="594"/>
      <c r="X40" s="594"/>
      <c r="Y40" s="594"/>
      <c r="Z40" s="594"/>
      <c r="AA40" s="594"/>
      <c r="AB40" s="594"/>
      <c r="AC40" s="594"/>
      <c r="AD40" s="594"/>
      <c r="AE40" s="594"/>
      <c r="AF40" s="594"/>
      <c r="AG40" s="594"/>
      <c r="AH40" s="594"/>
      <c r="AI40" s="594"/>
      <c r="AJ40" s="594"/>
      <c r="AK40" s="594"/>
      <c r="AL40" s="156"/>
      <c r="AM40" s="593" t="str">
        <f t="shared" si="1"/>
        <v/>
      </c>
      <c r="AN40" s="593"/>
      <c r="AO40" s="594"/>
      <c r="AP40" s="594"/>
      <c r="AQ40" s="594"/>
      <c r="AR40" s="594"/>
      <c r="AS40" s="594"/>
      <c r="AT40" s="594"/>
      <c r="AU40" s="594"/>
      <c r="AV40" s="594"/>
      <c r="AW40" s="594"/>
      <c r="AX40" s="594"/>
      <c r="AY40" s="594"/>
      <c r="AZ40" s="594"/>
      <c r="BA40" s="594"/>
      <c r="BB40" s="594"/>
      <c r="BC40" s="594"/>
      <c r="BD40" s="156"/>
      <c r="BE40" s="593" t="str">
        <f t="shared" si="2"/>
        <v/>
      </c>
      <c r="BF40" s="593"/>
      <c r="BG40" s="594"/>
      <c r="BH40" s="594"/>
      <c r="BI40" s="594"/>
      <c r="BJ40" s="594"/>
      <c r="BK40" s="594"/>
      <c r="BL40" s="594"/>
      <c r="BM40" s="594"/>
      <c r="BN40" s="594"/>
      <c r="BO40" s="594"/>
      <c r="BP40" s="594"/>
      <c r="BQ40" s="594"/>
      <c r="BR40" s="594"/>
      <c r="BS40" s="594"/>
      <c r="BT40" s="594"/>
      <c r="BU40" s="594"/>
      <c r="BV40" s="156"/>
      <c r="BW40" s="593" t="str">
        <f t="shared" si="3"/>
        <v/>
      </c>
      <c r="BX40" s="593"/>
      <c r="BY40" s="594" t="str">
        <f>IF('各会計、関係団体の財政状況及び健全化判断比率'!B77="","",'各会計、関係団体の財政状況及び健全化判断比率'!B77)</f>
        <v/>
      </c>
      <c r="BZ40" s="594"/>
      <c r="CA40" s="594"/>
      <c r="CB40" s="594"/>
      <c r="CC40" s="594"/>
      <c r="CD40" s="594"/>
      <c r="CE40" s="594"/>
      <c r="CF40" s="594"/>
      <c r="CG40" s="594"/>
      <c r="CH40" s="594"/>
      <c r="CI40" s="594"/>
      <c r="CJ40" s="594"/>
      <c r="CK40" s="594"/>
      <c r="CL40" s="594"/>
      <c r="CM40" s="594"/>
      <c r="CN40" s="156"/>
      <c r="CO40" s="593">
        <f t="shared" si="4"/>
        <v>28</v>
      </c>
      <c r="CP40" s="593"/>
      <c r="CQ40" s="594" t="str">
        <f>IF('各会計、関係団体の財政状況及び健全化判断比率'!BS16="","",'各会計、関係団体の財政状況及び健全化判断比率'!BS16)</f>
        <v>静岡県障害者スポーツ協会</v>
      </c>
      <c r="CR40" s="594"/>
      <c r="CS40" s="594"/>
      <c r="CT40" s="594"/>
      <c r="CU40" s="594"/>
      <c r="CV40" s="594"/>
      <c r="CW40" s="594"/>
      <c r="CX40" s="594"/>
      <c r="CY40" s="594"/>
      <c r="CZ40" s="594"/>
      <c r="DA40" s="594"/>
      <c r="DB40" s="594"/>
      <c r="DC40" s="594"/>
      <c r="DD40" s="594"/>
      <c r="DE40" s="594"/>
      <c r="DF40" s="148"/>
      <c r="DG40" s="596" t="str">
        <f>IF('各会計、関係団体の財政状況及び健全化判断比率'!BR16="","",'各会計、関係団体の財政状況及び健全化判断比率'!BR16)</f>
        <v/>
      </c>
      <c r="DH40" s="59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160</v>
      </c>
      <c r="C43" s="114"/>
      <c r="D43" s="114"/>
      <c r="E43" s="114" t="s">
        <v>161</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162</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163</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164</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165</v>
      </c>
    </row>
    <row r="48" spans="1:119">
      <c r="E48" s="116" t="s">
        <v>166</v>
      </c>
    </row>
    <row r="49"/>
    <row r="50"/>
    <row r="51"/>
    <row r="52"/>
    <row r="53"/>
    <row r="54"/>
    <row r="55"/>
    <row r="56"/>
    <row r="57" hidden="1"/>
    <row r="58" hidden="1"/>
    <row r="59" hidden="1"/>
  </sheetData>
  <sheetProtection algorithmName="SHA-512" hashValue="ZIzqsUMZuBN/PRVo8E1cMTCAPbmw8SwdBrknYKTRKBPk3kOkfIU0P62cfTJp9Z0I8eLz7umEJQcZ+MV13oC4Jw==" saltValue="wP0fA4mvJqaCkeBrkb+RR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484</v>
      </c>
      <c r="G33" s="17" t="s">
        <v>485</v>
      </c>
      <c r="H33" s="17" t="s">
        <v>486</v>
      </c>
      <c r="I33" s="17" t="s">
        <v>487</v>
      </c>
      <c r="J33" s="18" t="s">
        <v>488</v>
      </c>
      <c r="K33" s="10"/>
      <c r="L33" s="10"/>
      <c r="M33" s="10"/>
      <c r="N33" s="10"/>
      <c r="O33" s="10"/>
      <c r="P33" s="10"/>
    </row>
    <row r="34" spans="1:16" ht="39" customHeight="1">
      <c r="A34" s="10"/>
      <c r="B34" s="19"/>
      <c r="C34" s="1202" t="s">
        <v>491</v>
      </c>
      <c r="D34" s="1202"/>
      <c r="E34" s="1203"/>
      <c r="F34" s="20">
        <v>2.0099999999999998</v>
      </c>
      <c r="G34" s="21">
        <v>2.2599999999999998</v>
      </c>
      <c r="H34" s="21">
        <v>1.67</v>
      </c>
      <c r="I34" s="21">
        <v>1.65</v>
      </c>
      <c r="J34" s="22">
        <v>1.7</v>
      </c>
      <c r="K34" s="10"/>
      <c r="L34" s="10"/>
      <c r="M34" s="10"/>
      <c r="N34" s="10"/>
      <c r="O34" s="10"/>
      <c r="P34" s="10"/>
    </row>
    <row r="35" spans="1:16" ht="39" customHeight="1">
      <c r="A35" s="10"/>
      <c r="B35" s="23"/>
      <c r="C35" s="1196" t="s">
        <v>492</v>
      </c>
      <c r="D35" s="1197"/>
      <c r="E35" s="1198"/>
      <c r="F35" s="24">
        <v>1.23</v>
      </c>
      <c r="G35" s="25">
        <v>1.27</v>
      </c>
      <c r="H35" s="25">
        <v>1.3</v>
      </c>
      <c r="I35" s="25">
        <v>1.27</v>
      </c>
      <c r="J35" s="26">
        <v>1.4</v>
      </c>
      <c r="K35" s="10"/>
      <c r="L35" s="10"/>
      <c r="M35" s="10"/>
      <c r="N35" s="10"/>
      <c r="O35" s="10"/>
      <c r="P35" s="10"/>
    </row>
    <row r="36" spans="1:16" ht="39" customHeight="1">
      <c r="A36" s="10"/>
      <c r="B36" s="23"/>
      <c r="C36" s="1196" t="s">
        <v>493</v>
      </c>
      <c r="D36" s="1197"/>
      <c r="E36" s="1198"/>
      <c r="F36" s="24">
        <v>1.49</v>
      </c>
      <c r="G36" s="25">
        <v>1.4</v>
      </c>
      <c r="H36" s="25">
        <v>1.34</v>
      </c>
      <c r="I36" s="25">
        <v>1.26</v>
      </c>
      <c r="J36" s="26">
        <v>1.26</v>
      </c>
      <c r="K36" s="10"/>
      <c r="L36" s="10"/>
      <c r="M36" s="10"/>
      <c r="N36" s="10"/>
      <c r="O36" s="10"/>
      <c r="P36" s="10"/>
    </row>
    <row r="37" spans="1:16" ht="39" customHeight="1">
      <c r="A37" s="10"/>
      <c r="B37" s="23"/>
      <c r="C37" s="1196" t="s">
        <v>494</v>
      </c>
      <c r="D37" s="1197"/>
      <c r="E37" s="1198"/>
      <c r="F37" s="24">
        <v>0.83</v>
      </c>
      <c r="G37" s="25">
        <v>1.56</v>
      </c>
      <c r="H37" s="25">
        <v>0.79</v>
      </c>
      <c r="I37" s="25">
        <v>0.74</v>
      </c>
      <c r="J37" s="26">
        <v>0.73</v>
      </c>
      <c r="K37" s="10"/>
      <c r="L37" s="10"/>
      <c r="M37" s="10"/>
      <c r="N37" s="10"/>
      <c r="O37" s="10"/>
      <c r="P37" s="10"/>
    </row>
    <row r="38" spans="1:16" ht="39" customHeight="1">
      <c r="A38" s="10"/>
      <c r="B38" s="23"/>
      <c r="C38" s="1196" t="s">
        <v>495</v>
      </c>
      <c r="D38" s="1197"/>
      <c r="E38" s="1198"/>
      <c r="F38" s="24">
        <v>0.92</v>
      </c>
      <c r="G38" s="25">
        <v>0.9</v>
      </c>
      <c r="H38" s="25">
        <v>0.74</v>
      </c>
      <c r="I38" s="25">
        <v>0.67</v>
      </c>
      <c r="J38" s="26">
        <v>0.56999999999999995</v>
      </c>
      <c r="K38" s="10"/>
      <c r="L38" s="10"/>
      <c r="M38" s="10"/>
      <c r="N38" s="10"/>
      <c r="O38" s="10"/>
      <c r="P38" s="10"/>
    </row>
    <row r="39" spans="1:16" ht="39" customHeight="1">
      <c r="A39" s="10"/>
      <c r="B39" s="23"/>
      <c r="C39" s="1196" t="s">
        <v>496</v>
      </c>
      <c r="D39" s="1197"/>
      <c r="E39" s="1198"/>
      <c r="F39" s="24">
        <v>0.03</v>
      </c>
      <c r="G39" s="25">
        <v>7.0000000000000007E-2</v>
      </c>
      <c r="H39" s="25">
        <v>0</v>
      </c>
      <c r="I39" s="25">
        <v>0</v>
      </c>
      <c r="J39" s="26">
        <v>7.0000000000000007E-2</v>
      </c>
      <c r="K39" s="10"/>
      <c r="L39" s="10"/>
      <c r="M39" s="10"/>
      <c r="N39" s="10"/>
      <c r="O39" s="10"/>
      <c r="P39" s="10"/>
    </row>
    <row r="40" spans="1:16" ht="39" customHeight="1">
      <c r="A40" s="10"/>
      <c r="B40" s="23"/>
      <c r="C40" s="1196" t="s">
        <v>497</v>
      </c>
      <c r="D40" s="1197"/>
      <c r="E40" s="1198"/>
      <c r="F40" s="24">
        <v>0.03</v>
      </c>
      <c r="G40" s="25">
        <v>0.03</v>
      </c>
      <c r="H40" s="25">
        <v>0.03</v>
      </c>
      <c r="I40" s="25">
        <v>0.03</v>
      </c>
      <c r="J40" s="26">
        <v>0.03</v>
      </c>
      <c r="K40" s="10"/>
      <c r="L40" s="10"/>
      <c r="M40" s="10"/>
      <c r="N40" s="10"/>
      <c r="O40" s="10"/>
      <c r="P40" s="10"/>
    </row>
    <row r="41" spans="1:16" ht="39" customHeight="1">
      <c r="A41" s="10"/>
      <c r="B41" s="23"/>
      <c r="C41" s="1196" t="s">
        <v>498</v>
      </c>
      <c r="D41" s="1197"/>
      <c r="E41" s="1198"/>
      <c r="F41" s="24">
        <v>0.01</v>
      </c>
      <c r="G41" s="25">
        <v>0</v>
      </c>
      <c r="H41" s="25">
        <v>0.01</v>
      </c>
      <c r="I41" s="25">
        <v>0.01</v>
      </c>
      <c r="J41" s="26">
        <v>0.01</v>
      </c>
      <c r="K41" s="10"/>
      <c r="L41" s="10"/>
      <c r="M41" s="10"/>
      <c r="N41" s="10"/>
      <c r="O41" s="10"/>
      <c r="P41" s="10"/>
    </row>
    <row r="42" spans="1:16" ht="39" customHeight="1">
      <c r="A42" s="10"/>
      <c r="B42" s="27"/>
      <c r="C42" s="1196" t="s">
        <v>499</v>
      </c>
      <c r="D42" s="1197"/>
      <c r="E42" s="1198"/>
      <c r="F42" s="24" t="s">
        <v>446</v>
      </c>
      <c r="G42" s="25" t="s">
        <v>446</v>
      </c>
      <c r="H42" s="25" t="s">
        <v>446</v>
      </c>
      <c r="I42" s="25" t="s">
        <v>446</v>
      </c>
      <c r="J42" s="26" t="s">
        <v>446</v>
      </c>
      <c r="K42" s="10"/>
      <c r="L42" s="10"/>
      <c r="M42" s="10"/>
      <c r="N42" s="10"/>
      <c r="O42" s="10"/>
      <c r="P42" s="10"/>
    </row>
    <row r="43" spans="1:16" ht="39" customHeight="1" thickBot="1">
      <c r="A43" s="10"/>
      <c r="B43" s="28"/>
      <c r="C43" s="1199" t="s">
        <v>500</v>
      </c>
      <c r="D43" s="1200"/>
      <c r="E43" s="1201"/>
      <c r="F43" s="29">
        <v>0.02</v>
      </c>
      <c r="G43" s="30">
        <v>0.04</v>
      </c>
      <c r="H43" s="30">
        <v>0.06</v>
      </c>
      <c r="I43" s="30">
        <v>0.01</v>
      </c>
      <c r="J43" s="31">
        <v>0.01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c r="A45" s="36"/>
      <c r="B45" s="1212" t="s">
        <v>10</v>
      </c>
      <c r="C45" s="1213"/>
      <c r="D45" s="46"/>
      <c r="E45" s="1218" t="s">
        <v>11</v>
      </c>
      <c r="F45" s="1218"/>
      <c r="G45" s="1218"/>
      <c r="H45" s="1218"/>
      <c r="I45" s="1218"/>
      <c r="J45" s="1219"/>
      <c r="K45" s="47">
        <v>87494</v>
      </c>
      <c r="L45" s="48">
        <v>86938</v>
      </c>
      <c r="M45" s="48">
        <v>82538</v>
      </c>
      <c r="N45" s="48">
        <v>77422</v>
      </c>
      <c r="O45" s="49">
        <v>76749</v>
      </c>
      <c r="P45" s="36"/>
      <c r="Q45" s="36"/>
      <c r="R45" s="36"/>
      <c r="S45" s="36"/>
      <c r="T45" s="36"/>
      <c r="U45" s="36"/>
    </row>
    <row r="46" spans="1:21" ht="30.75" customHeight="1">
      <c r="A46" s="36"/>
      <c r="B46" s="1214"/>
      <c r="C46" s="1215"/>
      <c r="D46" s="50"/>
      <c r="E46" s="1206" t="s">
        <v>12</v>
      </c>
      <c r="F46" s="1206"/>
      <c r="G46" s="1206"/>
      <c r="H46" s="1206"/>
      <c r="I46" s="1206"/>
      <c r="J46" s="1207"/>
      <c r="K46" s="51">
        <v>13637</v>
      </c>
      <c r="L46" s="52">
        <v>13140</v>
      </c>
      <c r="M46" s="52">
        <v>15315</v>
      </c>
      <c r="N46" s="52">
        <v>14498</v>
      </c>
      <c r="O46" s="53">
        <v>10996</v>
      </c>
      <c r="P46" s="36"/>
      <c r="Q46" s="36"/>
      <c r="R46" s="36"/>
      <c r="S46" s="36"/>
      <c r="T46" s="36"/>
      <c r="U46" s="36"/>
    </row>
    <row r="47" spans="1:21" ht="30.75" customHeight="1">
      <c r="A47" s="36"/>
      <c r="B47" s="1214"/>
      <c r="C47" s="1215"/>
      <c r="D47" s="50"/>
      <c r="E47" s="1206" t="s">
        <v>13</v>
      </c>
      <c r="F47" s="1206"/>
      <c r="G47" s="1206"/>
      <c r="H47" s="1206"/>
      <c r="I47" s="1206"/>
      <c r="J47" s="1207"/>
      <c r="K47" s="51">
        <v>100776</v>
      </c>
      <c r="L47" s="52">
        <v>107474</v>
      </c>
      <c r="M47" s="52">
        <v>109649</v>
      </c>
      <c r="N47" s="52">
        <v>116423</v>
      </c>
      <c r="O47" s="53">
        <v>121510</v>
      </c>
      <c r="P47" s="36"/>
      <c r="Q47" s="36"/>
      <c r="R47" s="36"/>
      <c r="S47" s="36"/>
      <c r="T47" s="36"/>
      <c r="U47" s="36"/>
    </row>
    <row r="48" spans="1:21" ht="30.75" customHeight="1">
      <c r="A48" s="36"/>
      <c r="B48" s="1214"/>
      <c r="C48" s="1215"/>
      <c r="D48" s="50"/>
      <c r="E48" s="1206" t="s">
        <v>14</v>
      </c>
      <c r="F48" s="1206"/>
      <c r="G48" s="1206"/>
      <c r="H48" s="1206"/>
      <c r="I48" s="1206"/>
      <c r="J48" s="1207"/>
      <c r="K48" s="51">
        <v>3802</v>
      </c>
      <c r="L48" s="52">
        <v>2932</v>
      </c>
      <c r="M48" s="52">
        <v>2899</v>
      </c>
      <c r="N48" s="52">
        <v>2742</v>
      </c>
      <c r="O48" s="53">
        <v>2118</v>
      </c>
      <c r="P48" s="36"/>
      <c r="Q48" s="36"/>
      <c r="R48" s="36"/>
      <c r="S48" s="36"/>
      <c r="T48" s="36"/>
      <c r="U48" s="36"/>
    </row>
    <row r="49" spans="1:21" ht="30.75" customHeight="1">
      <c r="A49" s="36"/>
      <c r="B49" s="1214"/>
      <c r="C49" s="1215"/>
      <c r="D49" s="50"/>
      <c r="E49" s="1206" t="s">
        <v>15</v>
      </c>
      <c r="F49" s="1206"/>
      <c r="G49" s="1206"/>
      <c r="H49" s="1206"/>
      <c r="I49" s="1206"/>
      <c r="J49" s="1207"/>
      <c r="K49" s="51" t="s">
        <v>446</v>
      </c>
      <c r="L49" s="52" t="s">
        <v>446</v>
      </c>
      <c r="M49" s="52" t="s">
        <v>446</v>
      </c>
      <c r="N49" s="52" t="s">
        <v>446</v>
      </c>
      <c r="O49" s="53" t="s">
        <v>446</v>
      </c>
      <c r="P49" s="36"/>
      <c r="Q49" s="36"/>
      <c r="R49" s="36"/>
      <c r="S49" s="36"/>
      <c r="T49" s="36"/>
      <c r="U49" s="36"/>
    </row>
    <row r="50" spans="1:21" ht="30.75" customHeight="1">
      <c r="A50" s="36"/>
      <c r="B50" s="1214"/>
      <c r="C50" s="1215"/>
      <c r="D50" s="50"/>
      <c r="E50" s="1206" t="s">
        <v>16</v>
      </c>
      <c r="F50" s="1206"/>
      <c r="G50" s="1206"/>
      <c r="H50" s="1206"/>
      <c r="I50" s="1206"/>
      <c r="J50" s="1207"/>
      <c r="K50" s="51">
        <v>2109</v>
      </c>
      <c r="L50" s="52">
        <v>2016</v>
      </c>
      <c r="M50" s="52">
        <v>1833</v>
      </c>
      <c r="N50" s="52">
        <v>1662</v>
      </c>
      <c r="O50" s="53">
        <v>1377</v>
      </c>
      <c r="P50" s="36"/>
      <c r="Q50" s="36"/>
      <c r="R50" s="36"/>
      <c r="S50" s="36"/>
      <c r="T50" s="36"/>
      <c r="U50" s="36"/>
    </row>
    <row r="51" spans="1:21" ht="30.75" customHeight="1">
      <c r="A51" s="36"/>
      <c r="B51" s="1216"/>
      <c r="C51" s="1217"/>
      <c r="D51" s="54"/>
      <c r="E51" s="1206" t="s">
        <v>17</v>
      </c>
      <c r="F51" s="1206"/>
      <c r="G51" s="1206"/>
      <c r="H51" s="1206"/>
      <c r="I51" s="1206"/>
      <c r="J51" s="1207"/>
      <c r="K51" s="51" t="s">
        <v>446</v>
      </c>
      <c r="L51" s="52" t="s">
        <v>446</v>
      </c>
      <c r="M51" s="52" t="s">
        <v>446</v>
      </c>
      <c r="N51" s="52" t="s">
        <v>446</v>
      </c>
      <c r="O51" s="53" t="s">
        <v>446</v>
      </c>
      <c r="P51" s="36"/>
      <c r="Q51" s="36"/>
      <c r="R51" s="36"/>
      <c r="S51" s="36"/>
      <c r="T51" s="36"/>
      <c r="U51" s="36"/>
    </row>
    <row r="52" spans="1:21" ht="30.75" customHeight="1">
      <c r="A52" s="36"/>
      <c r="B52" s="1204" t="s">
        <v>18</v>
      </c>
      <c r="C52" s="1205"/>
      <c r="D52" s="54"/>
      <c r="E52" s="1206" t="s">
        <v>19</v>
      </c>
      <c r="F52" s="1206"/>
      <c r="G52" s="1206"/>
      <c r="H52" s="1206"/>
      <c r="I52" s="1206"/>
      <c r="J52" s="1207"/>
      <c r="K52" s="51">
        <v>117296</v>
      </c>
      <c r="L52" s="52">
        <v>123681</v>
      </c>
      <c r="M52" s="52">
        <v>126376</v>
      </c>
      <c r="N52" s="52">
        <v>127792</v>
      </c>
      <c r="O52" s="53">
        <v>129696</v>
      </c>
      <c r="P52" s="36"/>
      <c r="Q52" s="36"/>
      <c r="R52" s="36"/>
      <c r="S52" s="36"/>
      <c r="T52" s="36"/>
      <c r="U52" s="36"/>
    </row>
    <row r="53" spans="1:21" ht="30.75" customHeight="1" thickBot="1">
      <c r="A53" s="36"/>
      <c r="B53" s="1208" t="s">
        <v>20</v>
      </c>
      <c r="C53" s="1209"/>
      <c r="D53" s="55"/>
      <c r="E53" s="1210" t="s">
        <v>21</v>
      </c>
      <c r="F53" s="1210"/>
      <c r="G53" s="1210"/>
      <c r="H53" s="1210"/>
      <c r="I53" s="1210"/>
      <c r="J53" s="1211"/>
      <c r="K53" s="56">
        <v>90522</v>
      </c>
      <c r="L53" s="57">
        <v>88819</v>
      </c>
      <c r="M53" s="57">
        <v>85858</v>
      </c>
      <c r="N53" s="57">
        <v>84955</v>
      </c>
      <c r="O53" s="58">
        <v>83054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484</v>
      </c>
      <c r="J40" s="343" t="s">
        <v>485</v>
      </c>
      <c r="K40" s="343" t="s">
        <v>486</v>
      </c>
      <c r="L40" s="343" t="s">
        <v>487</v>
      </c>
      <c r="M40" s="344" t="s">
        <v>488</v>
      </c>
    </row>
    <row r="41" spans="2:13" ht="27.75" customHeight="1">
      <c r="B41" s="1220" t="s">
        <v>22</v>
      </c>
      <c r="C41" s="1221"/>
      <c r="D41" s="66"/>
      <c r="E41" s="1226" t="s">
        <v>23</v>
      </c>
      <c r="F41" s="1226"/>
      <c r="G41" s="1226"/>
      <c r="H41" s="1227"/>
      <c r="I41" s="345">
        <v>2963707</v>
      </c>
      <c r="J41" s="346">
        <v>3048537</v>
      </c>
      <c r="K41" s="346">
        <v>3121693</v>
      </c>
      <c r="L41" s="346">
        <v>3141739</v>
      </c>
      <c r="M41" s="347">
        <v>3173685</v>
      </c>
    </row>
    <row r="42" spans="2:13" ht="27.75" customHeight="1">
      <c r="B42" s="1222"/>
      <c r="C42" s="1223"/>
      <c r="D42" s="67"/>
      <c r="E42" s="1228" t="s">
        <v>24</v>
      </c>
      <c r="F42" s="1228"/>
      <c r="G42" s="1228"/>
      <c r="H42" s="1229"/>
      <c r="I42" s="348">
        <v>19882</v>
      </c>
      <c r="J42" s="349">
        <v>15405</v>
      </c>
      <c r="K42" s="349">
        <v>13617</v>
      </c>
      <c r="L42" s="349">
        <v>11548</v>
      </c>
      <c r="M42" s="350">
        <v>10474</v>
      </c>
    </row>
    <row r="43" spans="2:13" ht="27.75" customHeight="1">
      <c r="B43" s="1222"/>
      <c r="C43" s="1223"/>
      <c r="D43" s="67"/>
      <c r="E43" s="1228" t="s">
        <v>25</v>
      </c>
      <c r="F43" s="1228"/>
      <c r="G43" s="1228"/>
      <c r="H43" s="1229"/>
      <c r="I43" s="348">
        <v>46531</v>
      </c>
      <c r="J43" s="349">
        <v>39264</v>
      </c>
      <c r="K43" s="349">
        <v>48936</v>
      </c>
      <c r="L43" s="349">
        <v>45707</v>
      </c>
      <c r="M43" s="350">
        <v>22755</v>
      </c>
    </row>
    <row r="44" spans="2:13" ht="27.75" customHeight="1">
      <c r="B44" s="1222"/>
      <c r="C44" s="1223"/>
      <c r="D44" s="67"/>
      <c r="E44" s="1228" t="s">
        <v>26</v>
      </c>
      <c r="F44" s="1228"/>
      <c r="G44" s="1228"/>
      <c r="H44" s="1229"/>
      <c r="I44" s="348" t="s">
        <v>446</v>
      </c>
      <c r="J44" s="349" t="s">
        <v>446</v>
      </c>
      <c r="K44" s="349" t="s">
        <v>446</v>
      </c>
      <c r="L44" s="349" t="s">
        <v>446</v>
      </c>
      <c r="M44" s="350" t="s">
        <v>446</v>
      </c>
    </row>
    <row r="45" spans="2:13" ht="27.75" customHeight="1">
      <c r="B45" s="1222"/>
      <c r="C45" s="1223"/>
      <c r="D45" s="67"/>
      <c r="E45" s="1228" t="s">
        <v>27</v>
      </c>
      <c r="F45" s="1228"/>
      <c r="G45" s="1228"/>
      <c r="H45" s="1229"/>
      <c r="I45" s="348">
        <v>360960</v>
      </c>
      <c r="J45" s="349">
        <v>337480</v>
      </c>
      <c r="K45" s="349">
        <v>315372</v>
      </c>
      <c r="L45" s="349">
        <v>313697</v>
      </c>
      <c r="M45" s="350">
        <v>311949</v>
      </c>
    </row>
    <row r="46" spans="2:13" ht="27.75" customHeight="1">
      <c r="B46" s="1222"/>
      <c r="C46" s="1223"/>
      <c r="D46" s="68"/>
      <c r="E46" s="1230" t="s">
        <v>28</v>
      </c>
      <c r="F46" s="1230"/>
      <c r="G46" s="1230"/>
      <c r="H46" s="1231"/>
      <c r="I46" s="348">
        <v>1789</v>
      </c>
      <c r="J46" s="349">
        <v>1912</v>
      </c>
      <c r="K46" s="349">
        <v>1523</v>
      </c>
      <c r="L46" s="349">
        <v>1740</v>
      </c>
      <c r="M46" s="350">
        <v>1623</v>
      </c>
    </row>
    <row r="47" spans="2:13" ht="27.75" customHeight="1">
      <c r="B47" s="1222"/>
      <c r="C47" s="1223"/>
      <c r="D47" s="69"/>
      <c r="E47" s="1232" t="s">
        <v>29</v>
      </c>
      <c r="F47" s="1233"/>
      <c r="G47" s="1233"/>
      <c r="H47" s="1234"/>
      <c r="I47" s="348" t="s">
        <v>446</v>
      </c>
      <c r="J47" s="349" t="s">
        <v>446</v>
      </c>
      <c r="K47" s="349" t="s">
        <v>446</v>
      </c>
      <c r="L47" s="349" t="s">
        <v>446</v>
      </c>
      <c r="M47" s="350" t="s">
        <v>446</v>
      </c>
    </row>
    <row r="48" spans="2:13" ht="27.75" customHeight="1">
      <c r="B48" s="1222"/>
      <c r="C48" s="1223"/>
      <c r="D48" s="67"/>
      <c r="E48" s="1228" t="s">
        <v>30</v>
      </c>
      <c r="F48" s="1228"/>
      <c r="G48" s="1228"/>
      <c r="H48" s="1229"/>
      <c r="I48" s="348" t="s">
        <v>446</v>
      </c>
      <c r="J48" s="349" t="s">
        <v>446</v>
      </c>
      <c r="K48" s="349" t="s">
        <v>446</v>
      </c>
      <c r="L48" s="349" t="s">
        <v>446</v>
      </c>
      <c r="M48" s="350" t="s">
        <v>446</v>
      </c>
    </row>
    <row r="49" spans="2:13" ht="27.75" customHeight="1">
      <c r="B49" s="1224"/>
      <c r="C49" s="1225"/>
      <c r="D49" s="67"/>
      <c r="E49" s="1228" t="s">
        <v>31</v>
      </c>
      <c r="F49" s="1228"/>
      <c r="G49" s="1228"/>
      <c r="H49" s="1229"/>
      <c r="I49" s="348" t="s">
        <v>446</v>
      </c>
      <c r="J49" s="349" t="s">
        <v>446</v>
      </c>
      <c r="K49" s="349" t="s">
        <v>446</v>
      </c>
      <c r="L49" s="349" t="s">
        <v>446</v>
      </c>
      <c r="M49" s="350" t="s">
        <v>446</v>
      </c>
    </row>
    <row r="50" spans="2:13" ht="27.75" customHeight="1">
      <c r="B50" s="1235" t="s">
        <v>32</v>
      </c>
      <c r="C50" s="1236"/>
      <c r="D50" s="70"/>
      <c r="E50" s="1228" t="s">
        <v>33</v>
      </c>
      <c r="F50" s="1228"/>
      <c r="G50" s="1228"/>
      <c r="H50" s="1229"/>
      <c r="I50" s="348">
        <v>412901</v>
      </c>
      <c r="J50" s="349">
        <v>444917</v>
      </c>
      <c r="K50" s="349">
        <v>503884</v>
      </c>
      <c r="L50" s="349">
        <v>514058</v>
      </c>
      <c r="M50" s="350">
        <v>522647</v>
      </c>
    </row>
    <row r="51" spans="2:13" ht="27.75" customHeight="1">
      <c r="B51" s="1222"/>
      <c r="C51" s="1223"/>
      <c r="D51" s="67"/>
      <c r="E51" s="1228" t="s">
        <v>34</v>
      </c>
      <c r="F51" s="1228"/>
      <c r="G51" s="1228"/>
      <c r="H51" s="1229"/>
      <c r="I51" s="348">
        <v>68764</v>
      </c>
      <c r="J51" s="349">
        <v>60639</v>
      </c>
      <c r="K51" s="349">
        <v>54932</v>
      </c>
      <c r="L51" s="349">
        <v>52979</v>
      </c>
      <c r="M51" s="350">
        <v>49653</v>
      </c>
    </row>
    <row r="52" spans="2:13" ht="27.75" customHeight="1">
      <c r="B52" s="1224"/>
      <c r="C52" s="1225"/>
      <c r="D52" s="67"/>
      <c r="E52" s="1228" t="s">
        <v>35</v>
      </c>
      <c r="F52" s="1228"/>
      <c r="G52" s="1228"/>
      <c r="H52" s="1229"/>
      <c r="I52" s="348">
        <v>1444806</v>
      </c>
      <c r="J52" s="349">
        <v>1494973</v>
      </c>
      <c r="K52" s="349">
        <v>1541038</v>
      </c>
      <c r="L52" s="349">
        <v>1534375</v>
      </c>
      <c r="M52" s="350">
        <v>1521798</v>
      </c>
    </row>
    <row r="53" spans="2:13" ht="27.75" customHeight="1" thickBot="1">
      <c r="B53" s="1237" t="s">
        <v>20</v>
      </c>
      <c r="C53" s="1238"/>
      <c r="D53" s="71"/>
      <c r="E53" s="1239" t="s">
        <v>36</v>
      </c>
      <c r="F53" s="1239"/>
      <c r="G53" s="1239"/>
      <c r="H53" s="1240"/>
      <c r="I53" s="351">
        <v>1466399</v>
      </c>
      <c r="J53" s="352">
        <v>1442068</v>
      </c>
      <c r="K53" s="352">
        <v>1401286</v>
      </c>
      <c r="L53" s="352">
        <v>1413019</v>
      </c>
      <c r="M53" s="353">
        <v>1426387</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37" customWidth="1"/>
    <col min="2" max="2" width="18.109375" style="237" customWidth="1"/>
    <col min="3" max="3" width="22.6640625" style="237" customWidth="1"/>
    <col min="4" max="9" width="18.109375" style="237" customWidth="1"/>
    <col min="10" max="10" width="22.6640625" style="237" customWidth="1"/>
    <col min="11" max="15" width="18.109375" style="237" customWidth="1"/>
    <col min="16" max="16" width="6.109375" style="244" customWidth="1"/>
    <col min="17" max="17" width="5.88671875" style="242" customWidth="1"/>
    <col min="18" max="18" width="19.109375" style="237" hidden="1"/>
    <col min="19" max="23" width="12.6640625" style="237" hidden="1"/>
    <col min="24" max="257" width="8.6640625" style="237" hidden="1"/>
    <col min="258" max="263" width="14.88671875" style="237" hidden="1"/>
    <col min="264" max="265" width="15.88671875" style="237" hidden="1"/>
    <col min="266" max="271" width="16.109375" style="237" hidden="1"/>
    <col min="272" max="272" width="6.109375" style="237" hidden="1"/>
    <col min="273" max="273" width="3" style="237" hidden="1"/>
    <col min="274" max="513" width="8.6640625" style="237" hidden="1"/>
    <col min="514" max="519" width="14.88671875" style="237" hidden="1"/>
    <col min="520" max="521" width="15.88671875" style="237" hidden="1"/>
    <col min="522" max="527" width="16.109375" style="237" hidden="1"/>
    <col min="528" max="528" width="6.109375" style="237" hidden="1"/>
    <col min="529" max="529" width="3" style="237" hidden="1"/>
    <col min="530" max="769" width="8.6640625" style="237" hidden="1"/>
    <col min="770" max="775" width="14.88671875" style="237" hidden="1"/>
    <col min="776" max="777" width="15.88671875" style="237" hidden="1"/>
    <col min="778" max="783" width="16.109375" style="237" hidden="1"/>
    <col min="784" max="784" width="6.109375" style="237" hidden="1"/>
    <col min="785" max="785" width="3" style="237" hidden="1"/>
    <col min="786" max="1025" width="8.6640625" style="237" hidden="1"/>
    <col min="1026" max="1031" width="14.88671875" style="237" hidden="1"/>
    <col min="1032" max="1033" width="15.88671875" style="237" hidden="1"/>
    <col min="1034" max="1039" width="16.109375" style="237" hidden="1"/>
    <col min="1040" max="1040" width="6.109375" style="237" hidden="1"/>
    <col min="1041" max="1041" width="3" style="237" hidden="1"/>
    <col min="1042" max="1281" width="8.6640625" style="237" hidden="1"/>
    <col min="1282" max="1287" width="14.88671875" style="237" hidden="1"/>
    <col min="1288" max="1289" width="15.88671875" style="237" hidden="1"/>
    <col min="1290" max="1295" width="16.109375" style="237" hidden="1"/>
    <col min="1296" max="1296" width="6.109375" style="237" hidden="1"/>
    <col min="1297" max="1297" width="3" style="237" hidden="1"/>
    <col min="1298" max="1537" width="8.6640625" style="237" hidden="1"/>
    <col min="1538" max="1543" width="14.88671875" style="237" hidden="1"/>
    <col min="1544" max="1545" width="15.88671875" style="237" hidden="1"/>
    <col min="1546" max="1551" width="16.109375" style="237" hidden="1"/>
    <col min="1552" max="1552" width="6.109375" style="237" hidden="1"/>
    <col min="1553" max="1553" width="3" style="237" hidden="1"/>
    <col min="1554" max="1793" width="8.6640625" style="237" hidden="1"/>
    <col min="1794" max="1799" width="14.88671875" style="237" hidden="1"/>
    <col min="1800" max="1801" width="15.88671875" style="237" hidden="1"/>
    <col min="1802" max="1807" width="16.109375" style="237" hidden="1"/>
    <col min="1808" max="1808" width="6.109375" style="237" hidden="1"/>
    <col min="1809" max="1809" width="3" style="237" hidden="1"/>
    <col min="1810" max="2049" width="8.6640625" style="237" hidden="1"/>
    <col min="2050" max="2055" width="14.88671875" style="237" hidden="1"/>
    <col min="2056" max="2057" width="15.88671875" style="237" hidden="1"/>
    <col min="2058" max="2063" width="16.109375" style="237" hidden="1"/>
    <col min="2064" max="2064" width="6.109375" style="237" hidden="1"/>
    <col min="2065" max="2065" width="3" style="237" hidden="1"/>
    <col min="2066" max="2305" width="8.6640625" style="237" hidden="1"/>
    <col min="2306" max="2311" width="14.88671875" style="237" hidden="1"/>
    <col min="2312" max="2313" width="15.88671875" style="237" hidden="1"/>
    <col min="2314" max="2319" width="16.109375" style="237" hidden="1"/>
    <col min="2320" max="2320" width="6.109375" style="237" hidden="1"/>
    <col min="2321" max="2321" width="3" style="237" hidden="1"/>
    <col min="2322" max="2561" width="8.6640625" style="237" hidden="1"/>
    <col min="2562" max="2567" width="14.88671875" style="237" hidden="1"/>
    <col min="2568" max="2569" width="15.88671875" style="237" hidden="1"/>
    <col min="2570" max="2575" width="16.109375" style="237" hidden="1"/>
    <col min="2576" max="2576" width="6.109375" style="237" hidden="1"/>
    <col min="2577" max="2577" width="3" style="237" hidden="1"/>
    <col min="2578" max="2817" width="8.6640625" style="237" hidden="1"/>
    <col min="2818" max="2823" width="14.88671875" style="237" hidden="1"/>
    <col min="2824" max="2825" width="15.88671875" style="237" hidden="1"/>
    <col min="2826" max="2831" width="16.109375" style="237" hidden="1"/>
    <col min="2832" max="2832" width="6.109375" style="237" hidden="1"/>
    <col min="2833" max="2833" width="3" style="237" hidden="1"/>
    <col min="2834" max="3073" width="8.6640625" style="237" hidden="1"/>
    <col min="3074" max="3079" width="14.88671875" style="237" hidden="1"/>
    <col min="3080" max="3081" width="15.88671875" style="237" hidden="1"/>
    <col min="3082" max="3087" width="16.109375" style="237" hidden="1"/>
    <col min="3088" max="3088" width="6.109375" style="237" hidden="1"/>
    <col min="3089" max="3089" width="3" style="237" hidden="1"/>
    <col min="3090" max="3329" width="8.6640625" style="237" hidden="1"/>
    <col min="3330" max="3335" width="14.88671875" style="237" hidden="1"/>
    <col min="3336" max="3337" width="15.88671875" style="237" hidden="1"/>
    <col min="3338" max="3343" width="16.109375" style="237" hidden="1"/>
    <col min="3344" max="3344" width="6.109375" style="237" hidden="1"/>
    <col min="3345" max="3345" width="3" style="237" hidden="1"/>
    <col min="3346" max="3585" width="8.6640625" style="237" hidden="1"/>
    <col min="3586" max="3591" width="14.88671875" style="237" hidden="1"/>
    <col min="3592" max="3593" width="15.88671875" style="237" hidden="1"/>
    <col min="3594" max="3599" width="16.109375" style="237" hidden="1"/>
    <col min="3600" max="3600" width="6.109375" style="237" hidden="1"/>
    <col min="3601" max="3601" width="3" style="237" hidden="1"/>
    <col min="3602" max="3841" width="8.6640625" style="237" hidden="1"/>
    <col min="3842" max="3847" width="14.88671875" style="237" hidden="1"/>
    <col min="3848" max="3849" width="15.88671875" style="237" hidden="1"/>
    <col min="3850" max="3855" width="16.109375" style="237" hidden="1"/>
    <col min="3856" max="3856" width="6.109375" style="237" hidden="1"/>
    <col min="3857" max="3857" width="3" style="237" hidden="1"/>
    <col min="3858" max="4097" width="8.6640625" style="237" hidden="1"/>
    <col min="4098" max="4103" width="14.88671875" style="237" hidden="1"/>
    <col min="4104" max="4105" width="15.88671875" style="237" hidden="1"/>
    <col min="4106" max="4111" width="16.109375" style="237" hidden="1"/>
    <col min="4112" max="4112" width="6.109375" style="237" hidden="1"/>
    <col min="4113" max="4113" width="3" style="237" hidden="1"/>
    <col min="4114" max="4353" width="8.6640625" style="237" hidden="1"/>
    <col min="4354" max="4359" width="14.88671875" style="237" hidden="1"/>
    <col min="4360" max="4361" width="15.88671875" style="237" hidden="1"/>
    <col min="4362" max="4367" width="16.109375" style="237" hidden="1"/>
    <col min="4368" max="4368" width="6.109375" style="237" hidden="1"/>
    <col min="4369" max="4369" width="3" style="237" hidden="1"/>
    <col min="4370" max="4609" width="8.6640625" style="237" hidden="1"/>
    <col min="4610" max="4615" width="14.88671875" style="237" hidden="1"/>
    <col min="4616" max="4617" width="15.88671875" style="237" hidden="1"/>
    <col min="4618" max="4623" width="16.109375" style="237" hidden="1"/>
    <col min="4624" max="4624" width="6.109375" style="237" hidden="1"/>
    <col min="4625" max="4625" width="3" style="237" hidden="1"/>
    <col min="4626" max="4865" width="8.6640625" style="237" hidden="1"/>
    <col min="4866" max="4871" width="14.88671875" style="237" hidden="1"/>
    <col min="4872" max="4873" width="15.88671875" style="237" hidden="1"/>
    <col min="4874" max="4879" width="16.109375" style="237" hidden="1"/>
    <col min="4880" max="4880" width="6.109375" style="237" hidden="1"/>
    <col min="4881" max="4881" width="3" style="237" hidden="1"/>
    <col min="4882" max="5121" width="8.6640625" style="237" hidden="1"/>
    <col min="5122" max="5127" width="14.88671875" style="237" hidden="1"/>
    <col min="5128" max="5129" width="15.88671875" style="237" hidden="1"/>
    <col min="5130" max="5135" width="16.109375" style="237" hidden="1"/>
    <col min="5136" max="5136" width="6.109375" style="237" hidden="1"/>
    <col min="5137" max="5137" width="3" style="237" hidden="1"/>
    <col min="5138" max="5377" width="8.6640625" style="237" hidden="1"/>
    <col min="5378" max="5383" width="14.88671875" style="237" hidden="1"/>
    <col min="5384" max="5385" width="15.88671875" style="237" hidden="1"/>
    <col min="5386" max="5391" width="16.109375" style="237" hidden="1"/>
    <col min="5392" max="5392" width="6.109375" style="237" hidden="1"/>
    <col min="5393" max="5393" width="3" style="237" hidden="1"/>
    <col min="5394" max="5633" width="8.6640625" style="237" hidden="1"/>
    <col min="5634" max="5639" width="14.88671875" style="237" hidden="1"/>
    <col min="5640" max="5641" width="15.88671875" style="237" hidden="1"/>
    <col min="5642" max="5647" width="16.109375" style="237" hidden="1"/>
    <col min="5648" max="5648" width="6.109375" style="237" hidden="1"/>
    <col min="5649" max="5649" width="3" style="237" hidden="1"/>
    <col min="5650" max="5889" width="8.6640625" style="237" hidden="1"/>
    <col min="5890" max="5895" width="14.88671875" style="237" hidden="1"/>
    <col min="5896" max="5897" width="15.88671875" style="237" hidden="1"/>
    <col min="5898" max="5903" width="16.109375" style="237" hidden="1"/>
    <col min="5904" max="5904" width="6.109375" style="237" hidden="1"/>
    <col min="5905" max="5905" width="3" style="237" hidden="1"/>
    <col min="5906" max="6145" width="8.6640625" style="237" hidden="1"/>
    <col min="6146" max="6151" width="14.88671875" style="237" hidden="1"/>
    <col min="6152" max="6153" width="15.88671875" style="237" hidden="1"/>
    <col min="6154" max="6159" width="16.109375" style="237" hidden="1"/>
    <col min="6160" max="6160" width="6.109375" style="237" hidden="1"/>
    <col min="6161" max="6161" width="3" style="237" hidden="1"/>
    <col min="6162" max="6401" width="8.6640625" style="237" hidden="1"/>
    <col min="6402" max="6407" width="14.88671875" style="237" hidden="1"/>
    <col min="6408" max="6409" width="15.88671875" style="237" hidden="1"/>
    <col min="6410" max="6415" width="16.109375" style="237" hidden="1"/>
    <col min="6416" max="6416" width="6.109375" style="237" hidden="1"/>
    <col min="6417" max="6417" width="3" style="237" hidden="1"/>
    <col min="6418" max="6657" width="8.6640625" style="237" hidden="1"/>
    <col min="6658" max="6663" width="14.88671875" style="237" hidden="1"/>
    <col min="6664" max="6665" width="15.88671875" style="237" hidden="1"/>
    <col min="6666" max="6671" width="16.109375" style="237" hidden="1"/>
    <col min="6672" max="6672" width="6.109375" style="237" hidden="1"/>
    <col min="6673" max="6673" width="3" style="237" hidden="1"/>
    <col min="6674" max="6913" width="8.6640625" style="237" hidden="1"/>
    <col min="6914" max="6919" width="14.88671875" style="237" hidden="1"/>
    <col min="6920" max="6921" width="15.88671875" style="237" hidden="1"/>
    <col min="6922" max="6927" width="16.109375" style="237" hidden="1"/>
    <col min="6928" max="6928" width="6.109375" style="237" hidden="1"/>
    <col min="6929" max="6929" width="3" style="237" hidden="1"/>
    <col min="6930" max="7169" width="8.6640625" style="237" hidden="1"/>
    <col min="7170" max="7175" width="14.88671875" style="237" hidden="1"/>
    <col min="7176" max="7177" width="15.88671875" style="237" hidden="1"/>
    <col min="7178" max="7183" width="16.109375" style="237" hidden="1"/>
    <col min="7184" max="7184" width="6.109375" style="237" hidden="1"/>
    <col min="7185" max="7185" width="3" style="237" hidden="1"/>
    <col min="7186" max="7425" width="8.6640625" style="237" hidden="1"/>
    <col min="7426" max="7431" width="14.88671875" style="237" hidden="1"/>
    <col min="7432" max="7433" width="15.88671875" style="237" hidden="1"/>
    <col min="7434" max="7439" width="16.109375" style="237" hidden="1"/>
    <col min="7440" max="7440" width="6.109375" style="237" hidden="1"/>
    <col min="7441" max="7441" width="3" style="237" hidden="1"/>
    <col min="7442" max="7681" width="8.6640625" style="237" hidden="1"/>
    <col min="7682" max="7687" width="14.88671875" style="237" hidden="1"/>
    <col min="7688" max="7689" width="15.88671875" style="237" hidden="1"/>
    <col min="7690" max="7695" width="16.109375" style="237" hidden="1"/>
    <col min="7696" max="7696" width="6.109375" style="237" hidden="1"/>
    <col min="7697" max="7697" width="3" style="237" hidden="1"/>
    <col min="7698" max="7937" width="8.6640625" style="237" hidden="1"/>
    <col min="7938" max="7943" width="14.88671875" style="237" hidden="1"/>
    <col min="7944" max="7945" width="15.88671875" style="237" hidden="1"/>
    <col min="7946" max="7951" width="16.109375" style="237" hidden="1"/>
    <col min="7952" max="7952" width="6.109375" style="237" hidden="1"/>
    <col min="7953" max="7953" width="3" style="237" hidden="1"/>
    <col min="7954" max="8193" width="8.6640625" style="237" hidden="1"/>
    <col min="8194" max="8199" width="14.88671875" style="237" hidden="1"/>
    <col min="8200" max="8201" width="15.88671875" style="237" hidden="1"/>
    <col min="8202" max="8207" width="16.109375" style="237" hidden="1"/>
    <col min="8208" max="8208" width="6.109375" style="237" hidden="1"/>
    <col min="8209" max="8209" width="3" style="237" hidden="1"/>
    <col min="8210" max="8449" width="8.6640625" style="237" hidden="1"/>
    <col min="8450" max="8455" width="14.88671875" style="237" hidden="1"/>
    <col min="8456" max="8457" width="15.88671875" style="237" hidden="1"/>
    <col min="8458" max="8463" width="16.109375" style="237" hidden="1"/>
    <col min="8464" max="8464" width="6.109375" style="237" hidden="1"/>
    <col min="8465" max="8465" width="3" style="237" hidden="1"/>
    <col min="8466" max="8705" width="8.6640625" style="237" hidden="1"/>
    <col min="8706" max="8711" width="14.88671875" style="237" hidden="1"/>
    <col min="8712" max="8713" width="15.88671875" style="237" hidden="1"/>
    <col min="8714" max="8719" width="16.109375" style="237" hidden="1"/>
    <col min="8720" max="8720" width="6.109375" style="237" hidden="1"/>
    <col min="8721" max="8721" width="3" style="237" hidden="1"/>
    <col min="8722" max="8961" width="8.6640625" style="237" hidden="1"/>
    <col min="8962" max="8967" width="14.88671875" style="237" hidden="1"/>
    <col min="8968" max="8969" width="15.88671875" style="237" hidden="1"/>
    <col min="8970" max="8975" width="16.109375" style="237" hidden="1"/>
    <col min="8976" max="8976" width="6.109375" style="237" hidden="1"/>
    <col min="8977" max="8977" width="3" style="237" hidden="1"/>
    <col min="8978" max="9217" width="8.6640625" style="237" hidden="1"/>
    <col min="9218" max="9223" width="14.88671875" style="237" hidden="1"/>
    <col min="9224" max="9225" width="15.88671875" style="237" hidden="1"/>
    <col min="9226" max="9231" width="16.109375" style="237" hidden="1"/>
    <col min="9232" max="9232" width="6.109375" style="237" hidden="1"/>
    <col min="9233" max="9233" width="3" style="237" hidden="1"/>
    <col min="9234" max="9473" width="8.6640625" style="237" hidden="1"/>
    <col min="9474" max="9479" width="14.88671875" style="237" hidden="1"/>
    <col min="9480" max="9481" width="15.88671875" style="237" hidden="1"/>
    <col min="9482" max="9487" width="16.109375" style="237" hidden="1"/>
    <col min="9488" max="9488" width="6.109375" style="237" hidden="1"/>
    <col min="9489" max="9489" width="3" style="237" hidden="1"/>
    <col min="9490" max="9729" width="8.6640625" style="237" hidden="1"/>
    <col min="9730" max="9735" width="14.88671875" style="237" hidden="1"/>
    <col min="9736" max="9737" width="15.88671875" style="237" hidden="1"/>
    <col min="9738" max="9743" width="16.109375" style="237" hidden="1"/>
    <col min="9744" max="9744" width="6.109375" style="237" hidden="1"/>
    <col min="9745" max="9745" width="3" style="237" hidden="1"/>
    <col min="9746" max="9985" width="8.6640625" style="237" hidden="1"/>
    <col min="9986" max="9991" width="14.88671875" style="237" hidden="1"/>
    <col min="9992" max="9993" width="15.88671875" style="237" hidden="1"/>
    <col min="9994" max="9999" width="16.109375" style="237" hidden="1"/>
    <col min="10000" max="10000" width="6.109375" style="237" hidden="1"/>
    <col min="10001" max="10001" width="3" style="237" hidden="1"/>
    <col min="10002" max="10241" width="8.6640625" style="237" hidden="1"/>
    <col min="10242" max="10247" width="14.88671875" style="237" hidden="1"/>
    <col min="10248" max="10249" width="15.88671875" style="237" hidden="1"/>
    <col min="10250" max="10255" width="16.109375" style="237" hidden="1"/>
    <col min="10256" max="10256" width="6.109375" style="237" hidden="1"/>
    <col min="10257" max="10257" width="3" style="237" hidden="1"/>
    <col min="10258" max="10497" width="8.6640625" style="237" hidden="1"/>
    <col min="10498" max="10503" width="14.88671875" style="237" hidden="1"/>
    <col min="10504" max="10505" width="15.88671875" style="237" hidden="1"/>
    <col min="10506" max="10511" width="16.109375" style="237" hidden="1"/>
    <col min="10512" max="10512" width="6.109375" style="237" hidden="1"/>
    <col min="10513" max="10513" width="3" style="237" hidden="1"/>
    <col min="10514" max="10753" width="8.6640625" style="237" hidden="1"/>
    <col min="10754" max="10759" width="14.88671875" style="237" hidden="1"/>
    <col min="10760" max="10761" width="15.88671875" style="237" hidden="1"/>
    <col min="10762" max="10767" width="16.109375" style="237" hidden="1"/>
    <col min="10768" max="10768" width="6.109375" style="237" hidden="1"/>
    <col min="10769" max="10769" width="3" style="237" hidden="1"/>
    <col min="10770" max="11009" width="8.6640625" style="237" hidden="1"/>
    <col min="11010" max="11015" width="14.88671875" style="237" hidden="1"/>
    <col min="11016" max="11017" width="15.88671875" style="237" hidden="1"/>
    <col min="11018" max="11023" width="16.109375" style="237" hidden="1"/>
    <col min="11024" max="11024" width="6.109375" style="237" hidden="1"/>
    <col min="11025" max="11025" width="3" style="237" hidden="1"/>
    <col min="11026" max="11265" width="8.6640625" style="237" hidden="1"/>
    <col min="11266" max="11271" width="14.88671875" style="237" hidden="1"/>
    <col min="11272" max="11273" width="15.88671875" style="237" hidden="1"/>
    <col min="11274" max="11279" width="16.109375" style="237" hidden="1"/>
    <col min="11280" max="11280" width="6.109375" style="237" hidden="1"/>
    <col min="11281" max="11281" width="3" style="237" hidden="1"/>
    <col min="11282" max="11521" width="8.6640625" style="237" hidden="1"/>
    <col min="11522" max="11527" width="14.88671875" style="237" hidden="1"/>
    <col min="11528" max="11529" width="15.88671875" style="237" hidden="1"/>
    <col min="11530" max="11535" width="16.109375" style="237" hidden="1"/>
    <col min="11536" max="11536" width="6.109375" style="237" hidden="1"/>
    <col min="11537" max="11537" width="3" style="237" hidden="1"/>
    <col min="11538" max="11777" width="8.6640625" style="237" hidden="1"/>
    <col min="11778" max="11783" width="14.88671875" style="237" hidden="1"/>
    <col min="11784" max="11785" width="15.88671875" style="237" hidden="1"/>
    <col min="11786" max="11791" width="16.109375" style="237" hidden="1"/>
    <col min="11792" max="11792" width="6.109375" style="237" hidden="1"/>
    <col min="11793" max="11793" width="3" style="237" hidden="1"/>
    <col min="11794" max="12033" width="8.6640625" style="237" hidden="1"/>
    <col min="12034" max="12039" width="14.88671875" style="237" hidden="1"/>
    <col min="12040" max="12041" width="15.88671875" style="237" hidden="1"/>
    <col min="12042" max="12047" width="16.109375" style="237" hidden="1"/>
    <col min="12048" max="12048" width="6.109375" style="237" hidden="1"/>
    <col min="12049" max="12049" width="3" style="237" hidden="1"/>
    <col min="12050" max="12289" width="8.6640625" style="237" hidden="1"/>
    <col min="12290" max="12295" width="14.88671875" style="237" hidden="1"/>
    <col min="12296" max="12297" width="15.88671875" style="237" hidden="1"/>
    <col min="12298" max="12303" width="16.109375" style="237" hidden="1"/>
    <col min="12304" max="12304" width="6.109375" style="237" hidden="1"/>
    <col min="12305" max="12305" width="3" style="237" hidden="1"/>
    <col min="12306" max="12545" width="8.6640625" style="237" hidden="1"/>
    <col min="12546" max="12551" width="14.88671875" style="237" hidden="1"/>
    <col min="12552" max="12553" width="15.88671875" style="237" hidden="1"/>
    <col min="12554" max="12559" width="16.109375" style="237" hidden="1"/>
    <col min="12560" max="12560" width="6.109375" style="237" hidden="1"/>
    <col min="12561" max="12561" width="3" style="237" hidden="1"/>
    <col min="12562" max="12801" width="8.6640625" style="237" hidden="1"/>
    <col min="12802" max="12807" width="14.88671875" style="237" hidden="1"/>
    <col min="12808" max="12809" width="15.88671875" style="237" hidden="1"/>
    <col min="12810" max="12815" width="16.109375" style="237" hidden="1"/>
    <col min="12816" max="12816" width="6.109375" style="237" hidden="1"/>
    <col min="12817" max="12817" width="3" style="237" hidden="1"/>
    <col min="12818" max="13057" width="8.6640625" style="237" hidden="1"/>
    <col min="13058" max="13063" width="14.88671875" style="237" hidden="1"/>
    <col min="13064" max="13065" width="15.88671875" style="237" hidden="1"/>
    <col min="13066" max="13071" width="16.109375" style="237" hidden="1"/>
    <col min="13072" max="13072" width="6.109375" style="237" hidden="1"/>
    <col min="13073" max="13073" width="3" style="237" hidden="1"/>
    <col min="13074" max="13313" width="8.6640625" style="237" hidden="1"/>
    <col min="13314" max="13319" width="14.88671875" style="237" hidden="1"/>
    <col min="13320" max="13321" width="15.88671875" style="237" hidden="1"/>
    <col min="13322" max="13327" width="16.109375" style="237" hidden="1"/>
    <col min="13328" max="13328" width="6.109375" style="237" hidden="1"/>
    <col min="13329" max="13329" width="3" style="237" hidden="1"/>
    <col min="13330" max="13569" width="8.6640625" style="237" hidden="1"/>
    <col min="13570" max="13575" width="14.88671875" style="237" hidden="1"/>
    <col min="13576" max="13577" width="15.88671875" style="237" hidden="1"/>
    <col min="13578" max="13583" width="16.109375" style="237" hidden="1"/>
    <col min="13584" max="13584" width="6.109375" style="237" hidden="1"/>
    <col min="13585" max="13585" width="3" style="237" hidden="1"/>
    <col min="13586" max="13825" width="8.6640625" style="237" hidden="1"/>
    <col min="13826" max="13831" width="14.88671875" style="237" hidden="1"/>
    <col min="13832" max="13833" width="15.88671875" style="237" hidden="1"/>
    <col min="13834" max="13839" width="16.109375" style="237" hidden="1"/>
    <col min="13840" max="13840" width="6.109375" style="237" hidden="1"/>
    <col min="13841" max="13841" width="3" style="237" hidden="1"/>
    <col min="13842" max="14081" width="8.6640625" style="237" hidden="1"/>
    <col min="14082" max="14087" width="14.88671875" style="237" hidden="1"/>
    <col min="14088" max="14089" width="15.88671875" style="237" hidden="1"/>
    <col min="14090" max="14095" width="16.109375" style="237" hidden="1"/>
    <col min="14096" max="14096" width="6.109375" style="237" hidden="1"/>
    <col min="14097" max="14097" width="3" style="237" hidden="1"/>
    <col min="14098" max="14337" width="8.6640625" style="237" hidden="1"/>
    <col min="14338" max="14343" width="14.88671875" style="237" hidden="1"/>
    <col min="14344" max="14345" width="15.88671875" style="237" hidden="1"/>
    <col min="14346" max="14351" width="16.109375" style="237" hidden="1"/>
    <col min="14352" max="14352" width="6.109375" style="237" hidden="1"/>
    <col min="14353" max="14353" width="3" style="237" hidden="1"/>
    <col min="14354" max="14593" width="8.6640625" style="237" hidden="1"/>
    <col min="14594" max="14599" width="14.88671875" style="237" hidden="1"/>
    <col min="14600" max="14601" width="15.88671875" style="237" hidden="1"/>
    <col min="14602" max="14607" width="16.109375" style="237" hidden="1"/>
    <col min="14608" max="14608" width="6.109375" style="237" hidden="1"/>
    <col min="14609" max="14609" width="3" style="237" hidden="1"/>
    <col min="14610" max="14849" width="8.6640625" style="237" hidden="1"/>
    <col min="14850" max="14855" width="14.88671875" style="237" hidden="1"/>
    <col min="14856" max="14857" width="15.88671875" style="237" hidden="1"/>
    <col min="14858" max="14863" width="16.109375" style="237" hidden="1"/>
    <col min="14864" max="14864" width="6.109375" style="237" hidden="1"/>
    <col min="14865" max="14865" width="3" style="237" hidden="1"/>
    <col min="14866" max="15105" width="8.6640625" style="237" hidden="1"/>
    <col min="15106" max="15111" width="14.88671875" style="237" hidden="1"/>
    <col min="15112" max="15113" width="15.88671875" style="237" hidden="1"/>
    <col min="15114" max="15119" width="16.109375" style="237" hidden="1"/>
    <col min="15120" max="15120" width="6.109375" style="237" hidden="1"/>
    <col min="15121" max="15121" width="3" style="237" hidden="1"/>
    <col min="15122" max="15361" width="8.6640625" style="237" hidden="1"/>
    <col min="15362" max="15367" width="14.88671875" style="237" hidden="1"/>
    <col min="15368" max="15369" width="15.88671875" style="237" hidden="1"/>
    <col min="15370" max="15375" width="16.109375" style="237" hidden="1"/>
    <col min="15376" max="15376" width="6.109375" style="237" hidden="1"/>
    <col min="15377" max="15377" width="3" style="237" hidden="1"/>
    <col min="15378" max="15617" width="8.6640625" style="237" hidden="1"/>
    <col min="15618" max="15623" width="14.88671875" style="237" hidden="1"/>
    <col min="15624" max="15625" width="15.88671875" style="237" hidden="1"/>
    <col min="15626" max="15631" width="16.109375" style="237" hidden="1"/>
    <col min="15632" max="15632" width="6.109375" style="237" hidden="1"/>
    <col min="15633" max="15633" width="3" style="237" hidden="1"/>
    <col min="15634" max="15873" width="8.6640625" style="237" hidden="1"/>
    <col min="15874" max="15879" width="14.88671875" style="237" hidden="1"/>
    <col min="15880" max="15881" width="15.88671875" style="237" hidden="1"/>
    <col min="15882" max="15887" width="16.109375" style="237" hidden="1"/>
    <col min="15888" max="15888" width="6.109375" style="237" hidden="1"/>
    <col min="15889" max="15889" width="3" style="237" hidden="1"/>
    <col min="15890" max="16129" width="8.6640625" style="237" hidden="1"/>
    <col min="16130" max="16135" width="14.88671875" style="237" hidden="1"/>
    <col min="16136" max="16137" width="15.88671875" style="237" hidden="1"/>
    <col min="16138" max="16143" width="16.109375" style="237" hidden="1"/>
    <col min="16144" max="16144" width="6.109375" style="237" hidden="1"/>
    <col min="16145" max="16145" width="3" style="237" hidden="1"/>
    <col min="16146" max="16384" width="8.6640625" style="237" hidden="1"/>
  </cols>
  <sheetData>
    <row r="1" spans="1:51" ht="42.75" customHeight="1">
      <c r="A1" s="354"/>
      <c r="B1" s="355"/>
      <c r="C1" s="356"/>
      <c r="D1" s="356"/>
      <c r="E1" s="356"/>
      <c r="F1" s="356"/>
      <c r="G1" s="356"/>
      <c r="H1" s="356"/>
      <c r="I1" s="356"/>
      <c r="J1" s="356"/>
      <c r="K1" s="356"/>
      <c r="L1" s="356"/>
      <c r="M1" s="356"/>
      <c r="N1" s="356"/>
      <c r="O1" s="356"/>
      <c r="P1" s="357"/>
      <c r="Q1" s="357"/>
    </row>
    <row r="2" spans="1:51" ht="25.5" customHeight="1">
      <c r="A2" s="358"/>
      <c r="B2" s="356"/>
      <c r="C2" s="358"/>
      <c r="D2" s="356"/>
      <c r="E2" s="356"/>
      <c r="F2" s="356"/>
      <c r="G2" s="356"/>
      <c r="H2" s="356"/>
      <c r="I2" s="356"/>
      <c r="J2" s="356"/>
      <c r="K2" s="356"/>
      <c r="L2" s="356"/>
      <c r="M2" s="356"/>
      <c r="N2" s="356"/>
      <c r="O2" s="356"/>
      <c r="P2" s="357"/>
      <c r="Q2" s="357"/>
    </row>
    <row r="3" spans="1:51" ht="25.5" customHeight="1">
      <c r="A3" s="358"/>
      <c r="B3" s="356"/>
      <c r="C3" s="358"/>
      <c r="D3" s="356"/>
      <c r="E3" s="356"/>
      <c r="F3" s="356"/>
      <c r="G3" s="356"/>
      <c r="H3" s="356"/>
      <c r="I3" s="356"/>
      <c r="J3" s="356"/>
      <c r="K3" s="356"/>
      <c r="L3" s="356"/>
      <c r="M3" s="356"/>
      <c r="N3" s="356"/>
      <c r="O3" s="356"/>
      <c r="P3" s="357"/>
      <c r="Q3" s="357"/>
    </row>
    <row r="4" spans="1:51" s="360" customFormat="1" ht="13.2">
      <c r="A4" s="358"/>
      <c r="B4" s="358"/>
      <c r="C4" s="358"/>
      <c r="D4" s="358"/>
      <c r="E4" s="358"/>
      <c r="F4" s="358"/>
      <c r="G4" s="358"/>
      <c r="H4" s="358"/>
      <c r="I4" s="358"/>
      <c r="J4" s="358"/>
      <c r="K4" s="358"/>
      <c r="L4" s="358"/>
      <c r="M4" s="358"/>
      <c r="N4" s="358"/>
      <c r="O4" s="358"/>
      <c r="P4" s="358"/>
      <c r="Q4" s="358"/>
      <c r="R4" s="359"/>
      <c r="S4" s="359"/>
      <c r="T4" s="359"/>
      <c r="U4" s="359"/>
      <c r="V4" s="359"/>
      <c r="W4" s="359"/>
      <c r="X4" s="359"/>
      <c r="Y4" s="359"/>
      <c r="Z4" s="359"/>
      <c r="AA4" s="359"/>
      <c r="AB4" s="359"/>
      <c r="AC4" s="359"/>
      <c r="AD4" s="359"/>
      <c r="AE4" s="359"/>
      <c r="AF4" s="359"/>
      <c r="AG4" s="359"/>
      <c r="AH4" s="359"/>
      <c r="AI4" s="359"/>
    </row>
    <row r="5" spans="1:51" s="360" customFormat="1" ht="13.2">
      <c r="A5" s="358"/>
      <c r="B5" s="358"/>
      <c r="C5" s="358"/>
      <c r="D5" s="358"/>
      <c r="E5" s="358"/>
      <c r="F5" s="361"/>
      <c r="G5" s="358"/>
      <c r="H5" s="358"/>
      <c r="I5" s="358"/>
      <c r="J5" s="358"/>
      <c r="K5" s="358"/>
      <c r="L5" s="358"/>
      <c r="M5" s="358"/>
      <c r="N5" s="358"/>
      <c r="O5" s="358"/>
      <c r="P5" s="358"/>
      <c r="Q5" s="358"/>
      <c r="R5" s="359"/>
      <c r="S5" s="359"/>
      <c r="T5" s="359"/>
      <c r="U5" s="359"/>
      <c r="V5" s="359"/>
      <c r="W5" s="359"/>
      <c r="X5" s="359"/>
      <c r="Y5" s="359"/>
      <c r="Z5" s="359"/>
      <c r="AA5" s="359"/>
      <c r="AB5" s="359"/>
      <c r="AC5" s="359"/>
      <c r="AD5" s="359"/>
      <c r="AE5" s="359"/>
      <c r="AF5" s="359"/>
      <c r="AG5" s="359"/>
      <c r="AH5" s="359"/>
      <c r="AI5" s="359"/>
    </row>
    <row r="6" spans="1:51" s="360" customFormat="1" ht="13.2">
      <c r="A6" s="358"/>
      <c r="B6" s="358"/>
      <c r="C6" s="358"/>
      <c r="D6" s="358"/>
      <c r="E6" s="358"/>
      <c r="F6" s="358"/>
      <c r="G6" s="358"/>
      <c r="H6" s="358"/>
      <c r="I6" s="358"/>
      <c r="J6" s="358"/>
      <c r="K6" s="358"/>
      <c r="L6" s="358"/>
      <c r="M6" s="358"/>
      <c r="N6" s="358"/>
      <c r="O6" s="358"/>
      <c r="P6" s="358"/>
      <c r="Q6" s="358"/>
      <c r="R6" s="359"/>
      <c r="S6" s="359"/>
      <c r="T6" s="359"/>
      <c r="U6" s="359"/>
      <c r="V6" s="359"/>
      <c r="W6" s="359"/>
      <c r="X6" s="359"/>
      <c r="Y6" s="359"/>
      <c r="Z6" s="359"/>
      <c r="AA6" s="359"/>
      <c r="AB6" s="359"/>
      <c r="AC6" s="359"/>
      <c r="AD6" s="359"/>
      <c r="AE6" s="359"/>
      <c r="AF6" s="359"/>
      <c r="AG6" s="359"/>
      <c r="AH6" s="359"/>
      <c r="AI6" s="359"/>
    </row>
    <row r="7" spans="1:51" s="360" customFormat="1" ht="13.2">
      <c r="A7" s="358"/>
      <c r="B7" s="358"/>
      <c r="C7" s="358"/>
      <c r="D7" s="358"/>
      <c r="E7" s="358"/>
      <c r="F7" s="358"/>
      <c r="G7" s="358"/>
      <c r="H7" s="358"/>
      <c r="I7" s="358"/>
      <c r="J7" s="358"/>
      <c r="K7" s="358"/>
      <c r="L7" s="358"/>
      <c r="M7" s="358"/>
      <c r="N7" s="358"/>
      <c r="O7" s="358"/>
      <c r="P7" s="358"/>
      <c r="Q7" s="358"/>
      <c r="R7" s="359"/>
      <c r="S7" s="359"/>
      <c r="T7" s="359"/>
      <c r="U7" s="359"/>
      <c r="V7" s="359"/>
      <c r="W7" s="359"/>
      <c r="X7" s="359"/>
      <c r="Y7" s="359"/>
      <c r="Z7" s="359"/>
      <c r="AA7" s="359"/>
      <c r="AB7" s="359"/>
      <c r="AC7" s="359"/>
      <c r="AD7" s="359"/>
      <c r="AE7" s="359"/>
      <c r="AF7" s="359"/>
      <c r="AG7" s="359"/>
      <c r="AH7" s="359"/>
      <c r="AI7" s="359"/>
    </row>
    <row r="8" spans="1:51" s="360" customFormat="1" ht="13.2">
      <c r="A8" s="358"/>
      <c r="B8" s="358"/>
      <c r="C8" s="358"/>
      <c r="D8" s="358"/>
      <c r="E8" s="358"/>
      <c r="F8" s="358"/>
      <c r="G8" s="358"/>
      <c r="H8" s="358"/>
      <c r="I8" s="358"/>
      <c r="J8" s="358"/>
      <c r="K8" s="358"/>
      <c r="L8" s="358"/>
      <c r="M8" s="358"/>
      <c r="N8" s="358"/>
      <c r="O8" s="358"/>
      <c r="P8" s="358"/>
      <c r="Q8" s="358"/>
      <c r="R8" s="359"/>
      <c r="S8" s="359"/>
      <c r="T8" s="359"/>
      <c r="U8" s="359"/>
      <c r="V8" s="359"/>
      <c r="W8" s="359"/>
      <c r="X8" s="359"/>
      <c r="Y8" s="359"/>
      <c r="Z8" s="359"/>
      <c r="AA8" s="359"/>
      <c r="AB8" s="359"/>
      <c r="AC8" s="359"/>
      <c r="AD8" s="359"/>
      <c r="AE8" s="359"/>
      <c r="AF8" s="359"/>
      <c r="AG8" s="359"/>
      <c r="AH8" s="359"/>
      <c r="AI8" s="359"/>
    </row>
    <row r="9" spans="1:51" s="360" customFormat="1" ht="13.2">
      <c r="A9" s="358"/>
      <c r="B9" s="358"/>
      <c r="C9" s="358"/>
      <c r="D9" s="358"/>
      <c r="E9" s="358"/>
      <c r="F9" s="358"/>
      <c r="G9" s="358"/>
      <c r="H9" s="358"/>
      <c r="I9" s="358"/>
      <c r="J9" s="358"/>
      <c r="K9" s="358"/>
      <c r="L9" s="358"/>
      <c r="M9" s="358"/>
      <c r="N9" s="358"/>
      <c r="O9" s="358"/>
      <c r="P9" s="358"/>
      <c r="Q9" s="358"/>
      <c r="R9" s="359"/>
      <c r="S9" s="359"/>
      <c r="T9" s="359"/>
      <c r="U9" s="359"/>
      <c r="V9" s="359"/>
      <c r="W9" s="359"/>
      <c r="X9" s="359"/>
      <c r="Y9" s="359"/>
      <c r="Z9" s="359"/>
      <c r="AA9" s="359"/>
      <c r="AB9" s="359"/>
      <c r="AC9" s="359"/>
      <c r="AD9" s="359"/>
      <c r="AE9" s="359"/>
      <c r="AF9" s="359"/>
      <c r="AG9" s="359"/>
      <c r="AH9" s="359"/>
      <c r="AI9" s="359"/>
    </row>
    <row r="10" spans="1:51" s="360" customFormat="1" ht="13.2">
      <c r="A10" s="358"/>
      <c r="B10" s="358"/>
      <c r="C10" s="358"/>
      <c r="D10" s="358"/>
      <c r="E10" s="358"/>
      <c r="F10" s="358"/>
      <c r="G10" s="358"/>
      <c r="H10" s="358"/>
      <c r="I10" s="358"/>
      <c r="J10" s="358"/>
      <c r="K10" s="358"/>
      <c r="L10" s="358"/>
      <c r="M10" s="358"/>
      <c r="N10" s="358"/>
      <c r="O10" s="358"/>
      <c r="P10" s="358"/>
      <c r="Q10" s="358"/>
      <c r="R10" s="359"/>
      <c r="S10" s="359"/>
      <c r="T10" s="359"/>
      <c r="U10" s="359"/>
      <c r="V10" s="359"/>
      <c r="W10" s="359"/>
      <c r="X10" s="359"/>
      <c r="Y10" s="359"/>
      <c r="Z10" s="359"/>
      <c r="AA10" s="359"/>
      <c r="AB10" s="359"/>
      <c r="AC10" s="359"/>
      <c r="AD10" s="359"/>
      <c r="AE10" s="359"/>
      <c r="AF10" s="359"/>
      <c r="AG10" s="359"/>
      <c r="AH10" s="359"/>
      <c r="AI10" s="359"/>
      <c r="AY10" s="360" t="s">
        <v>563</v>
      </c>
    </row>
    <row r="11" spans="1:51" s="360" customFormat="1" ht="13.2">
      <c r="A11" s="358"/>
      <c r="B11" s="358"/>
      <c r="C11" s="358"/>
      <c r="D11" s="358"/>
      <c r="E11" s="358"/>
      <c r="F11" s="358"/>
      <c r="G11" s="358"/>
      <c r="H11" s="358"/>
      <c r="I11" s="358"/>
      <c r="J11" s="358"/>
      <c r="K11" s="358"/>
      <c r="L11" s="358"/>
      <c r="M11" s="358"/>
      <c r="N11" s="358"/>
      <c r="O11" s="358"/>
      <c r="P11" s="358"/>
      <c r="Q11" s="358"/>
      <c r="R11" s="359"/>
      <c r="S11" s="359"/>
      <c r="T11" s="359"/>
      <c r="U11" s="359"/>
      <c r="V11" s="359"/>
      <c r="W11" s="359"/>
      <c r="X11" s="359"/>
      <c r="Y11" s="359"/>
      <c r="Z11" s="359"/>
      <c r="AA11" s="359"/>
      <c r="AB11" s="359"/>
      <c r="AC11" s="359"/>
      <c r="AD11" s="359"/>
      <c r="AE11" s="359"/>
      <c r="AF11" s="359"/>
      <c r="AG11" s="359"/>
      <c r="AH11" s="359"/>
      <c r="AI11" s="359"/>
    </row>
    <row r="12" spans="1:51" s="360" customFormat="1" ht="13.2">
      <c r="A12" s="358"/>
      <c r="B12" s="358"/>
      <c r="C12" s="358"/>
      <c r="D12" s="358"/>
      <c r="E12" s="358"/>
      <c r="F12" s="358"/>
      <c r="G12" s="358"/>
      <c r="H12" s="358"/>
      <c r="I12" s="358"/>
      <c r="J12" s="358"/>
      <c r="K12" s="358"/>
      <c r="L12" s="358"/>
      <c r="M12" s="358"/>
      <c r="N12" s="358"/>
      <c r="O12" s="358"/>
      <c r="P12" s="358"/>
      <c r="Q12" s="358"/>
      <c r="R12" s="359"/>
      <c r="S12" s="359"/>
      <c r="T12" s="359"/>
      <c r="U12" s="359"/>
      <c r="V12" s="359"/>
      <c r="W12" s="359"/>
      <c r="X12" s="359"/>
      <c r="Y12" s="359"/>
      <c r="Z12" s="359"/>
      <c r="AA12" s="359"/>
      <c r="AB12" s="359"/>
      <c r="AC12" s="359"/>
      <c r="AD12" s="359"/>
      <c r="AE12" s="359"/>
      <c r="AF12" s="359"/>
      <c r="AG12" s="359"/>
      <c r="AH12" s="359"/>
      <c r="AI12" s="359"/>
      <c r="AY12" s="360" t="s">
        <v>563</v>
      </c>
    </row>
    <row r="13" spans="1:51" s="360" customFormat="1" ht="13.2">
      <c r="A13" s="358"/>
      <c r="B13" s="358"/>
      <c r="C13" s="358"/>
      <c r="D13" s="358"/>
      <c r="E13" s="358"/>
      <c r="F13" s="358"/>
      <c r="G13" s="358"/>
      <c r="H13" s="358"/>
      <c r="I13" s="358"/>
      <c r="J13" s="358"/>
      <c r="K13" s="358"/>
      <c r="L13" s="358"/>
      <c r="M13" s="358"/>
      <c r="N13" s="358"/>
      <c r="O13" s="358"/>
      <c r="P13" s="358"/>
      <c r="Q13" s="358"/>
      <c r="R13" s="359"/>
      <c r="S13" s="359"/>
      <c r="T13" s="359"/>
      <c r="U13" s="359"/>
      <c r="V13" s="359"/>
      <c r="W13" s="359"/>
      <c r="X13" s="359"/>
      <c r="Y13" s="359"/>
      <c r="Z13" s="359"/>
      <c r="AA13" s="359"/>
      <c r="AB13" s="359"/>
      <c r="AC13" s="359"/>
      <c r="AD13" s="359"/>
      <c r="AE13" s="359"/>
      <c r="AF13" s="359"/>
      <c r="AG13" s="359"/>
      <c r="AH13" s="359"/>
      <c r="AI13" s="359"/>
    </row>
    <row r="14" spans="1:51" s="360" customFormat="1" ht="13.2">
      <c r="A14" s="358"/>
      <c r="B14" s="358"/>
      <c r="C14" s="358"/>
      <c r="D14" s="358"/>
      <c r="E14" s="358"/>
      <c r="F14" s="358"/>
      <c r="G14" s="358"/>
      <c r="H14" s="358"/>
      <c r="I14" s="358"/>
      <c r="J14" s="358"/>
      <c r="K14" s="358"/>
      <c r="L14" s="358"/>
      <c r="M14" s="358"/>
      <c r="N14" s="358"/>
      <c r="O14" s="358"/>
      <c r="P14" s="358"/>
      <c r="Q14" s="358"/>
      <c r="R14" s="359"/>
      <c r="S14" s="359"/>
      <c r="T14" s="359"/>
      <c r="U14" s="359"/>
      <c r="V14" s="359"/>
      <c r="W14" s="359"/>
      <c r="X14" s="359"/>
      <c r="Y14" s="359"/>
      <c r="Z14" s="359"/>
      <c r="AA14" s="359"/>
      <c r="AB14" s="359"/>
      <c r="AC14" s="359"/>
      <c r="AD14" s="359"/>
      <c r="AE14" s="359"/>
      <c r="AF14" s="359"/>
      <c r="AG14" s="359"/>
      <c r="AH14" s="359"/>
      <c r="AI14" s="359"/>
    </row>
    <row r="15" spans="1:51" s="360" customFormat="1" ht="13.2">
      <c r="A15" s="356"/>
      <c r="B15" s="358"/>
      <c r="C15" s="358"/>
      <c r="D15" s="358"/>
      <c r="E15" s="358"/>
      <c r="F15" s="358"/>
      <c r="G15" s="358"/>
      <c r="H15" s="358"/>
      <c r="I15" s="358"/>
      <c r="J15" s="358"/>
      <c r="K15" s="358"/>
      <c r="L15" s="358"/>
      <c r="M15" s="358"/>
      <c r="N15" s="358"/>
      <c r="O15" s="358"/>
      <c r="P15" s="358"/>
      <c r="Q15" s="358"/>
      <c r="R15" s="359"/>
      <c r="S15" s="359"/>
      <c r="T15" s="359"/>
      <c r="U15" s="359"/>
      <c r="V15" s="359"/>
      <c r="W15" s="359"/>
      <c r="X15" s="359"/>
      <c r="Y15" s="359"/>
      <c r="Z15" s="359"/>
      <c r="AA15" s="359"/>
      <c r="AB15" s="359"/>
      <c r="AC15" s="359"/>
      <c r="AD15" s="359"/>
      <c r="AE15" s="359"/>
      <c r="AF15" s="359"/>
      <c r="AG15" s="359"/>
      <c r="AH15" s="359"/>
      <c r="AI15" s="359"/>
    </row>
    <row r="16" spans="1:51" s="360" customFormat="1" ht="13.2">
      <c r="A16" s="356"/>
      <c r="B16" s="358"/>
      <c r="C16" s="358"/>
      <c r="D16" s="358"/>
      <c r="E16" s="358"/>
      <c r="F16" s="358"/>
      <c r="G16" s="358"/>
      <c r="H16" s="358"/>
      <c r="I16" s="358"/>
      <c r="J16" s="358"/>
      <c r="K16" s="358"/>
      <c r="L16" s="358"/>
      <c r="M16" s="358"/>
      <c r="N16" s="358"/>
      <c r="O16" s="358"/>
      <c r="P16" s="358"/>
      <c r="Q16" s="358"/>
      <c r="R16" s="359"/>
      <c r="S16" s="359"/>
      <c r="T16" s="359"/>
      <c r="U16" s="359"/>
      <c r="V16" s="359"/>
      <c r="W16" s="359"/>
      <c r="X16" s="359"/>
      <c r="Y16" s="359"/>
      <c r="Z16" s="359"/>
      <c r="AA16" s="359"/>
      <c r="AB16" s="359"/>
      <c r="AC16" s="359"/>
      <c r="AD16" s="359"/>
      <c r="AE16" s="359"/>
      <c r="AF16" s="359"/>
      <c r="AG16" s="359"/>
      <c r="AH16" s="359"/>
      <c r="AI16" s="359"/>
    </row>
    <row r="17" spans="1:259" s="360" customFormat="1" ht="13.2">
      <c r="A17" s="356"/>
      <c r="B17" s="358"/>
      <c r="C17" s="358"/>
      <c r="D17" s="358"/>
      <c r="E17" s="358"/>
      <c r="F17" s="358"/>
      <c r="G17" s="358"/>
      <c r="H17" s="358"/>
      <c r="I17" s="358"/>
      <c r="J17" s="358"/>
      <c r="K17" s="358"/>
      <c r="L17" s="358"/>
      <c r="M17" s="358"/>
      <c r="N17" s="358"/>
      <c r="O17" s="358"/>
      <c r="P17" s="358"/>
      <c r="Q17" s="358"/>
      <c r="R17" s="359"/>
      <c r="S17" s="359"/>
      <c r="T17" s="359"/>
      <c r="U17" s="359"/>
      <c r="V17" s="359"/>
      <c r="W17" s="359"/>
      <c r="X17" s="359"/>
      <c r="Y17" s="359"/>
      <c r="Z17" s="359"/>
      <c r="AA17" s="359"/>
      <c r="AB17" s="359"/>
      <c r="AC17" s="359"/>
      <c r="AD17" s="359"/>
      <c r="AE17" s="359"/>
      <c r="AF17" s="359"/>
      <c r="AG17" s="359"/>
      <c r="AH17" s="359"/>
      <c r="AI17" s="359"/>
    </row>
    <row r="18" spans="1:259" s="360" customFormat="1" ht="13.2">
      <c r="A18" s="356"/>
      <c r="B18" s="358"/>
      <c r="C18" s="358"/>
      <c r="D18" s="358"/>
      <c r="E18" s="358"/>
      <c r="F18" s="358"/>
      <c r="G18" s="358"/>
      <c r="H18" s="358"/>
      <c r="I18" s="358"/>
      <c r="J18" s="358"/>
      <c r="K18" s="358"/>
      <c r="L18" s="358"/>
      <c r="M18" s="358"/>
      <c r="N18" s="358"/>
      <c r="O18" s="358"/>
      <c r="P18" s="358"/>
      <c r="Q18" s="358"/>
      <c r="R18" s="359"/>
      <c r="S18" s="359"/>
      <c r="T18" s="359"/>
      <c r="U18" s="359"/>
      <c r="V18" s="359"/>
      <c r="W18" s="359"/>
      <c r="X18" s="359"/>
      <c r="Y18" s="359"/>
      <c r="Z18" s="359"/>
      <c r="AA18" s="359"/>
      <c r="AB18" s="359"/>
      <c r="AC18" s="359"/>
      <c r="AD18" s="359"/>
      <c r="AE18" s="359"/>
      <c r="AF18" s="359"/>
      <c r="AG18" s="359"/>
      <c r="AH18" s="359"/>
      <c r="AI18" s="359"/>
    </row>
    <row r="19" spans="1:259" ht="13.2">
      <c r="A19" s="356"/>
      <c r="B19" s="356"/>
      <c r="C19" s="356"/>
      <c r="D19" s="356"/>
      <c r="E19" s="356"/>
      <c r="F19" s="356"/>
      <c r="G19" s="356"/>
      <c r="H19" s="356"/>
      <c r="I19" s="356"/>
      <c r="J19" s="356"/>
      <c r="K19" s="356"/>
      <c r="L19" s="356"/>
      <c r="M19" s="356"/>
      <c r="N19" s="356"/>
      <c r="O19" s="356"/>
      <c r="P19" s="357"/>
      <c r="Q19" s="357"/>
    </row>
    <row r="20" spans="1:259" ht="13.2">
      <c r="A20" s="356"/>
      <c r="B20" s="356"/>
      <c r="C20" s="356"/>
      <c r="D20" s="356"/>
      <c r="E20" s="356"/>
      <c r="F20" s="356"/>
      <c r="G20" s="356"/>
      <c r="H20" s="356"/>
      <c r="I20" s="356"/>
      <c r="J20" s="356"/>
      <c r="K20" s="356"/>
      <c r="L20" s="356"/>
      <c r="M20" s="356"/>
      <c r="N20" s="356"/>
      <c r="O20" s="356"/>
      <c r="P20" s="357"/>
      <c r="Q20" s="357"/>
    </row>
    <row r="21" spans="1:259" ht="16.2">
      <c r="A21" s="356"/>
      <c r="B21" s="362"/>
      <c r="C21" s="363"/>
      <c r="D21" s="363"/>
      <c r="E21" s="363"/>
      <c r="F21" s="363"/>
      <c r="G21" s="363"/>
      <c r="H21" s="363"/>
      <c r="I21" s="363"/>
      <c r="J21" s="363"/>
      <c r="K21" s="363"/>
      <c r="L21" s="363"/>
      <c r="M21" s="363"/>
      <c r="N21" s="364"/>
      <c r="O21" s="363"/>
      <c r="P21" s="365"/>
      <c r="Q21" s="357"/>
      <c r="IY21" s="366"/>
    </row>
    <row r="22" spans="1:259" ht="16.2">
      <c r="A22" s="356"/>
      <c r="B22" s="367"/>
      <c r="C22" s="356"/>
      <c r="D22" s="356"/>
      <c r="E22" s="356"/>
      <c r="F22" s="356"/>
      <c r="G22" s="356"/>
      <c r="H22" s="356"/>
      <c r="I22" s="356"/>
      <c r="J22" s="356"/>
      <c r="K22" s="356"/>
      <c r="L22" s="356"/>
      <c r="M22" s="356"/>
      <c r="N22" s="356"/>
      <c r="O22" s="356"/>
      <c r="P22" s="368"/>
      <c r="Q22" s="367"/>
      <c r="IY22" s="369"/>
    </row>
    <row r="23" spans="1:259" ht="13.2">
      <c r="A23" s="356"/>
      <c r="B23" s="367"/>
      <c r="C23" s="356"/>
      <c r="D23" s="356"/>
      <c r="E23" s="356"/>
      <c r="F23" s="356"/>
      <c r="G23" s="356"/>
      <c r="H23" s="356"/>
      <c r="I23" s="356"/>
      <c r="J23" s="356"/>
      <c r="K23" s="356"/>
      <c r="L23" s="356"/>
      <c r="M23" s="356"/>
      <c r="N23" s="356"/>
      <c r="O23" s="356"/>
      <c r="P23" s="368"/>
      <c r="Q23" s="367"/>
    </row>
    <row r="24" spans="1:259" ht="13.2">
      <c r="A24" s="356"/>
      <c r="B24" s="367"/>
      <c r="C24" s="356"/>
      <c r="D24" s="356"/>
      <c r="E24" s="356"/>
      <c r="F24" s="356"/>
      <c r="G24" s="356"/>
      <c r="H24" s="356"/>
      <c r="I24" s="356"/>
      <c r="J24" s="356"/>
      <c r="K24" s="356"/>
      <c r="L24" s="356"/>
      <c r="M24" s="356"/>
      <c r="N24" s="356"/>
      <c r="O24" s="356"/>
      <c r="P24" s="368"/>
      <c r="Q24" s="367"/>
    </row>
    <row r="25" spans="1:259" ht="13.2">
      <c r="A25" s="356"/>
      <c r="B25" s="367"/>
      <c r="C25" s="356"/>
      <c r="D25" s="356"/>
      <c r="E25" s="356"/>
      <c r="F25" s="356"/>
      <c r="G25" s="356"/>
      <c r="H25" s="356"/>
      <c r="I25" s="356"/>
      <c r="J25" s="356"/>
      <c r="K25" s="356"/>
      <c r="L25" s="356"/>
      <c r="M25" s="356"/>
      <c r="N25" s="356"/>
      <c r="O25" s="356"/>
      <c r="P25" s="368"/>
      <c r="Q25" s="367"/>
    </row>
    <row r="26" spans="1:259" ht="13.2">
      <c r="A26" s="356"/>
      <c r="B26" s="367"/>
      <c r="C26" s="356"/>
      <c r="D26" s="356"/>
      <c r="E26" s="356"/>
      <c r="F26" s="356"/>
      <c r="G26" s="356"/>
      <c r="H26" s="356"/>
      <c r="I26" s="356"/>
      <c r="J26" s="356"/>
      <c r="K26" s="356"/>
      <c r="L26" s="356"/>
      <c r="M26" s="356"/>
      <c r="N26" s="356"/>
      <c r="O26" s="356"/>
      <c r="P26" s="368"/>
      <c r="Q26" s="367"/>
    </row>
    <row r="27" spans="1:259" ht="13.2">
      <c r="A27" s="356"/>
      <c r="B27" s="367"/>
      <c r="C27" s="356"/>
      <c r="D27" s="356"/>
      <c r="E27" s="356"/>
      <c r="F27" s="356"/>
      <c r="G27" s="356"/>
      <c r="H27" s="356"/>
      <c r="I27" s="356"/>
      <c r="J27" s="356"/>
      <c r="K27" s="356"/>
      <c r="L27" s="356"/>
      <c r="M27" s="356"/>
      <c r="N27" s="356"/>
      <c r="O27" s="356"/>
      <c r="P27" s="368"/>
      <c r="Q27" s="367"/>
    </row>
    <row r="28" spans="1:259" ht="13.2">
      <c r="A28" s="356"/>
      <c r="B28" s="367"/>
      <c r="C28" s="356"/>
      <c r="D28" s="356"/>
      <c r="E28" s="356"/>
      <c r="F28" s="356"/>
      <c r="G28" s="356"/>
      <c r="H28" s="356"/>
      <c r="I28" s="356"/>
      <c r="J28" s="356"/>
      <c r="K28" s="356"/>
      <c r="L28" s="356"/>
      <c r="M28" s="356"/>
      <c r="N28" s="356"/>
      <c r="O28" s="356"/>
      <c r="P28" s="368"/>
      <c r="Q28" s="367"/>
    </row>
    <row r="29" spans="1:259" ht="13.2">
      <c r="A29" s="356"/>
      <c r="B29" s="367"/>
      <c r="C29" s="356"/>
      <c r="D29" s="356"/>
      <c r="E29" s="356"/>
      <c r="F29" s="356"/>
      <c r="G29" s="356"/>
      <c r="H29" s="356"/>
      <c r="I29" s="356"/>
      <c r="J29" s="356"/>
      <c r="K29" s="356"/>
      <c r="L29" s="356"/>
      <c r="M29" s="356"/>
      <c r="N29" s="356"/>
      <c r="O29" s="356"/>
      <c r="P29" s="368"/>
      <c r="Q29" s="367"/>
    </row>
    <row r="30" spans="1:259" ht="13.2">
      <c r="A30" s="356"/>
      <c r="B30" s="367"/>
      <c r="C30" s="356"/>
      <c r="D30" s="356"/>
      <c r="E30" s="356"/>
      <c r="F30" s="356"/>
      <c r="G30" s="356"/>
      <c r="H30" s="356"/>
      <c r="I30" s="356"/>
      <c r="J30" s="356"/>
      <c r="K30" s="356"/>
      <c r="L30" s="356"/>
      <c r="M30" s="356"/>
      <c r="N30" s="356"/>
      <c r="O30" s="356"/>
      <c r="P30" s="368"/>
      <c r="Q30" s="367"/>
    </row>
    <row r="31" spans="1:259" ht="13.2">
      <c r="A31" s="356"/>
      <c r="B31" s="367"/>
      <c r="C31" s="356"/>
      <c r="D31" s="356"/>
      <c r="E31" s="356"/>
      <c r="F31" s="356"/>
      <c r="G31" s="356"/>
      <c r="H31" s="356"/>
      <c r="I31" s="356"/>
      <c r="J31" s="356"/>
      <c r="K31" s="356"/>
      <c r="L31" s="356"/>
      <c r="M31" s="356"/>
      <c r="N31" s="356"/>
      <c r="O31" s="356"/>
      <c r="P31" s="368"/>
      <c r="Q31" s="367"/>
    </row>
    <row r="32" spans="1:259" ht="13.2">
      <c r="A32" s="356"/>
      <c r="B32" s="367"/>
      <c r="C32" s="356"/>
      <c r="D32" s="356"/>
      <c r="E32" s="356"/>
      <c r="F32" s="356"/>
      <c r="G32" s="356"/>
      <c r="H32" s="356"/>
      <c r="I32" s="356"/>
      <c r="J32" s="356"/>
      <c r="K32" s="356"/>
      <c r="L32" s="356"/>
      <c r="M32" s="356"/>
      <c r="N32" s="356"/>
      <c r="O32" s="356"/>
      <c r="P32" s="368"/>
      <c r="Q32" s="367"/>
    </row>
    <row r="33" spans="1:17" ht="13.2">
      <c r="A33" s="356"/>
      <c r="B33" s="367"/>
      <c r="C33" s="356"/>
      <c r="D33" s="356"/>
      <c r="E33" s="356"/>
      <c r="F33" s="356"/>
      <c r="G33" s="356"/>
      <c r="H33" s="356"/>
      <c r="I33" s="356"/>
      <c r="J33" s="356"/>
      <c r="K33" s="356"/>
      <c r="L33" s="356"/>
      <c r="M33" s="356"/>
      <c r="N33" s="356"/>
      <c r="O33" s="356"/>
      <c r="P33" s="368"/>
      <c r="Q33" s="367"/>
    </row>
    <row r="34" spans="1:17" ht="13.2">
      <c r="A34" s="356"/>
      <c r="B34" s="367"/>
      <c r="C34" s="356"/>
      <c r="D34" s="356"/>
      <c r="E34" s="356"/>
      <c r="F34" s="356"/>
      <c r="G34" s="356"/>
      <c r="H34" s="356"/>
      <c r="I34" s="356"/>
      <c r="J34" s="356"/>
      <c r="K34" s="356"/>
      <c r="L34" s="356"/>
      <c r="M34" s="356"/>
      <c r="N34" s="356"/>
      <c r="O34" s="356"/>
      <c r="P34" s="368"/>
      <c r="Q34" s="367"/>
    </row>
    <row r="35" spans="1:17" ht="13.2">
      <c r="A35" s="356"/>
      <c r="B35" s="367"/>
      <c r="C35" s="356"/>
      <c r="D35" s="356"/>
      <c r="E35" s="356"/>
      <c r="F35" s="356"/>
      <c r="G35" s="356"/>
      <c r="H35" s="356"/>
      <c r="I35" s="356"/>
      <c r="J35" s="356"/>
      <c r="K35" s="356"/>
      <c r="L35" s="356"/>
      <c r="M35" s="356"/>
      <c r="N35" s="356"/>
      <c r="O35" s="356"/>
      <c r="P35" s="368"/>
      <c r="Q35" s="367"/>
    </row>
    <row r="36" spans="1:17" ht="13.2">
      <c r="A36" s="356"/>
      <c r="B36" s="367"/>
      <c r="C36" s="356"/>
      <c r="D36" s="356"/>
      <c r="E36" s="356"/>
      <c r="F36" s="356"/>
      <c r="G36" s="356"/>
      <c r="H36" s="356"/>
      <c r="I36" s="356"/>
      <c r="J36" s="356"/>
      <c r="K36" s="356"/>
      <c r="L36" s="356"/>
      <c r="M36" s="356"/>
      <c r="N36" s="356"/>
      <c r="O36" s="356"/>
      <c r="P36" s="368"/>
      <c r="Q36" s="367"/>
    </row>
    <row r="37" spans="1:17" ht="13.2">
      <c r="A37" s="356"/>
      <c r="B37" s="367"/>
      <c r="C37" s="356"/>
      <c r="D37" s="356"/>
      <c r="E37" s="356"/>
      <c r="F37" s="356"/>
      <c r="G37" s="356"/>
      <c r="H37" s="356"/>
      <c r="I37" s="356"/>
      <c r="J37" s="356"/>
      <c r="K37" s="356"/>
      <c r="L37" s="356"/>
      <c r="M37" s="356"/>
      <c r="N37" s="356"/>
      <c r="O37" s="356"/>
      <c r="P37" s="368"/>
      <c r="Q37" s="367"/>
    </row>
    <row r="38" spans="1:17" ht="13.2">
      <c r="A38" s="356"/>
      <c r="B38" s="367"/>
      <c r="C38" s="356"/>
      <c r="D38" s="356"/>
      <c r="E38" s="356"/>
      <c r="F38" s="356"/>
      <c r="G38" s="356"/>
      <c r="H38" s="356"/>
      <c r="I38" s="356"/>
      <c r="J38" s="356"/>
      <c r="K38" s="356"/>
      <c r="L38" s="356"/>
      <c r="M38" s="356"/>
      <c r="N38" s="356"/>
      <c r="O38" s="356"/>
      <c r="P38" s="368"/>
      <c r="Q38" s="367"/>
    </row>
    <row r="39" spans="1:17" ht="13.2">
      <c r="A39" s="356"/>
      <c r="B39" s="370"/>
      <c r="C39" s="371"/>
      <c r="D39" s="371"/>
      <c r="E39" s="371"/>
      <c r="F39" s="371"/>
      <c r="G39" s="371"/>
      <c r="H39" s="371"/>
      <c r="I39" s="371"/>
      <c r="J39" s="371"/>
      <c r="K39" s="371"/>
      <c r="L39" s="371"/>
      <c r="M39" s="371"/>
      <c r="N39" s="371"/>
      <c r="O39" s="371"/>
      <c r="P39" s="372"/>
      <c r="Q39" s="367"/>
    </row>
    <row r="40" spans="1:17" ht="13.2">
      <c r="A40" s="356"/>
      <c r="B40" s="373"/>
      <c r="C40" s="357"/>
      <c r="D40" s="357"/>
      <c r="E40" s="357"/>
      <c r="F40" s="357"/>
      <c r="G40" s="357"/>
      <c r="H40" s="357"/>
      <c r="I40" s="357"/>
      <c r="J40" s="357"/>
      <c r="K40" s="357"/>
      <c r="L40" s="357"/>
      <c r="M40" s="357"/>
      <c r="N40" s="357"/>
      <c r="O40" s="357"/>
      <c r="P40" s="373"/>
      <c r="Q40" s="357"/>
    </row>
    <row r="41" spans="1:17" ht="16.2">
      <c r="B41" s="239" t="s">
        <v>564</v>
      </c>
      <c r="C41" s="240"/>
      <c r="D41" s="240"/>
      <c r="E41" s="240"/>
      <c r="F41" s="240"/>
      <c r="G41" s="240"/>
      <c r="H41" s="240"/>
      <c r="I41" s="240"/>
      <c r="J41" s="240"/>
      <c r="K41" s="240"/>
      <c r="L41" s="240"/>
      <c r="M41" s="240"/>
      <c r="N41" s="240"/>
      <c r="O41" s="240"/>
      <c r="P41" s="241"/>
    </row>
    <row r="42" spans="1:17" ht="13.2">
      <c r="B42" s="242"/>
      <c r="C42" s="238"/>
      <c r="D42" s="238"/>
      <c r="E42" s="238"/>
      <c r="F42" s="238"/>
      <c r="G42" s="374" t="s">
        <v>565</v>
      </c>
      <c r="H42" s="375"/>
      <c r="I42" s="376"/>
      <c r="J42" s="376"/>
      <c r="K42" s="376"/>
      <c r="L42" s="377"/>
      <c r="M42" s="377"/>
      <c r="N42" s="377"/>
      <c r="O42" s="377"/>
    </row>
    <row r="43" spans="1:17" ht="13.2">
      <c r="B43" s="242"/>
      <c r="C43" s="238"/>
      <c r="D43" s="238"/>
      <c r="E43" s="238"/>
      <c r="F43" s="238"/>
      <c r="G43" s="1252"/>
      <c r="H43" s="1252"/>
      <c r="I43" s="1252"/>
      <c r="J43" s="1252"/>
      <c r="K43" s="1252"/>
      <c r="L43" s="1252"/>
      <c r="M43" s="1252"/>
      <c r="N43" s="1252"/>
      <c r="O43" s="1252"/>
    </row>
    <row r="44" spans="1:17" ht="13.2">
      <c r="B44" s="242"/>
      <c r="C44" s="238"/>
      <c r="D44" s="238"/>
      <c r="E44" s="238"/>
      <c r="F44" s="238"/>
      <c r="G44" s="1252"/>
      <c r="H44" s="1252"/>
      <c r="I44" s="1252"/>
      <c r="J44" s="1252"/>
      <c r="K44" s="1252"/>
      <c r="L44" s="1252"/>
      <c r="M44" s="1252"/>
      <c r="N44" s="1252"/>
      <c r="O44" s="1252"/>
    </row>
    <row r="45" spans="1:17" ht="13.2">
      <c r="B45" s="242"/>
      <c r="C45" s="238"/>
      <c r="D45" s="238"/>
      <c r="E45" s="238"/>
      <c r="F45" s="238"/>
      <c r="G45" s="1252"/>
      <c r="H45" s="1252"/>
      <c r="I45" s="1252"/>
      <c r="J45" s="1252"/>
      <c r="K45" s="1252"/>
      <c r="L45" s="1252"/>
      <c r="M45" s="1252"/>
      <c r="N45" s="1252"/>
      <c r="O45" s="1252"/>
    </row>
    <row r="46" spans="1:17" ht="13.2">
      <c r="B46" s="242"/>
      <c r="C46" s="238"/>
      <c r="D46" s="238"/>
      <c r="E46" s="238"/>
      <c r="F46" s="238"/>
      <c r="G46" s="1252"/>
      <c r="H46" s="1252"/>
      <c r="I46" s="1252"/>
      <c r="J46" s="1252"/>
      <c r="K46" s="1252"/>
      <c r="L46" s="1252"/>
      <c r="M46" s="1252"/>
      <c r="N46" s="1252"/>
      <c r="O46" s="1252"/>
    </row>
    <row r="47" spans="1:17" ht="13.2">
      <c r="B47" s="242"/>
      <c r="C47" s="238"/>
      <c r="D47" s="238"/>
      <c r="E47" s="238"/>
      <c r="F47" s="238"/>
      <c r="G47" s="1252"/>
      <c r="H47" s="1252"/>
      <c r="I47" s="1252"/>
      <c r="J47" s="1252"/>
      <c r="K47" s="1252"/>
      <c r="L47" s="1252"/>
      <c r="M47" s="1252"/>
      <c r="N47" s="1252"/>
      <c r="O47" s="1252"/>
    </row>
    <row r="48" spans="1:17" ht="13.2">
      <c r="B48" s="242"/>
      <c r="C48" s="238"/>
      <c r="D48" s="238"/>
      <c r="E48" s="238"/>
      <c r="F48" s="238"/>
      <c r="G48" s="377"/>
      <c r="H48" s="378"/>
      <c r="I48" s="378"/>
      <c r="J48" s="378"/>
      <c r="K48" s="375"/>
      <c r="L48" s="375"/>
      <c r="M48" s="375"/>
      <c r="N48" s="375"/>
      <c r="O48" s="375"/>
    </row>
    <row r="49" spans="1:17" ht="13.2">
      <c r="B49" s="242"/>
      <c r="C49" s="238"/>
      <c r="D49" s="238"/>
      <c r="E49" s="238"/>
      <c r="F49" s="238"/>
      <c r="G49" s="375" t="s">
        <v>566</v>
      </c>
      <c r="H49" s="375"/>
      <c r="I49" s="375"/>
      <c r="J49" s="375"/>
      <c r="K49" s="375"/>
      <c r="L49" s="375"/>
      <c r="M49" s="375"/>
      <c r="N49" s="375"/>
      <c r="O49" s="375"/>
    </row>
    <row r="50" spans="1:17" ht="13.2">
      <c r="B50" s="242"/>
      <c r="C50" s="238"/>
      <c r="D50" s="238"/>
      <c r="E50" s="238"/>
      <c r="F50" s="238"/>
      <c r="G50" s="1253"/>
      <c r="H50" s="1253"/>
      <c r="I50" s="1253"/>
      <c r="J50" s="1253"/>
      <c r="K50" s="379" t="s">
        <v>567</v>
      </c>
      <c r="L50" s="379" t="s">
        <v>568</v>
      </c>
      <c r="M50" s="380" t="s">
        <v>569</v>
      </c>
      <c r="N50" s="380" t="s">
        <v>570</v>
      </c>
      <c r="O50" s="380" t="s">
        <v>571</v>
      </c>
    </row>
    <row r="51" spans="1:17" ht="13.2">
      <c r="B51" s="242"/>
      <c r="C51" s="238"/>
      <c r="D51" s="238"/>
      <c r="E51" s="238"/>
      <c r="F51" s="238"/>
      <c r="G51" s="1246" t="s">
        <v>572</v>
      </c>
      <c r="H51" s="1246"/>
      <c r="I51" s="1254" t="s">
        <v>573</v>
      </c>
      <c r="J51" s="1254"/>
      <c r="K51" s="1249"/>
      <c r="L51" s="1249"/>
      <c r="M51" s="1249"/>
      <c r="N51" s="1249"/>
      <c r="O51" s="1249"/>
    </row>
    <row r="52" spans="1:17" ht="13.2">
      <c r="B52" s="242"/>
      <c r="C52" s="238"/>
      <c r="D52" s="238"/>
      <c r="E52" s="238"/>
      <c r="F52" s="238"/>
      <c r="G52" s="1246"/>
      <c r="H52" s="1246"/>
      <c r="I52" s="1254"/>
      <c r="J52" s="1254"/>
      <c r="K52" s="1250"/>
      <c r="L52" s="1250"/>
      <c r="M52" s="1250"/>
      <c r="N52" s="1250"/>
      <c r="O52" s="1250"/>
    </row>
    <row r="53" spans="1:17" ht="13.2">
      <c r="A53" s="381"/>
      <c r="B53" s="242"/>
      <c r="C53" s="238"/>
      <c r="D53" s="238"/>
      <c r="E53" s="238"/>
      <c r="F53" s="238"/>
      <c r="G53" s="1246"/>
      <c r="H53" s="1246"/>
      <c r="I53" s="1244" t="s">
        <v>574</v>
      </c>
      <c r="J53" s="1244"/>
      <c r="K53" s="1255"/>
      <c r="L53" s="1255"/>
      <c r="M53" s="1255"/>
      <c r="N53" s="1255"/>
      <c r="O53" s="1255"/>
    </row>
    <row r="54" spans="1:17" ht="13.2">
      <c r="A54" s="381"/>
      <c r="B54" s="242"/>
      <c r="C54" s="238"/>
      <c r="D54" s="238"/>
      <c r="E54" s="238"/>
      <c r="F54" s="238"/>
      <c r="G54" s="1246"/>
      <c r="H54" s="1246"/>
      <c r="I54" s="1244"/>
      <c r="J54" s="1244"/>
      <c r="K54" s="1248"/>
      <c r="L54" s="1248"/>
      <c r="M54" s="1248"/>
      <c r="N54" s="1248"/>
      <c r="O54" s="1248"/>
    </row>
    <row r="55" spans="1:17" ht="13.2">
      <c r="A55" s="381"/>
      <c r="B55" s="242"/>
      <c r="C55" s="238"/>
      <c r="D55" s="238"/>
      <c r="E55" s="238"/>
      <c r="F55" s="238"/>
      <c r="G55" s="1244" t="s">
        <v>575</v>
      </c>
      <c r="H55" s="1244"/>
      <c r="I55" s="1244" t="s">
        <v>573</v>
      </c>
      <c r="J55" s="1244"/>
      <c r="K55" s="1249"/>
      <c r="L55" s="1249"/>
      <c r="M55" s="1249"/>
      <c r="N55" s="1249"/>
      <c r="O55" s="1249"/>
    </row>
    <row r="56" spans="1:17" ht="13.2">
      <c r="A56" s="381"/>
      <c r="B56" s="242"/>
      <c r="C56" s="238"/>
      <c r="D56" s="238"/>
      <c r="E56" s="238"/>
      <c r="F56" s="238"/>
      <c r="G56" s="1244"/>
      <c r="H56" s="1244"/>
      <c r="I56" s="1244"/>
      <c r="J56" s="1244"/>
      <c r="K56" s="1250"/>
      <c r="L56" s="1250"/>
      <c r="M56" s="1250"/>
      <c r="N56" s="1250"/>
      <c r="O56" s="1250"/>
    </row>
    <row r="57" spans="1:17" s="381" customFormat="1" ht="13.2">
      <c r="B57" s="382"/>
      <c r="C57" s="383"/>
      <c r="D57" s="383"/>
      <c r="E57" s="383"/>
      <c r="F57" s="383"/>
      <c r="G57" s="1244"/>
      <c r="H57" s="1244"/>
      <c r="I57" s="1242" t="s">
        <v>574</v>
      </c>
      <c r="J57" s="1242"/>
      <c r="K57" s="1251"/>
      <c r="L57" s="1251"/>
      <c r="M57" s="1251"/>
      <c r="N57" s="1251"/>
      <c r="O57" s="1251"/>
      <c r="P57" s="384"/>
      <c r="Q57" s="382"/>
    </row>
    <row r="58" spans="1:17" s="381" customFormat="1" ht="13.2">
      <c r="A58" s="237"/>
      <c r="B58" s="382"/>
      <c r="C58" s="383"/>
      <c r="D58" s="383"/>
      <c r="E58" s="383"/>
      <c r="F58" s="383"/>
      <c r="G58" s="1244"/>
      <c r="H58" s="1244"/>
      <c r="I58" s="1242"/>
      <c r="J58" s="1242"/>
      <c r="K58" s="1248"/>
      <c r="L58" s="1248"/>
      <c r="M58" s="1248"/>
      <c r="N58" s="1248"/>
      <c r="O58" s="1248"/>
      <c r="P58" s="384"/>
      <c r="Q58" s="382"/>
    </row>
    <row r="59" spans="1:17" s="381" customFormat="1" ht="13.2">
      <c r="A59" s="237"/>
      <c r="B59" s="382"/>
      <c r="C59" s="383"/>
      <c r="D59" s="383"/>
      <c r="E59" s="383"/>
      <c r="F59" s="383"/>
      <c r="G59" s="383"/>
      <c r="H59" s="383"/>
      <c r="I59" s="383"/>
      <c r="J59" s="383"/>
      <c r="K59" s="385"/>
      <c r="L59" s="385"/>
      <c r="M59" s="385"/>
      <c r="N59" s="385"/>
      <c r="O59" s="385"/>
      <c r="P59" s="384"/>
      <c r="Q59" s="382"/>
    </row>
    <row r="60" spans="1:17" s="381" customFormat="1" ht="13.2">
      <c r="A60" s="237"/>
      <c r="B60" s="382"/>
      <c r="C60" s="383"/>
      <c r="D60" s="383"/>
      <c r="E60" s="383"/>
      <c r="F60" s="383"/>
      <c r="G60" s="383"/>
      <c r="H60" s="383"/>
      <c r="I60" s="383"/>
      <c r="J60" s="383"/>
      <c r="K60" s="385"/>
      <c r="L60" s="385"/>
      <c r="M60" s="385"/>
      <c r="N60" s="385"/>
      <c r="O60" s="385"/>
      <c r="P60" s="384"/>
      <c r="Q60" s="382"/>
    </row>
    <row r="61" spans="1:17" s="381" customFormat="1" ht="13.2">
      <c r="A61" s="237"/>
      <c r="B61" s="386"/>
      <c r="C61" s="387"/>
      <c r="D61" s="387"/>
      <c r="E61" s="387"/>
      <c r="F61" s="387"/>
      <c r="G61" s="387"/>
      <c r="H61" s="387"/>
      <c r="I61" s="387"/>
      <c r="J61" s="387"/>
      <c r="K61" s="387"/>
      <c r="L61" s="387"/>
      <c r="M61" s="388"/>
      <c r="N61" s="388"/>
      <c r="O61" s="388"/>
      <c r="P61" s="389"/>
      <c r="Q61" s="382"/>
    </row>
    <row r="62" spans="1:17" ht="13.2">
      <c r="B62" s="390"/>
      <c r="C62" s="390"/>
      <c r="D62" s="390"/>
      <c r="E62" s="390"/>
      <c r="F62" s="390"/>
      <c r="G62" s="390"/>
      <c r="H62" s="390"/>
      <c r="I62" s="390"/>
      <c r="J62" s="390"/>
      <c r="K62" s="390"/>
      <c r="L62" s="390"/>
      <c r="M62" s="390"/>
      <c r="N62" s="390"/>
      <c r="O62" s="390"/>
      <c r="P62" s="390"/>
      <c r="Q62" s="238"/>
    </row>
    <row r="63" spans="1:17" ht="16.2">
      <c r="B63" s="295" t="s">
        <v>576</v>
      </c>
      <c r="C63" s="238"/>
      <c r="D63" s="238"/>
      <c r="E63" s="238"/>
      <c r="F63" s="238"/>
      <c r="G63" s="238"/>
      <c r="H63" s="238"/>
      <c r="I63" s="238"/>
      <c r="J63" s="238"/>
      <c r="K63" s="238"/>
      <c r="L63" s="238"/>
      <c r="M63" s="238"/>
      <c r="N63" s="238"/>
      <c r="O63" s="238"/>
    </row>
    <row r="64" spans="1:17" ht="13.2">
      <c r="B64" s="242"/>
      <c r="C64" s="238"/>
      <c r="D64" s="238"/>
      <c r="E64" s="238"/>
      <c r="F64" s="238"/>
      <c r="G64" s="391" t="s">
        <v>565</v>
      </c>
      <c r="I64" s="392"/>
      <c r="J64" s="392"/>
      <c r="K64" s="392"/>
      <c r="L64" s="392"/>
      <c r="M64" s="392"/>
      <c r="N64" s="393"/>
      <c r="O64" s="392"/>
    </row>
    <row r="65" spans="2:30" ht="13.2">
      <c r="B65" s="242"/>
      <c r="C65" s="238"/>
      <c r="D65" s="238"/>
      <c r="E65" s="238"/>
      <c r="F65" s="238"/>
      <c r="G65" s="1245" t="s">
        <v>577</v>
      </c>
      <c r="H65" s="1245"/>
      <c r="I65" s="1245"/>
      <c r="J65" s="1245"/>
      <c r="K65" s="1245"/>
      <c r="L65" s="1245"/>
      <c r="M65" s="1245"/>
      <c r="N65" s="1245"/>
      <c r="O65" s="1245"/>
    </row>
    <row r="66" spans="2:30" ht="13.2">
      <c r="B66" s="242"/>
      <c r="C66" s="238"/>
      <c r="D66" s="238"/>
      <c r="E66" s="238"/>
      <c r="F66" s="238"/>
      <c r="G66" s="1245"/>
      <c r="H66" s="1245"/>
      <c r="I66" s="1245"/>
      <c r="J66" s="1245"/>
      <c r="K66" s="1245"/>
      <c r="L66" s="1245"/>
      <c r="M66" s="1245"/>
      <c r="N66" s="1245"/>
      <c r="O66" s="1245"/>
    </row>
    <row r="67" spans="2:30" ht="13.2">
      <c r="B67" s="242"/>
      <c r="C67" s="238"/>
      <c r="D67" s="238"/>
      <c r="E67" s="238"/>
      <c r="F67" s="238"/>
      <c r="G67" s="1245"/>
      <c r="H67" s="1245"/>
      <c r="I67" s="1245"/>
      <c r="J67" s="1245"/>
      <c r="K67" s="1245"/>
      <c r="L67" s="1245"/>
      <c r="M67" s="1245"/>
      <c r="N67" s="1245"/>
      <c r="O67" s="1245"/>
    </row>
    <row r="68" spans="2:30" ht="13.2">
      <c r="B68" s="242"/>
      <c r="C68" s="238"/>
      <c r="D68" s="238"/>
      <c r="E68" s="238"/>
      <c r="F68" s="238"/>
      <c r="G68" s="1245"/>
      <c r="H68" s="1245"/>
      <c r="I68" s="1245"/>
      <c r="J68" s="1245"/>
      <c r="K68" s="1245"/>
      <c r="L68" s="1245"/>
      <c r="M68" s="1245"/>
      <c r="N68" s="1245"/>
      <c r="O68" s="1245"/>
    </row>
    <row r="69" spans="2:30" ht="13.2">
      <c r="B69" s="242"/>
      <c r="C69" s="238"/>
      <c r="D69" s="238"/>
      <c r="E69" s="238"/>
      <c r="F69" s="238"/>
      <c r="G69" s="1245"/>
      <c r="H69" s="1245"/>
      <c r="I69" s="1245"/>
      <c r="J69" s="1245"/>
      <c r="K69" s="1245"/>
      <c r="L69" s="1245"/>
      <c r="M69" s="1245"/>
      <c r="N69" s="1245"/>
      <c r="O69" s="1245"/>
    </row>
    <row r="70" spans="2:30" ht="13.2">
      <c r="B70" s="242"/>
      <c r="C70" s="238"/>
      <c r="D70" s="238"/>
      <c r="E70" s="238"/>
      <c r="F70" s="238"/>
      <c r="G70" s="238"/>
      <c r="H70" s="394"/>
      <c r="I70" s="394"/>
      <c r="J70" s="395"/>
      <c r="K70" s="395"/>
      <c r="L70" s="396"/>
      <c r="M70" s="395"/>
      <c r="N70" s="396"/>
      <c r="O70" s="397"/>
    </row>
    <row r="71" spans="2:30" ht="13.2">
      <c r="B71" s="242"/>
      <c r="C71" s="238"/>
      <c r="D71" s="238"/>
      <c r="E71" s="238"/>
      <c r="F71" s="238"/>
      <c r="G71" s="398" t="s">
        <v>578</v>
      </c>
      <c r="I71" s="399"/>
      <c r="J71" s="395"/>
      <c r="K71" s="395"/>
      <c r="L71" s="396"/>
      <c r="M71" s="395"/>
      <c r="N71" s="396"/>
      <c r="O71" s="397"/>
    </row>
    <row r="72" spans="2:30" ht="13.2">
      <c r="B72" s="242"/>
      <c r="C72" s="238"/>
      <c r="D72" s="238"/>
      <c r="E72" s="238"/>
      <c r="F72" s="238"/>
      <c r="G72" s="1244"/>
      <c r="H72" s="1244"/>
      <c r="I72" s="1244"/>
      <c r="J72" s="1244"/>
      <c r="K72" s="400" t="s">
        <v>567</v>
      </c>
      <c r="L72" s="400" t="s">
        <v>568</v>
      </c>
      <c r="M72" s="401" t="s">
        <v>569</v>
      </c>
      <c r="N72" s="401" t="s">
        <v>570</v>
      </c>
      <c r="O72" s="401" t="s">
        <v>571</v>
      </c>
    </row>
    <row r="73" spans="2:30" ht="13.2">
      <c r="B73" s="242"/>
      <c r="C73" s="238"/>
      <c r="D73" s="238"/>
      <c r="E73" s="238"/>
      <c r="F73" s="238"/>
      <c r="G73" s="1246" t="s">
        <v>572</v>
      </c>
      <c r="H73" s="1246"/>
      <c r="I73" s="1246" t="s">
        <v>573</v>
      </c>
      <c r="J73" s="1246"/>
      <c r="K73" s="1241">
        <v>241.1</v>
      </c>
      <c r="L73" s="1241">
        <v>239.1</v>
      </c>
      <c r="M73" s="1241">
        <v>229.8</v>
      </c>
      <c r="N73" s="1241">
        <v>223.1</v>
      </c>
      <c r="O73" s="1241">
        <v>228</v>
      </c>
      <c r="S73" s="237">
        <v>9.9</v>
      </c>
    </row>
    <row r="74" spans="2:30" ht="13.2">
      <c r="B74" s="242"/>
      <c r="C74" s="238"/>
      <c r="D74" s="238"/>
      <c r="E74" s="238"/>
      <c r="F74" s="238"/>
      <c r="G74" s="1246"/>
      <c r="H74" s="1246"/>
      <c r="I74" s="1246"/>
      <c r="J74" s="1246"/>
      <c r="K74" s="1241"/>
      <c r="L74" s="1241"/>
      <c r="M74" s="1241"/>
      <c r="N74" s="1241"/>
      <c r="O74" s="1241"/>
    </row>
    <row r="75" spans="2:30" ht="13.2">
      <c r="B75" s="242"/>
      <c r="C75" s="238"/>
      <c r="D75" s="238"/>
      <c r="E75" s="238"/>
      <c r="F75" s="238"/>
      <c r="G75" s="1246"/>
      <c r="H75" s="1246"/>
      <c r="I75" s="1244" t="s">
        <v>579</v>
      </c>
      <c r="J75" s="1244"/>
      <c r="K75" s="1247">
        <v>15</v>
      </c>
      <c r="L75" s="1247">
        <v>14.9</v>
      </c>
      <c r="M75" s="1247">
        <v>14.5</v>
      </c>
      <c r="N75" s="1247">
        <v>14</v>
      </c>
      <c r="O75" s="1247">
        <v>13.5</v>
      </c>
      <c r="U75" s="237">
        <v>81.2</v>
      </c>
      <c r="W75" s="237">
        <v>87.2</v>
      </c>
      <c r="Y75" s="237">
        <v>99.8</v>
      </c>
      <c r="AA75" s="237">
        <v>109.5</v>
      </c>
      <c r="AC75" s="237">
        <v>115.2</v>
      </c>
    </row>
    <row r="76" spans="2:30" ht="13.2">
      <c r="B76" s="242"/>
      <c r="C76" s="238"/>
      <c r="D76" s="238"/>
      <c r="E76" s="238"/>
      <c r="F76" s="238"/>
      <c r="G76" s="1246"/>
      <c r="H76" s="1246"/>
      <c r="I76" s="1244"/>
      <c r="J76" s="1244"/>
      <c r="K76" s="1248"/>
      <c r="L76" s="1248"/>
      <c r="M76" s="1248"/>
      <c r="N76" s="1248"/>
      <c r="O76" s="1248"/>
    </row>
    <row r="77" spans="2:30" ht="13.2">
      <c r="B77" s="242"/>
      <c r="C77" s="238"/>
      <c r="D77" s="238"/>
      <c r="E77" s="238"/>
      <c r="F77" s="238"/>
      <c r="G77" s="1244" t="s">
        <v>575</v>
      </c>
      <c r="H77" s="1244"/>
      <c r="I77" s="1244" t="s">
        <v>573</v>
      </c>
      <c r="J77" s="1244"/>
      <c r="K77" s="1241">
        <v>234.7</v>
      </c>
      <c r="L77" s="1241">
        <v>224.2</v>
      </c>
      <c r="M77" s="1241">
        <v>209.6</v>
      </c>
      <c r="N77" s="1241">
        <v>196.3</v>
      </c>
      <c r="O77" s="1241">
        <v>196.2</v>
      </c>
      <c r="R77" s="237">
        <v>12.3</v>
      </c>
      <c r="T77" s="237">
        <v>11.1</v>
      </c>
    </row>
    <row r="78" spans="2:30" ht="13.2">
      <c r="B78" s="242"/>
      <c r="C78" s="238"/>
      <c r="D78" s="238"/>
      <c r="E78" s="238"/>
      <c r="F78" s="238"/>
      <c r="G78" s="1244"/>
      <c r="H78" s="1244"/>
      <c r="I78" s="1244"/>
      <c r="J78" s="1244"/>
      <c r="K78" s="1241"/>
      <c r="L78" s="1241"/>
      <c r="M78" s="1241"/>
      <c r="N78" s="1241"/>
      <c r="O78" s="1241"/>
    </row>
    <row r="79" spans="2:30" ht="13.2">
      <c r="B79" s="242"/>
      <c r="C79" s="238"/>
      <c r="D79" s="238"/>
      <c r="E79" s="238"/>
      <c r="F79" s="238"/>
      <c r="G79" s="1244"/>
      <c r="H79" s="1244"/>
      <c r="I79" s="1242" t="s">
        <v>579</v>
      </c>
      <c r="J79" s="1242"/>
      <c r="K79" s="1243">
        <v>14.3</v>
      </c>
      <c r="L79" s="1243">
        <v>14.4</v>
      </c>
      <c r="M79" s="1243">
        <v>14.3</v>
      </c>
      <c r="N79" s="1243">
        <v>14</v>
      </c>
      <c r="O79" s="1243">
        <v>13.3</v>
      </c>
      <c r="V79" s="237">
        <v>53.5</v>
      </c>
      <c r="X79" s="237">
        <v>48.2</v>
      </c>
      <c r="Z79" s="237">
        <v>34.200000000000003</v>
      </c>
      <c r="AB79" s="237">
        <v>30.3</v>
      </c>
      <c r="AD79" s="237">
        <v>28.9</v>
      </c>
    </row>
    <row r="80" spans="2:30" ht="13.2">
      <c r="B80" s="242"/>
      <c r="C80" s="238"/>
      <c r="D80" s="238"/>
      <c r="E80" s="238"/>
      <c r="F80" s="238"/>
      <c r="G80" s="1244"/>
      <c r="H80" s="1244"/>
      <c r="I80" s="1242"/>
      <c r="J80" s="1242"/>
      <c r="K80" s="1243"/>
      <c r="L80" s="1243"/>
      <c r="M80" s="1243"/>
      <c r="N80" s="1243"/>
      <c r="O80" s="1243"/>
    </row>
    <row r="81" spans="2:17" ht="13.2">
      <c r="B81" s="242"/>
      <c r="C81" s="238"/>
      <c r="D81" s="238"/>
      <c r="E81" s="238"/>
      <c r="F81" s="238"/>
      <c r="G81" s="238"/>
      <c r="H81" s="238"/>
      <c r="I81" s="238"/>
      <c r="J81" s="238"/>
      <c r="K81" s="238"/>
      <c r="L81" s="238"/>
      <c r="M81" s="238"/>
      <c r="N81" s="238"/>
      <c r="O81" s="238"/>
    </row>
    <row r="82" spans="2:17" ht="16.2">
      <c r="B82" s="242"/>
      <c r="C82" s="238"/>
      <c r="D82" s="238"/>
      <c r="E82" s="238"/>
      <c r="F82" s="238"/>
      <c r="G82" s="238"/>
      <c r="H82" s="238"/>
      <c r="I82" s="238"/>
      <c r="J82" s="238"/>
      <c r="K82" s="402"/>
      <c r="L82" s="402"/>
      <c r="M82" s="402"/>
      <c r="N82" s="402"/>
      <c r="O82" s="402"/>
    </row>
    <row r="83" spans="2:17" ht="13.2">
      <c r="B83" s="328"/>
      <c r="C83" s="294"/>
      <c r="D83" s="294"/>
      <c r="E83" s="294"/>
      <c r="F83" s="294"/>
      <c r="G83" s="294"/>
      <c r="H83" s="294"/>
      <c r="I83" s="294"/>
      <c r="J83" s="294"/>
      <c r="K83" s="294"/>
      <c r="L83" s="294"/>
      <c r="M83" s="294"/>
      <c r="N83" s="294"/>
      <c r="O83" s="294"/>
      <c r="P83" s="329"/>
    </row>
    <row r="84" spans="2:17" ht="13.2">
      <c r="H84" s="238"/>
      <c r="I84" s="238"/>
      <c r="J84" s="238"/>
      <c r="K84" s="238"/>
      <c r="L84" s="238"/>
      <c r="M84" s="238"/>
      <c r="N84" s="238"/>
      <c r="O84" s="238"/>
      <c r="P84" s="238"/>
      <c r="Q84" s="238"/>
    </row>
    <row r="85" spans="2:17" ht="13.2">
      <c r="B85" s="238"/>
      <c r="C85" s="238"/>
      <c r="D85" s="238"/>
      <c r="E85" s="238"/>
      <c r="F85" s="238"/>
      <c r="G85" s="238"/>
      <c r="H85" s="238"/>
      <c r="I85" s="238"/>
      <c r="J85" s="238"/>
      <c r="K85" s="238"/>
      <c r="L85" s="238"/>
      <c r="M85" s="238"/>
      <c r="N85" s="238"/>
      <c r="O85" s="238"/>
      <c r="P85" s="238"/>
      <c r="Q85" s="238"/>
    </row>
    <row r="86" spans="2:17" ht="13.2" hidden="1">
      <c r="B86" s="238"/>
      <c r="C86" s="238"/>
      <c r="D86" s="238"/>
      <c r="E86" s="238"/>
      <c r="F86" s="238"/>
      <c r="G86" s="238"/>
      <c r="H86" s="238"/>
      <c r="I86" s="238"/>
      <c r="J86" s="238"/>
      <c r="K86" s="238"/>
      <c r="L86" s="238"/>
      <c r="M86" s="238"/>
      <c r="N86" s="238"/>
      <c r="O86" s="238"/>
      <c r="P86" s="238"/>
      <c r="Q86" s="238"/>
    </row>
    <row r="87" spans="2:17" ht="13.2" hidden="1">
      <c r="B87" s="238"/>
      <c r="C87" s="238"/>
      <c r="D87" s="238"/>
      <c r="E87" s="238"/>
      <c r="F87" s="238"/>
      <c r="G87" s="238"/>
      <c r="H87" s="238"/>
      <c r="I87" s="238"/>
      <c r="J87" s="238"/>
      <c r="K87" s="403"/>
      <c r="L87" s="238"/>
      <c r="M87" s="238"/>
      <c r="N87" s="238"/>
      <c r="O87" s="238"/>
      <c r="P87" s="238"/>
      <c r="Q87" s="238"/>
    </row>
    <row r="88" spans="2:17" ht="13.2" hidden="1">
      <c r="B88" s="238"/>
      <c r="C88" s="238"/>
      <c r="D88" s="238"/>
      <c r="E88" s="238"/>
      <c r="F88" s="238"/>
      <c r="G88" s="238"/>
      <c r="H88" s="238"/>
      <c r="I88" s="238"/>
      <c r="J88" s="238"/>
      <c r="K88" s="238"/>
      <c r="L88" s="238"/>
      <c r="M88" s="238"/>
      <c r="N88" s="238"/>
      <c r="O88" s="238"/>
      <c r="P88" s="238"/>
      <c r="Q88" s="238"/>
    </row>
    <row r="89" spans="2:17" ht="13.2" hidden="1">
      <c r="B89" s="238"/>
      <c r="C89" s="238"/>
      <c r="D89" s="238"/>
      <c r="E89" s="238"/>
      <c r="F89" s="238"/>
      <c r="G89" s="238"/>
      <c r="H89" s="238"/>
      <c r="I89" s="238"/>
      <c r="J89" s="238"/>
      <c r="K89" s="238"/>
      <c r="L89" s="238"/>
      <c r="M89" s="238"/>
      <c r="N89" s="238"/>
      <c r="O89" s="238"/>
      <c r="P89" s="238"/>
      <c r="Q89" s="238"/>
    </row>
    <row r="90" spans="2:17" ht="13.2" hidden="1">
      <c r="B90" s="238"/>
      <c r="C90" s="238"/>
      <c r="D90" s="238"/>
      <c r="E90" s="238"/>
      <c r="F90" s="238"/>
      <c r="G90" s="238"/>
      <c r="H90" s="238"/>
      <c r="I90" s="238"/>
      <c r="J90" s="238"/>
      <c r="K90" s="238"/>
      <c r="L90" s="238"/>
      <c r="M90" s="238"/>
      <c r="N90" s="238"/>
      <c r="O90" s="238"/>
      <c r="P90" s="238"/>
      <c r="Q90" s="238"/>
    </row>
    <row r="91" spans="2:17" ht="13.2" hidden="1">
      <c r="B91" s="238"/>
      <c r="C91" s="238"/>
      <c r="D91" s="238"/>
      <c r="E91" s="238"/>
      <c r="F91" s="238"/>
      <c r="G91" s="238"/>
      <c r="H91" s="238"/>
      <c r="I91" s="238"/>
      <c r="J91" s="238"/>
      <c r="K91" s="238"/>
      <c r="L91" s="238"/>
      <c r="M91" s="238"/>
      <c r="N91" s="238"/>
      <c r="O91" s="238"/>
      <c r="P91" s="238"/>
      <c r="Q91" s="238"/>
    </row>
    <row r="92" spans="2:17" ht="13.5" hidden="1" customHeight="1">
      <c r="B92" s="238"/>
      <c r="C92" s="238"/>
      <c r="D92" s="238"/>
      <c r="E92" s="238"/>
      <c r="F92" s="238"/>
      <c r="G92" s="238"/>
      <c r="H92" s="238"/>
      <c r="I92" s="238"/>
      <c r="J92" s="238"/>
      <c r="K92" s="238"/>
      <c r="L92" s="238"/>
      <c r="M92" s="238"/>
      <c r="N92" s="238"/>
      <c r="O92" s="238"/>
      <c r="P92" s="238"/>
      <c r="Q92" s="238"/>
    </row>
    <row r="93" spans="2:17" ht="13.5" hidden="1" customHeight="1">
      <c r="B93" s="238"/>
      <c r="C93" s="238"/>
      <c r="D93" s="238"/>
      <c r="E93" s="238"/>
      <c r="F93" s="238"/>
      <c r="G93" s="238"/>
      <c r="H93" s="238"/>
      <c r="I93" s="238"/>
      <c r="J93" s="238"/>
      <c r="K93" s="238"/>
      <c r="L93" s="238"/>
      <c r="M93" s="238"/>
      <c r="N93" s="238"/>
      <c r="O93" s="238"/>
      <c r="P93" s="238"/>
      <c r="Q93" s="238"/>
    </row>
    <row r="94" spans="2:17" ht="13.5" hidden="1" customHeight="1">
      <c r="B94" s="238"/>
      <c r="C94" s="238"/>
      <c r="D94" s="238"/>
      <c r="E94" s="238"/>
      <c r="F94" s="238"/>
      <c r="G94" s="238"/>
      <c r="H94" s="238"/>
      <c r="I94" s="238"/>
      <c r="J94" s="238"/>
      <c r="K94" s="238"/>
      <c r="L94" s="238"/>
      <c r="M94" s="238"/>
      <c r="N94" s="238"/>
      <c r="O94" s="238"/>
      <c r="P94" s="238"/>
      <c r="Q94" s="238"/>
    </row>
    <row r="95" spans="2:17" ht="13.5" hidden="1" customHeight="1">
      <c r="B95" s="238"/>
      <c r="C95" s="238"/>
      <c r="D95" s="238"/>
      <c r="E95" s="238"/>
      <c r="F95" s="238"/>
      <c r="G95" s="238"/>
      <c r="H95" s="238"/>
      <c r="I95" s="238"/>
      <c r="J95" s="238"/>
      <c r="K95" s="238"/>
      <c r="L95" s="238"/>
      <c r="M95" s="238"/>
      <c r="N95" s="238"/>
      <c r="O95" s="238"/>
      <c r="P95" s="238"/>
      <c r="Q95" s="238"/>
    </row>
    <row r="96" spans="2:17" ht="13.5" hidden="1" customHeight="1">
      <c r="B96" s="238"/>
      <c r="C96" s="238"/>
      <c r="D96" s="238"/>
      <c r="E96" s="238"/>
      <c r="F96" s="238"/>
      <c r="G96" s="238"/>
      <c r="H96" s="238"/>
      <c r="I96" s="238"/>
      <c r="J96" s="238"/>
      <c r="K96" s="238"/>
      <c r="L96" s="238"/>
      <c r="M96" s="238"/>
      <c r="N96" s="238"/>
      <c r="O96" s="238"/>
      <c r="P96" s="238"/>
      <c r="Q96" s="238"/>
    </row>
    <row r="97" spans="2:17" ht="13.5" hidden="1" customHeight="1">
      <c r="B97" s="238"/>
      <c r="C97" s="238"/>
      <c r="D97" s="238"/>
      <c r="E97" s="238"/>
      <c r="F97" s="238"/>
      <c r="G97" s="238"/>
      <c r="H97" s="238"/>
      <c r="I97" s="238"/>
      <c r="J97" s="238"/>
      <c r="K97" s="238"/>
      <c r="L97" s="238"/>
      <c r="M97" s="238"/>
      <c r="N97" s="238"/>
      <c r="O97" s="238"/>
      <c r="P97" s="238"/>
      <c r="Q97" s="238"/>
    </row>
    <row r="98" spans="2:17" ht="13.5" hidden="1" customHeight="1">
      <c r="B98" s="238"/>
      <c r="C98" s="238"/>
      <c r="D98" s="238"/>
      <c r="E98" s="238"/>
      <c r="F98" s="238"/>
      <c r="G98" s="238"/>
      <c r="H98" s="238"/>
      <c r="I98" s="238"/>
      <c r="J98" s="238"/>
      <c r="K98" s="238"/>
      <c r="L98" s="238"/>
      <c r="M98" s="238"/>
      <c r="N98" s="238"/>
      <c r="O98" s="238"/>
      <c r="P98" s="238"/>
      <c r="Q98" s="238"/>
    </row>
    <row r="99" spans="2:17" ht="13.5" hidden="1" customHeight="1">
      <c r="B99" s="238"/>
      <c r="C99" s="238"/>
      <c r="D99" s="238"/>
      <c r="E99" s="238"/>
      <c r="F99" s="238"/>
      <c r="G99" s="238"/>
      <c r="H99" s="238"/>
      <c r="I99" s="238"/>
      <c r="J99" s="238"/>
      <c r="K99" s="238"/>
      <c r="L99" s="238"/>
      <c r="M99" s="238"/>
      <c r="N99" s="238"/>
      <c r="O99" s="238"/>
      <c r="P99" s="238"/>
      <c r="Q99" s="238"/>
    </row>
    <row r="100" spans="2:17" ht="13.5" hidden="1" customHeight="1">
      <c r="B100" s="238"/>
      <c r="C100" s="238"/>
      <c r="D100" s="238"/>
      <c r="E100" s="238"/>
      <c r="F100" s="238"/>
      <c r="G100" s="238"/>
      <c r="H100" s="238"/>
      <c r="I100" s="238"/>
      <c r="J100" s="238"/>
      <c r="K100" s="238"/>
      <c r="L100" s="238"/>
      <c r="M100" s="238"/>
      <c r="N100" s="238"/>
      <c r="O100" s="238"/>
      <c r="P100" s="238"/>
      <c r="Q100" s="238"/>
    </row>
    <row r="101" spans="2:17" ht="13.5" hidden="1" customHeight="1">
      <c r="B101" s="238"/>
      <c r="C101" s="238"/>
      <c r="D101" s="238"/>
      <c r="E101" s="238"/>
      <c r="F101" s="238"/>
      <c r="G101" s="238"/>
      <c r="H101" s="238"/>
      <c r="I101" s="238"/>
      <c r="J101" s="238"/>
      <c r="K101" s="238"/>
      <c r="L101" s="238"/>
      <c r="M101" s="238"/>
      <c r="N101" s="238"/>
      <c r="O101" s="238"/>
      <c r="P101" s="238"/>
      <c r="Q101" s="238"/>
    </row>
    <row r="102" spans="2:17" ht="13.5" hidden="1" customHeight="1">
      <c r="B102" s="238"/>
      <c r="C102" s="238"/>
      <c r="D102" s="238"/>
      <c r="E102" s="238"/>
      <c r="F102" s="238"/>
      <c r="G102" s="238"/>
      <c r="H102" s="238"/>
      <c r="I102" s="238"/>
      <c r="J102" s="238"/>
      <c r="K102" s="238"/>
      <c r="L102" s="238"/>
      <c r="M102" s="238"/>
      <c r="N102" s="238"/>
      <c r="O102" s="238"/>
      <c r="P102" s="238"/>
      <c r="Q102" s="238"/>
    </row>
    <row r="103" spans="2:17" ht="13.5" hidden="1" customHeight="1">
      <c r="B103" s="238"/>
      <c r="C103" s="238"/>
      <c r="D103" s="238"/>
      <c r="E103" s="238"/>
      <c r="F103" s="238"/>
      <c r="G103" s="238"/>
      <c r="H103" s="238"/>
      <c r="I103" s="238"/>
      <c r="J103" s="238"/>
      <c r="K103" s="238"/>
      <c r="L103" s="238"/>
      <c r="M103" s="238"/>
      <c r="N103" s="238"/>
      <c r="O103" s="238"/>
      <c r="P103" s="238"/>
      <c r="Q103" s="238"/>
    </row>
    <row r="104" spans="2:17" ht="13.5" hidden="1" customHeight="1">
      <c r="B104" s="238"/>
      <c r="C104" s="238"/>
      <c r="D104" s="238"/>
      <c r="E104" s="238"/>
      <c r="F104" s="238"/>
      <c r="G104" s="238"/>
      <c r="H104" s="238"/>
      <c r="I104" s="238"/>
      <c r="J104" s="238"/>
      <c r="K104" s="238"/>
      <c r="L104" s="238"/>
      <c r="M104" s="238"/>
      <c r="N104" s="238"/>
      <c r="O104" s="238"/>
      <c r="P104" s="238"/>
      <c r="Q104" s="238"/>
    </row>
    <row r="105" spans="2:17" ht="13.5" hidden="1" customHeight="1">
      <c r="B105" s="238"/>
      <c r="C105" s="238"/>
      <c r="D105" s="238"/>
      <c r="E105" s="238"/>
      <c r="F105" s="238"/>
      <c r="G105" s="238"/>
      <c r="H105" s="238"/>
      <c r="I105" s="238"/>
      <c r="J105" s="238"/>
      <c r="K105" s="238"/>
      <c r="L105" s="238"/>
      <c r="M105" s="238"/>
      <c r="N105" s="238"/>
      <c r="O105" s="238"/>
      <c r="P105" s="238"/>
      <c r="Q105" s="238"/>
    </row>
    <row r="106" spans="2:17" ht="13.5" hidden="1" customHeight="1">
      <c r="B106" s="238"/>
      <c r="C106" s="238"/>
      <c r="D106" s="238"/>
      <c r="E106" s="238"/>
      <c r="F106" s="238"/>
      <c r="G106" s="238"/>
      <c r="H106" s="238"/>
      <c r="I106" s="238"/>
      <c r="J106" s="238"/>
      <c r="K106" s="238"/>
      <c r="L106" s="238"/>
      <c r="M106" s="238"/>
      <c r="N106" s="238"/>
      <c r="O106" s="238"/>
      <c r="P106" s="238"/>
      <c r="Q106" s="238"/>
    </row>
    <row r="107" spans="2:17" ht="13.5" hidden="1" customHeight="1">
      <c r="B107" s="238"/>
      <c r="C107" s="238"/>
      <c r="D107" s="238"/>
      <c r="E107" s="238"/>
      <c r="F107" s="238"/>
      <c r="G107" s="238"/>
      <c r="H107" s="238"/>
      <c r="I107" s="238"/>
      <c r="J107" s="238"/>
      <c r="K107" s="238"/>
      <c r="L107" s="238"/>
      <c r="M107" s="238"/>
      <c r="N107" s="238"/>
      <c r="O107" s="238"/>
      <c r="P107" s="238"/>
      <c r="Q107" s="238"/>
    </row>
    <row r="108" spans="2:17" ht="13.5" hidden="1" customHeight="1">
      <c r="B108" s="238"/>
      <c r="C108" s="238"/>
      <c r="D108" s="238"/>
      <c r="E108" s="238"/>
      <c r="F108" s="238"/>
      <c r="G108" s="238"/>
      <c r="H108" s="238"/>
      <c r="I108" s="238"/>
      <c r="J108" s="238"/>
      <c r="K108" s="238"/>
      <c r="L108" s="238"/>
      <c r="M108" s="238"/>
      <c r="N108" s="238"/>
      <c r="O108" s="238"/>
      <c r="P108" s="238"/>
      <c r="Q108" s="238"/>
    </row>
    <row r="109" spans="2:17" ht="13.5" hidden="1" customHeight="1">
      <c r="B109" s="238"/>
      <c r="C109" s="238"/>
      <c r="D109" s="238"/>
      <c r="E109" s="238"/>
      <c r="F109" s="238"/>
      <c r="G109" s="238"/>
      <c r="H109" s="238"/>
      <c r="I109" s="238"/>
      <c r="J109" s="238"/>
      <c r="K109" s="238"/>
      <c r="L109" s="238"/>
      <c r="M109" s="238"/>
      <c r="N109" s="238"/>
      <c r="O109" s="238"/>
      <c r="P109" s="238"/>
      <c r="Q109" s="238"/>
    </row>
    <row r="110" spans="2:17" ht="13.5" hidden="1" customHeight="1">
      <c r="B110" s="238"/>
      <c r="C110" s="238"/>
      <c r="D110" s="238"/>
      <c r="E110" s="238"/>
      <c r="F110" s="238"/>
      <c r="G110" s="238"/>
      <c r="H110" s="238"/>
      <c r="I110" s="238"/>
      <c r="J110" s="238"/>
      <c r="K110" s="238"/>
      <c r="L110" s="238"/>
      <c r="M110" s="238"/>
      <c r="N110" s="238"/>
      <c r="O110" s="238"/>
      <c r="P110" s="238"/>
      <c r="Q110" s="238"/>
    </row>
    <row r="111" spans="2:17" ht="13.5" hidden="1" customHeight="1">
      <c r="B111" s="238"/>
      <c r="C111" s="238"/>
      <c r="D111" s="238"/>
      <c r="E111" s="238"/>
      <c r="F111" s="238"/>
      <c r="G111" s="238"/>
      <c r="H111" s="238"/>
      <c r="I111" s="238"/>
      <c r="J111" s="238"/>
      <c r="K111" s="238"/>
      <c r="L111" s="238"/>
      <c r="M111" s="238"/>
      <c r="N111" s="238"/>
      <c r="O111" s="238"/>
      <c r="P111" s="238"/>
      <c r="Q111" s="238"/>
    </row>
    <row r="112" spans="2:17" ht="13.5" hidden="1" customHeight="1">
      <c r="B112" s="238"/>
      <c r="C112" s="238"/>
      <c r="D112" s="238"/>
      <c r="E112" s="238"/>
      <c r="F112" s="238"/>
      <c r="G112" s="238"/>
      <c r="H112" s="238"/>
      <c r="I112" s="238"/>
      <c r="J112" s="238"/>
      <c r="K112" s="238"/>
      <c r="L112" s="238"/>
      <c r="M112" s="238"/>
      <c r="N112" s="238"/>
      <c r="O112" s="238"/>
      <c r="P112" s="238"/>
      <c r="Q112" s="238"/>
    </row>
    <row r="113" spans="2:17" ht="13.5" hidden="1" customHeight="1">
      <c r="B113" s="238"/>
      <c r="C113" s="238"/>
      <c r="D113" s="238"/>
      <c r="E113" s="238"/>
      <c r="F113" s="238"/>
      <c r="G113" s="238"/>
      <c r="H113" s="238"/>
      <c r="I113" s="238"/>
      <c r="J113" s="238"/>
      <c r="K113" s="238"/>
      <c r="L113" s="238"/>
      <c r="M113" s="238"/>
      <c r="N113" s="238"/>
      <c r="O113" s="238"/>
      <c r="P113" s="238"/>
      <c r="Q113" s="238"/>
    </row>
    <row r="114" spans="2:17" ht="13.5" hidden="1" customHeight="1">
      <c r="B114" s="238"/>
      <c r="C114" s="238"/>
      <c r="D114" s="238"/>
      <c r="E114" s="238"/>
      <c r="F114" s="238"/>
      <c r="G114" s="238"/>
      <c r="H114" s="238"/>
      <c r="I114" s="238"/>
      <c r="J114" s="238"/>
      <c r="K114" s="238"/>
      <c r="L114" s="238"/>
      <c r="M114" s="238"/>
      <c r="N114" s="238"/>
      <c r="O114" s="238"/>
      <c r="P114" s="238"/>
      <c r="Q114" s="238"/>
    </row>
    <row r="115" spans="2:17" ht="13.5" hidden="1" customHeight="1">
      <c r="B115" s="238"/>
      <c r="C115" s="238"/>
      <c r="D115" s="238"/>
      <c r="E115" s="238"/>
      <c r="F115" s="238"/>
      <c r="G115" s="238"/>
      <c r="H115" s="238"/>
      <c r="I115" s="238"/>
      <c r="J115" s="238"/>
      <c r="K115" s="238"/>
      <c r="L115" s="238"/>
      <c r="M115" s="238"/>
      <c r="N115" s="238"/>
      <c r="O115" s="238"/>
      <c r="P115" s="238"/>
      <c r="Q115" s="238"/>
    </row>
    <row r="116" spans="2:17" ht="13.5" hidden="1" customHeight="1">
      <c r="B116" s="238"/>
      <c r="C116" s="238"/>
      <c r="D116" s="238"/>
      <c r="E116" s="238"/>
      <c r="F116" s="238"/>
      <c r="G116" s="238"/>
      <c r="H116" s="238"/>
      <c r="I116" s="238"/>
      <c r="J116" s="238"/>
      <c r="K116" s="238"/>
      <c r="L116" s="238"/>
      <c r="M116" s="238"/>
      <c r="N116" s="238"/>
      <c r="O116" s="238"/>
      <c r="P116" s="238"/>
      <c r="Q116" s="238"/>
    </row>
    <row r="117" spans="2:17" ht="13.5" hidden="1" customHeight="1">
      <c r="B117" s="238"/>
      <c r="C117" s="238"/>
      <c r="D117" s="238"/>
      <c r="E117" s="238"/>
      <c r="F117" s="238"/>
      <c r="G117" s="238"/>
      <c r="H117" s="238"/>
      <c r="I117" s="238"/>
      <c r="J117" s="238"/>
      <c r="K117" s="238"/>
      <c r="L117" s="238"/>
      <c r="M117" s="238"/>
      <c r="N117" s="238"/>
      <c r="O117" s="238"/>
      <c r="P117" s="238"/>
      <c r="Q117" s="238"/>
    </row>
    <row r="118" spans="2:17" ht="13.5" hidden="1" customHeight="1">
      <c r="B118" s="238"/>
      <c r="C118" s="238"/>
      <c r="D118" s="238"/>
      <c r="E118" s="238"/>
      <c r="F118" s="238"/>
      <c r="G118" s="238"/>
      <c r="H118" s="238"/>
      <c r="I118" s="238"/>
      <c r="J118" s="238"/>
      <c r="K118" s="238"/>
      <c r="L118" s="238"/>
      <c r="M118" s="238"/>
      <c r="N118" s="238"/>
      <c r="O118" s="238"/>
      <c r="P118" s="238"/>
      <c r="Q118" s="238"/>
    </row>
    <row r="119" spans="2:17" ht="13.5" hidden="1" customHeight="1">
      <c r="B119" s="238"/>
      <c r="C119" s="238"/>
      <c r="D119" s="238"/>
      <c r="E119" s="238"/>
      <c r="F119" s="238"/>
      <c r="G119" s="238"/>
      <c r="H119" s="238"/>
      <c r="I119" s="238"/>
      <c r="J119" s="238"/>
      <c r="K119" s="238"/>
      <c r="L119" s="238"/>
      <c r="M119" s="238"/>
      <c r="N119" s="238"/>
      <c r="O119" s="238"/>
      <c r="P119" s="238"/>
      <c r="Q119" s="238"/>
    </row>
    <row r="120" spans="2:17" ht="13.5" hidden="1" customHeight="1">
      <c r="B120" s="238"/>
      <c r="C120" s="238"/>
      <c r="D120" s="238"/>
      <c r="E120" s="238"/>
      <c r="F120" s="238"/>
      <c r="G120" s="238"/>
      <c r="H120" s="238"/>
      <c r="I120" s="238"/>
      <c r="J120" s="238"/>
      <c r="K120" s="238"/>
      <c r="L120" s="238"/>
      <c r="M120" s="238"/>
      <c r="N120" s="238"/>
      <c r="O120" s="238"/>
      <c r="P120" s="238"/>
      <c r="Q120" s="238"/>
    </row>
    <row r="121" spans="2:17" ht="13.5" hidden="1" customHeight="1">
      <c r="B121" s="238"/>
      <c r="C121" s="238"/>
      <c r="D121" s="238"/>
      <c r="E121" s="238"/>
      <c r="F121" s="238"/>
      <c r="G121" s="238"/>
      <c r="H121" s="238"/>
      <c r="I121" s="238"/>
      <c r="J121" s="238"/>
      <c r="K121" s="238"/>
      <c r="L121" s="238"/>
      <c r="M121" s="238"/>
      <c r="N121" s="238"/>
      <c r="O121" s="238"/>
      <c r="P121" s="238"/>
      <c r="Q121" s="238"/>
    </row>
    <row r="122" spans="2:17" ht="13.5" hidden="1" customHeight="1">
      <c r="B122" s="238"/>
      <c r="C122" s="238"/>
      <c r="D122" s="238"/>
      <c r="E122" s="238"/>
      <c r="F122" s="238"/>
      <c r="G122" s="238"/>
      <c r="H122" s="238"/>
      <c r="I122" s="238"/>
      <c r="J122" s="238"/>
      <c r="K122" s="238"/>
      <c r="L122" s="238"/>
      <c r="M122" s="238"/>
      <c r="N122" s="238"/>
      <c r="O122" s="238"/>
      <c r="P122" s="238"/>
      <c r="Q122" s="238"/>
    </row>
    <row r="123" spans="2:17" ht="13.5" hidden="1" customHeight="1">
      <c r="B123" s="238"/>
      <c r="C123" s="238"/>
      <c r="D123" s="238"/>
      <c r="E123" s="238"/>
      <c r="F123" s="238"/>
      <c r="G123" s="238"/>
      <c r="H123" s="238"/>
      <c r="I123" s="238"/>
      <c r="J123" s="238"/>
      <c r="K123" s="238"/>
      <c r="L123" s="238"/>
      <c r="M123" s="238"/>
      <c r="N123" s="238"/>
      <c r="O123" s="238"/>
      <c r="P123" s="238"/>
      <c r="Q123" s="238"/>
    </row>
    <row r="124" spans="2:17" ht="13.5" hidden="1" customHeight="1">
      <c r="B124" s="238"/>
      <c r="C124" s="238"/>
      <c r="D124" s="238"/>
      <c r="E124" s="238"/>
      <c r="F124" s="238"/>
      <c r="G124" s="238"/>
      <c r="H124" s="238"/>
      <c r="I124" s="238"/>
      <c r="J124" s="238"/>
      <c r="K124" s="238"/>
      <c r="L124" s="238"/>
      <c r="M124" s="238"/>
      <c r="N124" s="238"/>
      <c r="O124" s="238"/>
      <c r="P124" s="238"/>
      <c r="Q124" s="238"/>
    </row>
    <row r="125" spans="2:17" ht="13.5" hidden="1" customHeight="1">
      <c r="B125" s="238"/>
      <c r="C125" s="238"/>
      <c r="D125" s="238"/>
      <c r="E125" s="238"/>
      <c r="F125" s="238"/>
      <c r="G125" s="238"/>
      <c r="H125" s="238"/>
      <c r="I125" s="238"/>
      <c r="J125" s="238"/>
      <c r="K125" s="238"/>
      <c r="L125" s="238"/>
      <c r="M125" s="238"/>
      <c r="N125" s="238"/>
      <c r="O125" s="238"/>
      <c r="P125" s="238"/>
      <c r="Q125" s="238"/>
    </row>
    <row r="126" spans="2:17" ht="13.5" hidden="1" customHeight="1">
      <c r="B126" s="238"/>
      <c r="C126" s="238"/>
      <c r="D126" s="238"/>
      <c r="E126" s="238"/>
      <c r="F126" s="238"/>
      <c r="G126" s="238"/>
      <c r="H126" s="238"/>
      <c r="I126" s="238"/>
      <c r="J126" s="238"/>
      <c r="K126" s="238"/>
      <c r="L126" s="238"/>
      <c r="M126" s="238"/>
      <c r="N126" s="238"/>
      <c r="O126" s="238"/>
      <c r="P126" s="238"/>
      <c r="Q126" s="238"/>
    </row>
    <row r="127" spans="2:17" ht="13.5" hidden="1" customHeight="1">
      <c r="B127" s="238"/>
      <c r="C127" s="238"/>
      <c r="D127" s="238"/>
      <c r="E127" s="238"/>
      <c r="F127" s="238"/>
      <c r="G127" s="238"/>
      <c r="H127" s="238"/>
      <c r="I127" s="238"/>
      <c r="J127" s="238"/>
      <c r="K127" s="238"/>
      <c r="L127" s="238"/>
      <c r="M127" s="238"/>
      <c r="N127" s="238"/>
      <c r="O127" s="238"/>
      <c r="P127" s="238"/>
      <c r="Q127" s="238"/>
    </row>
    <row r="128" spans="2:17" ht="13.5" hidden="1" customHeight="1">
      <c r="B128" s="238"/>
      <c r="C128" s="238"/>
      <c r="D128" s="238"/>
      <c r="E128" s="238"/>
      <c r="F128" s="238"/>
      <c r="G128" s="238"/>
      <c r="H128" s="238"/>
      <c r="I128" s="238"/>
      <c r="J128" s="238"/>
      <c r="K128" s="238"/>
      <c r="L128" s="238"/>
      <c r="M128" s="238"/>
      <c r="N128" s="238"/>
      <c r="O128" s="238"/>
      <c r="P128" s="238"/>
      <c r="Q128" s="238"/>
    </row>
    <row r="129" spans="2:17" ht="13.5" hidden="1" customHeight="1">
      <c r="B129" s="238"/>
      <c r="C129" s="238"/>
      <c r="D129" s="238"/>
      <c r="E129" s="238"/>
      <c r="F129" s="238"/>
      <c r="G129" s="238"/>
      <c r="H129" s="238"/>
      <c r="I129" s="238"/>
      <c r="J129" s="238"/>
      <c r="K129" s="238"/>
      <c r="L129" s="238"/>
      <c r="M129" s="238"/>
      <c r="N129" s="238"/>
      <c r="O129" s="238"/>
      <c r="P129" s="238"/>
      <c r="Q129" s="238"/>
    </row>
    <row r="130" spans="2:17" ht="13.5" hidden="1" customHeight="1">
      <c r="B130" s="238"/>
      <c r="C130" s="238"/>
      <c r="D130" s="238"/>
      <c r="E130" s="238"/>
      <c r="F130" s="238"/>
      <c r="G130" s="238"/>
      <c r="H130" s="238"/>
      <c r="I130" s="238"/>
      <c r="J130" s="238"/>
      <c r="K130" s="238"/>
      <c r="L130" s="238"/>
      <c r="M130" s="238"/>
      <c r="N130" s="238"/>
      <c r="O130" s="238"/>
      <c r="P130" s="238"/>
      <c r="Q130" s="238"/>
    </row>
    <row r="131" spans="2:17" ht="13.5" hidden="1" customHeight="1">
      <c r="B131" s="238"/>
      <c r="C131" s="238"/>
      <c r="D131" s="238"/>
      <c r="E131" s="238"/>
      <c r="F131" s="238"/>
      <c r="G131" s="238"/>
      <c r="H131" s="238"/>
      <c r="I131" s="238"/>
      <c r="J131" s="238"/>
      <c r="K131" s="238"/>
      <c r="L131" s="238"/>
      <c r="M131" s="238"/>
      <c r="N131" s="238"/>
      <c r="O131" s="238"/>
      <c r="P131" s="238"/>
      <c r="Q131" s="238"/>
    </row>
    <row r="132" spans="2:17" ht="13.5" hidden="1" customHeight="1">
      <c r="B132" s="238"/>
      <c r="C132" s="238"/>
      <c r="D132" s="238"/>
      <c r="E132" s="238"/>
      <c r="F132" s="238"/>
      <c r="G132" s="238"/>
      <c r="H132" s="238"/>
      <c r="I132" s="238"/>
      <c r="J132" s="238"/>
      <c r="K132" s="238"/>
      <c r="L132" s="238"/>
      <c r="M132" s="238"/>
      <c r="N132" s="238"/>
      <c r="O132" s="238"/>
      <c r="P132" s="238"/>
      <c r="Q132" s="238"/>
    </row>
    <row r="133" spans="2:17" ht="13.5" hidden="1" customHeight="1">
      <c r="B133" s="238"/>
      <c r="C133" s="238"/>
      <c r="D133" s="238"/>
      <c r="E133" s="238"/>
      <c r="F133" s="238"/>
      <c r="G133" s="238"/>
      <c r="H133" s="238"/>
      <c r="I133" s="238"/>
      <c r="J133" s="238"/>
      <c r="K133" s="238"/>
      <c r="L133" s="238"/>
      <c r="M133" s="238"/>
      <c r="N133" s="238"/>
      <c r="O133" s="238"/>
      <c r="P133" s="238"/>
      <c r="Q133" s="238"/>
    </row>
    <row r="134" spans="2:17" ht="13.5" hidden="1" customHeight="1">
      <c r="B134" s="238"/>
      <c r="C134" s="238"/>
      <c r="D134" s="238"/>
      <c r="E134" s="238"/>
      <c r="F134" s="238"/>
      <c r="G134" s="238"/>
      <c r="H134" s="238"/>
      <c r="I134" s="238"/>
      <c r="J134" s="238"/>
      <c r="K134" s="238"/>
      <c r="L134" s="238"/>
      <c r="M134" s="238"/>
      <c r="N134" s="238"/>
      <c r="O134" s="238"/>
      <c r="P134" s="238"/>
      <c r="Q134" s="238"/>
    </row>
    <row r="135" spans="2:17" ht="13.5" hidden="1" customHeight="1">
      <c r="B135" s="238"/>
      <c r="C135" s="238"/>
      <c r="D135" s="238"/>
      <c r="E135" s="238"/>
      <c r="F135" s="238"/>
      <c r="G135" s="238"/>
      <c r="H135" s="238"/>
      <c r="I135" s="238"/>
      <c r="J135" s="238"/>
      <c r="K135" s="238"/>
      <c r="L135" s="238"/>
      <c r="M135" s="238"/>
      <c r="N135" s="238"/>
      <c r="O135" s="238"/>
      <c r="P135" s="238"/>
      <c r="Q135" s="238"/>
    </row>
    <row r="136" spans="2:17" ht="13.5" hidden="1" customHeight="1">
      <c r="B136" s="238"/>
      <c r="C136" s="238"/>
      <c r="D136" s="238"/>
      <c r="E136" s="238"/>
      <c r="F136" s="238"/>
      <c r="G136" s="238"/>
      <c r="H136" s="238"/>
      <c r="I136" s="238"/>
      <c r="J136" s="238"/>
      <c r="K136" s="238"/>
      <c r="L136" s="238"/>
      <c r="M136" s="238"/>
      <c r="N136" s="238"/>
      <c r="O136" s="238"/>
      <c r="P136" s="238"/>
      <c r="Q136" s="238"/>
    </row>
    <row r="137" spans="2:17" ht="13.5" hidden="1" customHeight="1">
      <c r="B137" s="238"/>
      <c r="C137" s="238"/>
      <c r="D137" s="238"/>
      <c r="E137" s="238"/>
      <c r="F137" s="238"/>
      <c r="G137" s="238"/>
      <c r="H137" s="238"/>
      <c r="I137" s="238"/>
      <c r="J137" s="238"/>
      <c r="K137" s="238"/>
      <c r="L137" s="238"/>
      <c r="M137" s="238"/>
      <c r="N137" s="238"/>
      <c r="O137" s="238"/>
      <c r="P137" s="238"/>
      <c r="Q137" s="238"/>
    </row>
    <row r="138" spans="2:17" ht="13.5" hidden="1" customHeight="1">
      <c r="B138" s="238"/>
      <c r="C138" s="238"/>
      <c r="D138" s="238"/>
      <c r="E138" s="238"/>
      <c r="F138" s="238"/>
      <c r="G138" s="238"/>
      <c r="H138" s="238"/>
      <c r="I138" s="238"/>
      <c r="J138" s="238"/>
      <c r="K138" s="238"/>
      <c r="L138" s="238"/>
      <c r="M138" s="238"/>
      <c r="N138" s="238"/>
      <c r="O138" s="238"/>
      <c r="P138" s="238"/>
      <c r="Q138" s="238"/>
    </row>
    <row r="139" spans="2:17" ht="13.5" hidden="1" customHeight="1">
      <c r="B139" s="238"/>
      <c r="C139" s="238"/>
      <c r="D139" s="238"/>
      <c r="E139" s="238"/>
      <c r="F139" s="238"/>
      <c r="G139" s="238"/>
      <c r="H139" s="238"/>
      <c r="I139" s="238"/>
      <c r="J139" s="238"/>
      <c r="K139" s="238"/>
      <c r="L139" s="238"/>
      <c r="M139" s="238"/>
      <c r="N139" s="238"/>
      <c r="O139" s="238"/>
      <c r="P139" s="238"/>
      <c r="Q139" s="238"/>
    </row>
    <row r="140" spans="2:17" ht="13.5" hidden="1" customHeight="1">
      <c r="B140" s="238"/>
      <c r="C140" s="238"/>
      <c r="D140" s="238"/>
      <c r="E140" s="238"/>
      <c r="F140" s="238"/>
      <c r="G140" s="238"/>
      <c r="H140" s="238"/>
      <c r="I140" s="238"/>
      <c r="J140" s="238"/>
      <c r="K140" s="238"/>
      <c r="L140" s="238"/>
      <c r="M140" s="238"/>
      <c r="N140" s="238"/>
      <c r="O140" s="238"/>
      <c r="P140" s="238"/>
      <c r="Q140" s="238"/>
    </row>
    <row r="141" spans="2:17" ht="13.5" hidden="1" customHeight="1">
      <c r="B141" s="238"/>
      <c r="C141" s="238"/>
      <c r="D141" s="238"/>
      <c r="E141" s="238"/>
      <c r="F141" s="238"/>
      <c r="G141" s="238"/>
      <c r="H141" s="238"/>
      <c r="I141" s="238"/>
      <c r="J141" s="238"/>
      <c r="K141" s="238"/>
      <c r="L141" s="238"/>
      <c r="M141" s="238"/>
      <c r="N141" s="238"/>
      <c r="O141" s="238"/>
      <c r="P141" s="238"/>
      <c r="Q141" s="238"/>
    </row>
    <row r="142" spans="2:17" ht="13.5" hidden="1" customHeight="1">
      <c r="B142" s="238"/>
      <c r="C142" s="238"/>
      <c r="D142" s="238"/>
      <c r="E142" s="238"/>
      <c r="F142" s="238"/>
      <c r="G142" s="238"/>
      <c r="H142" s="238"/>
      <c r="I142" s="238"/>
      <c r="J142" s="238"/>
      <c r="K142" s="238"/>
      <c r="L142" s="238"/>
      <c r="M142" s="238"/>
      <c r="N142" s="238"/>
      <c r="O142" s="238"/>
      <c r="P142" s="238"/>
      <c r="Q142" s="238"/>
    </row>
    <row r="143" spans="2:17" ht="13.5" hidden="1" customHeight="1">
      <c r="B143" s="238"/>
      <c r="C143" s="238"/>
      <c r="D143" s="238"/>
      <c r="E143" s="238"/>
      <c r="F143" s="238"/>
      <c r="G143" s="238"/>
      <c r="H143" s="238"/>
      <c r="I143" s="238"/>
      <c r="J143" s="238"/>
      <c r="K143" s="238"/>
      <c r="L143" s="238"/>
      <c r="M143" s="238"/>
      <c r="N143" s="238"/>
      <c r="O143" s="238"/>
      <c r="P143" s="238"/>
      <c r="Q143" s="238"/>
    </row>
    <row r="144" spans="2:17" ht="13.5" hidden="1" customHeight="1">
      <c r="B144" s="238"/>
      <c r="C144" s="238"/>
      <c r="D144" s="238"/>
      <c r="E144" s="238"/>
      <c r="F144" s="238"/>
      <c r="G144" s="238"/>
      <c r="H144" s="238"/>
      <c r="I144" s="238"/>
      <c r="J144" s="238"/>
      <c r="K144" s="238"/>
      <c r="L144" s="238"/>
      <c r="M144" s="238"/>
      <c r="N144" s="238"/>
      <c r="O144" s="238"/>
      <c r="P144" s="238"/>
      <c r="Q144" s="238"/>
    </row>
    <row r="145" spans="2:17" ht="13.5" hidden="1" customHeight="1">
      <c r="B145" s="238"/>
      <c r="C145" s="238"/>
      <c r="D145" s="238"/>
      <c r="E145" s="238"/>
      <c r="F145" s="238"/>
      <c r="G145" s="238"/>
      <c r="H145" s="238"/>
      <c r="I145" s="238"/>
      <c r="J145" s="238"/>
      <c r="K145" s="238"/>
      <c r="L145" s="238"/>
      <c r="M145" s="238"/>
      <c r="N145" s="238"/>
      <c r="O145" s="238"/>
      <c r="P145" s="238"/>
      <c r="Q145" s="238"/>
    </row>
    <row r="146" spans="2:17" ht="13.5" hidden="1" customHeight="1">
      <c r="B146" s="238"/>
      <c r="C146" s="238"/>
      <c r="D146" s="238"/>
      <c r="E146" s="238"/>
      <c r="F146" s="238"/>
      <c r="G146" s="238"/>
      <c r="H146" s="238"/>
      <c r="I146" s="238"/>
      <c r="J146" s="238"/>
      <c r="K146" s="238"/>
      <c r="L146" s="238"/>
      <c r="M146" s="238"/>
      <c r="N146" s="238"/>
      <c r="O146" s="238"/>
      <c r="P146" s="238"/>
      <c r="Q146" s="238"/>
    </row>
    <row r="147" spans="2:17" ht="13.5" hidden="1" customHeight="1">
      <c r="B147" s="238"/>
      <c r="C147" s="238"/>
      <c r="D147" s="238"/>
      <c r="E147" s="238"/>
      <c r="F147" s="238"/>
      <c r="G147" s="238"/>
      <c r="H147" s="238"/>
      <c r="I147" s="238"/>
      <c r="J147" s="238"/>
      <c r="K147" s="238"/>
      <c r="L147" s="238"/>
      <c r="M147" s="238"/>
      <c r="N147" s="238"/>
      <c r="O147" s="238"/>
      <c r="P147" s="238"/>
      <c r="Q147" s="238"/>
    </row>
    <row r="148" spans="2:17" ht="13.5" hidden="1" customHeight="1">
      <c r="B148" s="238"/>
      <c r="C148" s="238"/>
      <c r="D148" s="238"/>
      <c r="E148" s="238"/>
      <c r="F148" s="238"/>
      <c r="G148" s="238"/>
      <c r="H148" s="238"/>
      <c r="I148" s="238"/>
      <c r="J148" s="238"/>
      <c r="K148" s="238"/>
      <c r="L148" s="238"/>
      <c r="M148" s="238"/>
      <c r="N148" s="238"/>
      <c r="O148" s="238"/>
      <c r="P148" s="238"/>
      <c r="Q148" s="238"/>
    </row>
    <row r="149" spans="2:17" ht="13.5" hidden="1" customHeight="1">
      <c r="B149" s="238"/>
      <c r="C149" s="238"/>
      <c r="D149" s="238"/>
      <c r="E149" s="238"/>
      <c r="F149" s="238"/>
      <c r="G149" s="238"/>
      <c r="H149" s="238"/>
      <c r="I149" s="238"/>
      <c r="J149" s="238"/>
      <c r="K149" s="238"/>
      <c r="L149" s="238"/>
      <c r="M149" s="238"/>
      <c r="N149" s="238"/>
      <c r="O149" s="238"/>
      <c r="P149" s="238"/>
      <c r="Q149" s="238"/>
    </row>
    <row r="150" spans="2:17" ht="13.5" hidden="1" customHeight="1">
      <c r="B150" s="238"/>
      <c r="C150" s="238"/>
      <c r="D150" s="238"/>
      <c r="E150" s="238"/>
      <c r="F150" s="238"/>
      <c r="G150" s="238"/>
      <c r="H150" s="238"/>
      <c r="I150" s="238"/>
      <c r="J150" s="238"/>
      <c r="K150" s="238"/>
      <c r="L150" s="238"/>
      <c r="M150" s="238"/>
      <c r="N150" s="238"/>
      <c r="O150" s="238"/>
      <c r="P150" s="238"/>
      <c r="Q150" s="238"/>
    </row>
    <row r="151" spans="2:17" ht="13.5" hidden="1" customHeight="1">
      <c r="B151" s="238"/>
      <c r="C151" s="238"/>
      <c r="D151" s="238"/>
      <c r="E151" s="238"/>
      <c r="F151" s="238"/>
      <c r="G151" s="238"/>
      <c r="H151" s="238"/>
      <c r="I151" s="238"/>
      <c r="J151" s="238"/>
      <c r="K151" s="238"/>
      <c r="L151" s="238"/>
      <c r="M151" s="238"/>
      <c r="N151" s="238"/>
      <c r="O151" s="238"/>
      <c r="P151" s="238"/>
      <c r="Q151" s="238"/>
    </row>
    <row r="152" spans="2:17" ht="13.5" hidden="1" customHeight="1">
      <c r="B152" s="238"/>
      <c r="C152" s="238"/>
      <c r="D152" s="238"/>
      <c r="E152" s="238"/>
      <c r="F152" s="238"/>
      <c r="G152" s="238"/>
      <c r="H152" s="238"/>
      <c r="I152" s="238"/>
      <c r="J152" s="238"/>
      <c r="K152" s="238"/>
      <c r="L152" s="238"/>
      <c r="M152" s="238"/>
      <c r="N152" s="238"/>
      <c r="O152" s="238"/>
      <c r="P152" s="238"/>
      <c r="Q152" s="238"/>
    </row>
    <row r="153" spans="2:17" ht="13.5" hidden="1" customHeight="1">
      <c r="B153" s="238"/>
      <c r="C153" s="238"/>
      <c r="D153" s="238"/>
      <c r="E153" s="238"/>
      <c r="F153" s="238"/>
      <c r="G153" s="238"/>
      <c r="H153" s="238"/>
      <c r="I153" s="238"/>
      <c r="J153" s="238"/>
      <c r="K153" s="238"/>
      <c r="L153" s="238"/>
      <c r="M153" s="238"/>
      <c r="N153" s="238"/>
      <c r="O153" s="238"/>
      <c r="P153" s="238"/>
      <c r="Q153" s="238"/>
    </row>
    <row r="154" spans="2:17" ht="13.5" hidden="1" customHeight="1">
      <c r="B154" s="238"/>
      <c r="C154" s="238"/>
      <c r="D154" s="238"/>
      <c r="E154" s="238"/>
      <c r="F154" s="238"/>
      <c r="G154" s="238"/>
      <c r="H154" s="238"/>
      <c r="I154" s="238"/>
      <c r="J154" s="238"/>
      <c r="K154" s="238"/>
      <c r="L154" s="238"/>
      <c r="M154" s="238"/>
      <c r="N154" s="238"/>
      <c r="O154" s="238"/>
      <c r="P154" s="238"/>
      <c r="Q154" s="238"/>
    </row>
    <row r="155" spans="2:17" ht="13.5" hidden="1" customHeight="1">
      <c r="B155" s="238"/>
      <c r="C155" s="238"/>
      <c r="D155" s="238"/>
      <c r="E155" s="238"/>
      <c r="F155" s="238"/>
      <c r="G155" s="238"/>
      <c r="H155" s="238"/>
      <c r="I155" s="238"/>
      <c r="J155" s="238"/>
      <c r="K155" s="238"/>
      <c r="L155" s="238"/>
      <c r="M155" s="238"/>
      <c r="N155" s="238"/>
      <c r="O155" s="238"/>
      <c r="P155" s="238"/>
      <c r="Q155" s="238"/>
    </row>
    <row r="156" spans="2:17" ht="13.5" hidden="1" customHeight="1">
      <c r="B156" s="238"/>
      <c r="C156" s="238"/>
      <c r="D156" s="238"/>
      <c r="E156" s="238"/>
      <c r="F156" s="238"/>
      <c r="G156" s="238"/>
      <c r="H156" s="238"/>
      <c r="I156" s="238"/>
      <c r="J156" s="238"/>
      <c r="K156" s="238"/>
      <c r="L156" s="238"/>
      <c r="M156" s="238"/>
      <c r="N156" s="238"/>
      <c r="O156" s="238"/>
      <c r="P156" s="238"/>
      <c r="Q156" s="238"/>
    </row>
    <row r="157" spans="2:17" ht="13.5" hidden="1" customHeight="1">
      <c r="B157" s="238"/>
      <c r="C157" s="238"/>
      <c r="D157" s="238"/>
      <c r="E157" s="238"/>
      <c r="F157" s="238"/>
      <c r="G157" s="238"/>
      <c r="H157" s="238"/>
      <c r="I157" s="238"/>
      <c r="J157" s="238"/>
      <c r="K157" s="238"/>
      <c r="L157" s="238"/>
      <c r="M157" s="238"/>
      <c r="N157" s="238"/>
      <c r="O157" s="238"/>
      <c r="P157" s="238"/>
      <c r="Q157" s="238"/>
    </row>
    <row r="158" spans="2:17" ht="13.5" hidden="1" customHeight="1">
      <c r="B158" s="238"/>
      <c r="C158" s="238"/>
      <c r="D158" s="238"/>
      <c r="E158" s="238"/>
      <c r="F158" s="238"/>
      <c r="G158" s="238"/>
      <c r="H158" s="238"/>
      <c r="I158" s="238"/>
      <c r="J158" s="238"/>
      <c r="K158" s="238"/>
      <c r="L158" s="238"/>
      <c r="M158" s="238"/>
      <c r="N158" s="238"/>
      <c r="O158" s="238"/>
      <c r="P158" s="238"/>
      <c r="Q158" s="238"/>
    </row>
    <row r="159" spans="2:17" ht="13.5" hidden="1" customHeight="1">
      <c r="B159" s="238"/>
      <c r="C159" s="238"/>
      <c r="D159" s="238"/>
      <c r="E159" s="238"/>
      <c r="F159" s="238"/>
      <c r="G159" s="238"/>
      <c r="H159" s="238"/>
      <c r="I159" s="238"/>
      <c r="J159" s="238"/>
      <c r="K159" s="238"/>
      <c r="L159" s="238"/>
      <c r="M159" s="238"/>
      <c r="N159" s="238"/>
      <c r="O159" s="238"/>
      <c r="P159" s="238"/>
      <c r="Q159" s="238"/>
    </row>
    <row r="160" spans="2:17" ht="13.5" hidden="1" customHeight="1">
      <c r="B160" s="238"/>
      <c r="C160" s="238"/>
      <c r="D160" s="238"/>
      <c r="E160" s="238"/>
      <c r="F160" s="238"/>
      <c r="G160" s="238"/>
      <c r="H160" s="238"/>
      <c r="I160" s="238"/>
      <c r="J160" s="238"/>
      <c r="K160" s="238"/>
      <c r="L160" s="238"/>
      <c r="M160" s="238"/>
      <c r="N160" s="238"/>
      <c r="O160" s="238"/>
      <c r="P160" s="238"/>
      <c r="Q160" s="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ozKb4mDQTad/OWYvDxPkZzmXw2TgFuygbQ4BTkV3/1rjErRKDUNtE/6AB+9Czmr+PA2WWrWc2LBkAmy+H5nEQ==" saltValue="zSB91Yhfk++BIqfY04Urrg=="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row>
    <row r="32" spans="12:34" ht="13.2">
      <c r="L32" s="235"/>
    </row>
    <row r="33" spans="2:34" ht="13.2">
      <c r="C33" s="235"/>
      <c r="E33" s="235"/>
      <c r="G33" s="235"/>
      <c r="I33" s="235"/>
      <c r="X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X40" s="235"/>
    </row>
    <row r="41" spans="2:34" ht="13.2">
      <c r="R41" s="235"/>
    </row>
    <row r="42" spans="2:34" ht="13.2">
      <c r="W42" s="235"/>
    </row>
    <row r="43" spans="2:34" ht="13.2">
      <c r="V43" s="235"/>
      <c r="Y43" s="235"/>
      <c r="Z43" s="235"/>
      <c r="AA43" s="235"/>
      <c r="AB43" s="235"/>
      <c r="AC43" s="235"/>
      <c r="AD43" s="235"/>
      <c r="AE43" s="235"/>
      <c r="AF43" s="235"/>
      <c r="AG43" s="235"/>
      <c r="AH43" s="235"/>
    </row>
    <row r="44" spans="2:34" ht="13.2">
      <c r="AH44" s="235"/>
    </row>
    <row r="45" spans="2:34" ht="13.2">
      <c r="X45" s="235"/>
    </row>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S2" s="235"/>
      <c r="AH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12:34" ht="13.2">
      <c r="AH17" s="235"/>
    </row>
    <row r="18" spans="12:34" ht="13.2"/>
    <row r="19" spans="12:34" ht="13.2"/>
    <row r="20" spans="12:34" ht="13.2">
      <c r="AH20" s="235"/>
    </row>
    <row r="21" spans="12:34" ht="13.2">
      <c r="AH21" s="235"/>
    </row>
    <row r="22" spans="12:34" ht="13.2"/>
    <row r="23" spans="12:34" ht="13.2"/>
    <row r="24" spans="12:34" ht="13.2">
      <c r="Q24" s="235"/>
    </row>
    <row r="25" spans="12:34" ht="13.2"/>
    <row r="26" spans="12:34" ht="13.2"/>
    <row r="27" spans="12:34" ht="13.2"/>
    <row r="28" spans="12:34" ht="13.2">
      <c r="T28" s="235"/>
      <c r="AH28" s="235"/>
    </row>
    <row r="29" spans="12:34" ht="13.2">
      <c r="U29" s="235"/>
    </row>
    <row r="30" spans="12:34" ht="13.2"/>
    <row r="31" spans="12:34" ht="13.2">
      <c r="Q31" s="235"/>
      <c r="X31" s="235"/>
    </row>
    <row r="32" spans="12:34" ht="13.2">
      <c r="L32" s="235"/>
    </row>
    <row r="33" spans="2:34" ht="13.2">
      <c r="C33" s="235"/>
      <c r="E33" s="235"/>
      <c r="G33" s="235"/>
      <c r="I33" s="235"/>
    </row>
    <row r="34" spans="2:34" ht="13.2">
      <c r="B34" s="235"/>
      <c r="O34" s="235"/>
      <c r="P34" s="235"/>
      <c r="R34" s="235"/>
      <c r="T34" s="235"/>
    </row>
    <row r="35" spans="2:34" ht="13.2">
      <c r="D35" s="235"/>
      <c r="U35" s="235"/>
      <c r="W35" s="235"/>
      <c r="AC35" s="235"/>
      <c r="AD35" s="235"/>
      <c r="AE35" s="235"/>
      <c r="AF35" s="235"/>
      <c r="AG35" s="235"/>
      <c r="AH35" s="235"/>
    </row>
    <row r="36" spans="2:34" ht="13.2">
      <c r="H36" s="235"/>
      <c r="J36" s="235"/>
      <c r="K36" s="235"/>
      <c r="M36" s="235"/>
      <c r="V36" s="235"/>
      <c r="Y36" s="235"/>
      <c r="Z36" s="235"/>
      <c r="AA36" s="235"/>
      <c r="AB36" s="235"/>
      <c r="AC36" s="235"/>
      <c r="AD36" s="235"/>
      <c r="AE36" s="235"/>
      <c r="AF36" s="235"/>
      <c r="AG36" s="235"/>
      <c r="AH36" s="235"/>
    </row>
    <row r="37" spans="2:34" ht="13.2">
      <c r="AH37" s="235"/>
    </row>
    <row r="38" spans="2:34" ht="13.2">
      <c r="X38" s="235"/>
      <c r="AG38" s="235"/>
      <c r="AH38" s="235"/>
    </row>
    <row r="39" spans="2:34" ht="13.2"/>
    <row r="40" spans="2:34" ht="13.2"/>
    <row r="41" spans="2:34" ht="13.2">
      <c r="R41" s="235"/>
    </row>
    <row r="42" spans="2:34" ht="13.2">
      <c r="W42" s="235"/>
    </row>
    <row r="43" spans="2:34" ht="13.2">
      <c r="V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c r="U48" s="235"/>
      <c r="V48" s="235"/>
      <c r="W48" s="235"/>
      <c r="Y48" s="235"/>
      <c r="Z48" s="235"/>
      <c r="AA48" s="235"/>
      <c r="AB48" s="235"/>
      <c r="AC48" s="235"/>
      <c r="AD48" s="235"/>
      <c r="AE48" s="235"/>
      <c r="AF48" s="235"/>
      <c r="AG48" s="235"/>
      <c r="AH48" s="235"/>
    </row>
    <row r="49" spans="28:34" ht="13.2"/>
    <row r="50" spans="28:34" ht="13.2">
      <c r="AE50" s="235"/>
      <c r="AF50" s="235"/>
      <c r="AG50" s="235"/>
      <c r="AH50" s="235"/>
    </row>
    <row r="51" spans="28:34" ht="13.2">
      <c r="AC51" s="235"/>
      <c r="AD51" s="235"/>
      <c r="AE51" s="235"/>
      <c r="AF51" s="235"/>
      <c r="AG51" s="235"/>
      <c r="AH51" s="235"/>
    </row>
    <row r="52" spans="28:34" ht="13.2"/>
    <row r="53" spans="28:34" ht="13.2">
      <c r="AF53" s="235"/>
      <c r="AG53" s="235"/>
      <c r="AH53" s="235"/>
    </row>
    <row r="54" spans="28:34" ht="13.2">
      <c r="AH54" s="235"/>
    </row>
    <row r="55" spans="28:34" ht="13.2"/>
    <row r="56" spans="28:34" ht="13.2">
      <c r="AB56" s="235"/>
      <c r="AC56" s="235"/>
      <c r="AD56" s="235"/>
      <c r="AE56" s="235"/>
      <c r="AF56" s="235"/>
      <c r="AG56" s="235"/>
      <c r="AH56" s="235"/>
    </row>
    <row r="57" spans="28:34" ht="13.2">
      <c r="AH57" s="235"/>
    </row>
    <row r="58" spans="28:34" ht="13.2">
      <c r="AH58" s="235"/>
    </row>
    <row r="59" spans="28:34" ht="13.2"/>
    <row r="60" spans="28:34" ht="13.2"/>
    <row r="61" spans="28:34" ht="13.2"/>
    <row r="62" spans="28:34" ht="13.2"/>
    <row r="63" spans="28:34" ht="13.2">
      <c r="AH63" s="235"/>
    </row>
    <row r="64" spans="28:34" ht="13.2">
      <c r="AG64" s="235"/>
      <c r="AH64" s="235"/>
    </row>
    <row r="65" spans="28:34" ht="13.2"/>
    <row r="66" spans="28:34" ht="13.2"/>
    <row r="67" spans="28:34" ht="13.2"/>
    <row r="68" spans="28:34" ht="13.2">
      <c r="AB68" s="235"/>
      <c r="AC68" s="235"/>
      <c r="AD68" s="235"/>
      <c r="AE68" s="235"/>
      <c r="AF68" s="235"/>
      <c r="AG68" s="235"/>
      <c r="AH68" s="235"/>
    </row>
    <row r="69" spans="28:34" ht="13.2">
      <c r="AF69" s="235"/>
      <c r="AG69" s="235"/>
      <c r="AH69" s="235"/>
    </row>
    <row r="70" spans="28:34" ht="13.2"/>
    <row r="71" spans="28:34" ht="13.2"/>
    <row r="72" spans="28:34" ht="13.2"/>
    <row r="73" spans="28:34" ht="13.2"/>
    <row r="74" spans="28:34" ht="13.2"/>
    <row r="75" spans="28:34" ht="13.2">
      <c r="AH75" s="235"/>
    </row>
    <row r="76" spans="28:34" ht="13.2">
      <c r="AF76" s="235"/>
      <c r="AG76" s="235"/>
      <c r="AH76" s="235"/>
    </row>
    <row r="77" spans="28:34" ht="13.2">
      <c r="AG77" s="235"/>
      <c r="AH77" s="235"/>
    </row>
    <row r="78" spans="28:34" ht="13.2"/>
    <row r="79" spans="28:34" ht="13.2"/>
    <row r="80" spans="28:34" ht="13.2"/>
    <row r="81" spans="25:34" ht="13.2"/>
    <row r="82" spans="25:34" ht="13.2">
      <c r="Y82" s="235"/>
    </row>
    <row r="83" spans="25:34" ht="13.2">
      <c r="Y83" s="235"/>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customHeight="1"/>
    <row r="118" spans="34:34" ht="13.5" customHeight="1"/>
    <row r="119" spans="34:34" ht="13.5" customHeight="1"/>
    <row r="120" spans="34:34" ht="13.5" customHeight="1">
      <c r="AH120" s="235"/>
    </row>
    <row r="121" spans="34:34" ht="13.5" customHeight="1">
      <c r="AH121" s="235"/>
    </row>
    <row r="122" spans="34:34" ht="13.5" customHeight="1"/>
    <row r="123" spans="34:34" ht="13.5" customHeight="1"/>
    <row r="124" spans="34:34" ht="13.5" customHeight="1">
      <c r="AH124" s="235"/>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477</v>
      </c>
      <c r="B3" s="90"/>
      <c r="C3" s="91"/>
      <c r="D3" s="92">
        <v>42508</v>
      </c>
      <c r="E3" s="93"/>
      <c r="F3" s="94">
        <v>31502</v>
      </c>
      <c r="G3" s="95"/>
      <c r="H3" s="96"/>
    </row>
    <row r="4" spans="1:8">
      <c r="A4" s="97"/>
      <c r="B4" s="98"/>
      <c r="C4" s="99"/>
      <c r="D4" s="100">
        <v>17104</v>
      </c>
      <c r="E4" s="101"/>
      <c r="F4" s="102">
        <v>11020</v>
      </c>
      <c r="G4" s="103"/>
      <c r="H4" s="104"/>
    </row>
    <row r="5" spans="1:8">
      <c r="A5" s="85" t="s">
        <v>479</v>
      </c>
      <c r="B5" s="90"/>
      <c r="C5" s="91"/>
      <c r="D5" s="92">
        <v>49949</v>
      </c>
      <c r="E5" s="93"/>
      <c r="F5" s="94">
        <v>34374</v>
      </c>
      <c r="G5" s="95"/>
      <c r="H5" s="96"/>
    </row>
    <row r="6" spans="1:8">
      <c r="A6" s="97"/>
      <c r="B6" s="98"/>
      <c r="C6" s="99"/>
      <c r="D6" s="100">
        <v>20504</v>
      </c>
      <c r="E6" s="101"/>
      <c r="F6" s="102">
        <v>10917</v>
      </c>
      <c r="G6" s="103"/>
      <c r="H6" s="104"/>
    </row>
    <row r="7" spans="1:8">
      <c r="A7" s="85" t="s">
        <v>480</v>
      </c>
      <c r="B7" s="90"/>
      <c r="C7" s="91"/>
      <c r="D7" s="92">
        <v>43763</v>
      </c>
      <c r="E7" s="93"/>
      <c r="F7" s="94">
        <v>35216</v>
      </c>
      <c r="G7" s="95"/>
      <c r="H7" s="96"/>
    </row>
    <row r="8" spans="1:8">
      <c r="A8" s="97"/>
      <c r="B8" s="98"/>
      <c r="C8" s="99"/>
      <c r="D8" s="100">
        <v>17967</v>
      </c>
      <c r="E8" s="101"/>
      <c r="F8" s="102">
        <v>12644</v>
      </c>
      <c r="G8" s="103"/>
      <c r="H8" s="104"/>
    </row>
    <row r="9" spans="1:8">
      <c r="A9" s="85" t="s">
        <v>481</v>
      </c>
      <c r="B9" s="90"/>
      <c r="C9" s="91"/>
      <c r="D9" s="92">
        <v>40140</v>
      </c>
      <c r="E9" s="93"/>
      <c r="F9" s="94">
        <v>36736</v>
      </c>
      <c r="G9" s="95"/>
      <c r="H9" s="96"/>
    </row>
    <row r="10" spans="1:8">
      <c r="A10" s="97"/>
      <c r="B10" s="98"/>
      <c r="C10" s="99"/>
      <c r="D10" s="100">
        <v>17846</v>
      </c>
      <c r="E10" s="101"/>
      <c r="F10" s="102">
        <v>13410</v>
      </c>
      <c r="G10" s="103"/>
      <c r="H10" s="104"/>
    </row>
    <row r="11" spans="1:8">
      <c r="A11" s="85" t="s">
        <v>482</v>
      </c>
      <c r="B11" s="90"/>
      <c r="C11" s="91"/>
      <c r="D11" s="92">
        <v>40277</v>
      </c>
      <c r="E11" s="93"/>
      <c r="F11" s="94">
        <v>38259</v>
      </c>
      <c r="G11" s="95"/>
      <c r="H11" s="96"/>
    </row>
    <row r="12" spans="1:8">
      <c r="A12" s="97"/>
      <c r="B12" s="98"/>
      <c r="C12" s="105"/>
      <c r="D12" s="100">
        <v>16557</v>
      </c>
      <c r="E12" s="101"/>
      <c r="F12" s="102">
        <v>13379</v>
      </c>
      <c r="G12" s="103"/>
      <c r="H12" s="104"/>
    </row>
    <row r="13" spans="1:8">
      <c r="A13" s="85"/>
      <c r="B13" s="90"/>
      <c r="C13" s="106"/>
      <c r="D13" s="107">
        <v>43327</v>
      </c>
      <c r="E13" s="108"/>
      <c r="F13" s="109">
        <v>35217</v>
      </c>
      <c r="G13" s="110"/>
      <c r="H13" s="96"/>
    </row>
    <row r="14" spans="1:8">
      <c r="A14" s="97"/>
      <c r="B14" s="98"/>
      <c r="C14" s="99"/>
      <c r="D14" s="100">
        <v>17996</v>
      </c>
      <c r="E14" s="101"/>
      <c r="F14" s="102">
        <v>12274</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0.95</v>
      </c>
      <c r="C19" s="111">
        <f>ROUND(VALUE(SUBSTITUTE(実質収支比率等に係る経年分析!G$48,"▲","-")),2)</f>
        <v>1.73</v>
      </c>
      <c r="D19" s="111">
        <f>ROUND(VALUE(SUBSTITUTE(実質収支比率等に係る経年分析!H$48,"▲","-")),2)</f>
        <v>0.91</v>
      </c>
      <c r="E19" s="111">
        <f>ROUND(VALUE(SUBSTITUTE(実質収支比率等に係る経年分析!I$48,"▲","-")),2)</f>
        <v>0.81</v>
      </c>
      <c r="F19" s="111">
        <f>ROUND(VALUE(SUBSTITUTE(実質収支比率等に係る経年分析!J$48,"▲","-")),2)</f>
        <v>0.88</v>
      </c>
    </row>
    <row r="20" spans="1:11">
      <c r="A20" s="111" t="s">
        <v>41</v>
      </c>
      <c r="B20" s="111">
        <f>ROUND(VALUE(SUBSTITUTE(実質収支比率等に係る経年分析!F$47,"▲","-")),2)</f>
        <v>1.24</v>
      </c>
      <c r="C20" s="111">
        <f>ROUND(VALUE(SUBSTITUTE(実質収支比率等に係る経年分析!G$47,"▲","-")),2)</f>
        <v>1.24</v>
      </c>
      <c r="D20" s="111">
        <f>ROUND(VALUE(SUBSTITUTE(実質収支比率等に係る経年分析!H$47,"▲","-")),2)</f>
        <v>1.22</v>
      </c>
      <c r="E20" s="111">
        <f>ROUND(VALUE(SUBSTITUTE(実質収支比率等に係る経年分析!I$47,"▲","-")),2)</f>
        <v>1.18</v>
      </c>
      <c r="F20" s="111">
        <f>ROUND(VALUE(SUBSTITUTE(実質収支比率等に係る経年分析!J$47,"▲","-")),2)</f>
        <v>1.19</v>
      </c>
    </row>
    <row r="21" spans="1:11">
      <c r="A21" s="111" t="s">
        <v>42</v>
      </c>
      <c r="B21" s="111">
        <f>IF(ISNUMBER(VALUE(SUBSTITUTE(実質収支比率等に係る経年分析!F$49,"▲","-"))),ROUND(VALUE(SUBSTITUTE(実質収支比率等に係る経年分析!F$49,"▲","-")),2),NA())</f>
        <v>0.03</v>
      </c>
      <c r="C21" s="111">
        <f>IF(ISNUMBER(VALUE(SUBSTITUTE(実質収支比率等に係る経年分析!G$49,"▲","-"))),ROUND(VALUE(SUBSTITUTE(実質収支比率等に係る経年分析!G$49,"▲","-")),2),NA())</f>
        <v>0.78</v>
      </c>
      <c r="D21" s="111">
        <f>IF(ISNUMBER(VALUE(SUBSTITUTE(実質収支比率等に係る経年分析!H$49,"▲","-"))),ROUND(VALUE(SUBSTITUTE(実質収支比率等に係る経年分析!H$49,"▲","-")),2),NA())</f>
        <v>-0.79</v>
      </c>
      <c r="E21" s="111">
        <f>IF(ISNUMBER(VALUE(SUBSTITUTE(実質収支比率等に係る経年分析!I$49,"▲","-"))),ROUND(VALUE(SUBSTITUTE(実質収支比率等に係る経年分析!I$49,"▲","-")),2),NA())</f>
        <v>-0.06</v>
      </c>
      <c r="F21" s="111">
        <f>IF(ISNUMBER(VALUE(SUBSTITUTE(実質収支比率等に係る経年分析!J$49,"▲","-"))),ROUND(VALUE(SUBSTITUTE(実質収支比率等に係る経年分析!J$49,"▲","-")),2),NA())</f>
        <v>0.06</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0.02</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0.04</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0.06</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0.01</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0.01</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静岡県沿岸漁業改善資金特別会計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0.01</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0.01</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0.01</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0.01</v>
      </c>
    </row>
    <row r="30" spans="1:11">
      <c r="A30" s="112" t="str">
        <f>IF(連結実質赤字比率に係る赤字・黒字の構成分析!C$40="",NA(),連結実質赤字比率に係る赤字・黒字の構成分析!C$40)</f>
        <v>静岡県林業改善資金特別会計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0.03</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0.03</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0.03</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0.03</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0.03</v>
      </c>
    </row>
    <row r="31" spans="1:11">
      <c r="A31" s="112" t="str">
        <f>IF(連結実質赤字比率に係る赤字・黒字の構成分析!C$39="",NA(),連結実質赤字比率に係る赤字・黒字の構成分析!C$39)</f>
        <v>静岡県中小企業高度化資金貸付事業等特別会計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0.03</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7.0000000000000007E-2</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7.0000000000000007E-2</v>
      </c>
    </row>
    <row r="32" spans="1:11">
      <c r="A32" s="112" t="str">
        <f>IF(連結実質赤字比率に係る赤字・黒字の構成分析!C$38="",NA(),連結実質赤字比率に係る赤字・黒字の構成分析!C$38)</f>
        <v>静岡県地域振興整備事業会計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0.92</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0.9</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0.74</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0.67</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0.56999999999999995</v>
      </c>
    </row>
    <row r="33" spans="1:16">
      <c r="A33" s="112" t="str">
        <f>IF(連結実質赤字比率に係る赤字・黒字の構成分析!C$37="",NA(),連結実質赤字比率に係る赤字・黒字の構成分析!C$37)</f>
        <v>一般会計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0.83</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1.56</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0.79</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0.74</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0.73</v>
      </c>
    </row>
    <row r="34" spans="1:16">
      <c r="A34" s="112" t="str">
        <f>IF(連結実質赤字比率に係る赤字・黒字の構成分析!C$36="",NA(),連結実質赤字比率に係る赤字・黒字の構成分析!C$36)</f>
        <v>静岡県工業用水道事業会計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1.49</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1.4</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1.34</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1.26</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1.26</v>
      </c>
    </row>
    <row r="35" spans="1:16">
      <c r="A35" s="112" t="str">
        <f>IF(連結実質赤字比率に係る赤字・黒字の構成分析!C$35="",NA(),連結実質赤字比率に係る赤字・黒字の構成分析!C$35)</f>
        <v>静岡県水道事業会計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1.23</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1.27</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1.3</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1.27</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1.4</v>
      </c>
    </row>
    <row r="36" spans="1:16">
      <c r="A36" s="112" t="str">
        <f>IF(連結実質赤字比率に係る赤字・黒字の構成分析!C$34="",NA(),連結実質赤字比率に係る赤字・黒字の構成分析!C$34)</f>
        <v>静岡県立静岡がんセンター事業会計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2.0099999999999998</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2.2599999999999998</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1.67</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1.65</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1.7</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117296</v>
      </c>
      <c r="E42" s="113"/>
      <c r="F42" s="113"/>
      <c r="G42" s="113">
        <f>'実質公債費比率（分子）の構造'!L$52</f>
        <v>123681</v>
      </c>
      <c r="H42" s="113"/>
      <c r="I42" s="113"/>
      <c r="J42" s="113">
        <f>'実質公債費比率（分子）の構造'!M$52</f>
        <v>126376</v>
      </c>
      <c r="K42" s="113"/>
      <c r="L42" s="113"/>
      <c r="M42" s="113">
        <f>'実質公債費比率（分子）の構造'!N$52</f>
        <v>127792</v>
      </c>
      <c r="N42" s="113"/>
      <c r="O42" s="113"/>
      <c r="P42" s="113">
        <f>'実質公債費比率（分子）の構造'!O$52</f>
        <v>129696</v>
      </c>
    </row>
    <row r="43" spans="1:16">
      <c r="A43" s="113" t="s">
        <v>50</v>
      </c>
      <c r="B43" s="113" t="str">
        <f>'実質公債費比率（分子）の構造'!K$51</f>
        <v>-</v>
      </c>
      <c r="C43" s="113"/>
      <c r="D43" s="113"/>
      <c r="E43" s="113" t="str">
        <f>'実質公債費比率（分子）の構造'!L$51</f>
        <v>-</v>
      </c>
      <c r="F43" s="113"/>
      <c r="G43" s="113"/>
      <c r="H43" s="113" t="str">
        <f>'実質公債費比率（分子）の構造'!M$51</f>
        <v>-</v>
      </c>
      <c r="I43" s="113"/>
      <c r="J43" s="113"/>
      <c r="K43" s="113" t="str">
        <f>'実質公債費比率（分子）の構造'!N$51</f>
        <v>-</v>
      </c>
      <c r="L43" s="113"/>
      <c r="M43" s="113"/>
      <c r="N43" s="113" t="str">
        <f>'実質公債費比率（分子）の構造'!O$51</f>
        <v>-</v>
      </c>
      <c r="O43" s="113"/>
      <c r="P43" s="113"/>
    </row>
    <row r="44" spans="1:16">
      <c r="A44" s="113" t="s">
        <v>51</v>
      </c>
      <c r="B44" s="113">
        <f>'実質公債費比率（分子）の構造'!K$50</f>
        <v>2109</v>
      </c>
      <c r="C44" s="113"/>
      <c r="D44" s="113"/>
      <c r="E44" s="113">
        <f>'実質公債費比率（分子）の構造'!L$50</f>
        <v>2016</v>
      </c>
      <c r="F44" s="113"/>
      <c r="G44" s="113"/>
      <c r="H44" s="113">
        <f>'実質公債費比率（分子）の構造'!M$50</f>
        <v>1833</v>
      </c>
      <c r="I44" s="113"/>
      <c r="J44" s="113"/>
      <c r="K44" s="113">
        <f>'実質公債費比率（分子）の構造'!N$50</f>
        <v>1662</v>
      </c>
      <c r="L44" s="113"/>
      <c r="M44" s="113"/>
      <c r="N44" s="113">
        <f>'実質公債費比率（分子）の構造'!O$50</f>
        <v>1377</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3802</v>
      </c>
      <c r="C46" s="113"/>
      <c r="D46" s="113"/>
      <c r="E46" s="113">
        <f>'実質公債費比率（分子）の構造'!L$48</f>
        <v>2932</v>
      </c>
      <c r="F46" s="113"/>
      <c r="G46" s="113"/>
      <c r="H46" s="113">
        <f>'実質公債費比率（分子）の構造'!M$48</f>
        <v>2899</v>
      </c>
      <c r="I46" s="113"/>
      <c r="J46" s="113"/>
      <c r="K46" s="113">
        <f>'実質公債費比率（分子）の構造'!N$48</f>
        <v>2742</v>
      </c>
      <c r="L46" s="113"/>
      <c r="M46" s="113"/>
      <c r="N46" s="113">
        <f>'実質公債費比率（分子）の構造'!O$48</f>
        <v>2118</v>
      </c>
      <c r="O46" s="113"/>
      <c r="P46" s="113"/>
    </row>
    <row r="47" spans="1:16">
      <c r="A47" s="113" t="s">
        <v>54</v>
      </c>
      <c r="B47" s="113">
        <f>'実質公債費比率（分子）の構造'!K$47</f>
        <v>100776</v>
      </c>
      <c r="C47" s="113"/>
      <c r="D47" s="113"/>
      <c r="E47" s="113">
        <f>'実質公債費比率（分子）の構造'!L$47</f>
        <v>107474</v>
      </c>
      <c r="F47" s="113"/>
      <c r="G47" s="113"/>
      <c r="H47" s="113">
        <f>'実質公債費比率（分子）の構造'!M$47</f>
        <v>109649</v>
      </c>
      <c r="I47" s="113"/>
      <c r="J47" s="113"/>
      <c r="K47" s="113">
        <f>'実質公債費比率（分子）の構造'!N$47</f>
        <v>116423</v>
      </c>
      <c r="L47" s="113"/>
      <c r="M47" s="113"/>
      <c r="N47" s="113">
        <f>'実質公債費比率（分子）の構造'!O$47</f>
        <v>121510</v>
      </c>
      <c r="O47" s="113"/>
      <c r="P47" s="113"/>
    </row>
    <row r="48" spans="1:16">
      <c r="A48" s="113" t="s">
        <v>55</v>
      </c>
      <c r="B48" s="113">
        <f>'実質公債費比率（分子）の構造'!K$46</f>
        <v>13637</v>
      </c>
      <c r="C48" s="113"/>
      <c r="D48" s="113"/>
      <c r="E48" s="113">
        <f>'実質公債費比率（分子）の構造'!L$46</f>
        <v>13140</v>
      </c>
      <c r="F48" s="113"/>
      <c r="G48" s="113"/>
      <c r="H48" s="113">
        <f>'実質公債費比率（分子）の構造'!M$46</f>
        <v>15315</v>
      </c>
      <c r="I48" s="113"/>
      <c r="J48" s="113"/>
      <c r="K48" s="113">
        <f>'実質公債費比率（分子）の構造'!N$46</f>
        <v>14498</v>
      </c>
      <c r="L48" s="113"/>
      <c r="M48" s="113"/>
      <c r="N48" s="113">
        <f>'実質公債費比率（分子）の構造'!O$46</f>
        <v>10996</v>
      </c>
      <c r="O48" s="113"/>
      <c r="P48" s="113"/>
    </row>
    <row r="49" spans="1:16">
      <c r="A49" s="113" t="s">
        <v>56</v>
      </c>
      <c r="B49" s="113">
        <f>'実質公債費比率（分子）の構造'!K$45</f>
        <v>87494</v>
      </c>
      <c r="C49" s="113"/>
      <c r="D49" s="113"/>
      <c r="E49" s="113">
        <f>'実質公債費比率（分子）の構造'!L$45</f>
        <v>86938</v>
      </c>
      <c r="F49" s="113"/>
      <c r="G49" s="113"/>
      <c r="H49" s="113">
        <f>'実質公債費比率（分子）の構造'!M$45</f>
        <v>82538</v>
      </c>
      <c r="I49" s="113"/>
      <c r="J49" s="113"/>
      <c r="K49" s="113">
        <f>'実質公債費比率（分子）の構造'!N$45</f>
        <v>77422</v>
      </c>
      <c r="L49" s="113"/>
      <c r="M49" s="113"/>
      <c r="N49" s="113">
        <f>'実質公債費比率（分子）の構造'!O$45</f>
        <v>76749</v>
      </c>
      <c r="O49" s="113"/>
      <c r="P49" s="113"/>
    </row>
    <row r="50" spans="1:16">
      <c r="A50" s="113" t="s">
        <v>57</v>
      </c>
      <c r="B50" s="113" t="e">
        <f>NA()</f>
        <v>#N/A</v>
      </c>
      <c r="C50" s="113">
        <f>IF(ISNUMBER('実質公債費比率（分子）の構造'!K$53),'実質公債費比率（分子）の構造'!K$53,NA())</f>
        <v>90522</v>
      </c>
      <c r="D50" s="113" t="e">
        <f>NA()</f>
        <v>#N/A</v>
      </c>
      <c r="E50" s="113" t="e">
        <f>NA()</f>
        <v>#N/A</v>
      </c>
      <c r="F50" s="113">
        <f>IF(ISNUMBER('実質公債費比率（分子）の構造'!L$53),'実質公債費比率（分子）の構造'!L$53,NA())</f>
        <v>88819</v>
      </c>
      <c r="G50" s="113" t="e">
        <f>NA()</f>
        <v>#N/A</v>
      </c>
      <c r="H50" s="113" t="e">
        <f>NA()</f>
        <v>#N/A</v>
      </c>
      <c r="I50" s="113">
        <f>IF(ISNUMBER('実質公債費比率（分子）の構造'!M$53),'実質公債費比率（分子）の構造'!M$53,NA())</f>
        <v>85858</v>
      </c>
      <c r="J50" s="113" t="e">
        <f>NA()</f>
        <v>#N/A</v>
      </c>
      <c r="K50" s="113" t="e">
        <f>NA()</f>
        <v>#N/A</v>
      </c>
      <c r="L50" s="113">
        <f>IF(ISNUMBER('実質公債費比率（分子）の構造'!N$53),'実質公債費比率（分子）の構造'!N$53,NA())</f>
        <v>84955</v>
      </c>
      <c r="M50" s="113" t="e">
        <f>NA()</f>
        <v>#N/A</v>
      </c>
      <c r="N50" s="113" t="e">
        <f>NA()</f>
        <v>#N/A</v>
      </c>
      <c r="O50" s="113">
        <f>IF(ISNUMBER('実質公債費比率（分子）の構造'!O$53),'実質公債費比率（分子）の構造'!O$53,NA())</f>
        <v>83054</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1444806</v>
      </c>
      <c r="E56" s="112"/>
      <c r="F56" s="112"/>
      <c r="G56" s="112">
        <f>'将来負担比率（分子）の構造'!J$52</f>
        <v>1494973</v>
      </c>
      <c r="H56" s="112"/>
      <c r="I56" s="112"/>
      <c r="J56" s="112">
        <f>'将来負担比率（分子）の構造'!K$52</f>
        <v>1541038</v>
      </c>
      <c r="K56" s="112"/>
      <c r="L56" s="112"/>
      <c r="M56" s="112">
        <f>'将来負担比率（分子）の構造'!L$52</f>
        <v>1534375</v>
      </c>
      <c r="N56" s="112"/>
      <c r="O56" s="112"/>
      <c r="P56" s="112">
        <f>'将来負担比率（分子）の構造'!M$52</f>
        <v>1521798</v>
      </c>
    </row>
    <row r="57" spans="1:16">
      <c r="A57" s="112" t="s">
        <v>34</v>
      </c>
      <c r="B57" s="112"/>
      <c r="C57" s="112"/>
      <c r="D57" s="112">
        <f>'将来負担比率（分子）の構造'!I$51</f>
        <v>68764</v>
      </c>
      <c r="E57" s="112"/>
      <c r="F57" s="112"/>
      <c r="G57" s="112">
        <f>'将来負担比率（分子）の構造'!J$51</f>
        <v>60639</v>
      </c>
      <c r="H57" s="112"/>
      <c r="I57" s="112"/>
      <c r="J57" s="112">
        <f>'将来負担比率（分子）の構造'!K$51</f>
        <v>54932</v>
      </c>
      <c r="K57" s="112"/>
      <c r="L57" s="112"/>
      <c r="M57" s="112">
        <f>'将来負担比率（分子）の構造'!L$51</f>
        <v>52979</v>
      </c>
      <c r="N57" s="112"/>
      <c r="O57" s="112"/>
      <c r="P57" s="112">
        <f>'将来負担比率（分子）の構造'!M$51</f>
        <v>49653</v>
      </c>
    </row>
    <row r="58" spans="1:16">
      <c r="A58" s="112" t="s">
        <v>33</v>
      </c>
      <c r="B58" s="112"/>
      <c r="C58" s="112"/>
      <c r="D58" s="112">
        <f>'将来負担比率（分子）の構造'!I$50</f>
        <v>412901</v>
      </c>
      <c r="E58" s="112"/>
      <c r="F58" s="112"/>
      <c r="G58" s="112">
        <f>'将来負担比率（分子）の構造'!J$50</f>
        <v>444917</v>
      </c>
      <c r="H58" s="112"/>
      <c r="I58" s="112"/>
      <c r="J58" s="112">
        <f>'将来負担比率（分子）の構造'!K$50</f>
        <v>503884</v>
      </c>
      <c r="K58" s="112"/>
      <c r="L58" s="112"/>
      <c r="M58" s="112">
        <f>'将来負担比率（分子）の構造'!L$50</f>
        <v>514058</v>
      </c>
      <c r="N58" s="112"/>
      <c r="O58" s="112"/>
      <c r="P58" s="112">
        <f>'将来負担比率（分子）の構造'!M$50</f>
        <v>522647</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1789</v>
      </c>
      <c r="C61" s="112"/>
      <c r="D61" s="112"/>
      <c r="E61" s="112">
        <f>'将来負担比率（分子）の構造'!J$46</f>
        <v>1912</v>
      </c>
      <c r="F61" s="112"/>
      <c r="G61" s="112"/>
      <c r="H61" s="112">
        <f>'将来負担比率（分子）の構造'!K$46</f>
        <v>1523</v>
      </c>
      <c r="I61" s="112"/>
      <c r="J61" s="112"/>
      <c r="K61" s="112">
        <f>'将来負担比率（分子）の構造'!L$46</f>
        <v>1740</v>
      </c>
      <c r="L61" s="112"/>
      <c r="M61" s="112"/>
      <c r="N61" s="112">
        <f>'将来負担比率（分子）の構造'!M$46</f>
        <v>1623</v>
      </c>
      <c r="O61" s="112"/>
      <c r="P61" s="112"/>
    </row>
    <row r="62" spans="1:16">
      <c r="A62" s="112" t="s">
        <v>27</v>
      </c>
      <c r="B62" s="112">
        <f>'将来負担比率（分子）の構造'!I$45</f>
        <v>360960</v>
      </c>
      <c r="C62" s="112"/>
      <c r="D62" s="112"/>
      <c r="E62" s="112">
        <f>'将来負担比率（分子）の構造'!J$45</f>
        <v>337480</v>
      </c>
      <c r="F62" s="112"/>
      <c r="G62" s="112"/>
      <c r="H62" s="112">
        <f>'将来負担比率（分子）の構造'!K$45</f>
        <v>315372</v>
      </c>
      <c r="I62" s="112"/>
      <c r="J62" s="112"/>
      <c r="K62" s="112">
        <f>'将来負担比率（分子）の構造'!L$45</f>
        <v>313697</v>
      </c>
      <c r="L62" s="112"/>
      <c r="M62" s="112"/>
      <c r="N62" s="112">
        <f>'将来負担比率（分子）の構造'!M$45</f>
        <v>311949</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46531</v>
      </c>
      <c r="C64" s="112"/>
      <c r="D64" s="112"/>
      <c r="E64" s="112">
        <f>'将来負担比率（分子）の構造'!J$43</f>
        <v>39264</v>
      </c>
      <c r="F64" s="112"/>
      <c r="G64" s="112"/>
      <c r="H64" s="112">
        <f>'将来負担比率（分子）の構造'!K$43</f>
        <v>48936</v>
      </c>
      <c r="I64" s="112"/>
      <c r="J64" s="112"/>
      <c r="K64" s="112">
        <f>'将来負担比率（分子）の構造'!L$43</f>
        <v>45707</v>
      </c>
      <c r="L64" s="112"/>
      <c r="M64" s="112"/>
      <c r="N64" s="112">
        <f>'将来負担比率（分子）の構造'!M$43</f>
        <v>22755</v>
      </c>
      <c r="O64" s="112"/>
      <c r="P64" s="112"/>
    </row>
    <row r="65" spans="1:16">
      <c r="A65" s="112" t="s">
        <v>24</v>
      </c>
      <c r="B65" s="112">
        <f>'将来負担比率（分子）の構造'!I$42</f>
        <v>19882</v>
      </c>
      <c r="C65" s="112"/>
      <c r="D65" s="112"/>
      <c r="E65" s="112">
        <f>'将来負担比率（分子）の構造'!J$42</f>
        <v>15405</v>
      </c>
      <c r="F65" s="112"/>
      <c r="G65" s="112"/>
      <c r="H65" s="112">
        <f>'将来負担比率（分子）の構造'!K$42</f>
        <v>13617</v>
      </c>
      <c r="I65" s="112"/>
      <c r="J65" s="112"/>
      <c r="K65" s="112">
        <f>'将来負担比率（分子）の構造'!L$42</f>
        <v>11548</v>
      </c>
      <c r="L65" s="112"/>
      <c r="M65" s="112"/>
      <c r="N65" s="112">
        <f>'将来負担比率（分子）の構造'!M$42</f>
        <v>10474</v>
      </c>
      <c r="O65" s="112"/>
      <c r="P65" s="112"/>
    </row>
    <row r="66" spans="1:16">
      <c r="A66" s="112" t="s">
        <v>23</v>
      </c>
      <c r="B66" s="112">
        <f>'将来負担比率（分子）の構造'!I$41</f>
        <v>2963707</v>
      </c>
      <c r="C66" s="112"/>
      <c r="D66" s="112"/>
      <c r="E66" s="112">
        <f>'将来負担比率（分子）の構造'!J$41</f>
        <v>3048537</v>
      </c>
      <c r="F66" s="112"/>
      <c r="G66" s="112"/>
      <c r="H66" s="112">
        <f>'将来負担比率（分子）の構造'!K$41</f>
        <v>3121693</v>
      </c>
      <c r="I66" s="112"/>
      <c r="J66" s="112"/>
      <c r="K66" s="112">
        <f>'将来負担比率（分子）の構造'!L$41</f>
        <v>3141739</v>
      </c>
      <c r="L66" s="112"/>
      <c r="M66" s="112"/>
      <c r="N66" s="112">
        <f>'将来負担比率（分子）の構造'!M$41</f>
        <v>3173685</v>
      </c>
      <c r="O66" s="112"/>
      <c r="P66" s="112"/>
    </row>
    <row r="67" spans="1:16">
      <c r="A67" s="112" t="s">
        <v>61</v>
      </c>
      <c r="B67" s="112" t="e">
        <f>NA()</f>
        <v>#N/A</v>
      </c>
      <c r="C67" s="112">
        <f>IF(ISNUMBER('将来負担比率（分子）の構造'!I$53), IF('将来負担比率（分子）の構造'!I$53 &lt; 0, 0, '将来負担比率（分子）の構造'!I$53), NA())</f>
        <v>1466399</v>
      </c>
      <c r="D67" s="112" t="e">
        <f>NA()</f>
        <v>#N/A</v>
      </c>
      <c r="E67" s="112" t="e">
        <f>NA()</f>
        <v>#N/A</v>
      </c>
      <c r="F67" s="112">
        <f>IF(ISNUMBER('将来負担比率（分子）の構造'!J$53), IF('将来負担比率（分子）の構造'!J$53 &lt; 0, 0, '将来負担比率（分子）の構造'!J$53), NA())</f>
        <v>1442068</v>
      </c>
      <c r="G67" s="112" t="e">
        <f>NA()</f>
        <v>#N/A</v>
      </c>
      <c r="H67" s="112" t="e">
        <f>NA()</f>
        <v>#N/A</v>
      </c>
      <c r="I67" s="112">
        <f>IF(ISNUMBER('将来負担比率（分子）の構造'!K$53), IF('将来負担比率（分子）の構造'!K$53 &lt; 0, 0, '将来負担比率（分子）の構造'!K$53), NA())</f>
        <v>1401286</v>
      </c>
      <c r="J67" s="112" t="e">
        <f>NA()</f>
        <v>#N/A</v>
      </c>
      <c r="K67" s="112" t="e">
        <f>NA()</f>
        <v>#N/A</v>
      </c>
      <c r="L67" s="112">
        <f>IF(ISNUMBER('将来負担比率（分子）の構造'!L$53), IF('将来負担比率（分子）の構造'!L$53 &lt; 0, 0, '将来負担比率（分子）の構造'!L$53), NA())</f>
        <v>1413019</v>
      </c>
      <c r="M67" s="112" t="e">
        <f>NA()</f>
        <v>#N/A</v>
      </c>
      <c r="N67" s="112" t="e">
        <f>NA()</f>
        <v>#N/A</v>
      </c>
      <c r="O67" s="112">
        <f>IF(ISNUMBER('将来負担比率（分子）の構造'!M$53), IF('将来負担比率（分子）の構造'!M$53 &lt; 0, 0, '将来負担比率（分子）の構造'!M$53), NA())</f>
        <v>1426387</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97" t="s">
        <v>167</v>
      </c>
      <c r="DD1" s="598"/>
      <c r="DE1" s="598"/>
      <c r="DF1" s="598"/>
      <c r="DG1" s="598"/>
      <c r="DH1" s="598"/>
      <c r="DI1" s="599"/>
      <c r="DK1" s="597" t="s">
        <v>168</v>
      </c>
      <c r="DL1" s="598"/>
      <c r="DM1" s="598"/>
      <c r="DN1" s="598"/>
      <c r="DO1" s="598"/>
      <c r="DP1" s="598"/>
      <c r="DQ1" s="598"/>
      <c r="DR1" s="598"/>
      <c r="DS1" s="598"/>
      <c r="DT1" s="598"/>
      <c r="DU1" s="598"/>
      <c r="DV1" s="598"/>
      <c r="DW1" s="598"/>
      <c r="DX1" s="599"/>
      <c r="DY1" s="164"/>
      <c r="DZ1" s="164"/>
      <c r="EA1" s="164"/>
      <c r="EB1" s="164"/>
      <c r="EC1" s="164"/>
      <c r="ED1" s="164"/>
      <c r="EE1" s="164"/>
      <c r="EF1" s="164"/>
      <c r="EG1" s="164"/>
      <c r="EH1" s="164"/>
    </row>
    <row r="2" spans="2:138" ht="22.5" customHeight="1">
      <c r="B2" s="166" t="s">
        <v>169</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600" t="s">
        <v>170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171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2"/>
      <c r="BY3" s="600" t="s">
        <v>172</v>
      </c>
      <c r="BZ3" s="601"/>
      <c r="CA3" s="601"/>
      <c r="CB3" s="601"/>
      <c r="CC3" s="601"/>
      <c r="CD3" s="601"/>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2"/>
    </row>
    <row r="4" spans="2:138" ht="11.25" customHeight="1">
      <c r="B4" s="600" t="s">
        <v>1</v>
      </c>
      <c r="C4" s="601"/>
      <c r="D4" s="601"/>
      <c r="E4" s="601"/>
      <c r="F4" s="601"/>
      <c r="G4" s="601"/>
      <c r="H4" s="601"/>
      <c r="I4" s="601"/>
      <c r="J4" s="601"/>
      <c r="K4" s="601"/>
      <c r="L4" s="601"/>
      <c r="M4" s="601"/>
      <c r="N4" s="601"/>
      <c r="O4" s="601"/>
      <c r="P4" s="601"/>
      <c r="Q4" s="602"/>
      <c r="R4" s="600" t="s">
        <v>173</v>
      </c>
      <c r="S4" s="601"/>
      <c r="T4" s="601"/>
      <c r="U4" s="601"/>
      <c r="V4" s="601"/>
      <c r="W4" s="601"/>
      <c r="X4" s="601"/>
      <c r="Y4" s="602"/>
      <c r="Z4" s="600" t="s">
        <v>174</v>
      </c>
      <c r="AA4" s="601"/>
      <c r="AB4" s="601"/>
      <c r="AC4" s="602"/>
      <c r="AD4" s="600" t="s">
        <v>175</v>
      </c>
      <c r="AE4" s="601"/>
      <c r="AF4" s="601"/>
      <c r="AG4" s="601"/>
      <c r="AH4" s="601"/>
      <c r="AI4" s="601"/>
      <c r="AJ4" s="601"/>
      <c r="AK4" s="602"/>
      <c r="AL4" s="600" t="s">
        <v>174</v>
      </c>
      <c r="AM4" s="601"/>
      <c r="AN4" s="601"/>
      <c r="AO4" s="602"/>
      <c r="AP4" s="603" t="s">
        <v>176</v>
      </c>
      <c r="AQ4" s="603"/>
      <c r="AR4" s="603"/>
      <c r="AS4" s="603"/>
      <c r="AT4" s="603"/>
      <c r="AU4" s="603"/>
      <c r="AV4" s="603"/>
      <c r="AW4" s="603"/>
      <c r="AX4" s="603"/>
      <c r="AY4" s="603"/>
      <c r="AZ4" s="603"/>
      <c r="BA4" s="603"/>
      <c r="BB4" s="603"/>
      <c r="BC4" s="603"/>
      <c r="BD4" s="603" t="s">
        <v>177</v>
      </c>
      <c r="BE4" s="603"/>
      <c r="BF4" s="603"/>
      <c r="BG4" s="603"/>
      <c r="BH4" s="603"/>
      <c r="BI4" s="603"/>
      <c r="BJ4" s="603"/>
      <c r="BK4" s="603"/>
      <c r="BL4" s="603" t="s">
        <v>174</v>
      </c>
      <c r="BM4" s="603"/>
      <c r="BN4" s="603"/>
      <c r="BO4" s="603"/>
      <c r="BP4" s="603" t="s">
        <v>178</v>
      </c>
      <c r="BQ4" s="603"/>
      <c r="BR4" s="603"/>
      <c r="BS4" s="603"/>
      <c r="BT4" s="603"/>
      <c r="BU4" s="603"/>
      <c r="BV4" s="603"/>
      <c r="BW4" s="603"/>
      <c r="BY4" s="600" t="s">
        <v>179</v>
      </c>
      <c r="BZ4" s="601"/>
      <c r="CA4" s="601"/>
      <c r="CB4" s="601"/>
      <c r="CC4" s="601"/>
      <c r="CD4" s="601"/>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2"/>
    </row>
    <row r="5" spans="2:138" s="169" customFormat="1" ht="11.25" customHeight="1">
      <c r="B5" s="604" t="s">
        <v>180</v>
      </c>
      <c r="C5" s="605"/>
      <c r="D5" s="605"/>
      <c r="E5" s="605"/>
      <c r="F5" s="605"/>
      <c r="G5" s="605"/>
      <c r="H5" s="605"/>
      <c r="I5" s="605"/>
      <c r="J5" s="605"/>
      <c r="K5" s="605"/>
      <c r="L5" s="605"/>
      <c r="M5" s="605"/>
      <c r="N5" s="605"/>
      <c r="O5" s="605"/>
      <c r="P5" s="605"/>
      <c r="Q5" s="606"/>
      <c r="R5" s="607">
        <v>541659744</v>
      </c>
      <c r="S5" s="608"/>
      <c r="T5" s="608"/>
      <c r="U5" s="608"/>
      <c r="V5" s="608"/>
      <c r="W5" s="608"/>
      <c r="X5" s="608"/>
      <c r="Y5" s="609"/>
      <c r="Z5" s="610">
        <v>47</v>
      </c>
      <c r="AA5" s="610"/>
      <c r="AB5" s="610"/>
      <c r="AC5" s="610"/>
      <c r="AD5" s="611">
        <v>443059143</v>
      </c>
      <c r="AE5" s="611"/>
      <c r="AF5" s="611"/>
      <c r="AG5" s="611"/>
      <c r="AH5" s="611"/>
      <c r="AI5" s="611"/>
      <c r="AJ5" s="611"/>
      <c r="AK5" s="611"/>
      <c r="AL5" s="612">
        <v>66.7</v>
      </c>
      <c r="AM5" s="613"/>
      <c r="AN5" s="613"/>
      <c r="AO5" s="614"/>
      <c r="AP5" s="604" t="s">
        <v>181</v>
      </c>
      <c r="AQ5" s="605"/>
      <c r="AR5" s="605"/>
      <c r="AS5" s="605"/>
      <c r="AT5" s="605"/>
      <c r="AU5" s="605"/>
      <c r="AV5" s="605"/>
      <c r="AW5" s="605"/>
      <c r="AX5" s="605"/>
      <c r="AY5" s="605"/>
      <c r="AZ5" s="605"/>
      <c r="BA5" s="605"/>
      <c r="BB5" s="605"/>
      <c r="BC5" s="606"/>
      <c r="BD5" s="618">
        <v>541617028</v>
      </c>
      <c r="BE5" s="619"/>
      <c r="BF5" s="619"/>
      <c r="BG5" s="619"/>
      <c r="BH5" s="619"/>
      <c r="BI5" s="619"/>
      <c r="BJ5" s="619"/>
      <c r="BK5" s="620"/>
      <c r="BL5" s="621">
        <v>100</v>
      </c>
      <c r="BM5" s="621"/>
      <c r="BN5" s="621"/>
      <c r="BO5" s="621"/>
      <c r="BP5" s="622">
        <v>8406915</v>
      </c>
      <c r="BQ5" s="622"/>
      <c r="BR5" s="622"/>
      <c r="BS5" s="622"/>
      <c r="BT5" s="622"/>
      <c r="BU5" s="622"/>
      <c r="BV5" s="622"/>
      <c r="BW5" s="626"/>
      <c r="BY5" s="600" t="s">
        <v>176</v>
      </c>
      <c r="BZ5" s="601"/>
      <c r="CA5" s="601"/>
      <c r="CB5" s="601"/>
      <c r="CC5" s="601"/>
      <c r="CD5" s="601"/>
      <c r="CE5" s="601"/>
      <c r="CF5" s="601"/>
      <c r="CG5" s="601"/>
      <c r="CH5" s="601"/>
      <c r="CI5" s="601"/>
      <c r="CJ5" s="601"/>
      <c r="CK5" s="601"/>
      <c r="CL5" s="602"/>
      <c r="CM5" s="600" t="s">
        <v>182</v>
      </c>
      <c r="CN5" s="601"/>
      <c r="CO5" s="601"/>
      <c r="CP5" s="601"/>
      <c r="CQ5" s="601"/>
      <c r="CR5" s="601"/>
      <c r="CS5" s="601"/>
      <c r="CT5" s="602"/>
      <c r="CU5" s="600" t="s">
        <v>174</v>
      </c>
      <c r="CV5" s="601"/>
      <c r="CW5" s="601"/>
      <c r="CX5" s="602"/>
      <c r="CY5" s="600" t="s">
        <v>183</v>
      </c>
      <c r="CZ5" s="601"/>
      <c r="DA5" s="601"/>
      <c r="DB5" s="601"/>
      <c r="DC5" s="601"/>
      <c r="DD5" s="601"/>
      <c r="DE5" s="601"/>
      <c r="DF5" s="601"/>
      <c r="DG5" s="601"/>
      <c r="DH5" s="601"/>
      <c r="DI5" s="601"/>
      <c r="DJ5" s="601"/>
      <c r="DK5" s="602"/>
      <c r="DL5" s="600" t="s">
        <v>184</v>
      </c>
      <c r="DM5" s="601"/>
      <c r="DN5" s="601"/>
      <c r="DO5" s="601"/>
      <c r="DP5" s="601"/>
      <c r="DQ5" s="601"/>
      <c r="DR5" s="601"/>
      <c r="DS5" s="601"/>
      <c r="DT5" s="601"/>
      <c r="DU5" s="601"/>
      <c r="DV5" s="601"/>
      <c r="DW5" s="601"/>
      <c r="DX5" s="602"/>
    </row>
    <row r="6" spans="2:138" ht="11.25" customHeight="1">
      <c r="B6" s="615" t="s">
        <v>185</v>
      </c>
      <c r="C6" s="616"/>
      <c r="D6" s="616"/>
      <c r="E6" s="616"/>
      <c r="F6" s="616"/>
      <c r="G6" s="616"/>
      <c r="H6" s="616"/>
      <c r="I6" s="616"/>
      <c r="J6" s="616"/>
      <c r="K6" s="616"/>
      <c r="L6" s="616"/>
      <c r="M6" s="616"/>
      <c r="N6" s="616"/>
      <c r="O6" s="616"/>
      <c r="P6" s="616"/>
      <c r="Q6" s="617"/>
      <c r="R6" s="618">
        <v>55345104</v>
      </c>
      <c r="S6" s="619"/>
      <c r="T6" s="619"/>
      <c r="U6" s="619"/>
      <c r="V6" s="619"/>
      <c r="W6" s="619"/>
      <c r="X6" s="619"/>
      <c r="Y6" s="620"/>
      <c r="Z6" s="621">
        <v>4.8</v>
      </c>
      <c r="AA6" s="621"/>
      <c r="AB6" s="621"/>
      <c r="AC6" s="621"/>
      <c r="AD6" s="622">
        <v>55345104</v>
      </c>
      <c r="AE6" s="622"/>
      <c r="AF6" s="622"/>
      <c r="AG6" s="622"/>
      <c r="AH6" s="622"/>
      <c r="AI6" s="622"/>
      <c r="AJ6" s="622"/>
      <c r="AK6" s="622"/>
      <c r="AL6" s="623">
        <v>8.3000000000000007</v>
      </c>
      <c r="AM6" s="624"/>
      <c r="AN6" s="624"/>
      <c r="AO6" s="625"/>
      <c r="AP6" s="615" t="s">
        <v>186</v>
      </c>
      <c r="AQ6" s="616"/>
      <c r="AR6" s="616"/>
      <c r="AS6" s="616"/>
      <c r="AT6" s="616"/>
      <c r="AU6" s="616"/>
      <c r="AV6" s="616"/>
      <c r="AW6" s="616"/>
      <c r="AX6" s="616"/>
      <c r="AY6" s="616"/>
      <c r="AZ6" s="616"/>
      <c r="BA6" s="616"/>
      <c r="BB6" s="616"/>
      <c r="BC6" s="617"/>
      <c r="BD6" s="618">
        <v>540376612</v>
      </c>
      <c r="BE6" s="619"/>
      <c r="BF6" s="619"/>
      <c r="BG6" s="619"/>
      <c r="BH6" s="619"/>
      <c r="BI6" s="619"/>
      <c r="BJ6" s="619"/>
      <c r="BK6" s="620"/>
      <c r="BL6" s="621">
        <v>99.8</v>
      </c>
      <c r="BM6" s="621"/>
      <c r="BN6" s="621"/>
      <c r="BO6" s="621"/>
      <c r="BP6" s="622">
        <v>8406915</v>
      </c>
      <c r="BQ6" s="622"/>
      <c r="BR6" s="622"/>
      <c r="BS6" s="622"/>
      <c r="BT6" s="622"/>
      <c r="BU6" s="622"/>
      <c r="BV6" s="622"/>
      <c r="BW6" s="626"/>
      <c r="BY6" s="604" t="s">
        <v>187</v>
      </c>
      <c r="BZ6" s="605"/>
      <c r="CA6" s="605"/>
      <c r="CB6" s="605"/>
      <c r="CC6" s="605"/>
      <c r="CD6" s="605"/>
      <c r="CE6" s="605"/>
      <c r="CF6" s="605"/>
      <c r="CG6" s="605"/>
      <c r="CH6" s="605"/>
      <c r="CI6" s="605"/>
      <c r="CJ6" s="605"/>
      <c r="CK6" s="605"/>
      <c r="CL6" s="606"/>
      <c r="CM6" s="618">
        <v>1937865</v>
      </c>
      <c r="CN6" s="619"/>
      <c r="CO6" s="619"/>
      <c r="CP6" s="619"/>
      <c r="CQ6" s="619"/>
      <c r="CR6" s="619"/>
      <c r="CS6" s="619"/>
      <c r="CT6" s="620"/>
      <c r="CU6" s="621">
        <v>0.2</v>
      </c>
      <c r="CV6" s="621"/>
      <c r="CW6" s="621"/>
      <c r="CX6" s="621"/>
      <c r="CY6" s="627">
        <v>770</v>
      </c>
      <c r="CZ6" s="619"/>
      <c r="DA6" s="619"/>
      <c r="DB6" s="619"/>
      <c r="DC6" s="619"/>
      <c r="DD6" s="619"/>
      <c r="DE6" s="619"/>
      <c r="DF6" s="619"/>
      <c r="DG6" s="619"/>
      <c r="DH6" s="619"/>
      <c r="DI6" s="619"/>
      <c r="DJ6" s="619"/>
      <c r="DK6" s="620"/>
      <c r="DL6" s="627">
        <v>1921979</v>
      </c>
      <c r="DM6" s="619"/>
      <c r="DN6" s="619"/>
      <c r="DO6" s="619"/>
      <c r="DP6" s="619"/>
      <c r="DQ6" s="619"/>
      <c r="DR6" s="619"/>
      <c r="DS6" s="619"/>
      <c r="DT6" s="619"/>
      <c r="DU6" s="619"/>
      <c r="DV6" s="619"/>
      <c r="DW6" s="619"/>
      <c r="DX6" s="628"/>
    </row>
    <row r="7" spans="2:138" ht="11.25" customHeight="1">
      <c r="B7" s="615" t="s">
        <v>188</v>
      </c>
      <c r="C7" s="616"/>
      <c r="D7" s="616"/>
      <c r="E7" s="616"/>
      <c r="F7" s="616"/>
      <c r="G7" s="616"/>
      <c r="H7" s="616"/>
      <c r="I7" s="616"/>
      <c r="J7" s="616"/>
      <c r="K7" s="616"/>
      <c r="L7" s="616"/>
      <c r="M7" s="616"/>
      <c r="N7" s="616"/>
      <c r="O7" s="616"/>
      <c r="P7" s="616"/>
      <c r="Q7" s="617"/>
      <c r="R7" s="618">
        <v>2495756</v>
      </c>
      <c r="S7" s="619"/>
      <c r="T7" s="619"/>
      <c r="U7" s="619"/>
      <c r="V7" s="619"/>
      <c r="W7" s="619"/>
      <c r="X7" s="619"/>
      <c r="Y7" s="620"/>
      <c r="Z7" s="621">
        <v>0.2</v>
      </c>
      <c r="AA7" s="621"/>
      <c r="AB7" s="621"/>
      <c r="AC7" s="621"/>
      <c r="AD7" s="622">
        <v>2495756</v>
      </c>
      <c r="AE7" s="622"/>
      <c r="AF7" s="622"/>
      <c r="AG7" s="622"/>
      <c r="AH7" s="622"/>
      <c r="AI7" s="622"/>
      <c r="AJ7" s="622"/>
      <c r="AK7" s="622"/>
      <c r="AL7" s="623">
        <v>0.4</v>
      </c>
      <c r="AM7" s="624"/>
      <c r="AN7" s="624"/>
      <c r="AO7" s="625"/>
      <c r="AP7" s="615" t="s">
        <v>189</v>
      </c>
      <c r="AQ7" s="616"/>
      <c r="AR7" s="616"/>
      <c r="AS7" s="616"/>
      <c r="AT7" s="616"/>
      <c r="AU7" s="616"/>
      <c r="AV7" s="616"/>
      <c r="AW7" s="616"/>
      <c r="AX7" s="616"/>
      <c r="AY7" s="616"/>
      <c r="AZ7" s="616"/>
      <c r="BA7" s="616"/>
      <c r="BB7" s="616"/>
      <c r="BC7" s="617"/>
      <c r="BD7" s="618">
        <v>162977787</v>
      </c>
      <c r="BE7" s="619"/>
      <c r="BF7" s="619"/>
      <c r="BG7" s="619"/>
      <c r="BH7" s="619"/>
      <c r="BI7" s="619"/>
      <c r="BJ7" s="619"/>
      <c r="BK7" s="620"/>
      <c r="BL7" s="621">
        <v>30.1</v>
      </c>
      <c r="BM7" s="621"/>
      <c r="BN7" s="621"/>
      <c r="BO7" s="621"/>
      <c r="BP7" s="622">
        <v>993068</v>
      </c>
      <c r="BQ7" s="622"/>
      <c r="BR7" s="622"/>
      <c r="BS7" s="622"/>
      <c r="BT7" s="622"/>
      <c r="BU7" s="622"/>
      <c r="BV7" s="622"/>
      <c r="BW7" s="626"/>
      <c r="BY7" s="615" t="s">
        <v>190</v>
      </c>
      <c r="BZ7" s="616"/>
      <c r="CA7" s="616"/>
      <c r="CB7" s="616"/>
      <c r="CC7" s="616"/>
      <c r="CD7" s="616"/>
      <c r="CE7" s="616"/>
      <c r="CF7" s="616"/>
      <c r="CG7" s="616"/>
      <c r="CH7" s="616"/>
      <c r="CI7" s="616"/>
      <c r="CJ7" s="616"/>
      <c r="CK7" s="616"/>
      <c r="CL7" s="617"/>
      <c r="CM7" s="618">
        <v>59176477</v>
      </c>
      <c r="CN7" s="619"/>
      <c r="CO7" s="619"/>
      <c r="CP7" s="619"/>
      <c r="CQ7" s="619"/>
      <c r="CR7" s="619"/>
      <c r="CS7" s="619"/>
      <c r="CT7" s="620"/>
      <c r="CU7" s="621">
        <v>5.2</v>
      </c>
      <c r="CV7" s="621"/>
      <c r="CW7" s="621"/>
      <c r="CX7" s="621"/>
      <c r="CY7" s="627">
        <v>5534212</v>
      </c>
      <c r="CZ7" s="619"/>
      <c r="DA7" s="619"/>
      <c r="DB7" s="619"/>
      <c r="DC7" s="619"/>
      <c r="DD7" s="619"/>
      <c r="DE7" s="619"/>
      <c r="DF7" s="619"/>
      <c r="DG7" s="619"/>
      <c r="DH7" s="619"/>
      <c r="DI7" s="619"/>
      <c r="DJ7" s="619"/>
      <c r="DK7" s="620"/>
      <c r="DL7" s="627">
        <v>50116087</v>
      </c>
      <c r="DM7" s="619"/>
      <c r="DN7" s="619"/>
      <c r="DO7" s="619"/>
      <c r="DP7" s="619"/>
      <c r="DQ7" s="619"/>
      <c r="DR7" s="619"/>
      <c r="DS7" s="619"/>
      <c r="DT7" s="619"/>
      <c r="DU7" s="619"/>
      <c r="DV7" s="619"/>
      <c r="DW7" s="619"/>
      <c r="DX7" s="628"/>
    </row>
    <row r="8" spans="2:138" ht="11.25" customHeight="1">
      <c r="B8" s="615" t="s">
        <v>191</v>
      </c>
      <c r="C8" s="616"/>
      <c r="D8" s="616"/>
      <c r="E8" s="616"/>
      <c r="F8" s="616"/>
      <c r="G8" s="616"/>
      <c r="H8" s="616"/>
      <c r="I8" s="616"/>
      <c r="J8" s="616"/>
      <c r="K8" s="616"/>
      <c r="L8" s="616"/>
      <c r="M8" s="616"/>
      <c r="N8" s="616"/>
      <c r="O8" s="616"/>
      <c r="P8" s="616"/>
      <c r="Q8" s="617"/>
      <c r="R8" s="618" t="s">
        <v>102</v>
      </c>
      <c r="S8" s="619"/>
      <c r="T8" s="619"/>
      <c r="U8" s="619"/>
      <c r="V8" s="619"/>
      <c r="W8" s="619"/>
      <c r="X8" s="619"/>
      <c r="Y8" s="620"/>
      <c r="Z8" s="621" t="s">
        <v>102</v>
      </c>
      <c r="AA8" s="621"/>
      <c r="AB8" s="621"/>
      <c r="AC8" s="621"/>
      <c r="AD8" s="622" t="s">
        <v>102</v>
      </c>
      <c r="AE8" s="622"/>
      <c r="AF8" s="622"/>
      <c r="AG8" s="622"/>
      <c r="AH8" s="622"/>
      <c r="AI8" s="622"/>
      <c r="AJ8" s="622"/>
      <c r="AK8" s="622"/>
      <c r="AL8" s="623" t="s">
        <v>102</v>
      </c>
      <c r="AM8" s="624"/>
      <c r="AN8" s="624"/>
      <c r="AO8" s="625"/>
      <c r="AP8" s="615" t="s">
        <v>192</v>
      </c>
      <c r="AQ8" s="616"/>
      <c r="AR8" s="616"/>
      <c r="AS8" s="616"/>
      <c r="AT8" s="616"/>
      <c r="AU8" s="616"/>
      <c r="AV8" s="616"/>
      <c r="AW8" s="616"/>
      <c r="AX8" s="616"/>
      <c r="AY8" s="616"/>
      <c r="AZ8" s="616"/>
      <c r="BA8" s="616"/>
      <c r="BB8" s="616"/>
      <c r="BC8" s="617"/>
      <c r="BD8" s="618">
        <v>3709910</v>
      </c>
      <c r="BE8" s="619"/>
      <c r="BF8" s="619"/>
      <c r="BG8" s="619"/>
      <c r="BH8" s="619"/>
      <c r="BI8" s="619"/>
      <c r="BJ8" s="619"/>
      <c r="BK8" s="620"/>
      <c r="BL8" s="621">
        <v>0.7</v>
      </c>
      <c r="BM8" s="621"/>
      <c r="BN8" s="621"/>
      <c r="BO8" s="621"/>
      <c r="BP8" s="622">
        <v>797313</v>
      </c>
      <c r="BQ8" s="622"/>
      <c r="BR8" s="622"/>
      <c r="BS8" s="622"/>
      <c r="BT8" s="622"/>
      <c r="BU8" s="622"/>
      <c r="BV8" s="622"/>
      <c r="BW8" s="626"/>
      <c r="BY8" s="615" t="s">
        <v>193</v>
      </c>
      <c r="BZ8" s="616"/>
      <c r="CA8" s="616"/>
      <c r="CB8" s="616"/>
      <c r="CC8" s="616"/>
      <c r="CD8" s="616"/>
      <c r="CE8" s="616"/>
      <c r="CF8" s="616"/>
      <c r="CG8" s="616"/>
      <c r="CH8" s="616"/>
      <c r="CI8" s="616"/>
      <c r="CJ8" s="616"/>
      <c r="CK8" s="616"/>
      <c r="CL8" s="617"/>
      <c r="CM8" s="618">
        <v>182501953</v>
      </c>
      <c r="CN8" s="619"/>
      <c r="CO8" s="619"/>
      <c r="CP8" s="619"/>
      <c r="CQ8" s="619"/>
      <c r="CR8" s="619"/>
      <c r="CS8" s="619"/>
      <c r="CT8" s="620"/>
      <c r="CU8" s="621">
        <v>16</v>
      </c>
      <c r="CV8" s="621"/>
      <c r="CW8" s="621"/>
      <c r="CX8" s="621"/>
      <c r="CY8" s="627">
        <v>6389799</v>
      </c>
      <c r="CZ8" s="619"/>
      <c r="DA8" s="619"/>
      <c r="DB8" s="619"/>
      <c r="DC8" s="619"/>
      <c r="DD8" s="619"/>
      <c r="DE8" s="619"/>
      <c r="DF8" s="619"/>
      <c r="DG8" s="619"/>
      <c r="DH8" s="619"/>
      <c r="DI8" s="619"/>
      <c r="DJ8" s="619"/>
      <c r="DK8" s="620"/>
      <c r="DL8" s="627">
        <v>161739508</v>
      </c>
      <c r="DM8" s="619"/>
      <c r="DN8" s="619"/>
      <c r="DO8" s="619"/>
      <c r="DP8" s="619"/>
      <c r="DQ8" s="619"/>
      <c r="DR8" s="619"/>
      <c r="DS8" s="619"/>
      <c r="DT8" s="619"/>
      <c r="DU8" s="619"/>
      <c r="DV8" s="619"/>
      <c r="DW8" s="619"/>
      <c r="DX8" s="628"/>
    </row>
    <row r="9" spans="2:138" ht="11.25" customHeight="1">
      <c r="B9" s="615" t="s">
        <v>194</v>
      </c>
      <c r="C9" s="616"/>
      <c r="D9" s="616"/>
      <c r="E9" s="616"/>
      <c r="F9" s="616"/>
      <c r="G9" s="616"/>
      <c r="H9" s="616"/>
      <c r="I9" s="616"/>
      <c r="J9" s="616"/>
      <c r="K9" s="616"/>
      <c r="L9" s="616"/>
      <c r="M9" s="616"/>
      <c r="N9" s="616"/>
      <c r="O9" s="616"/>
      <c r="P9" s="616"/>
      <c r="Q9" s="617"/>
      <c r="R9" s="618" t="s">
        <v>102</v>
      </c>
      <c r="S9" s="619"/>
      <c r="T9" s="619"/>
      <c r="U9" s="619"/>
      <c r="V9" s="619"/>
      <c r="W9" s="619"/>
      <c r="X9" s="619"/>
      <c r="Y9" s="620"/>
      <c r="Z9" s="621" t="s">
        <v>102</v>
      </c>
      <c r="AA9" s="621"/>
      <c r="AB9" s="621"/>
      <c r="AC9" s="621"/>
      <c r="AD9" s="622" t="s">
        <v>102</v>
      </c>
      <c r="AE9" s="622"/>
      <c r="AF9" s="622"/>
      <c r="AG9" s="622"/>
      <c r="AH9" s="622"/>
      <c r="AI9" s="622"/>
      <c r="AJ9" s="622"/>
      <c r="AK9" s="622"/>
      <c r="AL9" s="623" t="s">
        <v>102</v>
      </c>
      <c r="AM9" s="624"/>
      <c r="AN9" s="624"/>
      <c r="AO9" s="625"/>
      <c r="AP9" s="615" t="s">
        <v>195</v>
      </c>
      <c r="AQ9" s="616"/>
      <c r="AR9" s="616"/>
      <c r="AS9" s="616"/>
      <c r="AT9" s="616"/>
      <c r="AU9" s="616"/>
      <c r="AV9" s="616"/>
      <c r="AW9" s="616"/>
      <c r="AX9" s="616"/>
      <c r="AY9" s="616"/>
      <c r="AZ9" s="616"/>
      <c r="BA9" s="616"/>
      <c r="BB9" s="616"/>
      <c r="BC9" s="617"/>
      <c r="BD9" s="618">
        <v>135799738</v>
      </c>
      <c r="BE9" s="619"/>
      <c r="BF9" s="619"/>
      <c r="BG9" s="619"/>
      <c r="BH9" s="619"/>
      <c r="BI9" s="619"/>
      <c r="BJ9" s="619"/>
      <c r="BK9" s="620"/>
      <c r="BL9" s="621">
        <v>25.1</v>
      </c>
      <c r="BM9" s="621"/>
      <c r="BN9" s="621"/>
      <c r="BO9" s="621"/>
      <c r="BP9" s="622" t="s">
        <v>102</v>
      </c>
      <c r="BQ9" s="622"/>
      <c r="BR9" s="622"/>
      <c r="BS9" s="622"/>
      <c r="BT9" s="622"/>
      <c r="BU9" s="622"/>
      <c r="BV9" s="622"/>
      <c r="BW9" s="626"/>
      <c r="BY9" s="615" t="s">
        <v>196</v>
      </c>
      <c r="BZ9" s="616"/>
      <c r="CA9" s="616"/>
      <c r="CB9" s="616"/>
      <c r="CC9" s="616"/>
      <c r="CD9" s="616"/>
      <c r="CE9" s="616"/>
      <c r="CF9" s="616"/>
      <c r="CG9" s="616"/>
      <c r="CH9" s="616"/>
      <c r="CI9" s="616"/>
      <c r="CJ9" s="616"/>
      <c r="CK9" s="616"/>
      <c r="CL9" s="617"/>
      <c r="CM9" s="618">
        <v>47186470</v>
      </c>
      <c r="CN9" s="619"/>
      <c r="CO9" s="619"/>
      <c r="CP9" s="619"/>
      <c r="CQ9" s="619"/>
      <c r="CR9" s="619"/>
      <c r="CS9" s="619"/>
      <c r="CT9" s="620"/>
      <c r="CU9" s="621">
        <v>4.0999999999999996</v>
      </c>
      <c r="CV9" s="621"/>
      <c r="CW9" s="621"/>
      <c r="CX9" s="621"/>
      <c r="CY9" s="627">
        <v>1011766</v>
      </c>
      <c r="CZ9" s="619"/>
      <c r="DA9" s="619"/>
      <c r="DB9" s="619"/>
      <c r="DC9" s="619"/>
      <c r="DD9" s="619"/>
      <c r="DE9" s="619"/>
      <c r="DF9" s="619"/>
      <c r="DG9" s="619"/>
      <c r="DH9" s="619"/>
      <c r="DI9" s="619"/>
      <c r="DJ9" s="619"/>
      <c r="DK9" s="620"/>
      <c r="DL9" s="627">
        <v>30067076</v>
      </c>
      <c r="DM9" s="619"/>
      <c r="DN9" s="619"/>
      <c r="DO9" s="619"/>
      <c r="DP9" s="619"/>
      <c r="DQ9" s="619"/>
      <c r="DR9" s="619"/>
      <c r="DS9" s="619"/>
      <c r="DT9" s="619"/>
      <c r="DU9" s="619"/>
      <c r="DV9" s="619"/>
      <c r="DW9" s="619"/>
      <c r="DX9" s="628"/>
    </row>
    <row r="10" spans="2:138" ht="11.25" customHeight="1">
      <c r="B10" s="615" t="s">
        <v>197</v>
      </c>
      <c r="C10" s="616"/>
      <c r="D10" s="616"/>
      <c r="E10" s="616"/>
      <c r="F10" s="616"/>
      <c r="G10" s="616"/>
      <c r="H10" s="616"/>
      <c r="I10" s="616"/>
      <c r="J10" s="616"/>
      <c r="K10" s="616"/>
      <c r="L10" s="616"/>
      <c r="M10" s="616"/>
      <c r="N10" s="616"/>
      <c r="O10" s="616"/>
      <c r="P10" s="616"/>
      <c r="Q10" s="617"/>
      <c r="R10" s="618">
        <v>160861</v>
      </c>
      <c r="S10" s="619"/>
      <c r="T10" s="619"/>
      <c r="U10" s="619"/>
      <c r="V10" s="619"/>
      <c r="W10" s="619"/>
      <c r="X10" s="619"/>
      <c r="Y10" s="620"/>
      <c r="Z10" s="621">
        <v>0</v>
      </c>
      <c r="AA10" s="621"/>
      <c r="AB10" s="621"/>
      <c r="AC10" s="621"/>
      <c r="AD10" s="622">
        <v>160861</v>
      </c>
      <c r="AE10" s="622"/>
      <c r="AF10" s="622"/>
      <c r="AG10" s="622"/>
      <c r="AH10" s="622"/>
      <c r="AI10" s="622"/>
      <c r="AJ10" s="622"/>
      <c r="AK10" s="622"/>
      <c r="AL10" s="623">
        <v>0</v>
      </c>
      <c r="AM10" s="624"/>
      <c r="AN10" s="624"/>
      <c r="AO10" s="625"/>
      <c r="AP10" s="615" t="s">
        <v>198</v>
      </c>
      <c r="AQ10" s="616"/>
      <c r="AR10" s="616"/>
      <c r="AS10" s="616"/>
      <c r="AT10" s="616"/>
      <c r="AU10" s="616"/>
      <c r="AV10" s="616"/>
      <c r="AW10" s="616"/>
      <c r="AX10" s="616"/>
      <c r="AY10" s="616"/>
      <c r="AZ10" s="616"/>
      <c r="BA10" s="616"/>
      <c r="BB10" s="616"/>
      <c r="BC10" s="617"/>
      <c r="BD10" s="618">
        <v>4122774</v>
      </c>
      <c r="BE10" s="619"/>
      <c r="BF10" s="619"/>
      <c r="BG10" s="619"/>
      <c r="BH10" s="619"/>
      <c r="BI10" s="619"/>
      <c r="BJ10" s="619"/>
      <c r="BK10" s="620"/>
      <c r="BL10" s="621">
        <v>0.8</v>
      </c>
      <c r="BM10" s="621"/>
      <c r="BN10" s="621"/>
      <c r="BO10" s="621"/>
      <c r="BP10" s="622">
        <v>195755</v>
      </c>
      <c r="BQ10" s="622"/>
      <c r="BR10" s="622"/>
      <c r="BS10" s="622"/>
      <c r="BT10" s="622"/>
      <c r="BU10" s="622"/>
      <c r="BV10" s="622"/>
      <c r="BW10" s="626"/>
      <c r="BY10" s="615" t="s">
        <v>199</v>
      </c>
      <c r="BZ10" s="616"/>
      <c r="CA10" s="616"/>
      <c r="CB10" s="616"/>
      <c r="CC10" s="616"/>
      <c r="CD10" s="616"/>
      <c r="CE10" s="616"/>
      <c r="CF10" s="616"/>
      <c r="CG10" s="616"/>
      <c r="CH10" s="616"/>
      <c r="CI10" s="616"/>
      <c r="CJ10" s="616"/>
      <c r="CK10" s="616"/>
      <c r="CL10" s="617"/>
      <c r="CM10" s="618">
        <v>3096882</v>
      </c>
      <c r="CN10" s="619"/>
      <c r="CO10" s="619"/>
      <c r="CP10" s="619"/>
      <c r="CQ10" s="619"/>
      <c r="CR10" s="619"/>
      <c r="CS10" s="619"/>
      <c r="CT10" s="620"/>
      <c r="CU10" s="621">
        <v>0.3</v>
      </c>
      <c r="CV10" s="621"/>
      <c r="CW10" s="621"/>
      <c r="CX10" s="621"/>
      <c r="CY10" s="627">
        <v>135002</v>
      </c>
      <c r="CZ10" s="619"/>
      <c r="DA10" s="619"/>
      <c r="DB10" s="619"/>
      <c r="DC10" s="619"/>
      <c r="DD10" s="619"/>
      <c r="DE10" s="619"/>
      <c r="DF10" s="619"/>
      <c r="DG10" s="619"/>
      <c r="DH10" s="619"/>
      <c r="DI10" s="619"/>
      <c r="DJ10" s="619"/>
      <c r="DK10" s="620"/>
      <c r="DL10" s="627">
        <v>1824112</v>
      </c>
      <c r="DM10" s="619"/>
      <c r="DN10" s="619"/>
      <c r="DO10" s="619"/>
      <c r="DP10" s="619"/>
      <c r="DQ10" s="619"/>
      <c r="DR10" s="619"/>
      <c r="DS10" s="619"/>
      <c r="DT10" s="619"/>
      <c r="DU10" s="619"/>
      <c r="DV10" s="619"/>
      <c r="DW10" s="619"/>
      <c r="DX10" s="628"/>
    </row>
    <row r="11" spans="2:138" ht="11.25" customHeight="1">
      <c r="B11" s="615" t="s">
        <v>200</v>
      </c>
      <c r="C11" s="616"/>
      <c r="D11" s="616"/>
      <c r="E11" s="616"/>
      <c r="F11" s="616"/>
      <c r="G11" s="616"/>
      <c r="H11" s="616"/>
      <c r="I11" s="616"/>
      <c r="J11" s="616"/>
      <c r="K11" s="616"/>
      <c r="L11" s="616"/>
      <c r="M11" s="616"/>
      <c r="N11" s="616"/>
      <c r="O11" s="616"/>
      <c r="P11" s="616"/>
      <c r="Q11" s="617"/>
      <c r="R11" s="618">
        <v>27113</v>
      </c>
      <c r="S11" s="619"/>
      <c r="T11" s="619"/>
      <c r="U11" s="619"/>
      <c r="V11" s="619"/>
      <c r="W11" s="619"/>
      <c r="X11" s="619"/>
      <c r="Y11" s="620"/>
      <c r="Z11" s="621">
        <v>0</v>
      </c>
      <c r="AA11" s="621"/>
      <c r="AB11" s="621"/>
      <c r="AC11" s="621"/>
      <c r="AD11" s="622">
        <v>27113</v>
      </c>
      <c r="AE11" s="622"/>
      <c r="AF11" s="622"/>
      <c r="AG11" s="622"/>
      <c r="AH11" s="622"/>
      <c r="AI11" s="622"/>
      <c r="AJ11" s="622"/>
      <c r="AK11" s="622"/>
      <c r="AL11" s="623">
        <v>0</v>
      </c>
      <c r="AM11" s="624"/>
      <c r="AN11" s="624"/>
      <c r="AO11" s="625"/>
      <c r="AP11" s="615" t="s">
        <v>201</v>
      </c>
      <c r="AQ11" s="616"/>
      <c r="AR11" s="616"/>
      <c r="AS11" s="616"/>
      <c r="AT11" s="616"/>
      <c r="AU11" s="616"/>
      <c r="AV11" s="616"/>
      <c r="AW11" s="616"/>
      <c r="AX11" s="616"/>
      <c r="AY11" s="616"/>
      <c r="AZ11" s="616"/>
      <c r="BA11" s="616"/>
      <c r="BB11" s="616"/>
      <c r="BC11" s="617"/>
      <c r="BD11" s="618">
        <v>12449312</v>
      </c>
      <c r="BE11" s="619"/>
      <c r="BF11" s="619"/>
      <c r="BG11" s="619"/>
      <c r="BH11" s="619"/>
      <c r="BI11" s="619"/>
      <c r="BJ11" s="619"/>
      <c r="BK11" s="620"/>
      <c r="BL11" s="621">
        <v>2.2999999999999998</v>
      </c>
      <c r="BM11" s="621"/>
      <c r="BN11" s="621"/>
      <c r="BO11" s="621"/>
      <c r="BP11" s="622" t="s">
        <v>102</v>
      </c>
      <c r="BQ11" s="622"/>
      <c r="BR11" s="622"/>
      <c r="BS11" s="622"/>
      <c r="BT11" s="622"/>
      <c r="BU11" s="622"/>
      <c r="BV11" s="622"/>
      <c r="BW11" s="626"/>
      <c r="BY11" s="615" t="s">
        <v>202</v>
      </c>
      <c r="BZ11" s="616"/>
      <c r="CA11" s="616"/>
      <c r="CB11" s="616"/>
      <c r="CC11" s="616"/>
      <c r="CD11" s="616"/>
      <c r="CE11" s="616"/>
      <c r="CF11" s="616"/>
      <c r="CG11" s="616"/>
      <c r="CH11" s="616"/>
      <c r="CI11" s="616"/>
      <c r="CJ11" s="616"/>
      <c r="CK11" s="616"/>
      <c r="CL11" s="617"/>
      <c r="CM11" s="618">
        <v>46994349</v>
      </c>
      <c r="CN11" s="619"/>
      <c r="CO11" s="619"/>
      <c r="CP11" s="619"/>
      <c r="CQ11" s="619"/>
      <c r="CR11" s="619"/>
      <c r="CS11" s="619"/>
      <c r="CT11" s="620"/>
      <c r="CU11" s="621">
        <v>4.0999999999999996</v>
      </c>
      <c r="CV11" s="621"/>
      <c r="CW11" s="621"/>
      <c r="CX11" s="621"/>
      <c r="CY11" s="627">
        <v>29203062</v>
      </c>
      <c r="CZ11" s="619"/>
      <c r="DA11" s="619"/>
      <c r="DB11" s="619"/>
      <c r="DC11" s="619"/>
      <c r="DD11" s="619"/>
      <c r="DE11" s="619"/>
      <c r="DF11" s="619"/>
      <c r="DG11" s="619"/>
      <c r="DH11" s="619"/>
      <c r="DI11" s="619"/>
      <c r="DJ11" s="619"/>
      <c r="DK11" s="620"/>
      <c r="DL11" s="627">
        <v>17158273</v>
      </c>
      <c r="DM11" s="619"/>
      <c r="DN11" s="619"/>
      <c r="DO11" s="619"/>
      <c r="DP11" s="619"/>
      <c r="DQ11" s="619"/>
      <c r="DR11" s="619"/>
      <c r="DS11" s="619"/>
      <c r="DT11" s="619"/>
      <c r="DU11" s="619"/>
      <c r="DV11" s="619"/>
      <c r="DW11" s="619"/>
      <c r="DX11" s="628"/>
    </row>
    <row r="12" spans="2:138" ht="11.25" customHeight="1">
      <c r="B12" s="615" t="s">
        <v>203</v>
      </c>
      <c r="C12" s="616"/>
      <c r="D12" s="616"/>
      <c r="E12" s="616"/>
      <c r="F12" s="616"/>
      <c r="G12" s="616"/>
      <c r="H12" s="616"/>
      <c r="I12" s="616"/>
      <c r="J12" s="616"/>
      <c r="K12" s="616"/>
      <c r="L12" s="616"/>
      <c r="M12" s="616"/>
      <c r="N12" s="616"/>
      <c r="O12" s="616"/>
      <c r="P12" s="616"/>
      <c r="Q12" s="617"/>
      <c r="R12" s="618">
        <v>52661374</v>
      </c>
      <c r="S12" s="619"/>
      <c r="T12" s="619"/>
      <c r="U12" s="619"/>
      <c r="V12" s="619"/>
      <c r="W12" s="619"/>
      <c r="X12" s="619"/>
      <c r="Y12" s="620"/>
      <c r="Z12" s="621">
        <v>4.5999999999999996</v>
      </c>
      <c r="AA12" s="621"/>
      <c r="AB12" s="621"/>
      <c r="AC12" s="621"/>
      <c r="AD12" s="622">
        <v>52661374</v>
      </c>
      <c r="AE12" s="622"/>
      <c r="AF12" s="622"/>
      <c r="AG12" s="622"/>
      <c r="AH12" s="622"/>
      <c r="AI12" s="622"/>
      <c r="AJ12" s="622"/>
      <c r="AK12" s="622"/>
      <c r="AL12" s="623">
        <v>7.9</v>
      </c>
      <c r="AM12" s="624"/>
      <c r="AN12" s="624"/>
      <c r="AO12" s="625"/>
      <c r="AP12" s="615" t="s">
        <v>204</v>
      </c>
      <c r="AQ12" s="616"/>
      <c r="AR12" s="616"/>
      <c r="AS12" s="616"/>
      <c r="AT12" s="616"/>
      <c r="AU12" s="616"/>
      <c r="AV12" s="616"/>
      <c r="AW12" s="616"/>
      <c r="AX12" s="616"/>
      <c r="AY12" s="616"/>
      <c r="AZ12" s="616"/>
      <c r="BA12" s="616"/>
      <c r="BB12" s="616"/>
      <c r="BC12" s="617"/>
      <c r="BD12" s="618">
        <v>1318433</v>
      </c>
      <c r="BE12" s="619"/>
      <c r="BF12" s="619"/>
      <c r="BG12" s="619"/>
      <c r="BH12" s="619"/>
      <c r="BI12" s="619"/>
      <c r="BJ12" s="619"/>
      <c r="BK12" s="620"/>
      <c r="BL12" s="621">
        <v>0.2</v>
      </c>
      <c r="BM12" s="621"/>
      <c r="BN12" s="621"/>
      <c r="BO12" s="621"/>
      <c r="BP12" s="622" t="s">
        <v>102</v>
      </c>
      <c r="BQ12" s="622"/>
      <c r="BR12" s="622"/>
      <c r="BS12" s="622"/>
      <c r="BT12" s="622"/>
      <c r="BU12" s="622"/>
      <c r="BV12" s="622"/>
      <c r="BW12" s="626"/>
      <c r="BY12" s="615" t="s">
        <v>205</v>
      </c>
      <c r="BZ12" s="616"/>
      <c r="CA12" s="616"/>
      <c r="CB12" s="616"/>
      <c r="CC12" s="616"/>
      <c r="CD12" s="616"/>
      <c r="CE12" s="616"/>
      <c r="CF12" s="616"/>
      <c r="CG12" s="616"/>
      <c r="CH12" s="616"/>
      <c r="CI12" s="616"/>
      <c r="CJ12" s="616"/>
      <c r="CK12" s="616"/>
      <c r="CL12" s="617"/>
      <c r="CM12" s="618">
        <v>17672731</v>
      </c>
      <c r="CN12" s="619"/>
      <c r="CO12" s="619"/>
      <c r="CP12" s="619"/>
      <c r="CQ12" s="619"/>
      <c r="CR12" s="619"/>
      <c r="CS12" s="619"/>
      <c r="CT12" s="620"/>
      <c r="CU12" s="621">
        <v>1.6</v>
      </c>
      <c r="CV12" s="621"/>
      <c r="CW12" s="621"/>
      <c r="CX12" s="621"/>
      <c r="CY12" s="627">
        <v>5436119</v>
      </c>
      <c r="CZ12" s="619"/>
      <c r="DA12" s="619"/>
      <c r="DB12" s="619"/>
      <c r="DC12" s="619"/>
      <c r="DD12" s="619"/>
      <c r="DE12" s="619"/>
      <c r="DF12" s="619"/>
      <c r="DG12" s="619"/>
      <c r="DH12" s="619"/>
      <c r="DI12" s="619"/>
      <c r="DJ12" s="619"/>
      <c r="DK12" s="620"/>
      <c r="DL12" s="627">
        <v>14530850</v>
      </c>
      <c r="DM12" s="619"/>
      <c r="DN12" s="619"/>
      <c r="DO12" s="619"/>
      <c r="DP12" s="619"/>
      <c r="DQ12" s="619"/>
      <c r="DR12" s="619"/>
      <c r="DS12" s="619"/>
      <c r="DT12" s="619"/>
      <c r="DU12" s="619"/>
      <c r="DV12" s="619"/>
      <c r="DW12" s="619"/>
      <c r="DX12" s="628"/>
    </row>
    <row r="13" spans="2:138" ht="11.25" customHeight="1">
      <c r="B13" s="615" t="s">
        <v>206</v>
      </c>
      <c r="C13" s="616"/>
      <c r="D13" s="616"/>
      <c r="E13" s="616"/>
      <c r="F13" s="616"/>
      <c r="G13" s="616"/>
      <c r="H13" s="616"/>
      <c r="I13" s="616"/>
      <c r="J13" s="616"/>
      <c r="K13" s="616"/>
      <c r="L13" s="616"/>
      <c r="M13" s="616"/>
      <c r="N13" s="616"/>
      <c r="O13" s="616"/>
      <c r="P13" s="616"/>
      <c r="Q13" s="617"/>
      <c r="R13" s="618" t="s">
        <v>102</v>
      </c>
      <c r="S13" s="619"/>
      <c r="T13" s="619"/>
      <c r="U13" s="619"/>
      <c r="V13" s="619"/>
      <c r="W13" s="619"/>
      <c r="X13" s="619"/>
      <c r="Y13" s="620"/>
      <c r="Z13" s="621" t="s">
        <v>102</v>
      </c>
      <c r="AA13" s="621"/>
      <c r="AB13" s="621"/>
      <c r="AC13" s="621"/>
      <c r="AD13" s="622" t="s">
        <v>102</v>
      </c>
      <c r="AE13" s="622"/>
      <c r="AF13" s="622"/>
      <c r="AG13" s="622"/>
      <c r="AH13" s="622"/>
      <c r="AI13" s="622"/>
      <c r="AJ13" s="622"/>
      <c r="AK13" s="622"/>
      <c r="AL13" s="623" t="s">
        <v>102</v>
      </c>
      <c r="AM13" s="624"/>
      <c r="AN13" s="624"/>
      <c r="AO13" s="625"/>
      <c r="AP13" s="615" t="s">
        <v>207</v>
      </c>
      <c r="AQ13" s="616"/>
      <c r="AR13" s="616"/>
      <c r="AS13" s="616"/>
      <c r="AT13" s="616"/>
      <c r="AU13" s="616"/>
      <c r="AV13" s="616"/>
      <c r="AW13" s="616"/>
      <c r="AX13" s="616"/>
      <c r="AY13" s="616"/>
      <c r="AZ13" s="616"/>
      <c r="BA13" s="616"/>
      <c r="BB13" s="616"/>
      <c r="BC13" s="617"/>
      <c r="BD13" s="618">
        <v>3169800</v>
      </c>
      <c r="BE13" s="619"/>
      <c r="BF13" s="619"/>
      <c r="BG13" s="619"/>
      <c r="BH13" s="619"/>
      <c r="BI13" s="619"/>
      <c r="BJ13" s="619"/>
      <c r="BK13" s="620"/>
      <c r="BL13" s="621">
        <v>0.6</v>
      </c>
      <c r="BM13" s="621"/>
      <c r="BN13" s="621"/>
      <c r="BO13" s="621"/>
      <c r="BP13" s="622" t="s">
        <v>102</v>
      </c>
      <c r="BQ13" s="622"/>
      <c r="BR13" s="622"/>
      <c r="BS13" s="622"/>
      <c r="BT13" s="622"/>
      <c r="BU13" s="622"/>
      <c r="BV13" s="622"/>
      <c r="BW13" s="626"/>
      <c r="BY13" s="615" t="s">
        <v>208</v>
      </c>
      <c r="BZ13" s="616"/>
      <c r="CA13" s="616"/>
      <c r="CB13" s="616"/>
      <c r="CC13" s="616"/>
      <c r="CD13" s="616"/>
      <c r="CE13" s="616"/>
      <c r="CF13" s="616"/>
      <c r="CG13" s="616"/>
      <c r="CH13" s="616"/>
      <c r="CI13" s="616"/>
      <c r="CJ13" s="616"/>
      <c r="CK13" s="616"/>
      <c r="CL13" s="617"/>
      <c r="CM13" s="618">
        <v>112609453</v>
      </c>
      <c r="CN13" s="619"/>
      <c r="CO13" s="619"/>
      <c r="CP13" s="619"/>
      <c r="CQ13" s="619"/>
      <c r="CR13" s="619"/>
      <c r="CS13" s="619"/>
      <c r="CT13" s="620"/>
      <c r="CU13" s="621">
        <v>9.9</v>
      </c>
      <c r="CV13" s="621"/>
      <c r="CW13" s="621"/>
      <c r="CX13" s="621"/>
      <c r="CY13" s="627">
        <v>90810037</v>
      </c>
      <c r="CZ13" s="619"/>
      <c r="DA13" s="619"/>
      <c r="DB13" s="619"/>
      <c r="DC13" s="619"/>
      <c r="DD13" s="619"/>
      <c r="DE13" s="619"/>
      <c r="DF13" s="619"/>
      <c r="DG13" s="619"/>
      <c r="DH13" s="619"/>
      <c r="DI13" s="619"/>
      <c r="DJ13" s="619"/>
      <c r="DK13" s="620"/>
      <c r="DL13" s="627">
        <v>27133754</v>
      </c>
      <c r="DM13" s="619"/>
      <c r="DN13" s="619"/>
      <c r="DO13" s="619"/>
      <c r="DP13" s="619"/>
      <c r="DQ13" s="619"/>
      <c r="DR13" s="619"/>
      <c r="DS13" s="619"/>
      <c r="DT13" s="619"/>
      <c r="DU13" s="619"/>
      <c r="DV13" s="619"/>
      <c r="DW13" s="619"/>
      <c r="DX13" s="628"/>
    </row>
    <row r="14" spans="2:138" ht="11.25" customHeight="1">
      <c r="B14" s="615" t="s">
        <v>209</v>
      </c>
      <c r="C14" s="616"/>
      <c r="D14" s="616"/>
      <c r="E14" s="616"/>
      <c r="F14" s="616"/>
      <c r="G14" s="616"/>
      <c r="H14" s="616"/>
      <c r="I14" s="616"/>
      <c r="J14" s="616"/>
      <c r="K14" s="616"/>
      <c r="L14" s="616"/>
      <c r="M14" s="616"/>
      <c r="N14" s="616"/>
      <c r="O14" s="616"/>
      <c r="P14" s="616"/>
      <c r="Q14" s="617"/>
      <c r="R14" s="618">
        <v>1721312</v>
      </c>
      <c r="S14" s="619"/>
      <c r="T14" s="619"/>
      <c r="U14" s="619"/>
      <c r="V14" s="619"/>
      <c r="W14" s="619"/>
      <c r="X14" s="619"/>
      <c r="Y14" s="620"/>
      <c r="Z14" s="621">
        <v>0.1</v>
      </c>
      <c r="AA14" s="621"/>
      <c r="AB14" s="621"/>
      <c r="AC14" s="621"/>
      <c r="AD14" s="622">
        <v>1721312</v>
      </c>
      <c r="AE14" s="622"/>
      <c r="AF14" s="622"/>
      <c r="AG14" s="622"/>
      <c r="AH14" s="622"/>
      <c r="AI14" s="622"/>
      <c r="AJ14" s="622"/>
      <c r="AK14" s="622"/>
      <c r="AL14" s="623">
        <v>0.3</v>
      </c>
      <c r="AM14" s="624"/>
      <c r="AN14" s="624"/>
      <c r="AO14" s="625"/>
      <c r="AP14" s="615" t="s">
        <v>210</v>
      </c>
      <c r="AQ14" s="616"/>
      <c r="AR14" s="616"/>
      <c r="AS14" s="616"/>
      <c r="AT14" s="616"/>
      <c r="AU14" s="616"/>
      <c r="AV14" s="616"/>
      <c r="AW14" s="616"/>
      <c r="AX14" s="616"/>
      <c r="AY14" s="616"/>
      <c r="AZ14" s="616"/>
      <c r="BA14" s="616"/>
      <c r="BB14" s="616"/>
      <c r="BC14" s="617"/>
      <c r="BD14" s="618">
        <v>2407820</v>
      </c>
      <c r="BE14" s="619"/>
      <c r="BF14" s="619"/>
      <c r="BG14" s="619"/>
      <c r="BH14" s="619"/>
      <c r="BI14" s="619"/>
      <c r="BJ14" s="619"/>
      <c r="BK14" s="620"/>
      <c r="BL14" s="621">
        <v>0.4</v>
      </c>
      <c r="BM14" s="621"/>
      <c r="BN14" s="621"/>
      <c r="BO14" s="621"/>
      <c r="BP14" s="622" t="s">
        <v>102</v>
      </c>
      <c r="BQ14" s="622"/>
      <c r="BR14" s="622"/>
      <c r="BS14" s="622"/>
      <c r="BT14" s="622"/>
      <c r="BU14" s="622"/>
      <c r="BV14" s="622"/>
      <c r="BW14" s="626"/>
      <c r="BY14" s="615" t="s">
        <v>211</v>
      </c>
      <c r="BZ14" s="616"/>
      <c r="CA14" s="616"/>
      <c r="CB14" s="616"/>
      <c r="CC14" s="616"/>
      <c r="CD14" s="616"/>
      <c r="CE14" s="616"/>
      <c r="CF14" s="616"/>
      <c r="CG14" s="616"/>
      <c r="CH14" s="616"/>
      <c r="CI14" s="616"/>
      <c r="CJ14" s="616"/>
      <c r="CK14" s="616"/>
      <c r="CL14" s="617"/>
      <c r="CM14" s="618">
        <v>76578782</v>
      </c>
      <c r="CN14" s="619"/>
      <c r="CO14" s="619"/>
      <c r="CP14" s="619"/>
      <c r="CQ14" s="619"/>
      <c r="CR14" s="619"/>
      <c r="CS14" s="619"/>
      <c r="CT14" s="620"/>
      <c r="CU14" s="621">
        <v>6.7</v>
      </c>
      <c r="CV14" s="621"/>
      <c r="CW14" s="621"/>
      <c r="CX14" s="621"/>
      <c r="CY14" s="627">
        <v>5282470</v>
      </c>
      <c r="CZ14" s="619"/>
      <c r="DA14" s="619"/>
      <c r="DB14" s="619"/>
      <c r="DC14" s="619"/>
      <c r="DD14" s="619"/>
      <c r="DE14" s="619"/>
      <c r="DF14" s="619"/>
      <c r="DG14" s="619"/>
      <c r="DH14" s="619"/>
      <c r="DI14" s="619"/>
      <c r="DJ14" s="619"/>
      <c r="DK14" s="620"/>
      <c r="DL14" s="627">
        <v>71277209</v>
      </c>
      <c r="DM14" s="619"/>
      <c r="DN14" s="619"/>
      <c r="DO14" s="619"/>
      <c r="DP14" s="619"/>
      <c r="DQ14" s="619"/>
      <c r="DR14" s="619"/>
      <c r="DS14" s="619"/>
      <c r="DT14" s="619"/>
      <c r="DU14" s="619"/>
      <c r="DV14" s="619"/>
      <c r="DW14" s="619"/>
      <c r="DX14" s="628"/>
    </row>
    <row r="15" spans="2:138" ht="11.25" customHeight="1">
      <c r="B15" s="615" t="s">
        <v>212</v>
      </c>
      <c r="C15" s="616"/>
      <c r="D15" s="616"/>
      <c r="E15" s="616"/>
      <c r="F15" s="616"/>
      <c r="G15" s="616"/>
      <c r="H15" s="616"/>
      <c r="I15" s="616"/>
      <c r="J15" s="616"/>
      <c r="K15" s="616"/>
      <c r="L15" s="616"/>
      <c r="M15" s="616"/>
      <c r="N15" s="616"/>
      <c r="O15" s="616"/>
      <c r="P15" s="616"/>
      <c r="Q15" s="617"/>
      <c r="R15" s="618">
        <v>159423434</v>
      </c>
      <c r="S15" s="619"/>
      <c r="T15" s="619"/>
      <c r="U15" s="619"/>
      <c r="V15" s="619"/>
      <c r="W15" s="619"/>
      <c r="X15" s="619"/>
      <c r="Y15" s="620"/>
      <c r="Z15" s="621">
        <v>13.8</v>
      </c>
      <c r="AA15" s="621"/>
      <c r="AB15" s="621"/>
      <c r="AC15" s="621"/>
      <c r="AD15" s="622">
        <v>157672811</v>
      </c>
      <c r="AE15" s="622"/>
      <c r="AF15" s="622"/>
      <c r="AG15" s="622"/>
      <c r="AH15" s="622"/>
      <c r="AI15" s="622"/>
      <c r="AJ15" s="622"/>
      <c r="AK15" s="622"/>
      <c r="AL15" s="623">
        <v>23.7</v>
      </c>
      <c r="AM15" s="624"/>
      <c r="AN15" s="624"/>
      <c r="AO15" s="625"/>
      <c r="AP15" s="615" t="s">
        <v>213</v>
      </c>
      <c r="AQ15" s="616"/>
      <c r="AR15" s="616"/>
      <c r="AS15" s="616"/>
      <c r="AT15" s="616"/>
      <c r="AU15" s="616"/>
      <c r="AV15" s="616"/>
      <c r="AW15" s="616"/>
      <c r="AX15" s="616"/>
      <c r="AY15" s="616"/>
      <c r="AZ15" s="616"/>
      <c r="BA15" s="616"/>
      <c r="BB15" s="616"/>
      <c r="BC15" s="617"/>
      <c r="BD15" s="618">
        <v>126119332</v>
      </c>
      <c r="BE15" s="619"/>
      <c r="BF15" s="619"/>
      <c r="BG15" s="619"/>
      <c r="BH15" s="619"/>
      <c r="BI15" s="619"/>
      <c r="BJ15" s="619"/>
      <c r="BK15" s="620"/>
      <c r="BL15" s="621">
        <v>23.3</v>
      </c>
      <c r="BM15" s="621"/>
      <c r="BN15" s="621"/>
      <c r="BO15" s="621"/>
      <c r="BP15" s="622">
        <v>7413847</v>
      </c>
      <c r="BQ15" s="622"/>
      <c r="BR15" s="622"/>
      <c r="BS15" s="622"/>
      <c r="BT15" s="622"/>
      <c r="BU15" s="622"/>
      <c r="BV15" s="622"/>
      <c r="BW15" s="626"/>
      <c r="BY15" s="615" t="s">
        <v>214</v>
      </c>
      <c r="BZ15" s="616"/>
      <c r="CA15" s="616"/>
      <c r="CB15" s="616"/>
      <c r="CC15" s="616"/>
      <c r="CD15" s="616"/>
      <c r="CE15" s="616"/>
      <c r="CF15" s="616"/>
      <c r="CG15" s="616"/>
      <c r="CH15" s="616"/>
      <c r="CI15" s="616"/>
      <c r="CJ15" s="616"/>
      <c r="CK15" s="616"/>
      <c r="CL15" s="617"/>
      <c r="CM15" s="618" t="s">
        <v>102</v>
      </c>
      <c r="CN15" s="619"/>
      <c r="CO15" s="619"/>
      <c r="CP15" s="619"/>
      <c r="CQ15" s="619"/>
      <c r="CR15" s="619"/>
      <c r="CS15" s="619"/>
      <c r="CT15" s="620"/>
      <c r="CU15" s="621" t="s">
        <v>102</v>
      </c>
      <c r="CV15" s="621"/>
      <c r="CW15" s="621"/>
      <c r="CX15" s="621"/>
      <c r="CY15" s="627" t="s">
        <v>102</v>
      </c>
      <c r="CZ15" s="619"/>
      <c r="DA15" s="619"/>
      <c r="DB15" s="619"/>
      <c r="DC15" s="619"/>
      <c r="DD15" s="619"/>
      <c r="DE15" s="619"/>
      <c r="DF15" s="619"/>
      <c r="DG15" s="619"/>
      <c r="DH15" s="619"/>
      <c r="DI15" s="619"/>
      <c r="DJ15" s="619"/>
      <c r="DK15" s="620"/>
      <c r="DL15" s="627" t="s">
        <v>102</v>
      </c>
      <c r="DM15" s="619"/>
      <c r="DN15" s="619"/>
      <c r="DO15" s="619"/>
      <c r="DP15" s="619"/>
      <c r="DQ15" s="619"/>
      <c r="DR15" s="619"/>
      <c r="DS15" s="619"/>
      <c r="DT15" s="619"/>
      <c r="DU15" s="619"/>
      <c r="DV15" s="619"/>
      <c r="DW15" s="619"/>
      <c r="DX15" s="628"/>
    </row>
    <row r="16" spans="2:138" ht="11.25" customHeight="1">
      <c r="B16" s="615" t="s">
        <v>215</v>
      </c>
      <c r="C16" s="616"/>
      <c r="D16" s="616"/>
      <c r="E16" s="616"/>
      <c r="F16" s="616"/>
      <c r="G16" s="616"/>
      <c r="H16" s="616"/>
      <c r="I16" s="616"/>
      <c r="J16" s="616"/>
      <c r="K16" s="616"/>
      <c r="L16" s="616"/>
      <c r="M16" s="616"/>
      <c r="N16" s="616"/>
      <c r="O16" s="616"/>
      <c r="P16" s="616"/>
      <c r="Q16" s="617"/>
      <c r="R16" s="618">
        <v>157672811</v>
      </c>
      <c r="S16" s="619"/>
      <c r="T16" s="619"/>
      <c r="U16" s="619"/>
      <c r="V16" s="619"/>
      <c r="W16" s="619"/>
      <c r="X16" s="619"/>
      <c r="Y16" s="620"/>
      <c r="Z16" s="623">
        <v>13.7</v>
      </c>
      <c r="AA16" s="624"/>
      <c r="AB16" s="624"/>
      <c r="AC16" s="629"/>
      <c r="AD16" s="627">
        <v>157672811</v>
      </c>
      <c r="AE16" s="619"/>
      <c r="AF16" s="619"/>
      <c r="AG16" s="619"/>
      <c r="AH16" s="619"/>
      <c r="AI16" s="619"/>
      <c r="AJ16" s="619"/>
      <c r="AK16" s="620"/>
      <c r="AL16" s="623">
        <v>23.7</v>
      </c>
      <c r="AM16" s="624"/>
      <c r="AN16" s="624"/>
      <c r="AO16" s="625"/>
      <c r="AP16" s="615" t="s">
        <v>216</v>
      </c>
      <c r="AQ16" s="616"/>
      <c r="AR16" s="616"/>
      <c r="AS16" s="616"/>
      <c r="AT16" s="616"/>
      <c r="AU16" s="616"/>
      <c r="AV16" s="616"/>
      <c r="AW16" s="616"/>
      <c r="AX16" s="616"/>
      <c r="AY16" s="616"/>
      <c r="AZ16" s="616"/>
      <c r="BA16" s="616"/>
      <c r="BB16" s="616"/>
      <c r="BC16" s="617"/>
      <c r="BD16" s="618">
        <v>5546088</v>
      </c>
      <c r="BE16" s="619"/>
      <c r="BF16" s="619"/>
      <c r="BG16" s="619"/>
      <c r="BH16" s="619"/>
      <c r="BI16" s="619"/>
      <c r="BJ16" s="619"/>
      <c r="BK16" s="620"/>
      <c r="BL16" s="621">
        <v>1</v>
      </c>
      <c r="BM16" s="621"/>
      <c r="BN16" s="621"/>
      <c r="BO16" s="621"/>
      <c r="BP16" s="622" t="s">
        <v>102</v>
      </c>
      <c r="BQ16" s="622"/>
      <c r="BR16" s="622"/>
      <c r="BS16" s="622"/>
      <c r="BT16" s="622"/>
      <c r="BU16" s="622"/>
      <c r="BV16" s="622"/>
      <c r="BW16" s="626"/>
      <c r="BY16" s="615" t="s">
        <v>217</v>
      </c>
      <c r="BZ16" s="616"/>
      <c r="CA16" s="616"/>
      <c r="CB16" s="616"/>
      <c r="CC16" s="616"/>
      <c r="CD16" s="616"/>
      <c r="CE16" s="616"/>
      <c r="CF16" s="616"/>
      <c r="CG16" s="616"/>
      <c r="CH16" s="616"/>
      <c r="CI16" s="616"/>
      <c r="CJ16" s="616"/>
      <c r="CK16" s="616"/>
      <c r="CL16" s="617"/>
      <c r="CM16" s="618">
        <v>306981001</v>
      </c>
      <c r="CN16" s="619"/>
      <c r="CO16" s="619"/>
      <c r="CP16" s="619"/>
      <c r="CQ16" s="619"/>
      <c r="CR16" s="619"/>
      <c r="CS16" s="619"/>
      <c r="CT16" s="620"/>
      <c r="CU16" s="621">
        <v>27</v>
      </c>
      <c r="CV16" s="621"/>
      <c r="CW16" s="621"/>
      <c r="CX16" s="621"/>
      <c r="CY16" s="627">
        <v>7510794</v>
      </c>
      <c r="CZ16" s="619"/>
      <c r="DA16" s="619"/>
      <c r="DB16" s="619"/>
      <c r="DC16" s="619"/>
      <c r="DD16" s="619"/>
      <c r="DE16" s="619"/>
      <c r="DF16" s="619"/>
      <c r="DG16" s="619"/>
      <c r="DH16" s="619"/>
      <c r="DI16" s="619"/>
      <c r="DJ16" s="619"/>
      <c r="DK16" s="620"/>
      <c r="DL16" s="627">
        <v>238883708</v>
      </c>
      <c r="DM16" s="619"/>
      <c r="DN16" s="619"/>
      <c r="DO16" s="619"/>
      <c r="DP16" s="619"/>
      <c r="DQ16" s="619"/>
      <c r="DR16" s="619"/>
      <c r="DS16" s="619"/>
      <c r="DT16" s="619"/>
      <c r="DU16" s="619"/>
      <c r="DV16" s="619"/>
      <c r="DW16" s="619"/>
      <c r="DX16" s="628"/>
    </row>
    <row r="17" spans="2:128" ht="11.25" customHeight="1">
      <c r="B17" s="615" t="s">
        <v>218</v>
      </c>
      <c r="C17" s="616"/>
      <c r="D17" s="616"/>
      <c r="E17" s="616"/>
      <c r="F17" s="616"/>
      <c r="G17" s="616"/>
      <c r="H17" s="616"/>
      <c r="I17" s="616"/>
      <c r="J17" s="616"/>
      <c r="K17" s="616"/>
      <c r="L17" s="616"/>
      <c r="M17" s="616"/>
      <c r="N17" s="616"/>
      <c r="O17" s="616"/>
      <c r="P17" s="616"/>
      <c r="Q17" s="617"/>
      <c r="R17" s="618">
        <v>1702608</v>
      </c>
      <c r="S17" s="619"/>
      <c r="T17" s="619"/>
      <c r="U17" s="619"/>
      <c r="V17" s="619"/>
      <c r="W17" s="619"/>
      <c r="X17" s="619"/>
      <c r="Y17" s="620"/>
      <c r="Z17" s="623">
        <v>0.1</v>
      </c>
      <c r="AA17" s="624"/>
      <c r="AB17" s="624"/>
      <c r="AC17" s="629"/>
      <c r="AD17" s="627" t="s">
        <v>102</v>
      </c>
      <c r="AE17" s="619"/>
      <c r="AF17" s="619"/>
      <c r="AG17" s="619"/>
      <c r="AH17" s="619"/>
      <c r="AI17" s="619"/>
      <c r="AJ17" s="619"/>
      <c r="AK17" s="620"/>
      <c r="AL17" s="623" t="s">
        <v>102</v>
      </c>
      <c r="AM17" s="624"/>
      <c r="AN17" s="624"/>
      <c r="AO17" s="625"/>
      <c r="AP17" s="615" t="s">
        <v>219</v>
      </c>
      <c r="AQ17" s="616"/>
      <c r="AR17" s="616"/>
      <c r="AS17" s="616"/>
      <c r="AT17" s="616"/>
      <c r="AU17" s="616"/>
      <c r="AV17" s="616"/>
      <c r="AW17" s="616"/>
      <c r="AX17" s="616"/>
      <c r="AY17" s="616"/>
      <c r="AZ17" s="616"/>
      <c r="BA17" s="616"/>
      <c r="BB17" s="616"/>
      <c r="BC17" s="617"/>
      <c r="BD17" s="618">
        <v>120573244</v>
      </c>
      <c r="BE17" s="619"/>
      <c r="BF17" s="619"/>
      <c r="BG17" s="619"/>
      <c r="BH17" s="619"/>
      <c r="BI17" s="619"/>
      <c r="BJ17" s="619"/>
      <c r="BK17" s="620"/>
      <c r="BL17" s="621">
        <v>22.3</v>
      </c>
      <c r="BM17" s="621"/>
      <c r="BN17" s="621"/>
      <c r="BO17" s="621"/>
      <c r="BP17" s="622">
        <v>7413847</v>
      </c>
      <c r="BQ17" s="622"/>
      <c r="BR17" s="622"/>
      <c r="BS17" s="622"/>
      <c r="BT17" s="622"/>
      <c r="BU17" s="622"/>
      <c r="BV17" s="622"/>
      <c r="BW17" s="626"/>
      <c r="BY17" s="615" t="s">
        <v>220</v>
      </c>
      <c r="BZ17" s="616"/>
      <c r="CA17" s="616"/>
      <c r="CB17" s="616"/>
      <c r="CC17" s="616"/>
      <c r="CD17" s="616"/>
      <c r="CE17" s="616"/>
      <c r="CF17" s="616"/>
      <c r="CG17" s="616"/>
      <c r="CH17" s="616"/>
      <c r="CI17" s="616"/>
      <c r="CJ17" s="616"/>
      <c r="CK17" s="616"/>
      <c r="CL17" s="617"/>
      <c r="CM17" s="618">
        <v>1752231</v>
      </c>
      <c r="CN17" s="619"/>
      <c r="CO17" s="619"/>
      <c r="CP17" s="619"/>
      <c r="CQ17" s="619"/>
      <c r="CR17" s="619"/>
      <c r="CS17" s="619"/>
      <c r="CT17" s="620"/>
      <c r="CU17" s="621">
        <v>0.2</v>
      </c>
      <c r="CV17" s="621"/>
      <c r="CW17" s="621"/>
      <c r="CX17" s="621"/>
      <c r="CY17" s="627" t="s">
        <v>102</v>
      </c>
      <c r="CZ17" s="619"/>
      <c r="DA17" s="619"/>
      <c r="DB17" s="619"/>
      <c r="DC17" s="619"/>
      <c r="DD17" s="619"/>
      <c r="DE17" s="619"/>
      <c r="DF17" s="619"/>
      <c r="DG17" s="619"/>
      <c r="DH17" s="619"/>
      <c r="DI17" s="619"/>
      <c r="DJ17" s="619"/>
      <c r="DK17" s="620"/>
      <c r="DL17" s="627">
        <v>45567</v>
      </c>
      <c r="DM17" s="619"/>
      <c r="DN17" s="619"/>
      <c r="DO17" s="619"/>
      <c r="DP17" s="619"/>
      <c r="DQ17" s="619"/>
      <c r="DR17" s="619"/>
      <c r="DS17" s="619"/>
      <c r="DT17" s="619"/>
      <c r="DU17" s="619"/>
      <c r="DV17" s="619"/>
      <c r="DW17" s="619"/>
      <c r="DX17" s="628"/>
    </row>
    <row r="18" spans="2:128" ht="11.25" customHeight="1">
      <c r="B18" s="615" t="s">
        <v>221</v>
      </c>
      <c r="C18" s="616"/>
      <c r="D18" s="616"/>
      <c r="E18" s="616"/>
      <c r="F18" s="616"/>
      <c r="G18" s="616"/>
      <c r="H18" s="616"/>
      <c r="I18" s="616"/>
      <c r="J18" s="616"/>
      <c r="K18" s="616"/>
      <c r="L18" s="616"/>
      <c r="M18" s="616"/>
      <c r="N18" s="616"/>
      <c r="O18" s="616"/>
      <c r="P18" s="616"/>
      <c r="Q18" s="617"/>
      <c r="R18" s="618">
        <v>48015</v>
      </c>
      <c r="S18" s="619"/>
      <c r="T18" s="619"/>
      <c r="U18" s="619"/>
      <c r="V18" s="619"/>
      <c r="W18" s="619"/>
      <c r="X18" s="619"/>
      <c r="Y18" s="620"/>
      <c r="Z18" s="623">
        <v>0</v>
      </c>
      <c r="AA18" s="624"/>
      <c r="AB18" s="624"/>
      <c r="AC18" s="629"/>
      <c r="AD18" s="627" t="s">
        <v>102</v>
      </c>
      <c r="AE18" s="619"/>
      <c r="AF18" s="619"/>
      <c r="AG18" s="619"/>
      <c r="AH18" s="619"/>
      <c r="AI18" s="619"/>
      <c r="AJ18" s="619"/>
      <c r="AK18" s="620"/>
      <c r="AL18" s="623" t="s">
        <v>102</v>
      </c>
      <c r="AM18" s="624"/>
      <c r="AN18" s="624"/>
      <c r="AO18" s="625"/>
      <c r="AP18" s="615" t="s">
        <v>222</v>
      </c>
      <c r="AQ18" s="616"/>
      <c r="AR18" s="616"/>
      <c r="AS18" s="616"/>
      <c r="AT18" s="616"/>
      <c r="AU18" s="616"/>
      <c r="AV18" s="616"/>
      <c r="AW18" s="616"/>
      <c r="AX18" s="616"/>
      <c r="AY18" s="616"/>
      <c r="AZ18" s="616"/>
      <c r="BA18" s="616"/>
      <c r="BB18" s="616"/>
      <c r="BC18" s="617"/>
      <c r="BD18" s="618">
        <v>137622632</v>
      </c>
      <c r="BE18" s="619"/>
      <c r="BF18" s="619"/>
      <c r="BG18" s="619"/>
      <c r="BH18" s="619"/>
      <c r="BI18" s="619"/>
      <c r="BJ18" s="619"/>
      <c r="BK18" s="620"/>
      <c r="BL18" s="621">
        <v>25.4</v>
      </c>
      <c r="BM18" s="621"/>
      <c r="BN18" s="621"/>
      <c r="BO18" s="621"/>
      <c r="BP18" s="622" t="s">
        <v>102</v>
      </c>
      <c r="BQ18" s="622"/>
      <c r="BR18" s="622"/>
      <c r="BS18" s="622"/>
      <c r="BT18" s="622"/>
      <c r="BU18" s="622"/>
      <c r="BV18" s="622"/>
      <c r="BW18" s="626"/>
      <c r="BY18" s="615" t="s">
        <v>223</v>
      </c>
      <c r="BZ18" s="616"/>
      <c r="CA18" s="616"/>
      <c r="CB18" s="616"/>
      <c r="CC18" s="616"/>
      <c r="CD18" s="616"/>
      <c r="CE18" s="616"/>
      <c r="CF18" s="616"/>
      <c r="CG18" s="616"/>
      <c r="CH18" s="616"/>
      <c r="CI18" s="616"/>
      <c r="CJ18" s="616"/>
      <c r="CK18" s="616"/>
      <c r="CL18" s="617"/>
      <c r="CM18" s="618">
        <v>191828687</v>
      </c>
      <c r="CN18" s="619"/>
      <c r="CO18" s="619"/>
      <c r="CP18" s="619"/>
      <c r="CQ18" s="619"/>
      <c r="CR18" s="619"/>
      <c r="CS18" s="619"/>
      <c r="CT18" s="620"/>
      <c r="CU18" s="621">
        <v>16.899999999999999</v>
      </c>
      <c r="CV18" s="621"/>
      <c r="CW18" s="621"/>
      <c r="CX18" s="621"/>
      <c r="CY18" s="627" t="s">
        <v>102</v>
      </c>
      <c r="CZ18" s="619"/>
      <c r="DA18" s="619"/>
      <c r="DB18" s="619"/>
      <c r="DC18" s="619"/>
      <c r="DD18" s="619"/>
      <c r="DE18" s="619"/>
      <c r="DF18" s="619"/>
      <c r="DG18" s="619"/>
      <c r="DH18" s="619"/>
      <c r="DI18" s="619"/>
      <c r="DJ18" s="619"/>
      <c r="DK18" s="620"/>
      <c r="DL18" s="627">
        <v>182684769</v>
      </c>
      <c r="DM18" s="619"/>
      <c r="DN18" s="619"/>
      <c r="DO18" s="619"/>
      <c r="DP18" s="619"/>
      <c r="DQ18" s="619"/>
      <c r="DR18" s="619"/>
      <c r="DS18" s="619"/>
      <c r="DT18" s="619"/>
      <c r="DU18" s="619"/>
      <c r="DV18" s="619"/>
      <c r="DW18" s="619"/>
      <c r="DX18" s="628"/>
    </row>
    <row r="19" spans="2:128" ht="11.25" customHeight="1">
      <c r="B19" s="615" t="s">
        <v>224</v>
      </c>
      <c r="C19" s="616"/>
      <c r="D19" s="616"/>
      <c r="E19" s="616"/>
      <c r="F19" s="616"/>
      <c r="G19" s="616"/>
      <c r="H19" s="616"/>
      <c r="I19" s="616"/>
      <c r="J19" s="616"/>
      <c r="K19" s="616"/>
      <c r="L19" s="616"/>
      <c r="M19" s="616"/>
      <c r="N19" s="616"/>
      <c r="O19" s="616"/>
      <c r="P19" s="616"/>
      <c r="Q19" s="617"/>
      <c r="R19" s="618">
        <v>758149594</v>
      </c>
      <c r="S19" s="619"/>
      <c r="T19" s="619"/>
      <c r="U19" s="619"/>
      <c r="V19" s="619"/>
      <c r="W19" s="619"/>
      <c r="X19" s="619"/>
      <c r="Y19" s="620"/>
      <c r="Z19" s="623">
        <v>65.8</v>
      </c>
      <c r="AA19" s="624"/>
      <c r="AB19" s="624"/>
      <c r="AC19" s="629"/>
      <c r="AD19" s="627">
        <v>657798370</v>
      </c>
      <c r="AE19" s="619"/>
      <c r="AF19" s="619"/>
      <c r="AG19" s="619"/>
      <c r="AH19" s="619"/>
      <c r="AI19" s="619"/>
      <c r="AJ19" s="619"/>
      <c r="AK19" s="620"/>
      <c r="AL19" s="623">
        <v>99</v>
      </c>
      <c r="AM19" s="624"/>
      <c r="AN19" s="624"/>
      <c r="AO19" s="625"/>
      <c r="AP19" s="615" t="s">
        <v>225</v>
      </c>
      <c r="AQ19" s="616"/>
      <c r="AR19" s="616"/>
      <c r="AS19" s="616"/>
      <c r="AT19" s="616"/>
      <c r="AU19" s="616"/>
      <c r="AV19" s="616"/>
      <c r="AW19" s="616"/>
      <c r="AX19" s="616"/>
      <c r="AY19" s="616"/>
      <c r="AZ19" s="616"/>
      <c r="BA19" s="616"/>
      <c r="BB19" s="616"/>
      <c r="BC19" s="617"/>
      <c r="BD19" s="618">
        <v>11489775</v>
      </c>
      <c r="BE19" s="619"/>
      <c r="BF19" s="619"/>
      <c r="BG19" s="619"/>
      <c r="BH19" s="619"/>
      <c r="BI19" s="619"/>
      <c r="BJ19" s="619"/>
      <c r="BK19" s="620"/>
      <c r="BL19" s="621">
        <v>2.1</v>
      </c>
      <c r="BM19" s="621"/>
      <c r="BN19" s="621"/>
      <c r="BO19" s="621"/>
      <c r="BP19" s="622" t="s">
        <v>102</v>
      </c>
      <c r="BQ19" s="622"/>
      <c r="BR19" s="622"/>
      <c r="BS19" s="622"/>
      <c r="BT19" s="622"/>
      <c r="BU19" s="622"/>
      <c r="BV19" s="622"/>
      <c r="BW19" s="626"/>
      <c r="BY19" s="615" t="s">
        <v>226</v>
      </c>
      <c r="BZ19" s="616"/>
      <c r="CA19" s="616"/>
      <c r="CB19" s="616"/>
      <c r="CC19" s="616"/>
      <c r="CD19" s="616"/>
      <c r="CE19" s="616"/>
      <c r="CF19" s="616"/>
      <c r="CG19" s="616"/>
      <c r="CH19" s="616"/>
      <c r="CI19" s="616"/>
      <c r="CJ19" s="616"/>
      <c r="CK19" s="616"/>
      <c r="CL19" s="617"/>
      <c r="CM19" s="618" t="s">
        <v>102</v>
      </c>
      <c r="CN19" s="619"/>
      <c r="CO19" s="619"/>
      <c r="CP19" s="619"/>
      <c r="CQ19" s="619"/>
      <c r="CR19" s="619"/>
      <c r="CS19" s="619"/>
      <c r="CT19" s="620"/>
      <c r="CU19" s="621" t="s">
        <v>102</v>
      </c>
      <c r="CV19" s="621"/>
      <c r="CW19" s="621"/>
      <c r="CX19" s="621"/>
      <c r="CY19" s="627" t="s">
        <v>102</v>
      </c>
      <c r="CZ19" s="619"/>
      <c r="DA19" s="619"/>
      <c r="DB19" s="619"/>
      <c r="DC19" s="619"/>
      <c r="DD19" s="619"/>
      <c r="DE19" s="619"/>
      <c r="DF19" s="619"/>
      <c r="DG19" s="619"/>
      <c r="DH19" s="619"/>
      <c r="DI19" s="619"/>
      <c r="DJ19" s="619"/>
      <c r="DK19" s="620"/>
      <c r="DL19" s="627" t="s">
        <v>102</v>
      </c>
      <c r="DM19" s="619"/>
      <c r="DN19" s="619"/>
      <c r="DO19" s="619"/>
      <c r="DP19" s="619"/>
      <c r="DQ19" s="619"/>
      <c r="DR19" s="619"/>
      <c r="DS19" s="619"/>
      <c r="DT19" s="619"/>
      <c r="DU19" s="619"/>
      <c r="DV19" s="619"/>
      <c r="DW19" s="619"/>
      <c r="DX19" s="628"/>
    </row>
    <row r="20" spans="2:128" ht="11.25" customHeight="1">
      <c r="B20" s="615" t="s">
        <v>227</v>
      </c>
      <c r="C20" s="616"/>
      <c r="D20" s="616"/>
      <c r="E20" s="616"/>
      <c r="F20" s="616"/>
      <c r="G20" s="616"/>
      <c r="H20" s="616"/>
      <c r="I20" s="616"/>
      <c r="J20" s="616"/>
      <c r="K20" s="616"/>
      <c r="L20" s="616"/>
      <c r="M20" s="616"/>
      <c r="N20" s="616"/>
      <c r="O20" s="616"/>
      <c r="P20" s="616"/>
      <c r="Q20" s="617"/>
      <c r="R20" s="618">
        <v>1227733</v>
      </c>
      <c r="S20" s="619"/>
      <c r="T20" s="619"/>
      <c r="U20" s="619"/>
      <c r="V20" s="619"/>
      <c r="W20" s="619"/>
      <c r="X20" s="619"/>
      <c r="Y20" s="620"/>
      <c r="Z20" s="623">
        <v>0.1</v>
      </c>
      <c r="AA20" s="624"/>
      <c r="AB20" s="624"/>
      <c r="AC20" s="629"/>
      <c r="AD20" s="627">
        <v>1227733</v>
      </c>
      <c r="AE20" s="619"/>
      <c r="AF20" s="619"/>
      <c r="AG20" s="619"/>
      <c r="AH20" s="619"/>
      <c r="AI20" s="619"/>
      <c r="AJ20" s="619"/>
      <c r="AK20" s="620"/>
      <c r="AL20" s="623">
        <v>0.2</v>
      </c>
      <c r="AM20" s="624"/>
      <c r="AN20" s="624"/>
      <c r="AO20" s="625"/>
      <c r="AP20" s="630" t="s">
        <v>228</v>
      </c>
      <c r="AQ20" s="631"/>
      <c r="AR20" s="631"/>
      <c r="AS20" s="631"/>
      <c r="AT20" s="631"/>
      <c r="AU20" s="631"/>
      <c r="AV20" s="631"/>
      <c r="AW20" s="631"/>
      <c r="AX20" s="631"/>
      <c r="AY20" s="631"/>
      <c r="AZ20" s="631"/>
      <c r="BA20" s="631"/>
      <c r="BB20" s="631"/>
      <c r="BC20" s="632"/>
      <c r="BD20" s="618">
        <v>4140760</v>
      </c>
      <c r="BE20" s="619"/>
      <c r="BF20" s="619"/>
      <c r="BG20" s="619"/>
      <c r="BH20" s="619"/>
      <c r="BI20" s="619"/>
      <c r="BJ20" s="619"/>
      <c r="BK20" s="620"/>
      <c r="BL20" s="621">
        <v>0.8</v>
      </c>
      <c r="BM20" s="621"/>
      <c r="BN20" s="621"/>
      <c r="BO20" s="621"/>
      <c r="BP20" s="622" t="s">
        <v>102</v>
      </c>
      <c r="BQ20" s="622"/>
      <c r="BR20" s="622"/>
      <c r="BS20" s="622"/>
      <c r="BT20" s="622"/>
      <c r="BU20" s="622"/>
      <c r="BV20" s="622"/>
      <c r="BW20" s="626"/>
      <c r="BY20" s="630" t="s">
        <v>229</v>
      </c>
      <c r="BZ20" s="631"/>
      <c r="CA20" s="631"/>
      <c r="CB20" s="631"/>
      <c r="CC20" s="631"/>
      <c r="CD20" s="631"/>
      <c r="CE20" s="631"/>
      <c r="CF20" s="631"/>
      <c r="CG20" s="631"/>
      <c r="CH20" s="631"/>
      <c r="CI20" s="631"/>
      <c r="CJ20" s="631"/>
      <c r="CK20" s="631"/>
      <c r="CL20" s="632"/>
      <c r="CM20" s="618" t="s">
        <v>102</v>
      </c>
      <c r="CN20" s="619"/>
      <c r="CO20" s="619"/>
      <c r="CP20" s="619"/>
      <c r="CQ20" s="619"/>
      <c r="CR20" s="619"/>
      <c r="CS20" s="619"/>
      <c r="CT20" s="620"/>
      <c r="CU20" s="621" t="s">
        <v>102</v>
      </c>
      <c r="CV20" s="621"/>
      <c r="CW20" s="621"/>
      <c r="CX20" s="621"/>
      <c r="CY20" s="627" t="s">
        <v>102</v>
      </c>
      <c r="CZ20" s="619"/>
      <c r="DA20" s="619"/>
      <c r="DB20" s="619"/>
      <c r="DC20" s="619"/>
      <c r="DD20" s="619"/>
      <c r="DE20" s="619"/>
      <c r="DF20" s="619"/>
      <c r="DG20" s="619"/>
      <c r="DH20" s="619"/>
      <c r="DI20" s="619"/>
      <c r="DJ20" s="619"/>
      <c r="DK20" s="620"/>
      <c r="DL20" s="627" t="s">
        <v>102</v>
      </c>
      <c r="DM20" s="619"/>
      <c r="DN20" s="619"/>
      <c r="DO20" s="619"/>
      <c r="DP20" s="619"/>
      <c r="DQ20" s="619"/>
      <c r="DR20" s="619"/>
      <c r="DS20" s="619"/>
      <c r="DT20" s="619"/>
      <c r="DU20" s="619"/>
      <c r="DV20" s="619"/>
      <c r="DW20" s="619"/>
      <c r="DX20" s="628"/>
    </row>
    <row r="21" spans="2:128" ht="11.25" customHeight="1">
      <c r="B21" s="615" t="s">
        <v>230</v>
      </c>
      <c r="C21" s="616"/>
      <c r="D21" s="616"/>
      <c r="E21" s="616"/>
      <c r="F21" s="616"/>
      <c r="G21" s="616"/>
      <c r="H21" s="616"/>
      <c r="I21" s="616"/>
      <c r="J21" s="616"/>
      <c r="K21" s="616"/>
      <c r="L21" s="616"/>
      <c r="M21" s="616"/>
      <c r="N21" s="616"/>
      <c r="O21" s="616"/>
      <c r="P21" s="616"/>
      <c r="Q21" s="617"/>
      <c r="R21" s="618">
        <v>3686319</v>
      </c>
      <c r="S21" s="619"/>
      <c r="T21" s="619"/>
      <c r="U21" s="619"/>
      <c r="V21" s="619"/>
      <c r="W21" s="619"/>
      <c r="X21" s="619"/>
      <c r="Y21" s="620"/>
      <c r="Z21" s="623">
        <v>0.3</v>
      </c>
      <c r="AA21" s="624"/>
      <c r="AB21" s="624"/>
      <c r="AC21" s="629"/>
      <c r="AD21" s="627" t="s">
        <v>102</v>
      </c>
      <c r="AE21" s="619"/>
      <c r="AF21" s="619"/>
      <c r="AG21" s="619"/>
      <c r="AH21" s="619"/>
      <c r="AI21" s="619"/>
      <c r="AJ21" s="619"/>
      <c r="AK21" s="620"/>
      <c r="AL21" s="623" t="s">
        <v>102</v>
      </c>
      <c r="AM21" s="624"/>
      <c r="AN21" s="624"/>
      <c r="AO21" s="625"/>
      <c r="AP21" s="630" t="s">
        <v>231</v>
      </c>
      <c r="AQ21" s="631"/>
      <c r="AR21" s="631"/>
      <c r="AS21" s="631"/>
      <c r="AT21" s="631"/>
      <c r="AU21" s="631"/>
      <c r="AV21" s="631"/>
      <c r="AW21" s="631"/>
      <c r="AX21" s="631"/>
      <c r="AY21" s="631"/>
      <c r="AZ21" s="631"/>
      <c r="BA21" s="631"/>
      <c r="BB21" s="631"/>
      <c r="BC21" s="632"/>
      <c r="BD21" s="618">
        <v>2597024</v>
      </c>
      <c r="BE21" s="619"/>
      <c r="BF21" s="619"/>
      <c r="BG21" s="619"/>
      <c r="BH21" s="619"/>
      <c r="BI21" s="619"/>
      <c r="BJ21" s="619"/>
      <c r="BK21" s="620"/>
      <c r="BL21" s="621">
        <v>0.5</v>
      </c>
      <c r="BM21" s="621"/>
      <c r="BN21" s="621"/>
      <c r="BO21" s="621"/>
      <c r="BP21" s="622" t="s">
        <v>102</v>
      </c>
      <c r="BQ21" s="622"/>
      <c r="BR21" s="622"/>
      <c r="BS21" s="622"/>
      <c r="BT21" s="622"/>
      <c r="BU21" s="622"/>
      <c r="BV21" s="622"/>
      <c r="BW21" s="626"/>
      <c r="BY21" s="630" t="s">
        <v>232</v>
      </c>
      <c r="BZ21" s="631"/>
      <c r="CA21" s="631"/>
      <c r="CB21" s="631"/>
      <c r="CC21" s="631"/>
      <c r="CD21" s="631"/>
      <c r="CE21" s="631"/>
      <c r="CF21" s="631"/>
      <c r="CG21" s="631"/>
      <c r="CH21" s="631"/>
      <c r="CI21" s="631"/>
      <c r="CJ21" s="631"/>
      <c r="CK21" s="631"/>
      <c r="CL21" s="632"/>
      <c r="CM21" s="618">
        <v>629501</v>
      </c>
      <c r="CN21" s="619"/>
      <c r="CO21" s="619"/>
      <c r="CP21" s="619"/>
      <c r="CQ21" s="619"/>
      <c r="CR21" s="619"/>
      <c r="CS21" s="619"/>
      <c r="CT21" s="620"/>
      <c r="CU21" s="621">
        <v>0.1</v>
      </c>
      <c r="CV21" s="621"/>
      <c r="CW21" s="621"/>
      <c r="CX21" s="621"/>
      <c r="CY21" s="627" t="s">
        <v>102</v>
      </c>
      <c r="CZ21" s="619"/>
      <c r="DA21" s="619"/>
      <c r="DB21" s="619"/>
      <c r="DC21" s="619"/>
      <c r="DD21" s="619"/>
      <c r="DE21" s="619"/>
      <c r="DF21" s="619"/>
      <c r="DG21" s="619"/>
      <c r="DH21" s="619"/>
      <c r="DI21" s="619"/>
      <c r="DJ21" s="619"/>
      <c r="DK21" s="620"/>
      <c r="DL21" s="627">
        <v>629501</v>
      </c>
      <c r="DM21" s="619"/>
      <c r="DN21" s="619"/>
      <c r="DO21" s="619"/>
      <c r="DP21" s="619"/>
      <c r="DQ21" s="619"/>
      <c r="DR21" s="619"/>
      <c r="DS21" s="619"/>
      <c r="DT21" s="619"/>
      <c r="DU21" s="619"/>
      <c r="DV21" s="619"/>
      <c r="DW21" s="619"/>
      <c r="DX21" s="628"/>
    </row>
    <row r="22" spans="2:128" ht="11.25" customHeight="1">
      <c r="B22" s="615" t="s">
        <v>233</v>
      </c>
      <c r="C22" s="616"/>
      <c r="D22" s="616"/>
      <c r="E22" s="616"/>
      <c r="F22" s="616"/>
      <c r="G22" s="616"/>
      <c r="H22" s="616"/>
      <c r="I22" s="616"/>
      <c r="J22" s="616"/>
      <c r="K22" s="616"/>
      <c r="L22" s="616"/>
      <c r="M22" s="616"/>
      <c r="N22" s="616"/>
      <c r="O22" s="616"/>
      <c r="P22" s="616"/>
      <c r="Q22" s="617"/>
      <c r="R22" s="618">
        <v>15539265</v>
      </c>
      <c r="S22" s="619"/>
      <c r="T22" s="619"/>
      <c r="U22" s="619"/>
      <c r="V22" s="619"/>
      <c r="W22" s="619"/>
      <c r="X22" s="619"/>
      <c r="Y22" s="620"/>
      <c r="Z22" s="623">
        <v>1.3</v>
      </c>
      <c r="AA22" s="624"/>
      <c r="AB22" s="624"/>
      <c r="AC22" s="629"/>
      <c r="AD22" s="627">
        <v>2953637</v>
      </c>
      <c r="AE22" s="619"/>
      <c r="AF22" s="619"/>
      <c r="AG22" s="619"/>
      <c r="AH22" s="619"/>
      <c r="AI22" s="619"/>
      <c r="AJ22" s="619"/>
      <c r="AK22" s="620"/>
      <c r="AL22" s="623">
        <v>0.4</v>
      </c>
      <c r="AM22" s="624"/>
      <c r="AN22" s="624"/>
      <c r="AO22" s="625"/>
      <c r="AP22" s="630" t="s">
        <v>234</v>
      </c>
      <c r="AQ22" s="631"/>
      <c r="AR22" s="631"/>
      <c r="AS22" s="631"/>
      <c r="AT22" s="631"/>
      <c r="AU22" s="631"/>
      <c r="AV22" s="631"/>
      <c r="AW22" s="631"/>
      <c r="AX22" s="631"/>
      <c r="AY22" s="631"/>
      <c r="AZ22" s="631"/>
      <c r="BA22" s="631"/>
      <c r="BB22" s="631"/>
      <c r="BC22" s="632"/>
      <c r="BD22" s="618">
        <v>4759996</v>
      </c>
      <c r="BE22" s="619"/>
      <c r="BF22" s="619"/>
      <c r="BG22" s="619"/>
      <c r="BH22" s="619"/>
      <c r="BI22" s="619"/>
      <c r="BJ22" s="619"/>
      <c r="BK22" s="620"/>
      <c r="BL22" s="621">
        <v>0.9</v>
      </c>
      <c r="BM22" s="621"/>
      <c r="BN22" s="621"/>
      <c r="BO22" s="621"/>
      <c r="BP22" s="622" t="s">
        <v>102</v>
      </c>
      <c r="BQ22" s="622"/>
      <c r="BR22" s="622"/>
      <c r="BS22" s="622"/>
      <c r="BT22" s="622"/>
      <c r="BU22" s="622"/>
      <c r="BV22" s="622"/>
      <c r="BW22" s="626"/>
      <c r="BY22" s="630" t="s">
        <v>235</v>
      </c>
      <c r="BZ22" s="631"/>
      <c r="CA22" s="631"/>
      <c r="CB22" s="631"/>
      <c r="CC22" s="631"/>
      <c r="CD22" s="631"/>
      <c r="CE22" s="631"/>
      <c r="CF22" s="631"/>
      <c r="CG22" s="631"/>
      <c r="CH22" s="631"/>
      <c r="CI22" s="631"/>
      <c r="CJ22" s="631"/>
      <c r="CK22" s="631"/>
      <c r="CL22" s="632"/>
      <c r="CM22" s="618">
        <v>1879370</v>
      </c>
      <c r="CN22" s="619"/>
      <c r="CO22" s="619"/>
      <c r="CP22" s="619"/>
      <c r="CQ22" s="619"/>
      <c r="CR22" s="619"/>
      <c r="CS22" s="619"/>
      <c r="CT22" s="620"/>
      <c r="CU22" s="621">
        <v>0.2</v>
      </c>
      <c r="CV22" s="621"/>
      <c r="CW22" s="621"/>
      <c r="CX22" s="621"/>
      <c r="CY22" s="627" t="s">
        <v>102</v>
      </c>
      <c r="CZ22" s="619"/>
      <c r="DA22" s="619"/>
      <c r="DB22" s="619"/>
      <c r="DC22" s="619"/>
      <c r="DD22" s="619"/>
      <c r="DE22" s="619"/>
      <c r="DF22" s="619"/>
      <c r="DG22" s="619"/>
      <c r="DH22" s="619"/>
      <c r="DI22" s="619"/>
      <c r="DJ22" s="619"/>
      <c r="DK22" s="620"/>
      <c r="DL22" s="627">
        <v>1879370</v>
      </c>
      <c r="DM22" s="619"/>
      <c r="DN22" s="619"/>
      <c r="DO22" s="619"/>
      <c r="DP22" s="619"/>
      <c r="DQ22" s="619"/>
      <c r="DR22" s="619"/>
      <c r="DS22" s="619"/>
      <c r="DT22" s="619"/>
      <c r="DU22" s="619"/>
      <c r="DV22" s="619"/>
      <c r="DW22" s="619"/>
      <c r="DX22" s="628"/>
    </row>
    <row r="23" spans="2:128" ht="11.25" customHeight="1">
      <c r="B23" s="615" t="s">
        <v>236</v>
      </c>
      <c r="C23" s="616"/>
      <c r="D23" s="616"/>
      <c r="E23" s="616"/>
      <c r="F23" s="616"/>
      <c r="G23" s="616"/>
      <c r="H23" s="616"/>
      <c r="I23" s="616"/>
      <c r="J23" s="616"/>
      <c r="K23" s="616"/>
      <c r="L23" s="616"/>
      <c r="M23" s="616"/>
      <c r="N23" s="616"/>
      <c r="O23" s="616"/>
      <c r="P23" s="616"/>
      <c r="Q23" s="617"/>
      <c r="R23" s="618">
        <v>5748163</v>
      </c>
      <c r="S23" s="619"/>
      <c r="T23" s="619"/>
      <c r="U23" s="619"/>
      <c r="V23" s="619"/>
      <c r="W23" s="619"/>
      <c r="X23" s="619"/>
      <c r="Y23" s="620"/>
      <c r="Z23" s="623">
        <v>0.5</v>
      </c>
      <c r="AA23" s="624"/>
      <c r="AB23" s="624"/>
      <c r="AC23" s="629"/>
      <c r="AD23" s="627" t="s">
        <v>102</v>
      </c>
      <c r="AE23" s="619"/>
      <c r="AF23" s="619"/>
      <c r="AG23" s="619"/>
      <c r="AH23" s="619"/>
      <c r="AI23" s="619"/>
      <c r="AJ23" s="619"/>
      <c r="AK23" s="620"/>
      <c r="AL23" s="623" t="s">
        <v>102</v>
      </c>
      <c r="AM23" s="624"/>
      <c r="AN23" s="624"/>
      <c r="AO23" s="625"/>
      <c r="AP23" s="630" t="s">
        <v>237</v>
      </c>
      <c r="AQ23" s="631"/>
      <c r="AR23" s="631"/>
      <c r="AS23" s="631"/>
      <c r="AT23" s="631"/>
      <c r="AU23" s="631"/>
      <c r="AV23" s="631"/>
      <c r="AW23" s="631"/>
      <c r="AX23" s="631"/>
      <c r="AY23" s="631"/>
      <c r="AZ23" s="631"/>
      <c r="BA23" s="631"/>
      <c r="BB23" s="631"/>
      <c r="BC23" s="632"/>
      <c r="BD23" s="618">
        <v>36811849</v>
      </c>
      <c r="BE23" s="619"/>
      <c r="BF23" s="619"/>
      <c r="BG23" s="619"/>
      <c r="BH23" s="619"/>
      <c r="BI23" s="619"/>
      <c r="BJ23" s="619"/>
      <c r="BK23" s="620"/>
      <c r="BL23" s="621">
        <v>6.8</v>
      </c>
      <c r="BM23" s="621"/>
      <c r="BN23" s="621"/>
      <c r="BO23" s="621"/>
      <c r="BP23" s="622" t="s">
        <v>102</v>
      </c>
      <c r="BQ23" s="622"/>
      <c r="BR23" s="622"/>
      <c r="BS23" s="622"/>
      <c r="BT23" s="622"/>
      <c r="BU23" s="622"/>
      <c r="BV23" s="622"/>
      <c r="BW23" s="626"/>
      <c r="BY23" s="630" t="s">
        <v>238</v>
      </c>
      <c r="BZ23" s="631"/>
      <c r="CA23" s="631"/>
      <c r="CB23" s="631"/>
      <c r="CC23" s="631"/>
      <c r="CD23" s="631"/>
      <c r="CE23" s="631"/>
      <c r="CF23" s="631"/>
      <c r="CG23" s="631"/>
      <c r="CH23" s="631"/>
      <c r="CI23" s="631"/>
      <c r="CJ23" s="631"/>
      <c r="CK23" s="631"/>
      <c r="CL23" s="632"/>
      <c r="CM23" s="618">
        <v>1428804</v>
      </c>
      <c r="CN23" s="619"/>
      <c r="CO23" s="619"/>
      <c r="CP23" s="619"/>
      <c r="CQ23" s="619"/>
      <c r="CR23" s="619"/>
      <c r="CS23" s="619"/>
      <c r="CT23" s="620"/>
      <c r="CU23" s="621">
        <v>0.1</v>
      </c>
      <c r="CV23" s="621"/>
      <c r="CW23" s="621"/>
      <c r="CX23" s="621"/>
      <c r="CY23" s="627" t="s">
        <v>102</v>
      </c>
      <c r="CZ23" s="619"/>
      <c r="DA23" s="619"/>
      <c r="DB23" s="619"/>
      <c r="DC23" s="619"/>
      <c r="DD23" s="619"/>
      <c r="DE23" s="619"/>
      <c r="DF23" s="619"/>
      <c r="DG23" s="619"/>
      <c r="DH23" s="619"/>
      <c r="DI23" s="619"/>
      <c r="DJ23" s="619"/>
      <c r="DK23" s="620"/>
      <c r="DL23" s="627">
        <v>1428804</v>
      </c>
      <c r="DM23" s="619"/>
      <c r="DN23" s="619"/>
      <c r="DO23" s="619"/>
      <c r="DP23" s="619"/>
      <c r="DQ23" s="619"/>
      <c r="DR23" s="619"/>
      <c r="DS23" s="619"/>
      <c r="DT23" s="619"/>
      <c r="DU23" s="619"/>
      <c r="DV23" s="619"/>
      <c r="DW23" s="619"/>
      <c r="DX23" s="628"/>
    </row>
    <row r="24" spans="2:128" ht="11.25" customHeight="1">
      <c r="B24" s="615" t="s">
        <v>239</v>
      </c>
      <c r="C24" s="616"/>
      <c r="D24" s="616"/>
      <c r="E24" s="616"/>
      <c r="F24" s="616"/>
      <c r="G24" s="616"/>
      <c r="H24" s="616"/>
      <c r="I24" s="616"/>
      <c r="J24" s="616"/>
      <c r="K24" s="616"/>
      <c r="L24" s="616"/>
      <c r="M24" s="616"/>
      <c r="N24" s="616"/>
      <c r="O24" s="616"/>
      <c r="P24" s="616"/>
      <c r="Q24" s="617"/>
      <c r="R24" s="618">
        <v>128212357</v>
      </c>
      <c r="S24" s="619"/>
      <c r="T24" s="619"/>
      <c r="U24" s="619"/>
      <c r="V24" s="619"/>
      <c r="W24" s="619"/>
      <c r="X24" s="619"/>
      <c r="Y24" s="620"/>
      <c r="Z24" s="623">
        <v>11.1</v>
      </c>
      <c r="AA24" s="624"/>
      <c r="AB24" s="624"/>
      <c r="AC24" s="629"/>
      <c r="AD24" s="627" t="s">
        <v>102</v>
      </c>
      <c r="AE24" s="619"/>
      <c r="AF24" s="619"/>
      <c r="AG24" s="619"/>
      <c r="AH24" s="619"/>
      <c r="AI24" s="619"/>
      <c r="AJ24" s="619"/>
      <c r="AK24" s="620"/>
      <c r="AL24" s="623" t="s">
        <v>102</v>
      </c>
      <c r="AM24" s="624"/>
      <c r="AN24" s="624"/>
      <c r="AO24" s="625"/>
      <c r="AP24" s="630" t="s">
        <v>240</v>
      </c>
      <c r="AQ24" s="631"/>
      <c r="AR24" s="631"/>
      <c r="AS24" s="631"/>
      <c r="AT24" s="631"/>
      <c r="AU24" s="631"/>
      <c r="AV24" s="631"/>
      <c r="AW24" s="631"/>
      <c r="AX24" s="631"/>
      <c r="AY24" s="631"/>
      <c r="AZ24" s="631"/>
      <c r="BA24" s="631"/>
      <c r="BB24" s="631"/>
      <c r="BC24" s="632"/>
      <c r="BD24" s="618">
        <v>53853548</v>
      </c>
      <c r="BE24" s="619"/>
      <c r="BF24" s="619"/>
      <c r="BG24" s="619"/>
      <c r="BH24" s="619"/>
      <c r="BI24" s="619"/>
      <c r="BJ24" s="619"/>
      <c r="BK24" s="620"/>
      <c r="BL24" s="621">
        <v>9.9</v>
      </c>
      <c r="BM24" s="621"/>
      <c r="BN24" s="621"/>
      <c r="BO24" s="621"/>
      <c r="BP24" s="622" t="s">
        <v>102</v>
      </c>
      <c r="BQ24" s="622"/>
      <c r="BR24" s="622"/>
      <c r="BS24" s="622"/>
      <c r="BT24" s="622"/>
      <c r="BU24" s="622"/>
      <c r="BV24" s="622"/>
      <c r="BW24" s="626"/>
      <c r="BY24" s="630" t="s">
        <v>241</v>
      </c>
      <c r="BZ24" s="631"/>
      <c r="CA24" s="631"/>
      <c r="CB24" s="631"/>
      <c r="CC24" s="631"/>
      <c r="CD24" s="631"/>
      <c r="CE24" s="631"/>
      <c r="CF24" s="631"/>
      <c r="CG24" s="631"/>
      <c r="CH24" s="631"/>
      <c r="CI24" s="631"/>
      <c r="CJ24" s="631"/>
      <c r="CK24" s="631"/>
      <c r="CL24" s="632"/>
      <c r="CM24" s="618">
        <v>68313287</v>
      </c>
      <c r="CN24" s="619"/>
      <c r="CO24" s="619"/>
      <c r="CP24" s="619"/>
      <c r="CQ24" s="619"/>
      <c r="CR24" s="619"/>
      <c r="CS24" s="619"/>
      <c r="CT24" s="620"/>
      <c r="CU24" s="621">
        <v>6</v>
      </c>
      <c r="CV24" s="621"/>
      <c r="CW24" s="621"/>
      <c r="CX24" s="621"/>
      <c r="CY24" s="627" t="s">
        <v>102</v>
      </c>
      <c r="CZ24" s="619"/>
      <c r="DA24" s="619"/>
      <c r="DB24" s="619"/>
      <c r="DC24" s="619"/>
      <c r="DD24" s="619"/>
      <c r="DE24" s="619"/>
      <c r="DF24" s="619"/>
      <c r="DG24" s="619"/>
      <c r="DH24" s="619"/>
      <c r="DI24" s="619"/>
      <c r="DJ24" s="619"/>
      <c r="DK24" s="620"/>
      <c r="DL24" s="627">
        <v>68313287</v>
      </c>
      <c r="DM24" s="619"/>
      <c r="DN24" s="619"/>
      <c r="DO24" s="619"/>
      <c r="DP24" s="619"/>
      <c r="DQ24" s="619"/>
      <c r="DR24" s="619"/>
      <c r="DS24" s="619"/>
      <c r="DT24" s="619"/>
      <c r="DU24" s="619"/>
      <c r="DV24" s="619"/>
      <c r="DW24" s="619"/>
      <c r="DX24" s="628"/>
    </row>
    <row r="25" spans="2:128" ht="11.25" customHeight="1">
      <c r="B25" s="615" t="s">
        <v>242</v>
      </c>
      <c r="C25" s="616"/>
      <c r="D25" s="616"/>
      <c r="E25" s="616"/>
      <c r="F25" s="616"/>
      <c r="G25" s="616"/>
      <c r="H25" s="616"/>
      <c r="I25" s="616"/>
      <c r="J25" s="616"/>
      <c r="K25" s="616"/>
      <c r="L25" s="616"/>
      <c r="M25" s="616"/>
      <c r="N25" s="616"/>
      <c r="O25" s="616"/>
      <c r="P25" s="616"/>
      <c r="Q25" s="617"/>
      <c r="R25" s="618" t="s">
        <v>102</v>
      </c>
      <c r="S25" s="619"/>
      <c r="T25" s="619"/>
      <c r="U25" s="619"/>
      <c r="V25" s="619"/>
      <c r="W25" s="619"/>
      <c r="X25" s="619"/>
      <c r="Y25" s="620"/>
      <c r="Z25" s="623" t="s">
        <v>102</v>
      </c>
      <c r="AA25" s="624"/>
      <c r="AB25" s="624"/>
      <c r="AC25" s="629"/>
      <c r="AD25" s="627" t="s">
        <v>102</v>
      </c>
      <c r="AE25" s="619"/>
      <c r="AF25" s="619"/>
      <c r="AG25" s="619"/>
      <c r="AH25" s="619"/>
      <c r="AI25" s="619"/>
      <c r="AJ25" s="619"/>
      <c r="AK25" s="620"/>
      <c r="AL25" s="623" t="s">
        <v>102</v>
      </c>
      <c r="AM25" s="624"/>
      <c r="AN25" s="624"/>
      <c r="AO25" s="625"/>
      <c r="AP25" s="630" t="s">
        <v>243</v>
      </c>
      <c r="AQ25" s="631"/>
      <c r="AR25" s="631"/>
      <c r="AS25" s="631"/>
      <c r="AT25" s="631"/>
      <c r="AU25" s="631"/>
      <c r="AV25" s="631"/>
      <c r="AW25" s="631"/>
      <c r="AX25" s="631"/>
      <c r="AY25" s="631"/>
      <c r="AZ25" s="631"/>
      <c r="BA25" s="631"/>
      <c r="BB25" s="631"/>
      <c r="BC25" s="632"/>
      <c r="BD25" s="618">
        <v>3909</v>
      </c>
      <c r="BE25" s="619"/>
      <c r="BF25" s="619"/>
      <c r="BG25" s="619"/>
      <c r="BH25" s="619"/>
      <c r="BI25" s="619"/>
      <c r="BJ25" s="619"/>
      <c r="BK25" s="620"/>
      <c r="BL25" s="621">
        <v>0</v>
      </c>
      <c r="BM25" s="621"/>
      <c r="BN25" s="621"/>
      <c r="BO25" s="621"/>
      <c r="BP25" s="622" t="s">
        <v>102</v>
      </c>
      <c r="BQ25" s="622"/>
      <c r="BR25" s="622"/>
      <c r="BS25" s="622"/>
      <c r="BT25" s="622"/>
      <c r="BU25" s="622"/>
      <c r="BV25" s="622"/>
      <c r="BW25" s="626"/>
      <c r="BY25" s="630" t="s">
        <v>244</v>
      </c>
      <c r="BZ25" s="631"/>
      <c r="CA25" s="631"/>
      <c r="CB25" s="631"/>
      <c r="CC25" s="631"/>
      <c r="CD25" s="631"/>
      <c r="CE25" s="631"/>
      <c r="CF25" s="631"/>
      <c r="CG25" s="631"/>
      <c r="CH25" s="631"/>
      <c r="CI25" s="631"/>
      <c r="CJ25" s="631"/>
      <c r="CK25" s="631"/>
      <c r="CL25" s="632"/>
      <c r="CM25" s="618">
        <v>1823976</v>
      </c>
      <c r="CN25" s="619"/>
      <c r="CO25" s="619"/>
      <c r="CP25" s="619"/>
      <c r="CQ25" s="619"/>
      <c r="CR25" s="619"/>
      <c r="CS25" s="619"/>
      <c r="CT25" s="620"/>
      <c r="CU25" s="621">
        <v>0.2</v>
      </c>
      <c r="CV25" s="621"/>
      <c r="CW25" s="621"/>
      <c r="CX25" s="621"/>
      <c r="CY25" s="627" t="s">
        <v>102</v>
      </c>
      <c r="CZ25" s="619"/>
      <c r="DA25" s="619"/>
      <c r="DB25" s="619"/>
      <c r="DC25" s="619"/>
      <c r="DD25" s="619"/>
      <c r="DE25" s="619"/>
      <c r="DF25" s="619"/>
      <c r="DG25" s="619"/>
      <c r="DH25" s="619"/>
      <c r="DI25" s="619"/>
      <c r="DJ25" s="619"/>
      <c r="DK25" s="620"/>
      <c r="DL25" s="627">
        <v>1823976</v>
      </c>
      <c r="DM25" s="619"/>
      <c r="DN25" s="619"/>
      <c r="DO25" s="619"/>
      <c r="DP25" s="619"/>
      <c r="DQ25" s="619"/>
      <c r="DR25" s="619"/>
      <c r="DS25" s="619"/>
      <c r="DT25" s="619"/>
      <c r="DU25" s="619"/>
      <c r="DV25" s="619"/>
      <c r="DW25" s="619"/>
      <c r="DX25" s="628"/>
    </row>
    <row r="26" spans="2:128" ht="11.25" customHeight="1">
      <c r="B26" s="615" t="s">
        <v>245</v>
      </c>
      <c r="C26" s="616"/>
      <c r="D26" s="616"/>
      <c r="E26" s="616"/>
      <c r="F26" s="616"/>
      <c r="G26" s="616"/>
      <c r="H26" s="616"/>
      <c r="I26" s="616"/>
      <c r="J26" s="616"/>
      <c r="K26" s="616"/>
      <c r="L26" s="616"/>
      <c r="M26" s="616"/>
      <c r="N26" s="616"/>
      <c r="O26" s="616"/>
      <c r="P26" s="616"/>
      <c r="Q26" s="617"/>
      <c r="R26" s="618">
        <v>5285155</v>
      </c>
      <c r="S26" s="619"/>
      <c r="T26" s="619"/>
      <c r="U26" s="619"/>
      <c r="V26" s="619"/>
      <c r="W26" s="619"/>
      <c r="X26" s="619"/>
      <c r="Y26" s="620"/>
      <c r="Z26" s="623">
        <v>0.5</v>
      </c>
      <c r="AA26" s="624"/>
      <c r="AB26" s="624"/>
      <c r="AC26" s="629"/>
      <c r="AD26" s="627">
        <v>695315</v>
      </c>
      <c r="AE26" s="619"/>
      <c r="AF26" s="619"/>
      <c r="AG26" s="619"/>
      <c r="AH26" s="619"/>
      <c r="AI26" s="619"/>
      <c r="AJ26" s="619"/>
      <c r="AK26" s="620"/>
      <c r="AL26" s="623">
        <v>0.1</v>
      </c>
      <c r="AM26" s="624"/>
      <c r="AN26" s="624"/>
      <c r="AO26" s="625"/>
      <c r="AP26" s="630" t="s">
        <v>246</v>
      </c>
      <c r="AQ26" s="631"/>
      <c r="AR26" s="631"/>
      <c r="AS26" s="631"/>
      <c r="AT26" s="631"/>
      <c r="AU26" s="631"/>
      <c r="AV26" s="631"/>
      <c r="AW26" s="631"/>
      <c r="AX26" s="631"/>
      <c r="AY26" s="631"/>
      <c r="AZ26" s="631"/>
      <c r="BA26" s="631"/>
      <c r="BB26" s="631"/>
      <c r="BC26" s="632"/>
      <c r="BD26" s="618" t="s">
        <v>102</v>
      </c>
      <c r="BE26" s="619"/>
      <c r="BF26" s="619"/>
      <c r="BG26" s="619"/>
      <c r="BH26" s="619"/>
      <c r="BI26" s="619"/>
      <c r="BJ26" s="619"/>
      <c r="BK26" s="620"/>
      <c r="BL26" s="621" t="s">
        <v>102</v>
      </c>
      <c r="BM26" s="621"/>
      <c r="BN26" s="621"/>
      <c r="BO26" s="621"/>
      <c r="BP26" s="622" t="s">
        <v>102</v>
      </c>
      <c r="BQ26" s="622"/>
      <c r="BR26" s="622"/>
      <c r="BS26" s="622"/>
      <c r="BT26" s="622"/>
      <c r="BU26" s="622"/>
      <c r="BV26" s="622"/>
      <c r="BW26" s="626"/>
      <c r="BY26" s="630" t="s">
        <v>247</v>
      </c>
      <c r="BZ26" s="631"/>
      <c r="CA26" s="631"/>
      <c r="CB26" s="631"/>
      <c r="CC26" s="631"/>
      <c r="CD26" s="631"/>
      <c r="CE26" s="631"/>
      <c r="CF26" s="631"/>
      <c r="CG26" s="631"/>
      <c r="CH26" s="631"/>
      <c r="CI26" s="631"/>
      <c r="CJ26" s="631"/>
      <c r="CK26" s="631"/>
      <c r="CL26" s="632"/>
      <c r="CM26" s="618" t="s">
        <v>102</v>
      </c>
      <c r="CN26" s="619"/>
      <c r="CO26" s="619"/>
      <c r="CP26" s="619"/>
      <c r="CQ26" s="619"/>
      <c r="CR26" s="619"/>
      <c r="CS26" s="619"/>
      <c r="CT26" s="620"/>
      <c r="CU26" s="621" t="s">
        <v>102</v>
      </c>
      <c r="CV26" s="621"/>
      <c r="CW26" s="621"/>
      <c r="CX26" s="621"/>
      <c r="CY26" s="627" t="s">
        <v>102</v>
      </c>
      <c r="CZ26" s="619"/>
      <c r="DA26" s="619"/>
      <c r="DB26" s="619"/>
      <c r="DC26" s="619"/>
      <c r="DD26" s="619"/>
      <c r="DE26" s="619"/>
      <c r="DF26" s="619"/>
      <c r="DG26" s="619"/>
      <c r="DH26" s="619"/>
      <c r="DI26" s="619"/>
      <c r="DJ26" s="619"/>
      <c r="DK26" s="620"/>
      <c r="DL26" s="627" t="s">
        <v>102</v>
      </c>
      <c r="DM26" s="619"/>
      <c r="DN26" s="619"/>
      <c r="DO26" s="619"/>
      <c r="DP26" s="619"/>
      <c r="DQ26" s="619"/>
      <c r="DR26" s="619"/>
      <c r="DS26" s="619"/>
      <c r="DT26" s="619"/>
      <c r="DU26" s="619"/>
      <c r="DV26" s="619"/>
      <c r="DW26" s="619"/>
      <c r="DX26" s="628"/>
    </row>
    <row r="27" spans="2:128" ht="11.25" customHeight="1">
      <c r="B27" s="615" t="s">
        <v>248</v>
      </c>
      <c r="C27" s="616"/>
      <c r="D27" s="616"/>
      <c r="E27" s="616"/>
      <c r="F27" s="616"/>
      <c r="G27" s="616"/>
      <c r="H27" s="616"/>
      <c r="I27" s="616"/>
      <c r="J27" s="616"/>
      <c r="K27" s="616"/>
      <c r="L27" s="616"/>
      <c r="M27" s="616"/>
      <c r="N27" s="616"/>
      <c r="O27" s="616"/>
      <c r="P27" s="616"/>
      <c r="Q27" s="617"/>
      <c r="R27" s="618">
        <v>170134</v>
      </c>
      <c r="S27" s="619"/>
      <c r="T27" s="619"/>
      <c r="U27" s="619"/>
      <c r="V27" s="619"/>
      <c r="W27" s="619"/>
      <c r="X27" s="619"/>
      <c r="Y27" s="620"/>
      <c r="Z27" s="623">
        <v>0</v>
      </c>
      <c r="AA27" s="624"/>
      <c r="AB27" s="624"/>
      <c r="AC27" s="629"/>
      <c r="AD27" s="627" t="s">
        <v>102</v>
      </c>
      <c r="AE27" s="619"/>
      <c r="AF27" s="619"/>
      <c r="AG27" s="619"/>
      <c r="AH27" s="619"/>
      <c r="AI27" s="619"/>
      <c r="AJ27" s="619"/>
      <c r="AK27" s="620"/>
      <c r="AL27" s="623" t="s">
        <v>102</v>
      </c>
      <c r="AM27" s="624"/>
      <c r="AN27" s="624"/>
      <c r="AO27" s="625"/>
      <c r="AP27" s="630" t="s">
        <v>249</v>
      </c>
      <c r="AQ27" s="631"/>
      <c r="AR27" s="631"/>
      <c r="AS27" s="631"/>
      <c r="AT27" s="631"/>
      <c r="AU27" s="631"/>
      <c r="AV27" s="631"/>
      <c r="AW27" s="631"/>
      <c r="AX27" s="631"/>
      <c r="AY27" s="631"/>
      <c r="AZ27" s="631"/>
      <c r="BA27" s="631"/>
      <c r="BB27" s="631"/>
      <c r="BC27" s="632"/>
      <c r="BD27" s="618">
        <v>1240416</v>
      </c>
      <c r="BE27" s="619"/>
      <c r="BF27" s="619"/>
      <c r="BG27" s="619"/>
      <c r="BH27" s="619"/>
      <c r="BI27" s="619"/>
      <c r="BJ27" s="619"/>
      <c r="BK27" s="620"/>
      <c r="BL27" s="621">
        <v>0.2</v>
      </c>
      <c r="BM27" s="621"/>
      <c r="BN27" s="621"/>
      <c r="BO27" s="621"/>
      <c r="BP27" s="622" t="s">
        <v>102</v>
      </c>
      <c r="BQ27" s="622"/>
      <c r="BR27" s="622"/>
      <c r="BS27" s="622"/>
      <c r="BT27" s="622"/>
      <c r="BU27" s="622"/>
      <c r="BV27" s="622"/>
      <c r="BW27" s="626"/>
      <c r="BY27" s="630" t="s">
        <v>250</v>
      </c>
      <c r="BZ27" s="631"/>
      <c r="CA27" s="631"/>
      <c r="CB27" s="631"/>
      <c r="CC27" s="631"/>
      <c r="CD27" s="631"/>
      <c r="CE27" s="631"/>
      <c r="CF27" s="631"/>
      <c r="CG27" s="631"/>
      <c r="CH27" s="631"/>
      <c r="CI27" s="631"/>
      <c r="CJ27" s="631"/>
      <c r="CK27" s="631"/>
      <c r="CL27" s="632"/>
      <c r="CM27" s="618">
        <v>3621017</v>
      </c>
      <c r="CN27" s="619"/>
      <c r="CO27" s="619"/>
      <c r="CP27" s="619"/>
      <c r="CQ27" s="619"/>
      <c r="CR27" s="619"/>
      <c r="CS27" s="619"/>
      <c r="CT27" s="620"/>
      <c r="CU27" s="621">
        <v>0.3</v>
      </c>
      <c r="CV27" s="621"/>
      <c r="CW27" s="621"/>
      <c r="CX27" s="621"/>
      <c r="CY27" s="627" t="s">
        <v>102</v>
      </c>
      <c r="CZ27" s="619"/>
      <c r="DA27" s="619"/>
      <c r="DB27" s="619"/>
      <c r="DC27" s="619"/>
      <c r="DD27" s="619"/>
      <c r="DE27" s="619"/>
      <c r="DF27" s="619"/>
      <c r="DG27" s="619"/>
      <c r="DH27" s="619"/>
      <c r="DI27" s="619"/>
      <c r="DJ27" s="619"/>
      <c r="DK27" s="620"/>
      <c r="DL27" s="627">
        <v>3621017</v>
      </c>
      <c r="DM27" s="619"/>
      <c r="DN27" s="619"/>
      <c r="DO27" s="619"/>
      <c r="DP27" s="619"/>
      <c r="DQ27" s="619"/>
      <c r="DR27" s="619"/>
      <c r="DS27" s="619"/>
      <c r="DT27" s="619"/>
      <c r="DU27" s="619"/>
      <c r="DV27" s="619"/>
      <c r="DW27" s="619"/>
      <c r="DX27" s="628"/>
    </row>
    <row r="28" spans="2:128" ht="11.25" customHeight="1">
      <c r="B28" s="615" t="s">
        <v>251</v>
      </c>
      <c r="C28" s="616"/>
      <c r="D28" s="616"/>
      <c r="E28" s="616"/>
      <c r="F28" s="616"/>
      <c r="G28" s="616"/>
      <c r="H28" s="616"/>
      <c r="I28" s="616"/>
      <c r="J28" s="616"/>
      <c r="K28" s="616"/>
      <c r="L28" s="616"/>
      <c r="M28" s="616"/>
      <c r="N28" s="616"/>
      <c r="O28" s="616"/>
      <c r="P28" s="616"/>
      <c r="Q28" s="617"/>
      <c r="R28" s="618">
        <v>41242594</v>
      </c>
      <c r="S28" s="619"/>
      <c r="T28" s="619"/>
      <c r="U28" s="619"/>
      <c r="V28" s="619"/>
      <c r="W28" s="619"/>
      <c r="X28" s="619"/>
      <c r="Y28" s="620"/>
      <c r="Z28" s="623">
        <v>3.6</v>
      </c>
      <c r="AA28" s="624"/>
      <c r="AB28" s="624"/>
      <c r="AC28" s="629"/>
      <c r="AD28" s="627" t="s">
        <v>102</v>
      </c>
      <c r="AE28" s="619"/>
      <c r="AF28" s="619"/>
      <c r="AG28" s="619"/>
      <c r="AH28" s="619"/>
      <c r="AI28" s="619"/>
      <c r="AJ28" s="619"/>
      <c r="AK28" s="620"/>
      <c r="AL28" s="623" t="s">
        <v>102</v>
      </c>
      <c r="AM28" s="624"/>
      <c r="AN28" s="624"/>
      <c r="AO28" s="625"/>
      <c r="AP28" s="630" t="s">
        <v>252</v>
      </c>
      <c r="AQ28" s="631"/>
      <c r="AR28" s="631"/>
      <c r="AS28" s="631"/>
      <c r="AT28" s="631"/>
      <c r="AU28" s="631"/>
      <c r="AV28" s="631"/>
      <c r="AW28" s="631"/>
      <c r="AX28" s="631"/>
      <c r="AY28" s="631"/>
      <c r="AZ28" s="631"/>
      <c r="BA28" s="631"/>
      <c r="BB28" s="631"/>
      <c r="BC28" s="632"/>
      <c r="BD28" s="618">
        <v>41916</v>
      </c>
      <c r="BE28" s="619"/>
      <c r="BF28" s="619"/>
      <c r="BG28" s="619"/>
      <c r="BH28" s="619"/>
      <c r="BI28" s="619"/>
      <c r="BJ28" s="619"/>
      <c r="BK28" s="620"/>
      <c r="BL28" s="621">
        <v>0</v>
      </c>
      <c r="BM28" s="621"/>
      <c r="BN28" s="621"/>
      <c r="BO28" s="621"/>
      <c r="BP28" s="622" t="s">
        <v>102</v>
      </c>
      <c r="BQ28" s="622"/>
      <c r="BR28" s="622"/>
      <c r="BS28" s="622"/>
      <c r="BT28" s="622"/>
      <c r="BU28" s="622"/>
      <c r="BV28" s="622"/>
      <c r="BW28" s="626"/>
      <c r="BY28" s="630" t="s">
        <v>253</v>
      </c>
      <c r="BZ28" s="631"/>
      <c r="CA28" s="631"/>
      <c r="CB28" s="631"/>
      <c r="CC28" s="631"/>
      <c r="CD28" s="631"/>
      <c r="CE28" s="631"/>
      <c r="CF28" s="631"/>
      <c r="CG28" s="631"/>
      <c r="CH28" s="631"/>
      <c r="CI28" s="631"/>
      <c r="CJ28" s="631"/>
      <c r="CK28" s="631"/>
      <c r="CL28" s="632"/>
      <c r="CM28" s="618">
        <v>11257315</v>
      </c>
      <c r="CN28" s="619"/>
      <c r="CO28" s="619"/>
      <c r="CP28" s="619"/>
      <c r="CQ28" s="619"/>
      <c r="CR28" s="619"/>
      <c r="CS28" s="619"/>
      <c r="CT28" s="620"/>
      <c r="CU28" s="621">
        <v>1</v>
      </c>
      <c r="CV28" s="621"/>
      <c r="CW28" s="621"/>
      <c r="CX28" s="621"/>
      <c r="CY28" s="627" t="s">
        <v>102</v>
      </c>
      <c r="CZ28" s="619"/>
      <c r="DA28" s="619"/>
      <c r="DB28" s="619"/>
      <c r="DC28" s="619"/>
      <c r="DD28" s="619"/>
      <c r="DE28" s="619"/>
      <c r="DF28" s="619"/>
      <c r="DG28" s="619"/>
      <c r="DH28" s="619"/>
      <c r="DI28" s="619"/>
      <c r="DJ28" s="619"/>
      <c r="DK28" s="620"/>
      <c r="DL28" s="627">
        <v>11257315</v>
      </c>
      <c r="DM28" s="619"/>
      <c r="DN28" s="619"/>
      <c r="DO28" s="619"/>
      <c r="DP28" s="619"/>
      <c r="DQ28" s="619"/>
      <c r="DR28" s="619"/>
      <c r="DS28" s="619"/>
      <c r="DT28" s="619"/>
      <c r="DU28" s="619"/>
      <c r="DV28" s="619"/>
      <c r="DW28" s="619"/>
      <c r="DX28" s="628"/>
    </row>
    <row r="29" spans="2:128" ht="11.25" customHeight="1">
      <c r="B29" s="615" t="s">
        <v>254</v>
      </c>
      <c r="C29" s="616"/>
      <c r="D29" s="616"/>
      <c r="E29" s="616"/>
      <c r="F29" s="616"/>
      <c r="G29" s="616"/>
      <c r="H29" s="616"/>
      <c r="I29" s="616"/>
      <c r="J29" s="616"/>
      <c r="K29" s="616"/>
      <c r="L29" s="616"/>
      <c r="M29" s="616"/>
      <c r="N29" s="616"/>
      <c r="O29" s="616"/>
      <c r="P29" s="616"/>
      <c r="Q29" s="617"/>
      <c r="R29" s="618">
        <v>19561532</v>
      </c>
      <c r="S29" s="619"/>
      <c r="T29" s="619"/>
      <c r="U29" s="619"/>
      <c r="V29" s="619"/>
      <c r="W29" s="619"/>
      <c r="X29" s="619"/>
      <c r="Y29" s="620"/>
      <c r="Z29" s="623">
        <v>1.7</v>
      </c>
      <c r="AA29" s="624"/>
      <c r="AB29" s="624"/>
      <c r="AC29" s="629"/>
      <c r="AD29" s="627" t="s">
        <v>102</v>
      </c>
      <c r="AE29" s="619"/>
      <c r="AF29" s="619"/>
      <c r="AG29" s="619"/>
      <c r="AH29" s="619"/>
      <c r="AI29" s="619"/>
      <c r="AJ29" s="619"/>
      <c r="AK29" s="620"/>
      <c r="AL29" s="623" t="s">
        <v>102</v>
      </c>
      <c r="AM29" s="624"/>
      <c r="AN29" s="624"/>
      <c r="AO29" s="625"/>
      <c r="AP29" s="630" t="s">
        <v>255</v>
      </c>
      <c r="AQ29" s="631"/>
      <c r="AR29" s="631"/>
      <c r="AS29" s="631"/>
      <c r="AT29" s="631"/>
      <c r="AU29" s="631"/>
      <c r="AV29" s="631"/>
      <c r="AW29" s="631"/>
      <c r="AX29" s="631"/>
      <c r="AY29" s="631"/>
      <c r="AZ29" s="631"/>
      <c r="BA29" s="631"/>
      <c r="BB29" s="631"/>
      <c r="BC29" s="632"/>
      <c r="BD29" s="618">
        <v>41916</v>
      </c>
      <c r="BE29" s="619"/>
      <c r="BF29" s="619"/>
      <c r="BG29" s="619"/>
      <c r="BH29" s="619"/>
      <c r="BI29" s="619"/>
      <c r="BJ29" s="619"/>
      <c r="BK29" s="620"/>
      <c r="BL29" s="621">
        <v>0</v>
      </c>
      <c r="BM29" s="621"/>
      <c r="BN29" s="621"/>
      <c r="BO29" s="621"/>
      <c r="BP29" s="622" t="s">
        <v>102</v>
      </c>
      <c r="BQ29" s="622"/>
      <c r="BR29" s="622"/>
      <c r="BS29" s="622"/>
      <c r="BT29" s="622"/>
      <c r="BU29" s="622"/>
      <c r="BV29" s="622"/>
      <c r="BW29" s="626"/>
      <c r="BY29" s="630" t="s">
        <v>256</v>
      </c>
      <c r="BZ29" s="633"/>
      <c r="CA29" s="633"/>
      <c r="CB29" s="633"/>
      <c r="CC29" s="633"/>
      <c r="CD29" s="633"/>
      <c r="CE29" s="633"/>
      <c r="CF29" s="633"/>
      <c r="CG29" s="633"/>
      <c r="CH29" s="633"/>
      <c r="CI29" s="633"/>
      <c r="CJ29" s="633"/>
      <c r="CK29" s="633"/>
      <c r="CL29" s="632"/>
      <c r="CM29" s="618" t="s">
        <v>102</v>
      </c>
      <c r="CN29" s="619"/>
      <c r="CO29" s="619"/>
      <c r="CP29" s="619"/>
      <c r="CQ29" s="619"/>
      <c r="CR29" s="619"/>
      <c r="CS29" s="619"/>
      <c r="CT29" s="620"/>
      <c r="CU29" s="621" t="s">
        <v>102</v>
      </c>
      <c r="CV29" s="621"/>
      <c r="CW29" s="621"/>
      <c r="CX29" s="621"/>
      <c r="CY29" s="627" t="s">
        <v>102</v>
      </c>
      <c r="CZ29" s="619"/>
      <c r="DA29" s="619"/>
      <c r="DB29" s="619"/>
      <c r="DC29" s="619"/>
      <c r="DD29" s="619"/>
      <c r="DE29" s="619"/>
      <c r="DF29" s="619"/>
      <c r="DG29" s="619"/>
      <c r="DH29" s="619"/>
      <c r="DI29" s="619"/>
      <c r="DJ29" s="619"/>
      <c r="DK29" s="620"/>
      <c r="DL29" s="627" t="s">
        <v>102</v>
      </c>
      <c r="DM29" s="619"/>
      <c r="DN29" s="619"/>
      <c r="DO29" s="619"/>
      <c r="DP29" s="619"/>
      <c r="DQ29" s="619"/>
      <c r="DR29" s="619"/>
      <c r="DS29" s="619"/>
      <c r="DT29" s="619"/>
      <c r="DU29" s="619"/>
      <c r="DV29" s="619"/>
      <c r="DW29" s="619"/>
      <c r="DX29" s="628"/>
    </row>
    <row r="30" spans="2:128" ht="11.25" customHeight="1">
      <c r="B30" s="615" t="s">
        <v>257</v>
      </c>
      <c r="C30" s="616"/>
      <c r="D30" s="616"/>
      <c r="E30" s="616"/>
      <c r="F30" s="616"/>
      <c r="G30" s="616"/>
      <c r="H30" s="616"/>
      <c r="I30" s="616"/>
      <c r="J30" s="616"/>
      <c r="K30" s="616"/>
      <c r="L30" s="616"/>
      <c r="M30" s="616"/>
      <c r="N30" s="616"/>
      <c r="O30" s="616"/>
      <c r="P30" s="616"/>
      <c r="Q30" s="617"/>
      <c r="R30" s="618">
        <v>24514808</v>
      </c>
      <c r="S30" s="619"/>
      <c r="T30" s="619"/>
      <c r="U30" s="619"/>
      <c r="V30" s="619"/>
      <c r="W30" s="619"/>
      <c r="X30" s="619"/>
      <c r="Y30" s="620"/>
      <c r="Z30" s="623">
        <v>2.1</v>
      </c>
      <c r="AA30" s="624"/>
      <c r="AB30" s="624"/>
      <c r="AC30" s="629"/>
      <c r="AD30" s="627">
        <v>1873973</v>
      </c>
      <c r="AE30" s="619"/>
      <c r="AF30" s="619"/>
      <c r="AG30" s="619"/>
      <c r="AH30" s="619"/>
      <c r="AI30" s="619"/>
      <c r="AJ30" s="619"/>
      <c r="AK30" s="620"/>
      <c r="AL30" s="623">
        <v>0.3</v>
      </c>
      <c r="AM30" s="624"/>
      <c r="AN30" s="624"/>
      <c r="AO30" s="625"/>
      <c r="AP30" s="630" t="s">
        <v>258</v>
      </c>
      <c r="AQ30" s="631"/>
      <c r="AR30" s="631"/>
      <c r="AS30" s="631"/>
      <c r="AT30" s="631"/>
      <c r="AU30" s="631"/>
      <c r="AV30" s="631"/>
      <c r="AW30" s="631"/>
      <c r="AX30" s="631"/>
      <c r="AY30" s="631"/>
      <c r="AZ30" s="631"/>
      <c r="BA30" s="631"/>
      <c r="BB30" s="631"/>
      <c r="BC30" s="632"/>
      <c r="BD30" s="618">
        <v>41916</v>
      </c>
      <c r="BE30" s="619"/>
      <c r="BF30" s="619"/>
      <c r="BG30" s="619"/>
      <c r="BH30" s="619"/>
      <c r="BI30" s="619"/>
      <c r="BJ30" s="619"/>
      <c r="BK30" s="620"/>
      <c r="BL30" s="621">
        <v>0</v>
      </c>
      <c r="BM30" s="621"/>
      <c r="BN30" s="621"/>
      <c r="BO30" s="621"/>
      <c r="BP30" s="622" t="s">
        <v>102</v>
      </c>
      <c r="BQ30" s="622"/>
      <c r="BR30" s="622"/>
      <c r="BS30" s="622"/>
      <c r="BT30" s="622"/>
      <c r="BU30" s="622"/>
      <c r="BV30" s="622"/>
      <c r="BW30" s="626"/>
      <c r="BY30" s="615" t="s">
        <v>259</v>
      </c>
      <c r="BZ30" s="616"/>
      <c r="CA30" s="616"/>
      <c r="CB30" s="616"/>
      <c r="CC30" s="616"/>
      <c r="CD30" s="616"/>
      <c r="CE30" s="616"/>
      <c r="CF30" s="616"/>
      <c r="CG30" s="616"/>
      <c r="CH30" s="616"/>
      <c r="CI30" s="616"/>
      <c r="CJ30" s="616"/>
      <c r="CK30" s="616"/>
      <c r="CL30" s="617"/>
      <c r="CM30" s="618">
        <v>1137270151</v>
      </c>
      <c r="CN30" s="619"/>
      <c r="CO30" s="619"/>
      <c r="CP30" s="619"/>
      <c r="CQ30" s="619"/>
      <c r="CR30" s="619"/>
      <c r="CS30" s="619"/>
      <c r="CT30" s="620"/>
      <c r="CU30" s="621">
        <v>100</v>
      </c>
      <c r="CV30" s="621"/>
      <c r="CW30" s="621"/>
      <c r="CX30" s="621"/>
      <c r="CY30" s="627">
        <v>151314031</v>
      </c>
      <c r="CZ30" s="619"/>
      <c r="DA30" s="619"/>
      <c r="DB30" s="619"/>
      <c r="DC30" s="619"/>
      <c r="DD30" s="619"/>
      <c r="DE30" s="619"/>
      <c r="DF30" s="619"/>
      <c r="DG30" s="619"/>
      <c r="DH30" s="619"/>
      <c r="DI30" s="619"/>
      <c r="DJ30" s="619"/>
      <c r="DK30" s="620"/>
      <c r="DL30" s="627">
        <v>886336162</v>
      </c>
      <c r="DM30" s="619"/>
      <c r="DN30" s="619"/>
      <c r="DO30" s="619"/>
      <c r="DP30" s="619"/>
      <c r="DQ30" s="619"/>
      <c r="DR30" s="619"/>
      <c r="DS30" s="619"/>
      <c r="DT30" s="619"/>
      <c r="DU30" s="619"/>
      <c r="DV30" s="619"/>
      <c r="DW30" s="619"/>
      <c r="DX30" s="628"/>
    </row>
    <row r="31" spans="2:128" ht="11.25" customHeight="1">
      <c r="B31" s="615" t="s">
        <v>260</v>
      </c>
      <c r="C31" s="616"/>
      <c r="D31" s="616"/>
      <c r="E31" s="616"/>
      <c r="F31" s="616"/>
      <c r="G31" s="616"/>
      <c r="H31" s="616"/>
      <c r="I31" s="616"/>
      <c r="J31" s="616"/>
      <c r="K31" s="616"/>
      <c r="L31" s="616"/>
      <c r="M31" s="616"/>
      <c r="N31" s="616"/>
      <c r="O31" s="616"/>
      <c r="P31" s="616"/>
      <c r="Q31" s="617"/>
      <c r="R31" s="618">
        <v>149284265</v>
      </c>
      <c r="S31" s="619"/>
      <c r="T31" s="619"/>
      <c r="U31" s="619"/>
      <c r="V31" s="619"/>
      <c r="W31" s="619"/>
      <c r="X31" s="619"/>
      <c r="Y31" s="620"/>
      <c r="Z31" s="623">
        <v>13</v>
      </c>
      <c r="AA31" s="624"/>
      <c r="AB31" s="624"/>
      <c r="AC31" s="629"/>
      <c r="AD31" s="627" t="s">
        <v>102</v>
      </c>
      <c r="AE31" s="619"/>
      <c r="AF31" s="619"/>
      <c r="AG31" s="619"/>
      <c r="AH31" s="619"/>
      <c r="AI31" s="619"/>
      <c r="AJ31" s="619"/>
      <c r="AK31" s="620"/>
      <c r="AL31" s="623" t="s">
        <v>102</v>
      </c>
      <c r="AM31" s="624"/>
      <c r="AN31" s="624"/>
      <c r="AO31" s="625"/>
      <c r="AP31" s="630" t="s">
        <v>261</v>
      </c>
      <c r="AQ31" s="631"/>
      <c r="AR31" s="631"/>
      <c r="AS31" s="631"/>
      <c r="AT31" s="631"/>
      <c r="AU31" s="631"/>
      <c r="AV31" s="631"/>
      <c r="AW31" s="631"/>
      <c r="AX31" s="631"/>
      <c r="AY31" s="631"/>
      <c r="AZ31" s="631"/>
      <c r="BA31" s="631"/>
      <c r="BB31" s="631"/>
      <c r="BC31" s="632"/>
      <c r="BD31" s="618" t="s">
        <v>102</v>
      </c>
      <c r="BE31" s="619"/>
      <c r="BF31" s="619"/>
      <c r="BG31" s="619"/>
      <c r="BH31" s="619"/>
      <c r="BI31" s="619"/>
      <c r="BJ31" s="619"/>
      <c r="BK31" s="620"/>
      <c r="BL31" s="621" t="s">
        <v>102</v>
      </c>
      <c r="BM31" s="621"/>
      <c r="BN31" s="621"/>
      <c r="BO31" s="621"/>
      <c r="BP31" s="622" t="s">
        <v>102</v>
      </c>
      <c r="BQ31" s="622"/>
      <c r="BR31" s="622"/>
      <c r="BS31" s="622"/>
      <c r="BT31" s="622"/>
      <c r="BU31" s="622"/>
      <c r="BV31" s="622"/>
      <c r="BW31" s="626"/>
      <c r="BY31" s="634"/>
      <c r="BZ31" s="635"/>
      <c r="CA31" s="635"/>
      <c r="CB31" s="635"/>
      <c r="CC31" s="635"/>
      <c r="CD31" s="635"/>
      <c r="CE31" s="635"/>
      <c r="CF31" s="635"/>
      <c r="CG31" s="635"/>
      <c r="CH31" s="635"/>
      <c r="CI31" s="635"/>
      <c r="CJ31" s="635"/>
      <c r="CK31" s="635"/>
      <c r="CL31" s="636"/>
      <c r="CM31" s="618"/>
      <c r="CN31" s="619"/>
      <c r="CO31" s="619"/>
      <c r="CP31" s="619"/>
      <c r="CQ31" s="619"/>
      <c r="CR31" s="619"/>
      <c r="CS31" s="619"/>
      <c r="CT31" s="620"/>
      <c r="CU31" s="621"/>
      <c r="CV31" s="621"/>
      <c r="CW31" s="621"/>
      <c r="CX31" s="621"/>
      <c r="CY31" s="627"/>
      <c r="CZ31" s="619"/>
      <c r="DA31" s="619"/>
      <c r="DB31" s="619"/>
      <c r="DC31" s="619"/>
      <c r="DD31" s="619"/>
      <c r="DE31" s="619"/>
      <c r="DF31" s="619"/>
      <c r="DG31" s="619"/>
      <c r="DH31" s="619"/>
      <c r="DI31" s="619"/>
      <c r="DJ31" s="619"/>
      <c r="DK31" s="620"/>
      <c r="DL31" s="627"/>
      <c r="DM31" s="619"/>
      <c r="DN31" s="619"/>
      <c r="DO31" s="619"/>
      <c r="DP31" s="619"/>
      <c r="DQ31" s="619"/>
      <c r="DR31" s="619"/>
      <c r="DS31" s="619"/>
      <c r="DT31" s="619"/>
      <c r="DU31" s="619"/>
      <c r="DV31" s="619"/>
      <c r="DW31" s="619"/>
      <c r="DX31" s="628"/>
    </row>
    <row r="32" spans="2:128" ht="11.25" customHeight="1">
      <c r="B32" s="615" t="s">
        <v>262</v>
      </c>
      <c r="C32" s="616"/>
      <c r="D32" s="616"/>
      <c r="E32" s="616"/>
      <c r="F32" s="616"/>
      <c r="G32" s="616"/>
      <c r="H32" s="616"/>
      <c r="I32" s="616"/>
      <c r="J32" s="616"/>
      <c r="K32" s="616"/>
      <c r="L32" s="616"/>
      <c r="M32" s="616"/>
      <c r="N32" s="616"/>
      <c r="O32" s="616"/>
      <c r="P32" s="616"/>
      <c r="Q32" s="617"/>
      <c r="R32" s="618">
        <v>2737000</v>
      </c>
      <c r="S32" s="619"/>
      <c r="T32" s="619"/>
      <c r="U32" s="619"/>
      <c r="V32" s="619"/>
      <c r="W32" s="619"/>
      <c r="X32" s="619"/>
      <c r="Y32" s="620"/>
      <c r="Z32" s="623">
        <v>0.2</v>
      </c>
      <c r="AA32" s="624"/>
      <c r="AB32" s="624"/>
      <c r="AC32" s="629"/>
      <c r="AD32" s="627" t="s">
        <v>102</v>
      </c>
      <c r="AE32" s="619"/>
      <c r="AF32" s="619"/>
      <c r="AG32" s="619"/>
      <c r="AH32" s="619"/>
      <c r="AI32" s="619"/>
      <c r="AJ32" s="619"/>
      <c r="AK32" s="620"/>
      <c r="AL32" s="623" t="s">
        <v>102</v>
      </c>
      <c r="AM32" s="624"/>
      <c r="AN32" s="624"/>
      <c r="AO32" s="625"/>
      <c r="AP32" s="630" t="s">
        <v>263</v>
      </c>
      <c r="AQ32" s="631"/>
      <c r="AR32" s="631"/>
      <c r="AS32" s="631"/>
      <c r="AT32" s="631"/>
      <c r="AU32" s="631"/>
      <c r="AV32" s="631"/>
      <c r="AW32" s="631"/>
      <c r="AX32" s="631"/>
      <c r="AY32" s="631"/>
      <c r="AZ32" s="631"/>
      <c r="BA32" s="631"/>
      <c r="BB32" s="631"/>
      <c r="BC32" s="632"/>
      <c r="BD32" s="618">
        <v>800</v>
      </c>
      <c r="BE32" s="619"/>
      <c r="BF32" s="619"/>
      <c r="BG32" s="619"/>
      <c r="BH32" s="619"/>
      <c r="BI32" s="619"/>
      <c r="BJ32" s="619"/>
      <c r="BK32" s="620"/>
      <c r="BL32" s="621">
        <v>0</v>
      </c>
      <c r="BM32" s="621"/>
      <c r="BN32" s="621"/>
      <c r="BO32" s="621"/>
      <c r="BP32" s="622" t="s">
        <v>102</v>
      </c>
      <c r="BQ32" s="622"/>
      <c r="BR32" s="622"/>
      <c r="BS32" s="622"/>
      <c r="BT32" s="622"/>
      <c r="BU32" s="622"/>
      <c r="BV32" s="622"/>
      <c r="BW32" s="626"/>
      <c r="BY32" s="600" t="s">
        <v>264</v>
      </c>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1"/>
      <c r="CY32" s="601"/>
      <c r="CZ32" s="601"/>
      <c r="DA32" s="601"/>
      <c r="DB32" s="601"/>
      <c r="DC32" s="601"/>
      <c r="DD32" s="601"/>
      <c r="DE32" s="601"/>
      <c r="DF32" s="601"/>
      <c r="DG32" s="601"/>
      <c r="DH32" s="601"/>
      <c r="DI32" s="601"/>
      <c r="DJ32" s="601"/>
      <c r="DK32" s="601"/>
      <c r="DL32" s="601"/>
      <c r="DM32" s="601"/>
      <c r="DN32" s="601"/>
      <c r="DO32" s="601"/>
      <c r="DP32" s="601"/>
      <c r="DQ32" s="601"/>
      <c r="DR32" s="601"/>
      <c r="DS32" s="601"/>
      <c r="DT32" s="601"/>
      <c r="DU32" s="601"/>
      <c r="DV32" s="601"/>
      <c r="DW32" s="601"/>
      <c r="DX32" s="602"/>
    </row>
    <row r="33" spans="2:128" ht="11.25" customHeight="1">
      <c r="B33" s="615" t="s">
        <v>265</v>
      </c>
      <c r="C33" s="616"/>
      <c r="D33" s="616"/>
      <c r="E33" s="616"/>
      <c r="F33" s="616"/>
      <c r="G33" s="616"/>
      <c r="H33" s="616"/>
      <c r="I33" s="616"/>
      <c r="J33" s="616"/>
      <c r="K33" s="616"/>
      <c r="L33" s="616"/>
      <c r="M33" s="616"/>
      <c r="N33" s="616"/>
      <c r="O33" s="616"/>
      <c r="P33" s="616"/>
      <c r="Q33" s="617"/>
      <c r="R33" s="618">
        <v>74982000</v>
      </c>
      <c r="S33" s="619"/>
      <c r="T33" s="619"/>
      <c r="U33" s="619"/>
      <c r="V33" s="619"/>
      <c r="W33" s="619"/>
      <c r="X33" s="619"/>
      <c r="Y33" s="620"/>
      <c r="Z33" s="623">
        <v>6.5</v>
      </c>
      <c r="AA33" s="624"/>
      <c r="AB33" s="624"/>
      <c r="AC33" s="629"/>
      <c r="AD33" s="627" t="s">
        <v>102</v>
      </c>
      <c r="AE33" s="619"/>
      <c r="AF33" s="619"/>
      <c r="AG33" s="619"/>
      <c r="AH33" s="619"/>
      <c r="AI33" s="619"/>
      <c r="AJ33" s="619"/>
      <c r="AK33" s="620"/>
      <c r="AL33" s="623" t="s">
        <v>102</v>
      </c>
      <c r="AM33" s="624"/>
      <c r="AN33" s="624"/>
      <c r="AO33" s="625"/>
      <c r="AP33" s="615" t="s">
        <v>139</v>
      </c>
      <c r="AQ33" s="616"/>
      <c r="AR33" s="616"/>
      <c r="AS33" s="616"/>
      <c r="AT33" s="616"/>
      <c r="AU33" s="616"/>
      <c r="AV33" s="616"/>
      <c r="AW33" s="616"/>
      <c r="AX33" s="616"/>
      <c r="AY33" s="616"/>
      <c r="AZ33" s="616"/>
      <c r="BA33" s="616"/>
      <c r="BB33" s="616"/>
      <c r="BC33" s="617"/>
      <c r="BD33" s="618">
        <v>541659744</v>
      </c>
      <c r="BE33" s="619"/>
      <c r="BF33" s="619"/>
      <c r="BG33" s="619"/>
      <c r="BH33" s="619"/>
      <c r="BI33" s="619"/>
      <c r="BJ33" s="619"/>
      <c r="BK33" s="620"/>
      <c r="BL33" s="621">
        <v>100</v>
      </c>
      <c r="BM33" s="621"/>
      <c r="BN33" s="621"/>
      <c r="BO33" s="621"/>
      <c r="BP33" s="622">
        <v>8406915</v>
      </c>
      <c r="BQ33" s="622"/>
      <c r="BR33" s="622"/>
      <c r="BS33" s="622"/>
      <c r="BT33" s="622"/>
      <c r="BU33" s="622"/>
      <c r="BV33" s="622"/>
      <c r="BW33" s="626"/>
      <c r="BY33" s="600" t="s">
        <v>176</v>
      </c>
      <c r="BZ33" s="601"/>
      <c r="CA33" s="601"/>
      <c r="CB33" s="601"/>
      <c r="CC33" s="601"/>
      <c r="CD33" s="601"/>
      <c r="CE33" s="601"/>
      <c r="CF33" s="601"/>
      <c r="CG33" s="601"/>
      <c r="CH33" s="601"/>
      <c r="CI33" s="601"/>
      <c r="CJ33" s="601"/>
      <c r="CK33" s="601"/>
      <c r="CL33" s="602"/>
      <c r="CM33" s="600" t="s">
        <v>266</v>
      </c>
      <c r="CN33" s="601"/>
      <c r="CO33" s="601"/>
      <c r="CP33" s="601"/>
      <c r="CQ33" s="601"/>
      <c r="CR33" s="601"/>
      <c r="CS33" s="601"/>
      <c r="CT33" s="602"/>
      <c r="CU33" s="600" t="s">
        <v>267</v>
      </c>
      <c r="CV33" s="601"/>
      <c r="CW33" s="601"/>
      <c r="CX33" s="602"/>
      <c r="CY33" s="600" t="s">
        <v>268</v>
      </c>
      <c r="CZ33" s="601"/>
      <c r="DA33" s="601"/>
      <c r="DB33" s="601"/>
      <c r="DC33" s="601"/>
      <c r="DD33" s="601"/>
      <c r="DE33" s="601"/>
      <c r="DF33" s="602"/>
      <c r="DG33" s="637" t="s">
        <v>269</v>
      </c>
      <c r="DH33" s="638"/>
      <c r="DI33" s="638"/>
      <c r="DJ33" s="638"/>
      <c r="DK33" s="638"/>
      <c r="DL33" s="638"/>
      <c r="DM33" s="638"/>
      <c r="DN33" s="638"/>
      <c r="DO33" s="638"/>
      <c r="DP33" s="638"/>
      <c r="DQ33" s="639"/>
      <c r="DR33" s="600" t="s">
        <v>270</v>
      </c>
      <c r="DS33" s="601"/>
      <c r="DT33" s="601"/>
      <c r="DU33" s="601"/>
      <c r="DV33" s="601"/>
      <c r="DW33" s="601"/>
      <c r="DX33" s="602"/>
    </row>
    <row r="34" spans="2:128" ht="11.25" customHeight="1">
      <c r="B34" s="634" t="s">
        <v>271</v>
      </c>
      <c r="C34" s="635"/>
      <c r="D34" s="635"/>
      <c r="E34" s="635"/>
      <c r="F34" s="635"/>
      <c r="G34" s="635"/>
      <c r="H34" s="635"/>
      <c r="I34" s="635"/>
      <c r="J34" s="635"/>
      <c r="K34" s="635"/>
      <c r="L34" s="635"/>
      <c r="M34" s="635"/>
      <c r="N34" s="635"/>
      <c r="O34" s="635"/>
      <c r="P34" s="635"/>
      <c r="Q34" s="636"/>
      <c r="R34" s="618">
        <v>1152621919</v>
      </c>
      <c r="S34" s="619"/>
      <c r="T34" s="619"/>
      <c r="U34" s="619"/>
      <c r="V34" s="619"/>
      <c r="W34" s="619"/>
      <c r="X34" s="619"/>
      <c r="Y34" s="620"/>
      <c r="Z34" s="621">
        <v>100</v>
      </c>
      <c r="AA34" s="621"/>
      <c r="AB34" s="621"/>
      <c r="AC34" s="621"/>
      <c r="AD34" s="622">
        <v>664549028</v>
      </c>
      <c r="AE34" s="622"/>
      <c r="AF34" s="622"/>
      <c r="AG34" s="622"/>
      <c r="AH34" s="622"/>
      <c r="AI34" s="622"/>
      <c r="AJ34" s="622"/>
      <c r="AK34" s="622"/>
      <c r="AL34" s="623">
        <v>100</v>
      </c>
      <c r="AM34" s="624"/>
      <c r="AN34" s="624"/>
      <c r="AO34" s="625"/>
      <c r="AP34" s="634"/>
      <c r="AQ34" s="635"/>
      <c r="AR34" s="635"/>
      <c r="AS34" s="635"/>
      <c r="AT34" s="635"/>
      <c r="AU34" s="635"/>
      <c r="AV34" s="635"/>
      <c r="AW34" s="635"/>
      <c r="AX34" s="635"/>
      <c r="AY34" s="635"/>
      <c r="AZ34" s="635"/>
      <c r="BA34" s="635"/>
      <c r="BB34" s="635"/>
      <c r="BC34" s="636"/>
      <c r="BD34" s="618"/>
      <c r="BE34" s="619"/>
      <c r="BF34" s="619"/>
      <c r="BG34" s="619"/>
      <c r="BH34" s="619"/>
      <c r="BI34" s="619"/>
      <c r="BJ34" s="619"/>
      <c r="BK34" s="620"/>
      <c r="BL34" s="621"/>
      <c r="BM34" s="621"/>
      <c r="BN34" s="621"/>
      <c r="BO34" s="621"/>
      <c r="BP34" s="622"/>
      <c r="BQ34" s="622"/>
      <c r="BR34" s="622"/>
      <c r="BS34" s="622"/>
      <c r="BT34" s="622"/>
      <c r="BU34" s="622"/>
      <c r="BV34" s="622"/>
      <c r="BW34" s="626"/>
      <c r="BY34" s="604" t="s">
        <v>272</v>
      </c>
      <c r="BZ34" s="605"/>
      <c r="CA34" s="605"/>
      <c r="CB34" s="605"/>
      <c r="CC34" s="605"/>
      <c r="CD34" s="605"/>
      <c r="CE34" s="605"/>
      <c r="CF34" s="605"/>
      <c r="CG34" s="605"/>
      <c r="CH34" s="605"/>
      <c r="CI34" s="605"/>
      <c r="CJ34" s="605"/>
      <c r="CK34" s="605"/>
      <c r="CL34" s="606"/>
      <c r="CM34" s="607">
        <v>571984679</v>
      </c>
      <c r="CN34" s="608"/>
      <c r="CO34" s="608"/>
      <c r="CP34" s="608"/>
      <c r="CQ34" s="608"/>
      <c r="CR34" s="608"/>
      <c r="CS34" s="608"/>
      <c r="CT34" s="609"/>
      <c r="CU34" s="648">
        <v>50.3</v>
      </c>
      <c r="CV34" s="649"/>
      <c r="CW34" s="649"/>
      <c r="CX34" s="651"/>
      <c r="CY34" s="647">
        <v>501181671</v>
      </c>
      <c r="CZ34" s="608"/>
      <c r="DA34" s="608"/>
      <c r="DB34" s="608"/>
      <c r="DC34" s="608"/>
      <c r="DD34" s="608"/>
      <c r="DE34" s="608"/>
      <c r="DF34" s="609"/>
      <c r="DG34" s="647">
        <v>494702497</v>
      </c>
      <c r="DH34" s="608"/>
      <c r="DI34" s="608"/>
      <c r="DJ34" s="608"/>
      <c r="DK34" s="608"/>
      <c r="DL34" s="608"/>
      <c r="DM34" s="608"/>
      <c r="DN34" s="608"/>
      <c r="DO34" s="608"/>
      <c r="DP34" s="608"/>
      <c r="DQ34" s="609"/>
      <c r="DR34" s="648">
        <v>66.599999999999994</v>
      </c>
      <c r="DS34" s="649"/>
      <c r="DT34" s="649"/>
      <c r="DU34" s="649"/>
      <c r="DV34" s="649"/>
      <c r="DW34" s="649"/>
      <c r="DX34" s="65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615" t="s">
        <v>273</v>
      </c>
      <c r="BZ35" s="616"/>
      <c r="CA35" s="616"/>
      <c r="CB35" s="616"/>
      <c r="CC35" s="616"/>
      <c r="CD35" s="616"/>
      <c r="CE35" s="616"/>
      <c r="CF35" s="616"/>
      <c r="CG35" s="616"/>
      <c r="CH35" s="616"/>
      <c r="CI35" s="616"/>
      <c r="CJ35" s="616"/>
      <c r="CK35" s="616"/>
      <c r="CL35" s="617"/>
      <c r="CM35" s="618">
        <v>363772458</v>
      </c>
      <c r="CN35" s="643"/>
      <c r="CO35" s="643"/>
      <c r="CP35" s="643"/>
      <c r="CQ35" s="643"/>
      <c r="CR35" s="643"/>
      <c r="CS35" s="643"/>
      <c r="CT35" s="644"/>
      <c r="CU35" s="640">
        <v>32</v>
      </c>
      <c r="CV35" s="641"/>
      <c r="CW35" s="641"/>
      <c r="CX35" s="642"/>
      <c r="CY35" s="627">
        <v>310710894</v>
      </c>
      <c r="CZ35" s="643"/>
      <c r="DA35" s="643"/>
      <c r="DB35" s="643"/>
      <c r="DC35" s="643"/>
      <c r="DD35" s="643"/>
      <c r="DE35" s="643"/>
      <c r="DF35" s="644"/>
      <c r="DG35" s="627">
        <v>304267022</v>
      </c>
      <c r="DH35" s="643"/>
      <c r="DI35" s="643"/>
      <c r="DJ35" s="643"/>
      <c r="DK35" s="643"/>
      <c r="DL35" s="643"/>
      <c r="DM35" s="643"/>
      <c r="DN35" s="643"/>
      <c r="DO35" s="643"/>
      <c r="DP35" s="643"/>
      <c r="DQ35" s="644"/>
      <c r="DR35" s="640">
        <v>41</v>
      </c>
      <c r="DS35" s="641"/>
      <c r="DT35" s="641"/>
      <c r="DU35" s="641"/>
      <c r="DV35" s="641"/>
      <c r="DW35" s="641"/>
      <c r="DX35" s="64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615" t="s">
        <v>274</v>
      </c>
      <c r="BZ36" s="616"/>
      <c r="CA36" s="616"/>
      <c r="CB36" s="616"/>
      <c r="CC36" s="616"/>
      <c r="CD36" s="616"/>
      <c r="CE36" s="616"/>
      <c r="CF36" s="616"/>
      <c r="CG36" s="616"/>
      <c r="CH36" s="616"/>
      <c r="CI36" s="616"/>
      <c r="CJ36" s="616"/>
      <c r="CK36" s="616"/>
      <c r="CL36" s="617"/>
      <c r="CM36" s="618">
        <v>265860347</v>
      </c>
      <c r="CN36" s="619"/>
      <c r="CO36" s="619"/>
      <c r="CP36" s="619"/>
      <c r="CQ36" s="619"/>
      <c r="CR36" s="619"/>
      <c r="CS36" s="619"/>
      <c r="CT36" s="620"/>
      <c r="CU36" s="640">
        <v>23.4</v>
      </c>
      <c r="CV36" s="641"/>
      <c r="CW36" s="641"/>
      <c r="CX36" s="642"/>
      <c r="CY36" s="627">
        <v>217823626</v>
      </c>
      <c r="CZ36" s="643"/>
      <c r="DA36" s="643"/>
      <c r="DB36" s="643"/>
      <c r="DC36" s="643"/>
      <c r="DD36" s="643"/>
      <c r="DE36" s="643"/>
      <c r="DF36" s="644"/>
      <c r="DG36" s="627">
        <v>217823626</v>
      </c>
      <c r="DH36" s="643"/>
      <c r="DI36" s="643"/>
      <c r="DJ36" s="643"/>
      <c r="DK36" s="643"/>
      <c r="DL36" s="643"/>
      <c r="DM36" s="643"/>
      <c r="DN36" s="643"/>
      <c r="DO36" s="643"/>
      <c r="DP36" s="643"/>
      <c r="DQ36" s="644"/>
      <c r="DR36" s="640">
        <v>29.3</v>
      </c>
      <c r="DS36" s="641"/>
      <c r="DT36" s="641"/>
      <c r="DU36" s="641"/>
      <c r="DV36" s="641"/>
      <c r="DW36" s="641"/>
      <c r="DX36" s="64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600" t="s">
        <v>275</v>
      </c>
      <c r="AQ37" s="601"/>
      <c r="AR37" s="601"/>
      <c r="AS37" s="601"/>
      <c r="AT37" s="601"/>
      <c r="AU37" s="601"/>
      <c r="AV37" s="601"/>
      <c r="AW37" s="601"/>
      <c r="AX37" s="601"/>
      <c r="AY37" s="601"/>
      <c r="AZ37" s="601"/>
      <c r="BA37" s="601"/>
      <c r="BB37" s="601"/>
      <c r="BC37" s="602"/>
      <c r="BD37" s="600" t="s">
        <v>276</v>
      </c>
      <c r="BE37" s="601"/>
      <c r="BF37" s="601"/>
      <c r="BG37" s="601"/>
      <c r="BH37" s="601"/>
      <c r="BI37" s="601"/>
      <c r="BJ37" s="601"/>
      <c r="BK37" s="601"/>
      <c r="BL37" s="601"/>
      <c r="BM37" s="602"/>
      <c r="BN37" s="600" t="s">
        <v>277</v>
      </c>
      <c r="BO37" s="601"/>
      <c r="BP37" s="601"/>
      <c r="BQ37" s="601"/>
      <c r="BR37" s="601"/>
      <c r="BS37" s="601"/>
      <c r="BT37" s="601"/>
      <c r="BU37" s="601"/>
      <c r="BV37" s="601"/>
      <c r="BW37" s="602"/>
      <c r="BY37" s="615" t="s">
        <v>278</v>
      </c>
      <c r="BZ37" s="616"/>
      <c r="CA37" s="616"/>
      <c r="CB37" s="616"/>
      <c r="CC37" s="616"/>
      <c r="CD37" s="616"/>
      <c r="CE37" s="616"/>
      <c r="CF37" s="616"/>
      <c r="CG37" s="616"/>
      <c r="CH37" s="616"/>
      <c r="CI37" s="616"/>
      <c r="CJ37" s="616"/>
      <c r="CK37" s="616"/>
      <c r="CL37" s="617"/>
      <c r="CM37" s="618">
        <v>17508549</v>
      </c>
      <c r="CN37" s="643"/>
      <c r="CO37" s="643"/>
      <c r="CP37" s="643"/>
      <c r="CQ37" s="643"/>
      <c r="CR37" s="643"/>
      <c r="CS37" s="643"/>
      <c r="CT37" s="644"/>
      <c r="CU37" s="640">
        <v>1.5</v>
      </c>
      <c r="CV37" s="641"/>
      <c r="CW37" s="641"/>
      <c r="CX37" s="642"/>
      <c r="CY37" s="627">
        <v>8911023</v>
      </c>
      <c r="CZ37" s="643"/>
      <c r="DA37" s="643"/>
      <c r="DB37" s="643"/>
      <c r="DC37" s="643"/>
      <c r="DD37" s="643"/>
      <c r="DE37" s="643"/>
      <c r="DF37" s="644"/>
      <c r="DG37" s="627">
        <v>8901443</v>
      </c>
      <c r="DH37" s="643"/>
      <c r="DI37" s="643"/>
      <c r="DJ37" s="643"/>
      <c r="DK37" s="643"/>
      <c r="DL37" s="643"/>
      <c r="DM37" s="643"/>
      <c r="DN37" s="643"/>
      <c r="DO37" s="643"/>
      <c r="DP37" s="643"/>
      <c r="DQ37" s="644"/>
      <c r="DR37" s="640">
        <v>1.2</v>
      </c>
      <c r="DS37" s="641"/>
      <c r="DT37" s="641"/>
      <c r="DU37" s="641"/>
      <c r="DV37" s="641"/>
      <c r="DW37" s="641"/>
      <c r="DX37" s="64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64" t="s">
        <v>279</v>
      </c>
      <c r="AQ38" s="665"/>
      <c r="AR38" s="665"/>
      <c r="AS38" s="665"/>
      <c r="AT38" s="670" t="s">
        <v>280</v>
      </c>
      <c r="AU38" s="180"/>
      <c r="AV38" s="180"/>
      <c r="AW38" s="180"/>
      <c r="AX38" s="604" t="s">
        <v>139</v>
      </c>
      <c r="AY38" s="605"/>
      <c r="AZ38" s="605"/>
      <c r="BA38" s="605"/>
      <c r="BB38" s="605"/>
      <c r="BC38" s="606"/>
      <c r="BD38" s="645">
        <v>99.4</v>
      </c>
      <c r="BE38" s="613"/>
      <c r="BF38" s="613"/>
      <c r="BG38" s="613"/>
      <c r="BH38" s="613"/>
      <c r="BI38" s="613">
        <v>98.2</v>
      </c>
      <c r="BJ38" s="613"/>
      <c r="BK38" s="613"/>
      <c r="BL38" s="613"/>
      <c r="BM38" s="614"/>
      <c r="BN38" s="645">
        <v>99.3</v>
      </c>
      <c r="BO38" s="613"/>
      <c r="BP38" s="613"/>
      <c r="BQ38" s="613"/>
      <c r="BR38" s="613"/>
      <c r="BS38" s="613">
        <v>97.9</v>
      </c>
      <c r="BT38" s="613"/>
      <c r="BU38" s="613"/>
      <c r="BV38" s="613"/>
      <c r="BW38" s="614"/>
      <c r="BY38" s="615" t="s">
        <v>281</v>
      </c>
      <c r="BZ38" s="616"/>
      <c r="CA38" s="616"/>
      <c r="CB38" s="616"/>
      <c r="CC38" s="616"/>
      <c r="CD38" s="616"/>
      <c r="CE38" s="616"/>
      <c r="CF38" s="616"/>
      <c r="CG38" s="616"/>
      <c r="CH38" s="616"/>
      <c r="CI38" s="616"/>
      <c r="CJ38" s="616"/>
      <c r="CK38" s="616"/>
      <c r="CL38" s="617"/>
      <c r="CM38" s="618">
        <v>190703672</v>
      </c>
      <c r="CN38" s="619"/>
      <c r="CO38" s="619"/>
      <c r="CP38" s="619"/>
      <c r="CQ38" s="619"/>
      <c r="CR38" s="619"/>
      <c r="CS38" s="619"/>
      <c r="CT38" s="620"/>
      <c r="CU38" s="640">
        <v>16.8</v>
      </c>
      <c r="CV38" s="641"/>
      <c r="CW38" s="641"/>
      <c r="CX38" s="642"/>
      <c r="CY38" s="627">
        <v>181559754</v>
      </c>
      <c r="CZ38" s="643"/>
      <c r="DA38" s="643"/>
      <c r="DB38" s="643"/>
      <c r="DC38" s="643"/>
      <c r="DD38" s="643"/>
      <c r="DE38" s="643"/>
      <c r="DF38" s="644"/>
      <c r="DG38" s="627">
        <v>181534032</v>
      </c>
      <c r="DH38" s="643"/>
      <c r="DI38" s="643"/>
      <c r="DJ38" s="643"/>
      <c r="DK38" s="643"/>
      <c r="DL38" s="643"/>
      <c r="DM38" s="643"/>
      <c r="DN38" s="643"/>
      <c r="DO38" s="643"/>
      <c r="DP38" s="643"/>
      <c r="DQ38" s="644"/>
      <c r="DR38" s="640">
        <v>24.5</v>
      </c>
      <c r="DS38" s="641"/>
      <c r="DT38" s="641"/>
      <c r="DU38" s="641"/>
      <c r="DV38" s="641"/>
      <c r="DW38" s="641"/>
      <c r="DX38" s="646"/>
    </row>
    <row r="39" spans="2:128" ht="11.25" customHeight="1">
      <c r="AP39" s="666"/>
      <c r="AQ39" s="667"/>
      <c r="AR39" s="667"/>
      <c r="AS39" s="667"/>
      <c r="AT39" s="671"/>
      <c r="AU39" s="169" t="s">
        <v>282</v>
      </c>
      <c r="AV39" s="169"/>
      <c r="AW39" s="169"/>
      <c r="AX39" s="615" t="s">
        <v>283</v>
      </c>
      <c r="AY39" s="616"/>
      <c r="AZ39" s="616"/>
      <c r="BA39" s="616"/>
      <c r="BB39" s="616"/>
      <c r="BC39" s="617"/>
      <c r="BD39" s="652">
        <v>98.8</v>
      </c>
      <c r="BE39" s="624"/>
      <c r="BF39" s="624"/>
      <c r="BG39" s="624"/>
      <c r="BH39" s="624"/>
      <c r="BI39" s="624">
        <v>95.5</v>
      </c>
      <c r="BJ39" s="624"/>
      <c r="BK39" s="624"/>
      <c r="BL39" s="624"/>
      <c r="BM39" s="625"/>
      <c r="BN39" s="652">
        <v>98.6</v>
      </c>
      <c r="BO39" s="624"/>
      <c r="BP39" s="624"/>
      <c r="BQ39" s="624"/>
      <c r="BR39" s="624"/>
      <c r="BS39" s="624">
        <v>95</v>
      </c>
      <c r="BT39" s="624"/>
      <c r="BU39" s="624"/>
      <c r="BV39" s="624"/>
      <c r="BW39" s="625"/>
      <c r="BY39" s="653" t="s">
        <v>284</v>
      </c>
      <c r="BZ39" s="654"/>
      <c r="CA39" s="615" t="s">
        <v>285</v>
      </c>
      <c r="CB39" s="616"/>
      <c r="CC39" s="616"/>
      <c r="CD39" s="616"/>
      <c r="CE39" s="616"/>
      <c r="CF39" s="616"/>
      <c r="CG39" s="616"/>
      <c r="CH39" s="616"/>
      <c r="CI39" s="616"/>
      <c r="CJ39" s="616"/>
      <c r="CK39" s="616"/>
      <c r="CL39" s="617"/>
      <c r="CM39" s="618">
        <v>190702657</v>
      </c>
      <c r="CN39" s="643"/>
      <c r="CO39" s="643"/>
      <c r="CP39" s="643"/>
      <c r="CQ39" s="643"/>
      <c r="CR39" s="643"/>
      <c r="CS39" s="643"/>
      <c r="CT39" s="644"/>
      <c r="CU39" s="640">
        <v>16.8</v>
      </c>
      <c r="CV39" s="641"/>
      <c r="CW39" s="641"/>
      <c r="CX39" s="642"/>
      <c r="CY39" s="627">
        <v>181558739</v>
      </c>
      <c r="CZ39" s="643"/>
      <c r="DA39" s="643"/>
      <c r="DB39" s="643"/>
      <c r="DC39" s="643"/>
      <c r="DD39" s="643"/>
      <c r="DE39" s="643"/>
      <c r="DF39" s="644"/>
      <c r="DG39" s="627">
        <v>181533017</v>
      </c>
      <c r="DH39" s="643"/>
      <c r="DI39" s="643"/>
      <c r="DJ39" s="643"/>
      <c r="DK39" s="643"/>
      <c r="DL39" s="643"/>
      <c r="DM39" s="643"/>
      <c r="DN39" s="643"/>
      <c r="DO39" s="643"/>
      <c r="DP39" s="643"/>
      <c r="DQ39" s="644"/>
      <c r="DR39" s="640">
        <v>24.5</v>
      </c>
      <c r="DS39" s="641"/>
      <c r="DT39" s="641"/>
      <c r="DU39" s="641"/>
      <c r="DV39" s="641"/>
      <c r="DW39" s="641"/>
      <c r="DX39" s="64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68"/>
      <c r="AQ40" s="669"/>
      <c r="AR40" s="669"/>
      <c r="AS40" s="669"/>
      <c r="AT40" s="672"/>
      <c r="AU40" s="182"/>
      <c r="AV40" s="182"/>
      <c r="AW40" s="182"/>
      <c r="AX40" s="634" t="s">
        <v>286</v>
      </c>
      <c r="AY40" s="635"/>
      <c r="AZ40" s="635"/>
      <c r="BA40" s="635"/>
      <c r="BB40" s="635"/>
      <c r="BC40" s="636"/>
      <c r="BD40" s="659">
        <v>99.9</v>
      </c>
      <c r="BE40" s="660"/>
      <c r="BF40" s="660"/>
      <c r="BG40" s="660"/>
      <c r="BH40" s="660"/>
      <c r="BI40" s="660">
        <v>99.8</v>
      </c>
      <c r="BJ40" s="660"/>
      <c r="BK40" s="660"/>
      <c r="BL40" s="660"/>
      <c r="BM40" s="661"/>
      <c r="BN40" s="659">
        <v>99.9</v>
      </c>
      <c r="BO40" s="660"/>
      <c r="BP40" s="660"/>
      <c r="BQ40" s="660"/>
      <c r="BR40" s="660"/>
      <c r="BS40" s="660">
        <v>99.7</v>
      </c>
      <c r="BT40" s="660"/>
      <c r="BU40" s="660"/>
      <c r="BV40" s="660"/>
      <c r="BW40" s="661"/>
      <c r="BY40" s="655"/>
      <c r="BZ40" s="656"/>
      <c r="CA40" s="615" t="s">
        <v>287</v>
      </c>
      <c r="CB40" s="616"/>
      <c r="CC40" s="616"/>
      <c r="CD40" s="616"/>
      <c r="CE40" s="616"/>
      <c r="CF40" s="616"/>
      <c r="CG40" s="616"/>
      <c r="CH40" s="616"/>
      <c r="CI40" s="616"/>
      <c r="CJ40" s="616"/>
      <c r="CK40" s="616"/>
      <c r="CL40" s="617"/>
      <c r="CM40" s="618">
        <v>153558704</v>
      </c>
      <c r="CN40" s="619"/>
      <c r="CO40" s="619"/>
      <c r="CP40" s="619"/>
      <c r="CQ40" s="619"/>
      <c r="CR40" s="619"/>
      <c r="CS40" s="619"/>
      <c r="CT40" s="620"/>
      <c r="CU40" s="640">
        <v>13.5</v>
      </c>
      <c r="CV40" s="641"/>
      <c r="CW40" s="641"/>
      <c r="CX40" s="642"/>
      <c r="CY40" s="627">
        <v>144862236</v>
      </c>
      <c r="CZ40" s="643"/>
      <c r="DA40" s="643"/>
      <c r="DB40" s="643"/>
      <c r="DC40" s="643"/>
      <c r="DD40" s="643"/>
      <c r="DE40" s="643"/>
      <c r="DF40" s="644"/>
      <c r="DG40" s="627">
        <v>144836711</v>
      </c>
      <c r="DH40" s="643"/>
      <c r="DI40" s="643"/>
      <c r="DJ40" s="643"/>
      <c r="DK40" s="643"/>
      <c r="DL40" s="643"/>
      <c r="DM40" s="643"/>
      <c r="DN40" s="643"/>
      <c r="DO40" s="643"/>
      <c r="DP40" s="643"/>
      <c r="DQ40" s="644"/>
      <c r="DR40" s="640">
        <v>19.5</v>
      </c>
      <c r="DS40" s="641"/>
      <c r="DT40" s="641"/>
      <c r="DU40" s="641"/>
      <c r="DV40" s="641"/>
      <c r="DW40" s="641"/>
      <c r="DX40" s="64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55"/>
      <c r="BZ41" s="656"/>
      <c r="CA41" s="615" t="s">
        <v>288</v>
      </c>
      <c r="CB41" s="616"/>
      <c r="CC41" s="616"/>
      <c r="CD41" s="616"/>
      <c r="CE41" s="616"/>
      <c r="CF41" s="616"/>
      <c r="CG41" s="616"/>
      <c r="CH41" s="616"/>
      <c r="CI41" s="616"/>
      <c r="CJ41" s="616"/>
      <c r="CK41" s="616"/>
      <c r="CL41" s="617"/>
      <c r="CM41" s="618">
        <v>37143953</v>
      </c>
      <c r="CN41" s="643"/>
      <c r="CO41" s="643"/>
      <c r="CP41" s="643"/>
      <c r="CQ41" s="643"/>
      <c r="CR41" s="643"/>
      <c r="CS41" s="643"/>
      <c r="CT41" s="644"/>
      <c r="CU41" s="640">
        <v>3.3</v>
      </c>
      <c r="CV41" s="641"/>
      <c r="CW41" s="641"/>
      <c r="CX41" s="642"/>
      <c r="CY41" s="627">
        <v>36696503</v>
      </c>
      <c r="CZ41" s="643"/>
      <c r="DA41" s="643"/>
      <c r="DB41" s="643"/>
      <c r="DC41" s="643"/>
      <c r="DD41" s="643"/>
      <c r="DE41" s="643"/>
      <c r="DF41" s="644"/>
      <c r="DG41" s="627">
        <v>36696306</v>
      </c>
      <c r="DH41" s="643"/>
      <c r="DI41" s="643"/>
      <c r="DJ41" s="643"/>
      <c r="DK41" s="643"/>
      <c r="DL41" s="643"/>
      <c r="DM41" s="643"/>
      <c r="DN41" s="643"/>
      <c r="DO41" s="643"/>
      <c r="DP41" s="643"/>
      <c r="DQ41" s="644"/>
      <c r="DR41" s="640">
        <v>4.9000000000000004</v>
      </c>
      <c r="DS41" s="641"/>
      <c r="DT41" s="641"/>
      <c r="DU41" s="641"/>
      <c r="DV41" s="641"/>
      <c r="DW41" s="641"/>
      <c r="DX41" s="64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63"/>
      <c r="AQ42" s="663"/>
      <c r="AR42" s="663"/>
      <c r="AS42" s="663"/>
      <c r="AT42" s="663"/>
      <c r="AU42" s="663"/>
      <c r="AV42" s="663"/>
      <c r="AW42" s="663"/>
      <c r="AX42" s="663"/>
      <c r="AY42" s="663"/>
      <c r="AZ42" s="663"/>
      <c r="BA42" s="663"/>
      <c r="BB42" s="663"/>
      <c r="BC42" s="663"/>
      <c r="BD42" s="663"/>
      <c r="BE42" s="663"/>
      <c r="BF42" s="663"/>
      <c r="BG42" s="663"/>
      <c r="BH42" s="663"/>
      <c r="BI42" s="663"/>
      <c r="BJ42" s="663"/>
      <c r="BK42" s="663"/>
      <c r="BL42" s="663"/>
      <c r="BM42" s="663"/>
      <c r="BN42" s="663"/>
      <c r="BO42" s="663"/>
      <c r="BP42" s="663"/>
      <c r="BQ42" s="663"/>
      <c r="BR42" s="663"/>
      <c r="BS42" s="663"/>
      <c r="BT42" s="663"/>
      <c r="BU42" s="663"/>
      <c r="BV42" s="663"/>
      <c r="BW42" s="663"/>
      <c r="BY42" s="657"/>
      <c r="BZ42" s="658"/>
      <c r="CA42" s="615" t="s">
        <v>289</v>
      </c>
      <c r="CB42" s="616"/>
      <c r="CC42" s="616"/>
      <c r="CD42" s="616"/>
      <c r="CE42" s="616"/>
      <c r="CF42" s="616"/>
      <c r="CG42" s="616"/>
      <c r="CH42" s="616"/>
      <c r="CI42" s="616"/>
      <c r="CJ42" s="616"/>
      <c r="CK42" s="616"/>
      <c r="CL42" s="617"/>
      <c r="CM42" s="618">
        <v>1015</v>
      </c>
      <c r="CN42" s="619"/>
      <c r="CO42" s="619"/>
      <c r="CP42" s="619"/>
      <c r="CQ42" s="619"/>
      <c r="CR42" s="619"/>
      <c r="CS42" s="619"/>
      <c r="CT42" s="620"/>
      <c r="CU42" s="640">
        <v>0</v>
      </c>
      <c r="CV42" s="641"/>
      <c r="CW42" s="641"/>
      <c r="CX42" s="642"/>
      <c r="CY42" s="627">
        <v>1015</v>
      </c>
      <c r="CZ42" s="643"/>
      <c r="DA42" s="643"/>
      <c r="DB42" s="643"/>
      <c r="DC42" s="643"/>
      <c r="DD42" s="643"/>
      <c r="DE42" s="643"/>
      <c r="DF42" s="644"/>
      <c r="DG42" s="627">
        <v>1015</v>
      </c>
      <c r="DH42" s="643"/>
      <c r="DI42" s="643"/>
      <c r="DJ42" s="643"/>
      <c r="DK42" s="643"/>
      <c r="DL42" s="643"/>
      <c r="DM42" s="643"/>
      <c r="DN42" s="643"/>
      <c r="DO42" s="643"/>
      <c r="DP42" s="643"/>
      <c r="DQ42" s="644"/>
      <c r="DR42" s="640">
        <v>0</v>
      </c>
      <c r="DS42" s="641"/>
      <c r="DT42" s="641"/>
      <c r="DU42" s="641"/>
      <c r="DV42" s="641"/>
      <c r="DW42" s="641"/>
      <c r="DX42" s="64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62"/>
      <c r="AQ43" s="662"/>
      <c r="AR43" s="662"/>
      <c r="AS43" s="662"/>
      <c r="AT43" s="175"/>
      <c r="AU43" s="175"/>
      <c r="AV43" s="175"/>
      <c r="AW43" s="175"/>
      <c r="AX43" s="175"/>
      <c r="AY43" s="175"/>
      <c r="AZ43" s="175"/>
      <c r="BA43" s="175"/>
      <c r="BB43" s="175"/>
      <c r="BC43" s="175"/>
      <c r="BD43" s="624"/>
      <c r="BE43" s="624"/>
      <c r="BF43" s="624"/>
      <c r="BG43" s="624"/>
      <c r="BH43" s="624"/>
      <c r="BI43" s="624"/>
      <c r="BJ43" s="624"/>
      <c r="BK43" s="624"/>
      <c r="BL43" s="624"/>
      <c r="BM43" s="624"/>
      <c r="BN43" s="624"/>
      <c r="BO43" s="624"/>
      <c r="BP43" s="624"/>
      <c r="BQ43" s="624"/>
      <c r="BR43" s="624"/>
      <c r="BS43" s="624"/>
      <c r="BT43" s="624"/>
      <c r="BU43" s="624"/>
      <c r="BV43" s="624"/>
      <c r="BW43" s="624"/>
      <c r="BY43" s="615" t="s">
        <v>290</v>
      </c>
      <c r="BZ43" s="616"/>
      <c r="CA43" s="616"/>
      <c r="CB43" s="616"/>
      <c r="CC43" s="616"/>
      <c r="CD43" s="616"/>
      <c r="CE43" s="616"/>
      <c r="CF43" s="616"/>
      <c r="CG43" s="616"/>
      <c r="CH43" s="616"/>
      <c r="CI43" s="616"/>
      <c r="CJ43" s="616"/>
      <c r="CK43" s="616"/>
      <c r="CL43" s="617"/>
      <c r="CM43" s="618">
        <v>412219210</v>
      </c>
      <c r="CN43" s="643"/>
      <c r="CO43" s="643"/>
      <c r="CP43" s="643"/>
      <c r="CQ43" s="643"/>
      <c r="CR43" s="643"/>
      <c r="CS43" s="643"/>
      <c r="CT43" s="644"/>
      <c r="CU43" s="640">
        <v>36.200000000000003</v>
      </c>
      <c r="CV43" s="641"/>
      <c r="CW43" s="641"/>
      <c r="CX43" s="642"/>
      <c r="CY43" s="627">
        <v>356724559</v>
      </c>
      <c r="CZ43" s="643"/>
      <c r="DA43" s="643"/>
      <c r="DB43" s="643"/>
      <c r="DC43" s="643"/>
      <c r="DD43" s="643"/>
      <c r="DE43" s="643"/>
      <c r="DF43" s="644"/>
      <c r="DG43" s="627">
        <v>229510356</v>
      </c>
      <c r="DH43" s="643"/>
      <c r="DI43" s="643"/>
      <c r="DJ43" s="643"/>
      <c r="DK43" s="643"/>
      <c r="DL43" s="643"/>
      <c r="DM43" s="643"/>
      <c r="DN43" s="643"/>
      <c r="DO43" s="643"/>
      <c r="DP43" s="643"/>
      <c r="DQ43" s="644"/>
      <c r="DR43" s="640">
        <v>30.9</v>
      </c>
      <c r="DS43" s="641"/>
      <c r="DT43" s="641"/>
      <c r="DU43" s="641"/>
      <c r="DV43" s="641"/>
      <c r="DW43" s="641"/>
      <c r="DX43" s="64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62"/>
      <c r="AQ44" s="662"/>
      <c r="AR44" s="662"/>
      <c r="AS44" s="662"/>
      <c r="AT44" s="175"/>
      <c r="AU44" s="175"/>
      <c r="AV44" s="175"/>
      <c r="AW44" s="175"/>
      <c r="AX44" s="175"/>
      <c r="AY44" s="175"/>
      <c r="AZ44" s="175"/>
      <c r="BA44" s="175"/>
      <c r="BB44" s="175"/>
      <c r="BC44" s="175"/>
      <c r="BD44" s="624"/>
      <c r="BE44" s="624"/>
      <c r="BF44" s="624"/>
      <c r="BG44" s="624"/>
      <c r="BH44" s="624"/>
      <c r="BI44" s="624"/>
      <c r="BJ44" s="624"/>
      <c r="BK44" s="624"/>
      <c r="BL44" s="624"/>
      <c r="BM44" s="624"/>
      <c r="BN44" s="624"/>
      <c r="BO44" s="624"/>
      <c r="BP44" s="624"/>
      <c r="BQ44" s="624"/>
      <c r="BR44" s="624"/>
      <c r="BS44" s="624"/>
      <c r="BT44" s="624"/>
      <c r="BU44" s="624"/>
      <c r="BV44" s="624"/>
      <c r="BW44" s="624"/>
      <c r="BY44" s="615" t="s">
        <v>291</v>
      </c>
      <c r="BZ44" s="616"/>
      <c r="CA44" s="616"/>
      <c r="CB44" s="616"/>
      <c r="CC44" s="616"/>
      <c r="CD44" s="616"/>
      <c r="CE44" s="616"/>
      <c r="CF44" s="616"/>
      <c r="CG44" s="616"/>
      <c r="CH44" s="616"/>
      <c r="CI44" s="616"/>
      <c r="CJ44" s="616"/>
      <c r="CK44" s="616"/>
      <c r="CL44" s="617"/>
      <c r="CM44" s="618">
        <v>37537495</v>
      </c>
      <c r="CN44" s="619"/>
      <c r="CO44" s="619"/>
      <c r="CP44" s="619"/>
      <c r="CQ44" s="619"/>
      <c r="CR44" s="619"/>
      <c r="CS44" s="619"/>
      <c r="CT44" s="620"/>
      <c r="CU44" s="640">
        <v>3.3</v>
      </c>
      <c r="CV44" s="641"/>
      <c r="CW44" s="641"/>
      <c r="CX44" s="642"/>
      <c r="CY44" s="627">
        <v>26620154</v>
      </c>
      <c r="CZ44" s="643"/>
      <c r="DA44" s="643"/>
      <c r="DB44" s="643"/>
      <c r="DC44" s="643"/>
      <c r="DD44" s="643"/>
      <c r="DE44" s="643"/>
      <c r="DF44" s="644"/>
      <c r="DG44" s="627">
        <v>21897899</v>
      </c>
      <c r="DH44" s="643"/>
      <c r="DI44" s="643"/>
      <c r="DJ44" s="643"/>
      <c r="DK44" s="643"/>
      <c r="DL44" s="643"/>
      <c r="DM44" s="643"/>
      <c r="DN44" s="643"/>
      <c r="DO44" s="643"/>
      <c r="DP44" s="643"/>
      <c r="DQ44" s="644"/>
      <c r="DR44" s="640">
        <v>3</v>
      </c>
      <c r="DS44" s="641"/>
      <c r="DT44" s="641"/>
      <c r="DU44" s="641"/>
      <c r="DV44" s="641"/>
      <c r="DW44" s="641"/>
      <c r="DX44" s="646"/>
    </row>
    <row r="45" spans="2:128" ht="11.25" customHeight="1">
      <c r="B45" s="169" t="s">
        <v>292</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615" t="s">
        <v>293</v>
      </c>
      <c r="BZ45" s="616"/>
      <c r="CA45" s="616"/>
      <c r="CB45" s="616"/>
      <c r="CC45" s="616"/>
      <c r="CD45" s="616"/>
      <c r="CE45" s="616"/>
      <c r="CF45" s="616"/>
      <c r="CG45" s="616"/>
      <c r="CH45" s="616"/>
      <c r="CI45" s="616"/>
      <c r="CJ45" s="616"/>
      <c r="CK45" s="616"/>
      <c r="CL45" s="617"/>
      <c r="CM45" s="618">
        <v>8303171</v>
      </c>
      <c r="CN45" s="643"/>
      <c r="CO45" s="643"/>
      <c r="CP45" s="643"/>
      <c r="CQ45" s="643"/>
      <c r="CR45" s="643"/>
      <c r="CS45" s="643"/>
      <c r="CT45" s="644"/>
      <c r="CU45" s="640">
        <v>0.7</v>
      </c>
      <c r="CV45" s="641"/>
      <c r="CW45" s="641"/>
      <c r="CX45" s="642"/>
      <c r="CY45" s="627">
        <v>6027177</v>
      </c>
      <c r="CZ45" s="643"/>
      <c r="DA45" s="643"/>
      <c r="DB45" s="643"/>
      <c r="DC45" s="643"/>
      <c r="DD45" s="643"/>
      <c r="DE45" s="643"/>
      <c r="DF45" s="644"/>
      <c r="DG45" s="627">
        <v>5209341</v>
      </c>
      <c r="DH45" s="643"/>
      <c r="DI45" s="643"/>
      <c r="DJ45" s="643"/>
      <c r="DK45" s="643"/>
      <c r="DL45" s="643"/>
      <c r="DM45" s="643"/>
      <c r="DN45" s="643"/>
      <c r="DO45" s="643"/>
      <c r="DP45" s="643"/>
      <c r="DQ45" s="644"/>
      <c r="DR45" s="640">
        <v>0.7</v>
      </c>
      <c r="DS45" s="641"/>
      <c r="DT45" s="641"/>
      <c r="DU45" s="641"/>
      <c r="DV45" s="641"/>
      <c r="DW45" s="641"/>
      <c r="DX45" s="646"/>
    </row>
    <row r="46" spans="2:128" ht="11.25" customHeight="1">
      <c r="B46" s="183" t="s">
        <v>294</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615" t="s">
        <v>295</v>
      </c>
      <c r="BZ46" s="616"/>
      <c r="CA46" s="616"/>
      <c r="CB46" s="616"/>
      <c r="CC46" s="616"/>
      <c r="CD46" s="616"/>
      <c r="CE46" s="616"/>
      <c r="CF46" s="616"/>
      <c r="CG46" s="616"/>
      <c r="CH46" s="616"/>
      <c r="CI46" s="616"/>
      <c r="CJ46" s="616"/>
      <c r="CK46" s="616"/>
      <c r="CL46" s="617"/>
      <c r="CM46" s="618">
        <v>339355214</v>
      </c>
      <c r="CN46" s="619"/>
      <c r="CO46" s="619"/>
      <c r="CP46" s="619"/>
      <c r="CQ46" s="619"/>
      <c r="CR46" s="619"/>
      <c r="CS46" s="619"/>
      <c r="CT46" s="620"/>
      <c r="CU46" s="640">
        <v>29.8</v>
      </c>
      <c r="CV46" s="641"/>
      <c r="CW46" s="641"/>
      <c r="CX46" s="642"/>
      <c r="CY46" s="627">
        <v>315940884</v>
      </c>
      <c r="CZ46" s="643"/>
      <c r="DA46" s="643"/>
      <c r="DB46" s="643"/>
      <c r="DC46" s="643"/>
      <c r="DD46" s="643"/>
      <c r="DE46" s="643"/>
      <c r="DF46" s="644"/>
      <c r="DG46" s="627">
        <v>202288731</v>
      </c>
      <c r="DH46" s="643"/>
      <c r="DI46" s="643"/>
      <c r="DJ46" s="643"/>
      <c r="DK46" s="643"/>
      <c r="DL46" s="643"/>
      <c r="DM46" s="643"/>
      <c r="DN46" s="643"/>
      <c r="DO46" s="643"/>
      <c r="DP46" s="643"/>
      <c r="DQ46" s="644"/>
      <c r="DR46" s="640">
        <v>27.3</v>
      </c>
      <c r="DS46" s="641"/>
      <c r="DT46" s="641"/>
      <c r="DU46" s="641"/>
      <c r="DV46" s="641"/>
      <c r="DW46" s="641"/>
      <c r="DX46" s="646"/>
    </row>
    <row r="47" spans="2:128" ht="11.25" customHeight="1">
      <c r="B47" s="184" t="s">
        <v>296</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615" t="s">
        <v>297</v>
      </c>
      <c r="BZ47" s="616"/>
      <c r="CA47" s="616"/>
      <c r="CB47" s="616"/>
      <c r="CC47" s="616"/>
      <c r="CD47" s="616"/>
      <c r="CE47" s="616"/>
      <c r="CF47" s="616"/>
      <c r="CG47" s="616"/>
      <c r="CH47" s="616"/>
      <c r="CI47" s="616"/>
      <c r="CJ47" s="616"/>
      <c r="CK47" s="616"/>
      <c r="CL47" s="617"/>
      <c r="CM47" s="618">
        <v>1232472</v>
      </c>
      <c r="CN47" s="643"/>
      <c r="CO47" s="643"/>
      <c r="CP47" s="643"/>
      <c r="CQ47" s="643"/>
      <c r="CR47" s="643"/>
      <c r="CS47" s="643"/>
      <c r="CT47" s="644"/>
      <c r="CU47" s="640">
        <v>0.1</v>
      </c>
      <c r="CV47" s="641"/>
      <c r="CW47" s="641"/>
      <c r="CX47" s="642"/>
      <c r="CY47" s="627">
        <v>1232388</v>
      </c>
      <c r="CZ47" s="643"/>
      <c r="DA47" s="643"/>
      <c r="DB47" s="643"/>
      <c r="DC47" s="643"/>
      <c r="DD47" s="643"/>
      <c r="DE47" s="643"/>
      <c r="DF47" s="644"/>
      <c r="DG47" s="627" t="s">
        <v>102</v>
      </c>
      <c r="DH47" s="643"/>
      <c r="DI47" s="643"/>
      <c r="DJ47" s="643"/>
      <c r="DK47" s="643"/>
      <c r="DL47" s="643"/>
      <c r="DM47" s="643"/>
      <c r="DN47" s="643"/>
      <c r="DO47" s="643"/>
      <c r="DP47" s="643"/>
      <c r="DQ47" s="644"/>
      <c r="DR47" s="640" t="s">
        <v>102</v>
      </c>
      <c r="DS47" s="641"/>
      <c r="DT47" s="641"/>
      <c r="DU47" s="641"/>
      <c r="DV47" s="641"/>
      <c r="DW47" s="641"/>
      <c r="DX47" s="646"/>
    </row>
    <row r="48" spans="2:128" ht="11.25" customHeight="1">
      <c r="AP48" s="662"/>
      <c r="AQ48" s="662"/>
      <c r="AR48" s="662"/>
      <c r="AS48" s="662"/>
      <c r="AT48" s="175"/>
      <c r="AU48" s="175"/>
      <c r="AV48" s="175"/>
      <c r="AW48" s="175"/>
      <c r="AX48" s="175"/>
      <c r="AY48" s="175"/>
      <c r="AZ48" s="175"/>
      <c r="BA48" s="175"/>
      <c r="BB48" s="175"/>
      <c r="BC48" s="175"/>
      <c r="BD48" s="624"/>
      <c r="BE48" s="624"/>
      <c r="BF48" s="624"/>
      <c r="BG48" s="624"/>
      <c r="BH48" s="624"/>
      <c r="BI48" s="624"/>
      <c r="BJ48" s="624"/>
      <c r="BK48" s="624"/>
      <c r="BL48" s="624"/>
      <c r="BM48" s="624"/>
      <c r="BN48" s="624"/>
      <c r="BO48" s="624"/>
      <c r="BP48" s="624"/>
      <c r="BQ48" s="624"/>
      <c r="BR48" s="624"/>
      <c r="BS48" s="624"/>
      <c r="BT48" s="624"/>
      <c r="BU48" s="624"/>
      <c r="BV48" s="624"/>
      <c r="BW48" s="624"/>
      <c r="BY48" s="615" t="s">
        <v>298</v>
      </c>
      <c r="BZ48" s="616"/>
      <c r="CA48" s="616"/>
      <c r="CB48" s="616"/>
      <c r="CC48" s="616"/>
      <c r="CD48" s="616"/>
      <c r="CE48" s="616"/>
      <c r="CF48" s="616"/>
      <c r="CG48" s="616"/>
      <c r="CH48" s="616"/>
      <c r="CI48" s="616"/>
      <c r="CJ48" s="616"/>
      <c r="CK48" s="616"/>
      <c r="CL48" s="617"/>
      <c r="CM48" s="618">
        <v>16016797</v>
      </c>
      <c r="CN48" s="619"/>
      <c r="CO48" s="619"/>
      <c r="CP48" s="619"/>
      <c r="CQ48" s="619"/>
      <c r="CR48" s="619"/>
      <c r="CS48" s="619"/>
      <c r="CT48" s="620"/>
      <c r="CU48" s="640">
        <v>1.4</v>
      </c>
      <c r="CV48" s="641"/>
      <c r="CW48" s="641"/>
      <c r="CX48" s="642"/>
      <c r="CY48" s="627">
        <v>5640612</v>
      </c>
      <c r="CZ48" s="643"/>
      <c r="DA48" s="643"/>
      <c r="DB48" s="643"/>
      <c r="DC48" s="643"/>
      <c r="DD48" s="643"/>
      <c r="DE48" s="643"/>
      <c r="DF48" s="644"/>
      <c r="DG48" s="627" t="s">
        <v>102</v>
      </c>
      <c r="DH48" s="643"/>
      <c r="DI48" s="643"/>
      <c r="DJ48" s="643"/>
      <c r="DK48" s="643"/>
      <c r="DL48" s="643"/>
      <c r="DM48" s="643"/>
      <c r="DN48" s="643"/>
      <c r="DO48" s="643"/>
      <c r="DP48" s="643"/>
      <c r="DQ48" s="644"/>
      <c r="DR48" s="640" t="s">
        <v>102</v>
      </c>
      <c r="DS48" s="641"/>
      <c r="DT48" s="641"/>
      <c r="DU48" s="641"/>
      <c r="DV48" s="641"/>
      <c r="DW48" s="641"/>
      <c r="DX48" s="64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62"/>
      <c r="AQ49" s="662"/>
      <c r="AR49" s="662"/>
      <c r="AS49" s="662"/>
      <c r="AT49" s="175"/>
      <c r="AU49" s="175"/>
      <c r="AV49" s="175"/>
      <c r="AW49" s="175"/>
      <c r="AX49" s="175"/>
      <c r="AY49" s="175"/>
      <c r="AZ49" s="175"/>
      <c r="BA49" s="175"/>
      <c r="BB49" s="175"/>
      <c r="BC49" s="175"/>
      <c r="BD49" s="624"/>
      <c r="BE49" s="624"/>
      <c r="BF49" s="624"/>
      <c r="BG49" s="624"/>
      <c r="BH49" s="624"/>
      <c r="BI49" s="624"/>
      <c r="BJ49" s="624"/>
      <c r="BK49" s="624"/>
      <c r="BL49" s="624"/>
      <c r="BM49" s="624"/>
      <c r="BN49" s="624"/>
      <c r="BO49" s="624"/>
      <c r="BP49" s="624"/>
      <c r="BQ49" s="624"/>
      <c r="BR49" s="624"/>
      <c r="BS49" s="624"/>
      <c r="BT49" s="624"/>
      <c r="BU49" s="624"/>
      <c r="BV49" s="624"/>
      <c r="BW49" s="624"/>
      <c r="BY49" s="615" t="s">
        <v>299</v>
      </c>
      <c r="BZ49" s="616"/>
      <c r="CA49" s="616"/>
      <c r="CB49" s="616"/>
      <c r="CC49" s="616"/>
      <c r="CD49" s="616"/>
      <c r="CE49" s="616"/>
      <c r="CF49" s="616"/>
      <c r="CG49" s="616"/>
      <c r="CH49" s="616"/>
      <c r="CI49" s="616"/>
      <c r="CJ49" s="616"/>
      <c r="CK49" s="616"/>
      <c r="CL49" s="617"/>
      <c r="CM49" s="618">
        <v>551562</v>
      </c>
      <c r="CN49" s="643"/>
      <c r="CO49" s="643"/>
      <c r="CP49" s="643"/>
      <c r="CQ49" s="643"/>
      <c r="CR49" s="643"/>
      <c r="CS49" s="643"/>
      <c r="CT49" s="644"/>
      <c r="CU49" s="640">
        <v>0</v>
      </c>
      <c r="CV49" s="641"/>
      <c r="CW49" s="641"/>
      <c r="CX49" s="642"/>
      <c r="CY49" s="627">
        <v>458562</v>
      </c>
      <c r="CZ49" s="643"/>
      <c r="DA49" s="643"/>
      <c r="DB49" s="643"/>
      <c r="DC49" s="643"/>
      <c r="DD49" s="643"/>
      <c r="DE49" s="643"/>
      <c r="DF49" s="644"/>
      <c r="DG49" s="627" t="s">
        <v>102</v>
      </c>
      <c r="DH49" s="643"/>
      <c r="DI49" s="643"/>
      <c r="DJ49" s="643"/>
      <c r="DK49" s="643"/>
      <c r="DL49" s="643"/>
      <c r="DM49" s="643"/>
      <c r="DN49" s="643"/>
      <c r="DO49" s="643"/>
      <c r="DP49" s="643"/>
      <c r="DQ49" s="644"/>
      <c r="DR49" s="640" t="s">
        <v>102</v>
      </c>
      <c r="DS49" s="641"/>
      <c r="DT49" s="641"/>
      <c r="DU49" s="641"/>
      <c r="DV49" s="641"/>
      <c r="DW49" s="641"/>
      <c r="DX49" s="64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62"/>
      <c r="AQ50" s="662"/>
      <c r="AR50" s="662"/>
      <c r="AS50" s="662"/>
      <c r="AT50" s="175"/>
      <c r="AU50" s="175"/>
      <c r="AV50" s="175"/>
      <c r="AW50" s="175"/>
      <c r="AX50" s="175"/>
      <c r="AY50" s="175"/>
      <c r="AZ50" s="175"/>
      <c r="BA50" s="175"/>
      <c r="BB50" s="175"/>
      <c r="BC50" s="175"/>
      <c r="BD50" s="624"/>
      <c r="BE50" s="624"/>
      <c r="BF50" s="624"/>
      <c r="BG50" s="624"/>
      <c r="BH50" s="624"/>
      <c r="BI50" s="624"/>
      <c r="BJ50" s="624"/>
      <c r="BK50" s="624"/>
      <c r="BL50" s="624"/>
      <c r="BM50" s="624"/>
      <c r="BN50" s="624"/>
      <c r="BO50" s="624"/>
      <c r="BP50" s="624"/>
      <c r="BQ50" s="624"/>
      <c r="BR50" s="624"/>
      <c r="BS50" s="624"/>
      <c r="BT50" s="624"/>
      <c r="BU50" s="624"/>
      <c r="BV50" s="624"/>
      <c r="BW50" s="624"/>
      <c r="BY50" s="615" t="s">
        <v>300</v>
      </c>
      <c r="BZ50" s="616"/>
      <c r="CA50" s="616"/>
      <c r="CB50" s="616"/>
      <c r="CC50" s="616"/>
      <c r="CD50" s="616"/>
      <c r="CE50" s="616"/>
      <c r="CF50" s="616"/>
      <c r="CG50" s="616"/>
      <c r="CH50" s="616"/>
      <c r="CI50" s="616"/>
      <c r="CJ50" s="616"/>
      <c r="CK50" s="616"/>
      <c r="CL50" s="617"/>
      <c r="CM50" s="618">
        <v>9222499</v>
      </c>
      <c r="CN50" s="619"/>
      <c r="CO50" s="619"/>
      <c r="CP50" s="619"/>
      <c r="CQ50" s="619"/>
      <c r="CR50" s="619"/>
      <c r="CS50" s="619"/>
      <c r="CT50" s="620"/>
      <c r="CU50" s="640">
        <v>0.8</v>
      </c>
      <c r="CV50" s="641"/>
      <c r="CW50" s="641"/>
      <c r="CX50" s="642"/>
      <c r="CY50" s="627">
        <v>804782</v>
      </c>
      <c r="CZ50" s="643"/>
      <c r="DA50" s="643"/>
      <c r="DB50" s="643"/>
      <c r="DC50" s="643"/>
      <c r="DD50" s="643"/>
      <c r="DE50" s="643"/>
      <c r="DF50" s="644"/>
      <c r="DG50" s="627">
        <v>114385</v>
      </c>
      <c r="DH50" s="643"/>
      <c r="DI50" s="643"/>
      <c r="DJ50" s="643"/>
      <c r="DK50" s="643"/>
      <c r="DL50" s="643"/>
      <c r="DM50" s="643"/>
      <c r="DN50" s="643"/>
      <c r="DO50" s="643"/>
      <c r="DP50" s="643"/>
      <c r="DQ50" s="644"/>
      <c r="DR50" s="640">
        <v>0</v>
      </c>
      <c r="DS50" s="641"/>
      <c r="DT50" s="641"/>
      <c r="DU50" s="641"/>
      <c r="DV50" s="641"/>
      <c r="DW50" s="641"/>
      <c r="DX50" s="64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615" t="s">
        <v>301</v>
      </c>
      <c r="BZ51" s="616"/>
      <c r="CA51" s="616"/>
      <c r="CB51" s="616"/>
      <c r="CC51" s="616"/>
      <c r="CD51" s="616"/>
      <c r="CE51" s="616"/>
      <c r="CF51" s="616"/>
      <c r="CG51" s="616"/>
      <c r="CH51" s="616"/>
      <c r="CI51" s="616"/>
      <c r="CJ51" s="616"/>
      <c r="CK51" s="616"/>
      <c r="CL51" s="617"/>
      <c r="CM51" s="618" t="s">
        <v>102</v>
      </c>
      <c r="CN51" s="643"/>
      <c r="CO51" s="643"/>
      <c r="CP51" s="643"/>
      <c r="CQ51" s="643"/>
      <c r="CR51" s="643"/>
      <c r="CS51" s="643"/>
      <c r="CT51" s="644"/>
      <c r="CU51" s="640" t="s">
        <v>102</v>
      </c>
      <c r="CV51" s="641"/>
      <c r="CW51" s="641"/>
      <c r="CX51" s="642"/>
      <c r="CY51" s="627" t="s">
        <v>102</v>
      </c>
      <c r="CZ51" s="643"/>
      <c r="DA51" s="643"/>
      <c r="DB51" s="643"/>
      <c r="DC51" s="643"/>
      <c r="DD51" s="643"/>
      <c r="DE51" s="643"/>
      <c r="DF51" s="644"/>
      <c r="DG51" s="627" t="s">
        <v>102</v>
      </c>
      <c r="DH51" s="643"/>
      <c r="DI51" s="643"/>
      <c r="DJ51" s="643"/>
      <c r="DK51" s="643"/>
      <c r="DL51" s="643"/>
      <c r="DM51" s="643"/>
      <c r="DN51" s="643"/>
      <c r="DO51" s="643"/>
      <c r="DP51" s="643"/>
      <c r="DQ51" s="644"/>
      <c r="DR51" s="640" t="s">
        <v>102</v>
      </c>
      <c r="DS51" s="641"/>
      <c r="DT51" s="641"/>
      <c r="DU51" s="641"/>
      <c r="DV51" s="641"/>
      <c r="DW51" s="641"/>
      <c r="DX51" s="64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63"/>
      <c r="AR52" s="663"/>
      <c r="AS52" s="663"/>
      <c r="AT52" s="663"/>
      <c r="AU52" s="663"/>
      <c r="AV52" s="663"/>
      <c r="AW52" s="663"/>
      <c r="AX52" s="663"/>
      <c r="AY52" s="663"/>
      <c r="AZ52" s="663"/>
      <c r="BA52" s="663"/>
      <c r="BB52" s="663"/>
      <c r="BC52" s="663"/>
      <c r="BD52" s="663"/>
      <c r="BE52" s="663"/>
      <c r="BF52" s="663"/>
      <c r="BG52" s="663"/>
      <c r="BH52" s="663"/>
      <c r="BI52" s="663"/>
      <c r="BJ52" s="663"/>
      <c r="BK52" s="663"/>
      <c r="BL52" s="663"/>
      <c r="BM52" s="663"/>
      <c r="BN52" s="663"/>
      <c r="BO52" s="663"/>
      <c r="BP52" s="663"/>
      <c r="BQ52" s="663"/>
      <c r="BR52" s="663"/>
      <c r="BS52" s="663"/>
      <c r="BT52" s="663"/>
      <c r="BU52" s="663"/>
      <c r="BV52" s="663"/>
      <c r="BW52" s="663"/>
      <c r="BY52" s="615" t="s">
        <v>302</v>
      </c>
      <c r="BZ52" s="616"/>
      <c r="CA52" s="616"/>
      <c r="CB52" s="616"/>
      <c r="CC52" s="616"/>
      <c r="CD52" s="616"/>
      <c r="CE52" s="616"/>
      <c r="CF52" s="616"/>
      <c r="CG52" s="616"/>
      <c r="CH52" s="616"/>
      <c r="CI52" s="616"/>
      <c r="CJ52" s="616"/>
      <c r="CK52" s="616"/>
      <c r="CL52" s="617"/>
      <c r="CM52" s="618">
        <v>153066262</v>
      </c>
      <c r="CN52" s="619"/>
      <c r="CO52" s="619"/>
      <c r="CP52" s="619"/>
      <c r="CQ52" s="619"/>
      <c r="CR52" s="619"/>
      <c r="CS52" s="619"/>
      <c r="CT52" s="620"/>
      <c r="CU52" s="640">
        <v>13.5</v>
      </c>
      <c r="CV52" s="641"/>
      <c r="CW52" s="641"/>
      <c r="CX52" s="642"/>
      <c r="CY52" s="627">
        <v>28429932</v>
      </c>
      <c r="CZ52" s="643"/>
      <c r="DA52" s="643"/>
      <c r="DB52" s="643"/>
      <c r="DC52" s="643"/>
      <c r="DD52" s="643"/>
      <c r="DE52" s="643"/>
      <c r="DF52" s="644"/>
      <c r="DG52" s="673"/>
      <c r="DH52" s="674"/>
      <c r="DI52" s="674"/>
      <c r="DJ52" s="674"/>
      <c r="DK52" s="674"/>
      <c r="DL52" s="674"/>
      <c r="DM52" s="674"/>
      <c r="DN52" s="674"/>
      <c r="DO52" s="674"/>
      <c r="DP52" s="674"/>
      <c r="DQ52" s="675"/>
      <c r="DR52" s="676"/>
      <c r="DS52" s="677"/>
      <c r="DT52" s="677"/>
      <c r="DU52" s="677"/>
      <c r="DV52" s="677"/>
      <c r="DW52" s="677"/>
      <c r="DX52" s="678"/>
    </row>
    <row r="53" spans="2:128" ht="11.25" customHeight="1">
      <c r="B53" s="184"/>
      <c r="AP53" s="179"/>
      <c r="AQ53" s="175"/>
      <c r="AR53" s="175"/>
      <c r="AS53" s="175"/>
      <c r="AT53" s="175"/>
      <c r="AU53" s="175"/>
      <c r="AV53" s="175"/>
      <c r="AW53" s="175"/>
      <c r="AX53" s="175"/>
      <c r="AY53" s="175"/>
      <c r="AZ53" s="619"/>
      <c r="BA53" s="619"/>
      <c r="BB53" s="619"/>
      <c r="BC53" s="619"/>
      <c r="BD53" s="175"/>
      <c r="BE53" s="175"/>
      <c r="BF53" s="175"/>
      <c r="BG53" s="175"/>
      <c r="BH53" s="175"/>
      <c r="BI53" s="175"/>
      <c r="BJ53" s="175"/>
      <c r="BK53" s="175"/>
      <c r="BL53" s="175"/>
      <c r="BM53" s="175"/>
      <c r="BN53" s="175"/>
      <c r="BO53" s="175"/>
      <c r="BP53" s="175"/>
      <c r="BQ53" s="175"/>
      <c r="BR53" s="175"/>
      <c r="BS53" s="619"/>
      <c r="BT53" s="619"/>
      <c r="BU53" s="619"/>
      <c r="BV53" s="619"/>
      <c r="BW53" s="619"/>
      <c r="BY53" s="615" t="s">
        <v>303</v>
      </c>
      <c r="BZ53" s="616"/>
      <c r="CA53" s="616"/>
      <c r="CB53" s="616"/>
      <c r="CC53" s="616"/>
      <c r="CD53" s="616"/>
      <c r="CE53" s="616"/>
      <c r="CF53" s="616"/>
      <c r="CG53" s="616"/>
      <c r="CH53" s="616"/>
      <c r="CI53" s="616"/>
      <c r="CJ53" s="616"/>
      <c r="CK53" s="616"/>
      <c r="CL53" s="617"/>
      <c r="CM53" s="618">
        <v>3641170</v>
      </c>
      <c r="CN53" s="619"/>
      <c r="CO53" s="619"/>
      <c r="CP53" s="619"/>
      <c r="CQ53" s="619"/>
      <c r="CR53" s="619"/>
      <c r="CS53" s="619"/>
      <c r="CT53" s="620"/>
      <c r="CU53" s="640">
        <v>0.3</v>
      </c>
      <c r="CV53" s="641"/>
      <c r="CW53" s="641"/>
      <c r="CX53" s="642"/>
      <c r="CY53" s="627">
        <v>1874796</v>
      </c>
      <c r="CZ53" s="643"/>
      <c r="DA53" s="643"/>
      <c r="DB53" s="643"/>
      <c r="DC53" s="643"/>
      <c r="DD53" s="643"/>
      <c r="DE53" s="643"/>
      <c r="DF53" s="644"/>
      <c r="DG53" s="673"/>
      <c r="DH53" s="674"/>
      <c r="DI53" s="674"/>
      <c r="DJ53" s="674"/>
      <c r="DK53" s="674"/>
      <c r="DL53" s="674"/>
      <c r="DM53" s="674"/>
      <c r="DN53" s="674"/>
      <c r="DO53" s="674"/>
      <c r="DP53" s="674"/>
      <c r="DQ53" s="675"/>
      <c r="DR53" s="676"/>
      <c r="DS53" s="677"/>
      <c r="DT53" s="677"/>
      <c r="DU53" s="677"/>
      <c r="DV53" s="677"/>
      <c r="DW53" s="677"/>
      <c r="DX53" s="678"/>
    </row>
    <row r="54" spans="2:128" ht="11.25" customHeight="1">
      <c r="AP54" s="175"/>
      <c r="AQ54" s="179"/>
      <c r="AR54" s="179"/>
      <c r="AS54" s="179"/>
      <c r="AT54" s="179"/>
      <c r="AU54" s="179"/>
      <c r="AV54" s="179"/>
      <c r="AW54" s="179"/>
      <c r="AX54" s="179"/>
      <c r="AY54" s="175"/>
      <c r="AZ54" s="619"/>
      <c r="BA54" s="619"/>
      <c r="BB54" s="619"/>
      <c r="BC54" s="619"/>
      <c r="BD54" s="175"/>
      <c r="BE54" s="175"/>
      <c r="BF54" s="175"/>
      <c r="BG54" s="175"/>
      <c r="BH54" s="175"/>
      <c r="BI54" s="175"/>
      <c r="BJ54" s="175"/>
      <c r="BK54" s="175"/>
      <c r="BL54" s="175"/>
      <c r="BM54" s="175"/>
      <c r="BN54" s="175"/>
      <c r="BO54" s="175"/>
      <c r="BP54" s="175"/>
      <c r="BQ54" s="175"/>
      <c r="BR54" s="175"/>
      <c r="BS54" s="619"/>
      <c r="BT54" s="619"/>
      <c r="BU54" s="619"/>
      <c r="BV54" s="619"/>
      <c r="BW54" s="619"/>
      <c r="BY54" s="653" t="s">
        <v>284</v>
      </c>
      <c r="BZ54" s="654"/>
      <c r="CA54" s="615" t="s">
        <v>304</v>
      </c>
      <c r="CB54" s="616"/>
      <c r="CC54" s="616"/>
      <c r="CD54" s="616"/>
      <c r="CE54" s="616"/>
      <c r="CF54" s="616"/>
      <c r="CG54" s="616"/>
      <c r="CH54" s="616"/>
      <c r="CI54" s="616"/>
      <c r="CJ54" s="616"/>
      <c r="CK54" s="616"/>
      <c r="CL54" s="617"/>
      <c r="CM54" s="618">
        <v>151314031</v>
      </c>
      <c r="CN54" s="619"/>
      <c r="CO54" s="619"/>
      <c r="CP54" s="619"/>
      <c r="CQ54" s="619"/>
      <c r="CR54" s="619"/>
      <c r="CS54" s="619"/>
      <c r="CT54" s="620"/>
      <c r="CU54" s="640">
        <v>13.3</v>
      </c>
      <c r="CV54" s="641"/>
      <c r="CW54" s="641"/>
      <c r="CX54" s="642"/>
      <c r="CY54" s="627">
        <v>28384365</v>
      </c>
      <c r="CZ54" s="643"/>
      <c r="DA54" s="643"/>
      <c r="DB54" s="643"/>
      <c r="DC54" s="643"/>
      <c r="DD54" s="643"/>
      <c r="DE54" s="643"/>
      <c r="DF54" s="644"/>
      <c r="DG54" s="673"/>
      <c r="DH54" s="674"/>
      <c r="DI54" s="674"/>
      <c r="DJ54" s="674"/>
      <c r="DK54" s="674"/>
      <c r="DL54" s="674"/>
      <c r="DM54" s="674"/>
      <c r="DN54" s="674"/>
      <c r="DO54" s="674"/>
      <c r="DP54" s="674"/>
      <c r="DQ54" s="675"/>
      <c r="DR54" s="676"/>
      <c r="DS54" s="677"/>
      <c r="DT54" s="677"/>
      <c r="DU54" s="677"/>
      <c r="DV54" s="677"/>
      <c r="DW54" s="677"/>
      <c r="DX54" s="678"/>
    </row>
    <row r="55" spans="2:128" ht="11.25" customHeight="1">
      <c r="AP55" s="175"/>
      <c r="AQ55" s="179"/>
      <c r="AR55" s="179"/>
      <c r="AS55" s="179"/>
      <c r="AT55" s="179"/>
      <c r="AU55" s="179"/>
      <c r="AV55" s="179"/>
      <c r="AW55" s="179"/>
      <c r="AX55" s="179"/>
      <c r="AY55" s="175"/>
      <c r="AZ55" s="619"/>
      <c r="BA55" s="619"/>
      <c r="BB55" s="619"/>
      <c r="BC55" s="619"/>
      <c r="BD55" s="175"/>
      <c r="BE55" s="175"/>
      <c r="BF55" s="175"/>
      <c r="BG55" s="175"/>
      <c r="BH55" s="175"/>
      <c r="BI55" s="175"/>
      <c r="BJ55" s="175"/>
      <c r="BK55" s="175"/>
      <c r="BL55" s="175"/>
      <c r="BM55" s="175"/>
      <c r="BN55" s="175"/>
      <c r="BO55" s="175"/>
      <c r="BP55" s="175"/>
      <c r="BQ55" s="175"/>
      <c r="BR55" s="175"/>
      <c r="BS55" s="619"/>
      <c r="BT55" s="619"/>
      <c r="BU55" s="619"/>
      <c r="BV55" s="619"/>
      <c r="BW55" s="619"/>
      <c r="BY55" s="655"/>
      <c r="BZ55" s="656"/>
      <c r="CA55" s="615" t="s">
        <v>305</v>
      </c>
      <c r="CB55" s="616"/>
      <c r="CC55" s="616"/>
      <c r="CD55" s="616"/>
      <c r="CE55" s="616"/>
      <c r="CF55" s="616"/>
      <c r="CG55" s="616"/>
      <c r="CH55" s="616"/>
      <c r="CI55" s="616"/>
      <c r="CJ55" s="616"/>
      <c r="CK55" s="616"/>
      <c r="CL55" s="617"/>
      <c r="CM55" s="618">
        <v>76588579</v>
      </c>
      <c r="CN55" s="619"/>
      <c r="CO55" s="619"/>
      <c r="CP55" s="619"/>
      <c r="CQ55" s="619"/>
      <c r="CR55" s="619"/>
      <c r="CS55" s="619"/>
      <c r="CT55" s="620"/>
      <c r="CU55" s="640">
        <v>6.7</v>
      </c>
      <c r="CV55" s="641"/>
      <c r="CW55" s="641"/>
      <c r="CX55" s="642"/>
      <c r="CY55" s="627">
        <v>2485418</v>
      </c>
      <c r="CZ55" s="643"/>
      <c r="DA55" s="643"/>
      <c r="DB55" s="643"/>
      <c r="DC55" s="643"/>
      <c r="DD55" s="643"/>
      <c r="DE55" s="643"/>
      <c r="DF55" s="644"/>
      <c r="DG55" s="673"/>
      <c r="DH55" s="674"/>
      <c r="DI55" s="674"/>
      <c r="DJ55" s="674"/>
      <c r="DK55" s="674"/>
      <c r="DL55" s="674"/>
      <c r="DM55" s="674"/>
      <c r="DN55" s="674"/>
      <c r="DO55" s="674"/>
      <c r="DP55" s="674"/>
      <c r="DQ55" s="675"/>
      <c r="DR55" s="676"/>
      <c r="DS55" s="677"/>
      <c r="DT55" s="677"/>
      <c r="DU55" s="677"/>
      <c r="DV55" s="677"/>
      <c r="DW55" s="677"/>
      <c r="DX55" s="67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55"/>
      <c r="BZ56" s="656"/>
      <c r="CA56" s="615" t="s">
        <v>306</v>
      </c>
      <c r="CB56" s="616"/>
      <c r="CC56" s="616"/>
      <c r="CD56" s="616"/>
      <c r="CE56" s="616"/>
      <c r="CF56" s="616"/>
      <c r="CG56" s="616"/>
      <c r="CH56" s="616"/>
      <c r="CI56" s="616"/>
      <c r="CJ56" s="616"/>
      <c r="CK56" s="616"/>
      <c r="CL56" s="617"/>
      <c r="CM56" s="618">
        <v>62204123</v>
      </c>
      <c r="CN56" s="619"/>
      <c r="CO56" s="619"/>
      <c r="CP56" s="619"/>
      <c r="CQ56" s="619"/>
      <c r="CR56" s="619"/>
      <c r="CS56" s="619"/>
      <c r="CT56" s="620"/>
      <c r="CU56" s="640">
        <v>5.5</v>
      </c>
      <c r="CV56" s="641"/>
      <c r="CW56" s="641"/>
      <c r="CX56" s="642"/>
      <c r="CY56" s="627">
        <v>25837290</v>
      </c>
      <c r="CZ56" s="643"/>
      <c r="DA56" s="643"/>
      <c r="DB56" s="643"/>
      <c r="DC56" s="643"/>
      <c r="DD56" s="643"/>
      <c r="DE56" s="643"/>
      <c r="DF56" s="644"/>
      <c r="DG56" s="673"/>
      <c r="DH56" s="674"/>
      <c r="DI56" s="674"/>
      <c r="DJ56" s="674"/>
      <c r="DK56" s="674"/>
      <c r="DL56" s="674"/>
      <c r="DM56" s="674"/>
      <c r="DN56" s="674"/>
      <c r="DO56" s="674"/>
      <c r="DP56" s="674"/>
      <c r="DQ56" s="675"/>
      <c r="DR56" s="676"/>
      <c r="DS56" s="677"/>
      <c r="DT56" s="677"/>
      <c r="DU56" s="677"/>
      <c r="DV56" s="677"/>
      <c r="DW56" s="677"/>
      <c r="DX56" s="67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55"/>
      <c r="BZ57" s="656"/>
      <c r="CA57" s="615" t="s">
        <v>307</v>
      </c>
      <c r="CB57" s="616"/>
      <c r="CC57" s="616"/>
      <c r="CD57" s="616"/>
      <c r="CE57" s="616"/>
      <c r="CF57" s="616"/>
      <c r="CG57" s="616"/>
      <c r="CH57" s="616"/>
      <c r="CI57" s="616"/>
      <c r="CJ57" s="616"/>
      <c r="CK57" s="616"/>
      <c r="CL57" s="617"/>
      <c r="CM57" s="618">
        <v>1752231</v>
      </c>
      <c r="CN57" s="619"/>
      <c r="CO57" s="619"/>
      <c r="CP57" s="619"/>
      <c r="CQ57" s="619"/>
      <c r="CR57" s="619"/>
      <c r="CS57" s="619"/>
      <c r="CT57" s="620"/>
      <c r="CU57" s="640">
        <v>0.2</v>
      </c>
      <c r="CV57" s="641"/>
      <c r="CW57" s="641"/>
      <c r="CX57" s="642"/>
      <c r="CY57" s="627">
        <v>45567</v>
      </c>
      <c r="CZ57" s="643"/>
      <c r="DA57" s="643"/>
      <c r="DB57" s="643"/>
      <c r="DC57" s="643"/>
      <c r="DD57" s="643"/>
      <c r="DE57" s="643"/>
      <c r="DF57" s="644"/>
      <c r="DG57" s="673"/>
      <c r="DH57" s="674"/>
      <c r="DI57" s="674"/>
      <c r="DJ57" s="674"/>
      <c r="DK57" s="674"/>
      <c r="DL57" s="674"/>
      <c r="DM57" s="674"/>
      <c r="DN57" s="674"/>
      <c r="DO57" s="674"/>
      <c r="DP57" s="674"/>
      <c r="DQ57" s="675"/>
      <c r="DR57" s="676"/>
      <c r="DS57" s="677"/>
      <c r="DT57" s="677"/>
      <c r="DU57" s="677"/>
      <c r="DV57" s="677"/>
      <c r="DW57" s="677"/>
      <c r="DX57" s="67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57"/>
      <c r="BZ58" s="658"/>
      <c r="CA58" s="615" t="s">
        <v>308</v>
      </c>
      <c r="CB58" s="616"/>
      <c r="CC58" s="616"/>
      <c r="CD58" s="616"/>
      <c r="CE58" s="616"/>
      <c r="CF58" s="616"/>
      <c r="CG58" s="616"/>
      <c r="CH58" s="616"/>
      <c r="CI58" s="616"/>
      <c r="CJ58" s="616"/>
      <c r="CK58" s="616"/>
      <c r="CL58" s="617"/>
      <c r="CM58" s="618" t="s">
        <v>102</v>
      </c>
      <c r="CN58" s="619"/>
      <c r="CO58" s="619"/>
      <c r="CP58" s="619"/>
      <c r="CQ58" s="619"/>
      <c r="CR58" s="619"/>
      <c r="CS58" s="619"/>
      <c r="CT58" s="620"/>
      <c r="CU58" s="640" t="s">
        <v>102</v>
      </c>
      <c r="CV58" s="641"/>
      <c r="CW58" s="641"/>
      <c r="CX58" s="642"/>
      <c r="CY58" s="627" t="s">
        <v>102</v>
      </c>
      <c r="CZ58" s="643"/>
      <c r="DA58" s="643"/>
      <c r="DB58" s="643"/>
      <c r="DC58" s="643"/>
      <c r="DD58" s="643"/>
      <c r="DE58" s="643"/>
      <c r="DF58" s="644"/>
      <c r="DG58" s="673"/>
      <c r="DH58" s="674"/>
      <c r="DI58" s="674"/>
      <c r="DJ58" s="674"/>
      <c r="DK58" s="674"/>
      <c r="DL58" s="674"/>
      <c r="DM58" s="674"/>
      <c r="DN58" s="674"/>
      <c r="DO58" s="674"/>
      <c r="DP58" s="674"/>
      <c r="DQ58" s="675"/>
      <c r="DR58" s="676"/>
      <c r="DS58" s="677"/>
      <c r="DT58" s="677"/>
      <c r="DU58" s="677"/>
      <c r="DV58" s="677"/>
      <c r="DW58" s="677"/>
      <c r="DX58" s="67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634" t="s">
        <v>309</v>
      </c>
      <c r="BZ59" s="635"/>
      <c r="CA59" s="635"/>
      <c r="CB59" s="635"/>
      <c r="CC59" s="635"/>
      <c r="CD59" s="635"/>
      <c r="CE59" s="635"/>
      <c r="CF59" s="635"/>
      <c r="CG59" s="635"/>
      <c r="CH59" s="635"/>
      <c r="CI59" s="635"/>
      <c r="CJ59" s="635"/>
      <c r="CK59" s="635"/>
      <c r="CL59" s="636"/>
      <c r="CM59" s="679">
        <v>1137270151</v>
      </c>
      <c r="CN59" s="680"/>
      <c r="CO59" s="680"/>
      <c r="CP59" s="680"/>
      <c r="CQ59" s="680"/>
      <c r="CR59" s="680"/>
      <c r="CS59" s="680"/>
      <c r="CT59" s="681"/>
      <c r="CU59" s="682">
        <v>100</v>
      </c>
      <c r="CV59" s="683"/>
      <c r="CW59" s="683"/>
      <c r="CX59" s="684"/>
      <c r="CY59" s="685">
        <v>886336162</v>
      </c>
      <c r="CZ59" s="686"/>
      <c r="DA59" s="686"/>
      <c r="DB59" s="686"/>
      <c r="DC59" s="686"/>
      <c r="DD59" s="686"/>
      <c r="DE59" s="686"/>
      <c r="DF59" s="687"/>
      <c r="DG59" s="688"/>
      <c r="DH59" s="689"/>
      <c r="DI59" s="689"/>
      <c r="DJ59" s="689"/>
      <c r="DK59" s="689"/>
      <c r="DL59" s="689"/>
      <c r="DM59" s="689"/>
      <c r="DN59" s="689"/>
      <c r="DO59" s="689"/>
      <c r="DP59" s="689"/>
      <c r="DQ59" s="690"/>
      <c r="DR59" s="691"/>
      <c r="DS59" s="692"/>
      <c r="DT59" s="692"/>
      <c r="DU59" s="692"/>
      <c r="DV59" s="692"/>
      <c r="DW59" s="692"/>
      <c r="DX59" s="69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725" t="s">
        <v>311</v>
      </c>
      <c r="DK2" s="726"/>
      <c r="DL2" s="726"/>
      <c r="DM2" s="726"/>
      <c r="DN2" s="726"/>
      <c r="DO2" s="727"/>
      <c r="DP2" s="194"/>
      <c r="DQ2" s="725" t="s">
        <v>312</v>
      </c>
      <c r="DR2" s="726"/>
      <c r="DS2" s="726"/>
      <c r="DT2" s="726"/>
      <c r="DU2" s="726"/>
      <c r="DV2" s="726"/>
      <c r="DW2" s="726"/>
      <c r="DX2" s="726"/>
      <c r="DY2" s="726"/>
      <c r="DZ2" s="727"/>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728" t="s">
        <v>313</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197"/>
      <c r="BA4" s="197"/>
      <c r="BB4" s="197"/>
      <c r="BC4" s="197"/>
      <c r="BD4" s="197"/>
      <c r="BE4" s="198"/>
      <c r="BF4" s="198"/>
      <c r="BG4" s="198"/>
      <c r="BH4" s="198"/>
      <c r="BI4" s="198"/>
      <c r="BJ4" s="198"/>
      <c r="BK4" s="198"/>
      <c r="BL4" s="198"/>
      <c r="BM4" s="198"/>
      <c r="BN4" s="198"/>
      <c r="BO4" s="198"/>
      <c r="BP4" s="198"/>
      <c r="BQ4" s="197" t="s">
        <v>314</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719" t="s">
        <v>315</v>
      </c>
      <c r="B5" s="720"/>
      <c r="C5" s="720"/>
      <c r="D5" s="720"/>
      <c r="E5" s="720"/>
      <c r="F5" s="720"/>
      <c r="G5" s="720"/>
      <c r="H5" s="720"/>
      <c r="I5" s="720"/>
      <c r="J5" s="720"/>
      <c r="K5" s="720"/>
      <c r="L5" s="720"/>
      <c r="M5" s="720"/>
      <c r="N5" s="720"/>
      <c r="O5" s="720"/>
      <c r="P5" s="721"/>
      <c r="Q5" s="694" t="s">
        <v>316</v>
      </c>
      <c r="R5" s="695"/>
      <c r="S5" s="695"/>
      <c r="T5" s="695"/>
      <c r="U5" s="696"/>
      <c r="V5" s="694" t="s">
        <v>317</v>
      </c>
      <c r="W5" s="695"/>
      <c r="X5" s="695"/>
      <c r="Y5" s="695"/>
      <c r="Z5" s="696"/>
      <c r="AA5" s="694" t="s">
        <v>318</v>
      </c>
      <c r="AB5" s="695"/>
      <c r="AC5" s="695"/>
      <c r="AD5" s="695"/>
      <c r="AE5" s="695"/>
      <c r="AF5" s="729" t="s">
        <v>319</v>
      </c>
      <c r="AG5" s="695"/>
      <c r="AH5" s="695"/>
      <c r="AI5" s="695"/>
      <c r="AJ5" s="706"/>
      <c r="AK5" s="695" t="s">
        <v>320</v>
      </c>
      <c r="AL5" s="695"/>
      <c r="AM5" s="695"/>
      <c r="AN5" s="695"/>
      <c r="AO5" s="696"/>
      <c r="AP5" s="694" t="s">
        <v>321</v>
      </c>
      <c r="AQ5" s="695"/>
      <c r="AR5" s="695"/>
      <c r="AS5" s="695"/>
      <c r="AT5" s="696"/>
      <c r="AU5" s="694" t="s">
        <v>322</v>
      </c>
      <c r="AV5" s="695"/>
      <c r="AW5" s="695"/>
      <c r="AX5" s="695"/>
      <c r="AY5" s="706"/>
      <c r="AZ5" s="201"/>
      <c r="BA5" s="201"/>
      <c r="BB5" s="201"/>
      <c r="BC5" s="201"/>
      <c r="BD5" s="201"/>
      <c r="BE5" s="202"/>
      <c r="BF5" s="202"/>
      <c r="BG5" s="202"/>
      <c r="BH5" s="202"/>
      <c r="BI5" s="202"/>
      <c r="BJ5" s="202"/>
      <c r="BK5" s="202"/>
      <c r="BL5" s="202"/>
      <c r="BM5" s="202"/>
      <c r="BN5" s="202"/>
      <c r="BO5" s="202"/>
      <c r="BP5" s="202"/>
      <c r="BQ5" s="719" t="s">
        <v>323</v>
      </c>
      <c r="BR5" s="720"/>
      <c r="BS5" s="720"/>
      <c r="BT5" s="720"/>
      <c r="BU5" s="720"/>
      <c r="BV5" s="720"/>
      <c r="BW5" s="720"/>
      <c r="BX5" s="720"/>
      <c r="BY5" s="720"/>
      <c r="BZ5" s="720"/>
      <c r="CA5" s="720"/>
      <c r="CB5" s="720"/>
      <c r="CC5" s="720"/>
      <c r="CD5" s="720"/>
      <c r="CE5" s="720"/>
      <c r="CF5" s="720"/>
      <c r="CG5" s="721"/>
      <c r="CH5" s="694" t="s">
        <v>324</v>
      </c>
      <c r="CI5" s="695"/>
      <c r="CJ5" s="695"/>
      <c r="CK5" s="695"/>
      <c r="CL5" s="696"/>
      <c r="CM5" s="694" t="s">
        <v>325</v>
      </c>
      <c r="CN5" s="695"/>
      <c r="CO5" s="695"/>
      <c r="CP5" s="695"/>
      <c r="CQ5" s="696"/>
      <c r="CR5" s="694" t="s">
        <v>326</v>
      </c>
      <c r="CS5" s="695"/>
      <c r="CT5" s="695"/>
      <c r="CU5" s="695"/>
      <c r="CV5" s="696"/>
      <c r="CW5" s="694" t="s">
        <v>327</v>
      </c>
      <c r="CX5" s="695"/>
      <c r="CY5" s="695"/>
      <c r="CZ5" s="695"/>
      <c r="DA5" s="696"/>
      <c r="DB5" s="694" t="s">
        <v>328</v>
      </c>
      <c r="DC5" s="695"/>
      <c r="DD5" s="695"/>
      <c r="DE5" s="695"/>
      <c r="DF5" s="696"/>
      <c r="DG5" s="700" t="s">
        <v>329</v>
      </c>
      <c r="DH5" s="701"/>
      <c r="DI5" s="701"/>
      <c r="DJ5" s="701"/>
      <c r="DK5" s="702"/>
      <c r="DL5" s="700" t="s">
        <v>330</v>
      </c>
      <c r="DM5" s="701"/>
      <c r="DN5" s="701"/>
      <c r="DO5" s="701"/>
      <c r="DP5" s="702"/>
      <c r="DQ5" s="694" t="s">
        <v>331</v>
      </c>
      <c r="DR5" s="695"/>
      <c r="DS5" s="695"/>
      <c r="DT5" s="695"/>
      <c r="DU5" s="696"/>
      <c r="DV5" s="694" t="s">
        <v>322</v>
      </c>
      <c r="DW5" s="695"/>
      <c r="DX5" s="695"/>
      <c r="DY5" s="695"/>
      <c r="DZ5" s="706"/>
      <c r="EA5" s="199"/>
    </row>
    <row r="6" spans="1:131" s="200" customFormat="1" ht="26.25" customHeight="1" thickBot="1">
      <c r="A6" s="722"/>
      <c r="B6" s="723"/>
      <c r="C6" s="723"/>
      <c r="D6" s="723"/>
      <c r="E6" s="723"/>
      <c r="F6" s="723"/>
      <c r="G6" s="723"/>
      <c r="H6" s="723"/>
      <c r="I6" s="723"/>
      <c r="J6" s="723"/>
      <c r="K6" s="723"/>
      <c r="L6" s="723"/>
      <c r="M6" s="723"/>
      <c r="N6" s="723"/>
      <c r="O6" s="723"/>
      <c r="P6" s="724"/>
      <c r="Q6" s="697"/>
      <c r="R6" s="698"/>
      <c r="S6" s="698"/>
      <c r="T6" s="698"/>
      <c r="U6" s="699"/>
      <c r="V6" s="697"/>
      <c r="W6" s="698"/>
      <c r="X6" s="698"/>
      <c r="Y6" s="698"/>
      <c r="Z6" s="699"/>
      <c r="AA6" s="697"/>
      <c r="AB6" s="698"/>
      <c r="AC6" s="698"/>
      <c r="AD6" s="698"/>
      <c r="AE6" s="698"/>
      <c r="AF6" s="730"/>
      <c r="AG6" s="698"/>
      <c r="AH6" s="698"/>
      <c r="AI6" s="698"/>
      <c r="AJ6" s="707"/>
      <c r="AK6" s="698"/>
      <c r="AL6" s="698"/>
      <c r="AM6" s="698"/>
      <c r="AN6" s="698"/>
      <c r="AO6" s="699"/>
      <c r="AP6" s="697"/>
      <c r="AQ6" s="698"/>
      <c r="AR6" s="698"/>
      <c r="AS6" s="698"/>
      <c r="AT6" s="699"/>
      <c r="AU6" s="697"/>
      <c r="AV6" s="698"/>
      <c r="AW6" s="698"/>
      <c r="AX6" s="698"/>
      <c r="AY6" s="707"/>
      <c r="AZ6" s="197"/>
      <c r="BA6" s="197"/>
      <c r="BB6" s="197"/>
      <c r="BC6" s="197"/>
      <c r="BD6" s="197"/>
      <c r="BE6" s="198"/>
      <c r="BF6" s="198"/>
      <c r="BG6" s="198"/>
      <c r="BH6" s="198"/>
      <c r="BI6" s="198"/>
      <c r="BJ6" s="198"/>
      <c r="BK6" s="198"/>
      <c r="BL6" s="198"/>
      <c r="BM6" s="198"/>
      <c r="BN6" s="198"/>
      <c r="BO6" s="198"/>
      <c r="BP6" s="198"/>
      <c r="BQ6" s="722"/>
      <c r="BR6" s="723"/>
      <c r="BS6" s="723"/>
      <c r="BT6" s="723"/>
      <c r="BU6" s="723"/>
      <c r="BV6" s="723"/>
      <c r="BW6" s="723"/>
      <c r="BX6" s="723"/>
      <c r="BY6" s="723"/>
      <c r="BZ6" s="723"/>
      <c r="CA6" s="723"/>
      <c r="CB6" s="723"/>
      <c r="CC6" s="723"/>
      <c r="CD6" s="723"/>
      <c r="CE6" s="723"/>
      <c r="CF6" s="723"/>
      <c r="CG6" s="724"/>
      <c r="CH6" s="697"/>
      <c r="CI6" s="698"/>
      <c r="CJ6" s="698"/>
      <c r="CK6" s="698"/>
      <c r="CL6" s="699"/>
      <c r="CM6" s="697"/>
      <c r="CN6" s="698"/>
      <c r="CO6" s="698"/>
      <c r="CP6" s="698"/>
      <c r="CQ6" s="699"/>
      <c r="CR6" s="697"/>
      <c r="CS6" s="698"/>
      <c r="CT6" s="698"/>
      <c r="CU6" s="698"/>
      <c r="CV6" s="699"/>
      <c r="CW6" s="697"/>
      <c r="CX6" s="698"/>
      <c r="CY6" s="698"/>
      <c r="CZ6" s="698"/>
      <c r="DA6" s="699"/>
      <c r="DB6" s="697"/>
      <c r="DC6" s="698"/>
      <c r="DD6" s="698"/>
      <c r="DE6" s="698"/>
      <c r="DF6" s="699"/>
      <c r="DG6" s="703"/>
      <c r="DH6" s="704"/>
      <c r="DI6" s="704"/>
      <c r="DJ6" s="704"/>
      <c r="DK6" s="705"/>
      <c r="DL6" s="703"/>
      <c r="DM6" s="704"/>
      <c r="DN6" s="704"/>
      <c r="DO6" s="704"/>
      <c r="DP6" s="705"/>
      <c r="DQ6" s="697"/>
      <c r="DR6" s="698"/>
      <c r="DS6" s="698"/>
      <c r="DT6" s="698"/>
      <c r="DU6" s="699"/>
      <c r="DV6" s="697"/>
      <c r="DW6" s="698"/>
      <c r="DX6" s="698"/>
      <c r="DY6" s="698"/>
      <c r="DZ6" s="707"/>
      <c r="EA6" s="199"/>
    </row>
    <row r="7" spans="1:131" s="200" customFormat="1" ht="26.25" customHeight="1" thickTop="1">
      <c r="A7" s="203">
        <v>1</v>
      </c>
      <c r="B7" s="708" t="s">
        <v>549</v>
      </c>
      <c r="C7" s="709"/>
      <c r="D7" s="709"/>
      <c r="E7" s="709"/>
      <c r="F7" s="709"/>
      <c r="G7" s="709"/>
      <c r="H7" s="709"/>
      <c r="I7" s="709"/>
      <c r="J7" s="709"/>
      <c r="K7" s="709"/>
      <c r="L7" s="709"/>
      <c r="M7" s="709"/>
      <c r="N7" s="709"/>
      <c r="O7" s="709"/>
      <c r="P7" s="710"/>
      <c r="Q7" s="711">
        <v>1215978</v>
      </c>
      <c r="R7" s="712"/>
      <c r="S7" s="712"/>
      <c r="T7" s="712"/>
      <c r="U7" s="713"/>
      <c r="V7" s="714">
        <v>1201907</v>
      </c>
      <c r="W7" s="715"/>
      <c r="X7" s="715"/>
      <c r="Y7" s="715"/>
      <c r="Z7" s="716"/>
      <c r="AA7" s="714">
        <f t="shared" ref="AA7:AA17" si="0">Q7-V7</f>
        <v>14071</v>
      </c>
      <c r="AB7" s="715"/>
      <c r="AC7" s="715"/>
      <c r="AD7" s="715"/>
      <c r="AE7" s="717"/>
      <c r="AF7" s="718">
        <v>5502</v>
      </c>
      <c r="AG7" s="715"/>
      <c r="AH7" s="715"/>
      <c r="AI7" s="715"/>
      <c r="AJ7" s="717"/>
      <c r="AK7" s="761">
        <v>4055</v>
      </c>
      <c r="AL7" s="759"/>
      <c r="AM7" s="759"/>
      <c r="AN7" s="759"/>
      <c r="AO7" s="762"/>
      <c r="AP7" s="748">
        <v>3129016</v>
      </c>
      <c r="AQ7" s="746"/>
      <c r="AR7" s="746"/>
      <c r="AS7" s="746"/>
      <c r="AT7" s="747"/>
      <c r="AU7" s="763"/>
      <c r="AV7" s="764"/>
      <c r="AW7" s="764"/>
      <c r="AX7" s="764"/>
      <c r="AY7" s="765"/>
      <c r="AZ7" s="197"/>
      <c r="BA7" s="197"/>
      <c r="BB7" s="197"/>
      <c r="BC7" s="197"/>
      <c r="BD7" s="197"/>
      <c r="BE7" s="198"/>
      <c r="BF7" s="198"/>
      <c r="BG7" s="198"/>
      <c r="BH7" s="198"/>
      <c r="BI7" s="198"/>
      <c r="BJ7" s="198"/>
      <c r="BK7" s="198"/>
      <c r="BL7" s="198"/>
      <c r="BM7" s="198"/>
      <c r="BN7" s="198"/>
      <c r="BO7" s="198"/>
      <c r="BP7" s="198"/>
      <c r="BQ7" s="204">
        <v>1</v>
      </c>
      <c r="BR7" s="205"/>
      <c r="BS7" s="766" t="s">
        <v>511</v>
      </c>
      <c r="BT7" s="767"/>
      <c r="BU7" s="767"/>
      <c r="BV7" s="767"/>
      <c r="BW7" s="767"/>
      <c r="BX7" s="767"/>
      <c r="BY7" s="767"/>
      <c r="BZ7" s="767"/>
      <c r="CA7" s="767"/>
      <c r="CB7" s="767"/>
      <c r="CC7" s="767"/>
      <c r="CD7" s="767"/>
      <c r="CE7" s="767"/>
      <c r="CF7" s="767"/>
      <c r="CG7" s="768"/>
      <c r="CH7" s="755">
        <v>-157</v>
      </c>
      <c r="CI7" s="756"/>
      <c r="CJ7" s="756"/>
      <c r="CK7" s="756"/>
      <c r="CL7" s="757"/>
      <c r="CM7" s="755">
        <v>181</v>
      </c>
      <c r="CN7" s="756"/>
      <c r="CO7" s="756"/>
      <c r="CP7" s="756"/>
      <c r="CQ7" s="757"/>
      <c r="CR7" s="755">
        <v>40</v>
      </c>
      <c r="CS7" s="756"/>
      <c r="CT7" s="756"/>
      <c r="CU7" s="756"/>
      <c r="CV7" s="757"/>
      <c r="CW7" s="758">
        <v>104</v>
      </c>
      <c r="CX7" s="759"/>
      <c r="CY7" s="759"/>
      <c r="CZ7" s="759"/>
      <c r="DA7" s="760"/>
      <c r="DB7" s="755" t="s">
        <v>560</v>
      </c>
      <c r="DC7" s="756"/>
      <c r="DD7" s="756"/>
      <c r="DE7" s="756"/>
      <c r="DF7" s="757"/>
      <c r="DG7" s="755" t="s">
        <v>560</v>
      </c>
      <c r="DH7" s="756"/>
      <c r="DI7" s="756"/>
      <c r="DJ7" s="756"/>
      <c r="DK7" s="757"/>
      <c r="DL7" s="755" t="s">
        <v>560</v>
      </c>
      <c r="DM7" s="756"/>
      <c r="DN7" s="756"/>
      <c r="DO7" s="756"/>
      <c r="DP7" s="757"/>
      <c r="DQ7" s="755" t="s">
        <v>560</v>
      </c>
      <c r="DR7" s="756"/>
      <c r="DS7" s="756"/>
      <c r="DT7" s="756"/>
      <c r="DU7" s="757"/>
      <c r="DV7" s="731"/>
      <c r="DW7" s="732"/>
      <c r="DX7" s="732"/>
      <c r="DY7" s="732"/>
      <c r="DZ7" s="733"/>
      <c r="EA7" s="199"/>
    </row>
    <row r="8" spans="1:131" s="200" customFormat="1" ht="26.25" customHeight="1">
      <c r="A8" s="206">
        <v>2</v>
      </c>
      <c r="B8" s="734" t="s">
        <v>550</v>
      </c>
      <c r="C8" s="735"/>
      <c r="D8" s="735"/>
      <c r="E8" s="735"/>
      <c r="F8" s="735"/>
      <c r="G8" s="735"/>
      <c r="H8" s="735"/>
      <c r="I8" s="735"/>
      <c r="J8" s="735"/>
      <c r="K8" s="735"/>
      <c r="L8" s="735"/>
      <c r="M8" s="735"/>
      <c r="N8" s="735"/>
      <c r="O8" s="735"/>
      <c r="P8" s="736"/>
      <c r="Q8" s="737">
        <v>409204</v>
      </c>
      <c r="R8" s="738"/>
      <c r="S8" s="738"/>
      <c r="T8" s="738"/>
      <c r="U8" s="739"/>
      <c r="V8" s="740">
        <v>409204</v>
      </c>
      <c r="W8" s="741"/>
      <c r="X8" s="741"/>
      <c r="Y8" s="741"/>
      <c r="Z8" s="742"/>
      <c r="AA8" s="740">
        <f t="shared" si="0"/>
        <v>0</v>
      </c>
      <c r="AB8" s="741"/>
      <c r="AC8" s="741"/>
      <c r="AD8" s="741"/>
      <c r="AE8" s="743"/>
      <c r="AF8" s="744" t="s">
        <v>446</v>
      </c>
      <c r="AG8" s="741"/>
      <c r="AH8" s="741"/>
      <c r="AI8" s="741"/>
      <c r="AJ8" s="743"/>
      <c r="AK8" s="745">
        <v>263513</v>
      </c>
      <c r="AL8" s="746"/>
      <c r="AM8" s="746"/>
      <c r="AN8" s="746"/>
      <c r="AO8" s="747"/>
      <c r="AP8" s="748" t="s">
        <v>551</v>
      </c>
      <c r="AQ8" s="746"/>
      <c r="AR8" s="746"/>
      <c r="AS8" s="746"/>
      <c r="AT8" s="747"/>
      <c r="AU8" s="749"/>
      <c r="AV8" s="750"/>
      <c r="AW8" s="750"/>
      <c r="AX8" s="750"/>
      <c r="AY8" s="751"/>
      <c r="AZ8" s="197"/>
      <c r="BA8" s="197"/>
      <c r="BB8" s="197"/>
      <c r="BC8" s="197"/>
      <c r="BD8" s="197"/>
      <c r="BE8" s="198"/>
      <c r="BF8" s="198"/>
      <c r="BG8" s="198"/>
      <c r="BH8" s="198"/>
      <c r="BI8" s="198"/>
      <c r="BJ8" s="198"/>
      <c r="BK8" s="198"/>
      <c r="BL8" s="198"/>
      <c r="BM8" s="198"/>
      <c r="BN8" s="198"/>
      <c r="BO8" s="198"/>
      <c r="BP8" s="198"/>
      <c r="BQ8" s="207">
        <v>2</v>
      </c>
      <c r="BR8" s="208"/>
      <c r="BS8" s="752" t="s">
        <v>512</v>
      </c>
      <c r="BT8" s="753"/>
      <c r="BU8" s="753"/>
      <c r="BV8" s="753"/>
      <c r="BW8" s="753"/>
      <c r="BX8" s="753"/>
      <c r="BY8" s="753"/>
      <c r="BZ8" s="753"/>
      <c r="CA8" s="753"/>
      <c r="CB8" s="753"/>
      <c r="CC8" s="753"/>
      <c r="CD8" s="753"/>
      <c r="CE8" s="753"/>
      <c r="CF8" s="753"/>
      <c r="CG8" s="754"/>
      <c r="CH8" s="769">
        <v>57</v>
      </c>
      <c r="CI8" s="770"/>
      <c r="CJ8" s="770"/>
      <c r="CK8" s="770"/>
      <c r="CL8" s="771"/>
      <c r="CM8" s="769">
        <v>1347</v>
      </c>
      <c r="CN8" s="770"/>
      <c r="CO8" s="770"/>
      <c r="CP8" s="770"/>
      <c r="CQ8" s="771"/>
      <c r="CR8" s="769">
        <v>900</v>
      </c>
      <c r="CS8" s="770"/>
      <c r="CT8" s="770"/>
      <c r="CU8" s="770"/>
      <c r="CV8" s="771"/>
      <c r="CW8" s="769" t="s">
        <v>560</v>
      </c>
      <c r="CX8" s="770"/>
      <c r="CY8" s="770"/>
      <c r="CZ8" s="770"/>
      <c r="DA8" s="771"/>
      <c r="DB8" s="769" t="s">
        <v>560</v>
      </c>
      <c r="DC8" s="770"/>
      <c r="DD8" s="770"/>
      <c r="DE8" s="770"/>
      <c r="DF8" s="771"/>
      <c r="DG8" s="769" t="s">
        <v>560</v>
      </c>
      <c r="DH8" s="770"/>
      <c r="DI8" s="770"/>
      <c r="DJ8" s="770"/>
      <c r="DK8" s="771"/>
      <c r="DL8" s="769" t="s">
        <v>560</v>
      </c>
      <c r="DM8" s="770"/>
      <c r="DN8" s="770"/>
      <c r="DO8" s="770"/>
      <c r="DP8" s="771"/>
      <c r="DQ8" s="769" t="s">
        <v>560</v>
      </c>
      <c r="DR8" s="770"/>
      <c r="DS8" s="770"/>
      <c r="DT8" s="770"/>
      <c r="DU8" s="771"/>
      <c r="DV8" s="772"/>
      <c r="DW8" s="773"/>
      <c r="DX8" s="773"/>
      <c r="DY8" s="773"/>
      <c r="DZ8" s="774"/>
      <c r="EA8" s="199"/>
    </row>
    <row r="9" spans="1:131" s="200" customFormat="1" ht="26.25" customHeight="1">
      <c r="A9" s="206">
        <v>3</v>
      </c>
      <c r="B9" s="734" t="s">
        <v>552</v>
      </c>
      <c r="C9" s="735"/>
      <c r="D9" s="735"/>
      <c r="E9" s="735"/>
      <c r="F9" s="735"/>
      <c r="G9" s="735"/>
      <c r="H9" s="735"/>
      <c r="I9" s="735"/>
      <c r="J9" s="735"/>
      <c r="K9" s="735"/>
      <c r="L9" s="735"/>
      <c r="M9" s="735"/>
      <c r="N9" s="735"/>
      <c r="O9" s="735"/>
      <c r="P9" s="736"/>
      <c r="Q9" s="737">
        <v>3971</v>
      </c>
      <c r="R9" s="738"/>
      <c r="S9" s="738"/>
      <c r="T9" s="738"/>
      <c r="U9" s="739"/>
      <c r="V9" s="740">
        <v>3971</v>
      </c>
      <c r="W9" s="741"/>
      <c r="X9" s="741"/>
      <c r="Y9" s="741"/>
      <c r="Z9" s="742"/>
      <c r="AA9" s="740">
        <f t="shared" si="0"/>
        <v>0</v>
      </c>
      <c r="AB9" s="741"/>
      <c r="AC9" s="741"/>
      <c r="AD9" s="741"/>
      <c r="AE9" s="743"/>
      <c r="AF9" s="744" t="s">
        <v>446</v>
      </c>
      <c r="AG9" s="741"/>
      <c r="AH9" s="741"/>
      <c r="AI9" s="741"/>
      <c r="AJ9" s="743"/>
      <c r="AK9" s="745" t="s">
        <v>551</v>
      </c>
      <c r="AL9" s="746"/>
      <c r="AM9" s="746"/>
      <c r="AN9" s="746"/>
      <c r="AO9" s="747"/>
      <c r="AP9" s="748" t="s">
        <v>551</v>
      </c>
      <c r="AQ9" s="746"/>
      <c r="AR9" s="746"/>
      <c r="AS9" s="746"/>
      <c r="AT9" s="747"/>
      <c r="AU9" s="749"/>
      <c r="AV9" s="750"/>
      <c r="AW9" s="750"/>
      <c r="AX9" s="750"/>
      <c r="AY9" s="751"/>
      <c r="AZ9" s="197"/>
      <c r="BA9" s="197"/>
      <c r="BB9" s="197"/>
      <c r="BC9" s="197"/>
      <c r="BD9" s="197"/>
      <c r="BE9" s="198"/>
      <c r="BF9" s="198"/>
      <c r="BG9" s="198"/>
      <c r="BH9" s="198"/>
      <c r="BI9" s="198"/>
      <c r="BJ9" s="198"/>
      <c r="BK9" s="198"/>
      <c r="BL9" s="198"/>
      <c r="BM9" s="198"/>
      <c r="BN9" s="198"/>
      <c r="BO9" s="198"/>
      <c r="BP9" s="198"/>
      <c r="BQ9" s="207">
        <v>3</v>
      </c>
      <c r="BR9" s="208"/>
      <c r="BS9" s="752" t="s">
        <v>513</v>
      </c>
      <c r="BT9" s="753" t="s">
        <v>513</v>
      </c>
      <c r="BU9" s="753" t="s">
        <v>513</v>
      </c>
      <c r="BV9" s="753" t="s">
        <v>513</v>
      </c>
      <c r="BW9" s="753" t="s">
        <v>513</v>
      </c>
      <c r="BX9" s="753" t="s">
        <v>513</v>
      </c>
      <c r="BY9" s="753" t="s">
        <v>513</v>
      </c>
      <c r="BZ9" s="753" t="s">
        <v>513</v>
      </c>
      <c r="CA9" s="753" t="s">
        <v>513</v>
      </c>
      <c r="CB9" s="753" t="s">
        <v>513</v>
      </c>
      <c r="CC9" s="753" t="s">
        <v>513</v>
      </c>
      <c r="CD9" s="753" t="s">
        <v>513</v>
      </c>
      <c r="CE9" s="753" t="s">
        <v>513</v>
      </c>
      <c r="CF9" s="753" t="s">
        <v>513</v>
      </c>
      <c r="CG9" s="754" t="s">
        <v>513</v>
      </c>
      <c r="CH9" s="769">
        <v>-29</v>
      </c>
      <c r="CI9" s="770"/>
      <c r="CJ9" s="770"/>
      <c r="CK9" s="770"/>
      <c r="CL9" s="771"/>
      <c r="CM9" s="769">
        <v>1530</v>
      </c>
      <c r="CN9" s="770"/>
      <c r="CO9" s="770"/>
      <c r="CP9" s="770"/>
      <c r="CQ9" s="771"/>
      <c r="CR9" s="769">
        <v>1320</v>
      </c>
      <c r="CS9" s="770"/>
      <c r="CT9" s="770"/>
      <c r="CU9" s="770"/>
      <c r="CV9" s="771"/>
      <c r="CW9" s="769">
        <v>250</v>
      </c>
      <c r="CX9" s="770"/>
      <c r="CY9" s="770"/>
      <c r="CZ9" s="770"/>
      <c r="DA9" s="771"/>
      <c r="DB9" s="769" t="s">
        <v>560</v>
      </c>
      <c r="DC9" s="770"/>
      <c r="DD9" s="770"/>
      <c r="DE9" s="770"/>
      <c r="DF9" s="771"/>
      <c r="DG9" s="769" t="s">
        <v>560</v>
      </c>
      <c r="DH9" s="770"/>
      <c r="DI9" s="770"/>
      <c r="DJ9" s="770"/>
      <c r="DK9" s="771"/>
      <c r="DL9" s="769" t="s">
        <v>560</v>
      </c>
      <c r="DM9" s="770"/>
      <c r="DN9" s="770"/>
      <c r="DO9" s="770"/>
      <c r="DP9" s="771"/>
      <c r="DQ9" s="769" t="s">
        <v>560</v>
      </c>
      <c r="DR9" s="770"/>
      <c r="DS9" s="770"/>
      <c r="DT9" s="770"/>
      <c r="DU9" s="771"/>
      <c r="DV9" s="772"/>
      <c r="DW9" s="773"/>
      <c r="DX9" s="773"/>
      <c r="DY9" s="773"/>
      <c r="DZ9" s="774"/>
      <c r="EA9" s="199"/>
    </row>
    <row r="10" spans="1:131" s="200" customFormat="1" ht="26.25" customHeight="1">
      <c r="A10" s="206">
        <v>4</v>
      </c>
      <c r="B10" s="775" t="s">
        <v>553</v>
      </c>
      <c r="C10" s="776"/>
      <c r="D10" s="776"/>
      <c r="E10" s="776"/>
      <c r="F10" s="776"/>
      <c r="G10" s="776"/>
      <c r="H10" s="776"/>
      <c r="I10" s="776"/>
      <c r="J10" s="776"/>
      <c r="K10" s="776"/>
      <c r="L10" s="776"/>
      <c r="M10" s="776"/>
      <c r="N10" s="776"/>
      <c r="O10" s="776"/>
      <c r="P10" s="777"/>
      <c r="Q10" s="778">
        <v>1343</v>
      </c>
      <c r="R10" s="779"/>
      <c r="S10" s="779"/>
      <c r="T10" s="779"/>
      <c r="U10" s="780"/>
      <c r="V10" s="781">
        <v>1343</v>
      </c>
      <c r="W10" s="782"/>
      <c r="X10" s="782"/>
      <c r="Y10" s="782"/>
      <c r="Z10" s="783"/>
      <c r="AA10" s="781">
        <f t="shared" si="0"/>
        <v>0</v>
      </c>
      <c r="AB10" s="782"/>
      <c r="AC10" s="782"/>
      <c r="AD10" s="782"/>
      <c r="AE10" s="784"/>
      <c r="AF10" s="785" t="s">
        <v>446</v>
      </c>
      <c r="AG10" s="782"/>
      <c r="AH10" s="782"/>
      <c r="AI10" s="782"/>
      <c r="AJ10" s="784"/>
      <c r="AK10" s="786" t="s">
        <v>551</v>
      </c>
      <c r="AL10" s="787"/>
      <c r="AM10" s="787"/>
      <c r="AN10" s="787"/>
      <c r="AO10" s="788"/>
      <c r="AP10" s="789" t="s">
        <v>551</v>
      </c>
      <c r="AQ10" s="787"/>
      <c r="AR10" s="787"/>
      <c r="AS10" s="787"/>
      <c r="AT10" s="788"/>
      <c r="AU10" s="749"/>
      <c r="AV10" s="750"/>
      <c r="AW10" s="750"/>
      <c r="AX10" s="750"/>
      <c r="AY10" s="751"/>
      <c r="AZ10" s="197"/>
      <c r="BA10" s="197"/>
      <c r="BB10" s="197"/>
      <c r="BC10" s="197"/>
      <c r="BD10" s="197"/>
      <c r="BE10" s="198"/>
      <c r="BF10" s="198"/>
      <c r="BG10" s="198"/>
      <c r="BH10" s="198"/>
      <c r="BI10" s="198"/>
      <c r="BJ10" s="198"/>
      <c r="BK10" s="198"/>
      <c r="BL10" s="198"/>
      <c r="BM10" s="198"/>
      <c r="BN10" s="198"/>
      <c r="BO10" s="198"/>
      <c r="BP10" s="198"/>
      <c r="BQ10" s="207">
        <v>4</v>
      </c>
      <c r="BR10" s="208"/>
      <c r="BS10" s="752" t="s">
        <v>514</v>
      </c>
      <c r="BT10" s="753" t="s">
        <v>514</v>
      </c>
      <c r="BU10" s="753" t="s">
        <v>514</v>
      </c>
      <c r="BV10" s="753" t="s">
        <v>514</v>
      </c>
      <c r="BW10" s="753" t="s">
        <v>514</v>
      </c>
      <c r="BX10" s="753" t="s">
        <v>514</v>
      </c>
      <c r="BY10" s="753" t="s">
        <v>514</v>
      </c>
      <c r="BZ10" s="753" t="s">
        <v>514</v>
      </c>
      <c r="CA10" s="753" t="s">
        <v>514</v>
      </c>
      <c r="CB10" s="753" t="s">
        <v>514</v>
      </c>
      <c r="CC10" s="753" t="s">
        <v>514</v>
      </c>
      <c r="CD10" s="753" t="s">
        <v>514</v>
      </c>
      <c r="CE10" s="753" t="s">
        <v>514</v>
      </c>
      <c r="CF10" s="753" t="s">
        <v>514</v>
      </c>
      <c r="CG10" s="754" t="s">
        <v>514</v>
      </c>
      <c r="CH10" s="769">
        <v>0</v>
      </c>
      <c r="CI10" s="770"/>
      <c r="CJ10" s="770"/>
      <c r="CK10" s="770"/>
      <c r="CL10" s="771"/>
      <c r="CM10" s="769">
        <v>968</v>
      </c>
      <c r="CN10" s="770"/>
      <c r="CO10" s="770"/>
      <c r="CP10" s="770"/>
      <c r="CQ10" s="771"/>
      <c r="CR10" s="769">
        <v>797</v>
      </c>
      <c r="CS10" s="770"/>
      <c r="CT10" s="770"/>
      <c r="CU10" s="770"/>
      <c r="CV10" s="771"/>
      <c r="CW10" s="769">
        <v>2</v>
      </c>
      <c r="CX10" s="770"/>
      <c r="CY10" s="770"/>
      <c r="CZ10" s="770"/>
      <c r="DA10" s="771"/>
      <c r="DB10" s="769" t="s">
        <v>560</v>
      </c>
      <c r="DC10" s="770"/>
      <c r="DD10" s="770"/>
      <c r="DE10" s="770"/>
      <c r="DF10" s="771"/>
      <c r="DG10" s="769" t="s">
        <v>560</v>
      </c>
      <c r="DH10" s="770"/>
      <c r="DI10" s="770"/>
      <c r="DJ10" s="770"/>
      <c r="DK10" s="771"/>
      <c r="DL10" s="769" t="s">
        <v>560</v>
      </c>
      <c r="DM10" s="770"/>
      <c r="DN10" s="770"/>
      <c r="DO10" s="770"/>
      <c r="DP10" s="771"/>
      <c r="DQ10" s="769" t="s">
        <v>560</v>
      </c>
      <c r="DR10" s="770"/>
      <c r="DS10" s="770"/>
      <c r="DT10" s="770"/>
      <c r="DU10" s="771"/>
      <c r="DV10" s="772"/>
      <c r="DW10" s="773"/>
      <c r="DX10" s="773"/>
      <c r="DY10" s="773"/>
      <c r="DZ10" s="774"/>
      <c r="EA10" s="199"/>
    </row>
    <row r="11" spans="1:131" s="200" customFormat="1" ht="26.25" customHeight="1">
      <c r="A11" s="206">
        <v>5</v>
      </c>
      <c r="B11" s="775" t="s">
        <v>554</v>
      </c>
      <c r="C11" s="776"/>
      <c r="D11" s="776"/>
      <c r="E11" s="776"/>
      <c r="F11" s="776"/>
      <c r="G11" s="776"/>
      <c r="H11" s="776"/>
      <c r="I11" s="776"/>
      <c r="J11" s="776"/>
      <c r="K11" s="776"/>
      <c r="L11" s="776"/>
      <c r="M11" s="776"/>
      <c r="N11" s="776"/>
      <c r="O11" s="776"/>
      <c r="P11" s="777"/>
      <c r="Q11" s="778">
        <v>275</v>
      </c>
      <c r="R11" s="779"/>
      <c r="S11" s="779"/>
      <c r="T11" s="779"/>
      <c r="U11" s="780"/>
      <c r="V11" s="781">
        <v>0</v>
      </c>
      <c r="W11" s="782"/>
      <c r="X11" s="782"/>
      <c r="Y11" s="782"/>
      <c r="Z11" s="783"/>
      <c r="AA11" s="781">
        <f t="shared" si="0"/>
        <v>275</v>
      </c>
      <c r="AB11" s="782"/>
      <c r="AC11" s="782"/>
      <c r="AD11" s="782"/>
      <c r="AE11" s="784"/>
      <c r="AF11" s="785">
        <v>235</v>
      </c>
      <c r="AG11" s="782"/>
      <c r="AH11" s="782"/>
      <c r="AI11" s="782"/>
      <c r="AJ11" s="784"/>
      <c r="AK11" s="786" t="s">
        <v>551</v>
      </c>
      <c r="AL11" s="787"/>
      <c r="AM11" s="787"/>
      <c r="AN11" s="787"/>
      <c r="AO11" s="788"/>
      <c r="AP11" s="789" t="s">
        <v>551</v>
      </c>
      <c r="AQ11" s="787"/>
      <c r="AR11" s="787"/>
      <c r="AS11" s="787"/>
      <c r="AT11" s="788"/>
      <c r="AU11" s="749"/>
      <c r="AV11" s="750"/>
      <c r="AW11" s="750"/>
      <c r="AX11" s="750"/>
      <c r="AY11" s="751"/>
      <c r="AZ11" s="197"/>
      <c r="BA11" s="197"/>
      <c r="BB11" s="197"/>
      <c r="BC11" s="197"/>
      <c r="BD11" s="197"/>
      <c r="BE11" s="198"/>
      <c r="BF11" s="198"/>
      <c r="BG11" s="198"/>
      <c r="BH11" s="198"/>
      <c r="BI11" s="198"/>
      <c r="BJ11" s="198"/>
      <c r="BK11" s="198"/>
      <c r="BL11" s="198"/>
      <c r="BM11" s="198"/>
      <c r="BN11" s="198"/>
      <c r="BO11" s="198"/>
      <c r="BP11" s="198"/>
      <c r="BQ11" s="207">
        <v>5</v>
      </c>
      <c r="BR11" s="208"/>
      <c r="BS11" s="752" t="s">
        <v>515</v>
      </c>
      <c r="BT11" s="753" t="s">
        <v>515</v>
      </c>
      <c r="BU11" s="753" t="s">
        <v>515</v>
      </c>
      <c r="BV11" s="753" t="s">
        <v>515</v>
      </c>
      <c r="BW11" s="753" t="s">
        <v>515</v>
      </c>
      <c r="BX11" s="753" t="s">
        <v>515</v>
      </c>
      <c r="BY11" s="753" t="s">
        <v>515</v>
      </c>
      <c r="BZ11" s="753" t="s">
        <v>515</v>
      </c>
      <c r="CA11" s="753" t="s">
        <v>515</v>
      </c>
      <c r="CB11" s="753" t="s">
        <v>515</v>
      </c>
      <c r="CC11" s="753" t="s">
        <v>515</v>
      </c>
      <c r="CD11" s="753" t="s">
        <v>515</v>
      </c>
      <c r="CE11" s="753" t="s">
        <v>515</v>
      </c>
      <c r="CF11" s="753" t="s">
        <v>515</v>
      </c>
      <c r="CG11" s="754" t="s">
        <v>515</v>
      </c>
      <c r="CH11" s="769">
        <v>4</v>
      </c>
      <c r="CI11" s="770"/>
      <c r="CJ11" s="770"/>
      <c r="CK11" s="770"/>
      <c r="CL11" s="771"/>
      <c r="CM11" s="769">
        <v>93</v>
      </c>
      <c r="CN11" s="770"/>
      <c r="CO11" s="770"/>
      <c r="CP11" s="770"/>
      <c r="CQ11" s="771"/>
      <c r="CR11" s="769">
        <v>50</v>
      </c>
      <c r="CS11" s="770"/>
      <c r="CT11" s="770"/>
      <c r="CU11" s="770"/>
      <c r="CV11" s="771"/>
      <c r="CW11" s="769">
        <v>2</v>
      </c>
      <c r="CX11" s="770"/>
      <c r="CY11" s="770"/>
      <c r="CZ11" s="770"/>
      <c r="DA11" s="771"/>
      <c r="DB11" s="769" t="s">
        <v>560</v>
      </c>
      <c r="DC11" s="770"/>
      <c r="DD11" s="770"/>
      <c r="DE11" s="770"/>
      <c r="DF11" s="771"/>
      <c r="DG11" s="769" t="s">
        <v>560</v>
      </c>
      <c r="DH11" s="770"/>
      <c r="DI11" s="770"/>
      <c r="DJ11" s="770"/>
      <c r="DK11" s="771"/>
      <c r="DL11" s="769" t="s">
        <v>560</v>
      </c>
      <c r="DM11" s="770"/>
      <c r="DN11" s="770"/>
      <c r="DO11" s="770"/>
      <c r="DP11" s="771"/>
      <c r="DQ11" s="769" t="s">
        <v>560</v>
      </c>
      <c r="DR11" s="770"/>
      <c r="DS11" s="770"/>
      <c r="DT11" s="770"/>
      <c r="DU11" s="771"/>
      <c r="DV11" s="772"/>
      <c r="DW11" s="773"/>
      <c r="DX11" s="773"/>
      <c r="DY11" s="773"/>
      <c r="DZ11" s="774"/>
      <c r="EA11" s="199"/>
    </row>
    <row r="12" spans="1:131" s="200" customFormat="1" ht="26.25" customHeight="1">
      <c r="A12" s="206">
        <v>6</v>
      </c>
      <c r="B12" s="775" t="s">
        <v>555</v>
      </c>
      <c r="C12" s="776"/>
      <c r="D12" s="776"/>
      <c r="E12" s="776"/>
      <c r="F12" s="776"/>
      <c r="G12" s="776"/>
      <c r="H12" s="776"/>
      <c r="I12" s="776"/>
      <c r="J12" s="776"/>
      <c r="K12" s="776"/>
      <c r="L12" s="776"/>
      <c r="M12" s="776"/>
      <c r="N12" s="776"/>
      <c r="O12" s="776"/>
      <c r="P12" s="777"/>
      <c r="Q12" s="778">
        <v>673</v>
      </c>
      <c r="R12" s="779"/>
      <c r="S12" s="779"/>
      <c r="T12" s="779"/>
      <c r="U12" s="780"/>
      <c r="V12" s="781">
        <v>629</v>
      </c>
      <c r="W12" s="782"/>
      <c r="X12" s="782"/>
      <c r="Y12" s="782"/>
      <c r="Z12" s="783"/>
      <c r="AA12" s="781">
        <f t="shared" si="0"/>
        <v>44</v>
      </c>
      <c r="AB12" s="782"/>
      <c r="AC12" s="782"/>
      <c r="AD12" s="782"/>
      <c r="AE12" s="784"/>
      <c r="AF12" s="785">
        <v>20</v>
      </c>
      <c r="AG12" s="782"/>
      <c r="AH12" s="782"/>
      <c r="AI12" s="782"/>
      <c r="AJ12" s="784"/>
      <c r="AK12" s="786">
        <v>62</v>
      </c>
      <c r="AL12" s="787"/>
      <c r="AM12" s="787"/>
      <c r="AN12" s="787"/>
      <c r="AO12" s="788"/>
      <c r="AP12" s="789">
        <v>3438</v>
      </c>
      <c r="AQ12" s="787"/>
      <c r="AR12" s="787"/>
      <c r="AS12" s="787"/>
      <c r="AT12" s="788"/>
      <c r="AU12" s="749"/>
      <c r="AV12" s="750"/>
      <c r="AW12" s="750"/>
      <c r="AX12" s="750"/>
      <c r="AY12" s="751"/>
      <c r="AZ12" s="197"/>
      <c r="BA12" s="197"/>
      <c r="BB12" s="197"/>
      <c r="BC12" s="197"/>
      <c r="BD12" s="197"/>
      <c r="BE12" s="198"/>
      <c r="BF12" s="198"/>
      <c r="BG12" s="198"/>
      <c r="BH12" s="198"/>
      <c r="BI12" s="198"/>
      <c r="BJ12" s="198"/>
      <c r="BK12" s="198"/>
      <c r="BL12" s="198"/>
      <c r="BM12" s="198"/>
      <c r="BN12" s="198"/>
      <c r="BO12" s="198"/>
      <c r="BP12" s="198"/>
      <c r="BQ12" s="207">
        <v>6</v>
      </c>
      <c r="BR12" s="208"/>
      <c r="BS12" s="752" t="s">
        <v>516</v>
      </c>
      <c r="BT12" s="753" t="s">
        <v>516</v>
      </c>
      <c r="BU12" s="753" t="s">
        <v>516</v>
      </c>
      <c r="BV12" s="753" t="s">
        <v>516</v>
      </c>
      <c r="BW12" s="753" t="s">
        <v>516</v>
      </c>
      <c r="BX12" s="753" t="s">
        <v>516</v>
      </c>
      <c r="BY12" s="753" t="s">
        <v>516</v>
      </c>
      <c r="BZ12" s="753" t="s">
        <v>516</v>
      </c>
      <c r="CA12" s="753" t="s">
        <v>516</v>
      </c>
      <c r="CB12" s="753" t="s">
        <v>516</v>
      </c>
      <c r="CC12" s="753" t="s">
        <v>516</v>
      </c>
      <c r="CD12" s="753" t="s">
        <v>516</v>
      </c>
      <c r="CE12" s="753" t="s">
        <v>516</v>
      </c>
      <c r="CF12" s="753" t="s">
        <v>516</v>
      </c>
      <c r="CG12" s="754" t="s">
        <v>516</v>
      </c>
      <c r="CH12" s="769">
        <v>-4</v>
      </c>
      <c r="CI12" s="770"/>
      <c r="CJ12" s="770"/>
      <c r="CK12" s="770"/>
      <c r="CL12" s="771"/>
      <c r="CM12" s="769">
        <v>1056</v>
      </c>
      <c r="CN12" s="770"/>
      <c r="CO12" s="770"/>
      <c r="CP12" s="770"/>
      <c r="CQ12" s="771"/>
      <c r="CR12" s="769">
        <v>84</v>
      </c>
      <c r="CS12" s="770"/>
      <c r="CT12" s="770"/>
      <c r="CU12" s="770"/>
      <c r="CV12" s="771"/>
      <c r="CW12" s="769">
        <v>105</v>
      </c>
      <c r="CX12" s="770"/>
      <c r="CY12" s="770"/>
      <c r="CZ12" s="770"/>
      <c r="DA12" s="771"/>
      <c r="DB12" s="769" t="s">
        <v>560</v>
      </c>
      <c r="DC12" s="770"/>
      <c r="DD12" s="770"/>
      <c r="DE12" s="770"/>
      <c r="DF12" s="771"/>
      <c r="DG12" s="769" t="s">
        <v>560</v>
      </c>
      <c r="DH12" s="770"/>
      <c r="DI12" s="770"/>
      <c r="DJ12" s="770"/>
      <c r="DK12" s="771"/>
      <c r="DL12" s="769" t="s">
        <v>560</v>
      </c>
      <c r="DM12" s="770"/>
      <c r="DN12" s="770"/>
      <c r="DO12" s="770"/>
      <c r="DP12" s="771"/>
      <c r="DQ12" s="769" t="s">
        <v>560</v>
      </c>
      <c r="DR12" s="770"/>
      <c r="DS12" s="770"/>
      <c r="DT12" s="770"/>
      <c r="DU12" s="771"/>
      <c r="DV12" s="772"/>
      <c r="DW12" s="773"/>
      <c r="DX12" s="773"/>
      <c r="DY12" s="773"/>
      <c r="DZ12" s="774"/>
      <c r="EA12" s="199"/>
    </row>
    <row r="13" spans="1:131" s="200" customFormat="1" ht="26.25" customHeight="1">
      <c r="A13" s="206">
        <v>7</v>
      </c>
      <c r="B13" s="775" t="s">
        <v>556</v>
      </c>
      <c r="C13" s="776"/>
      <c r="D13" s="776"/>
      <c r="E13" s="776"/>
      <c r="F13" s="776"/>
      <c r="G13" s="776"/>
      <c r="H13" s="776"/>
      <c r="I13" s="776"/>
      <c r="J13" s="776"/>
      <c r="K13" s="776"/>
      <c r="L13" s="776"/>
      <c r="M13" s="776"/>
      <c r="N13" s="776"/>
      <c r="O13" s="776"/>
      <c r="P13" s="777"/>
      <c r="Q13" s="778">
        <v>652</v>
      </c>
      <c r="R13" s="779"/>
      <c r="S13" s="779"/>
      <c r="T13" s="779"/>
      <c r="U13" s="780"/>
      <c r="V13" s="781">
        <v>652</v>
      </c>
      <c r="W13" s="782"/>
      <c r="X13" s="782"/>
      <c r="Y13" s="782"/>
      <c r="Z13" s="783"/>
      <c r="AA13" s="781">
        <f t="shared" si="0"/>
        <v>0</v>
      </c>
      <c r="AB13" s="782"/>
      <c r="AC13" s="782"/>
      <c r="AD13" s="782"/>
      <c r="AE13" s="784"/>
      <c r="AF13" s="785" t="s">
        <v>446</v>
      </c>
      <c r="AG13" s="782"/>
      <c r="AH13" s="782"/>
      <c r="AI13" s="782"/>
      <c r="AJ13" s="784"/>
      <c r="AK13" s="786">
        <v>127</v>
      </c>
      <c r="AL13" s="787"/>
      <c r="AM13" s="787"/>
      <c r="AN13" s="787"/>
      <c r="AO13" s="788"/>
      <c r="AP13" s="789" t="s">
        <v>446</v>
      </c>
      <c r="AQ13" s="787"/>
      <c r="AR13" s="787"/>
      <c r="AS13" s="787"/>
      <c r="AT13" s="788"/>
      <c r="AU13" s="749"/>
      <c r="AV13" s="750"/>
      <c r="AW13" s="750"/>
      <c r="AX13" s="750"/>
      <c r="AY13" s="751"/>
      <c r="AZ13" s="197"/>
      <c r="BA13" s="197"/>
      <c r="BB13" s="197"/>
      <c r="BC13" s="197"/>
      <c r="BD13" s="197"/>
      <c r="BE13" s="198"/>
      <c r="BF13" s="198"/>
      <c r="BG13" s="198"/>
      <c r="BH13" s="198"/>
      <c r="BI13" s="198"/>
      <c r="BJ13" s="198"/>
      <c r="BK13" s="198"/>
      <c r="BL13" s="198"/>
      <c r="BM13" s="198"/>
      <c r="BN13" s="198"/>
      <c r="BO13" s="198"/>
      <c r="BP13" s="198"/>
      <c r="BQ13" s="207">
        <v>7</v>
      </c>
      <c r="BR13" s="208"/>
      <c r="BS13" s="752" t="s">
        <v>517</v>
      </c>
      <c r="BT13" s="753" t="s">
        <v>517</v>
      </c>
      <c r="BU13" s="753" t="s">
        <v>517</v>
      </c>
      <c r="BV13" s="753" t="s">
        <v>517</v>
      </c>
      <c r="BW13" s="753" t="s">
        <v>517</v>
      </c>
      <c r="BX13" s="753" t="s">
        <v>517</v>
      </c>
      <c r="BY13" s="753" t="s">
        <v>517</v>
      </c>
      <c r="BZ13" s="753" t="s">
        <v>517</v>
      </c>
      <c r="CA13" s="753" t="s">
        <v>517</v>
      </c>
      <c r="CB13" s="753" t="s">
        <v>517</v>
      </c>
      <c r="CC13" s="753" t="s">
        <v>517</v>
      </c>
      <c r="CD13" s="753" t="s">
        <v>517</v>
      </c>
      <c r="CE13" s="753" t="s">
        <v>517</v>
      </c>
      <c r="CF13" s="753" t="s">
        <v>517</v>
      </c>
      <c r="CG13" s="754" t="s">
        <v>517</v>
      </c>
      <c r="CH13" s="769">
        <v>0</v>
      </c>
      <c r="CI13" s="770"/>
      <c r="CJ13" s="770"/>
      <c r="CK13" s="770"/>
      <c r="CL13" s="771"/>
      <c r="CM13" s="769">
        <v>359</v>
      </c>
      <c r="CN13" s="770"/>
      <c r="CO13" s="770"/>
      <c r="CP13" s="770"/>
      <c r="CQ13" s="771"/>
      <c r="CR13" s="769">
        <v>245</v>
      </c>
      <c r="CS13" s="770"/>
      <c r="CT13" s="770"/>
      <c r="CU13" s="770"/>
      <c r="CV13" s="771"/>
      <c r="CW13" s="769">
        <v>120</v>
      </c>
      <c r="CX13" s="770"/>
      <c r="CY13" s="770"/>
      <c r="CZ13" s="770"/>
      <c r="DA13" s="771"/>
      <c r="DB13" s="769" t="s">
        <v>560</v>
      </c>
      <c r="DC13" s="770"/>
      <c r="DD13" s="770"/>
      <c r="DE13" s="770"/>
      <c r="DF13" s="771"/>
      <c r="DG13" s="769" t="s">
        <v>560</v>
      </c>
      <c r="DH13" s="770"/>
      <c r="DI13" s="770"/>
      <c r="DJ13" s="770"/>
      <c r="DK13" s="771"/>
      <c r="DL13" s="769" t="s">
        <v>560</v>
      </c>
      <c r="DM13" s="770"/>
      <c r="DN13" s="770"/>
      <c r="DO13" s="770"/>
      <c r="DP13" s="771"/>
      <c r="DQ13" s="769" t="s">
        <v>560</v>
      </c>
      <c r="DR13" s="770"/>
      <c r="DS13" s="770"/>
      <c r="DT13" s="770"/>
      <c r="DU13" s="771"/>
      <c r="DV13" s="772"/>
      <c r="DW13" s="773"/>
      <c r="DX13" s="773"/>
      <c r="DY13" s="773"/>
      <c r="DZ13" s="774"/>
      <c r="EA13" s="199"/>
    </row>
    <row r="14" spans="1:131" s="200" customFormat="1" ht="26.25" customHeight="1">
      <c r="A14" s="206">
        <v>8</v>
      </c>
      <c r="B14" s="775" t="s">
        <v>501</v>
      </c>
      <c r="C14" s="776"/>
      <c r="D14" s="776"/>
      <c r="E14" s="776"/>
      <c r="F14" s="776"/>
      <c r="G14" s="776"/>
      <c r="H14" s="776"/>
      <c r="I14" s="776"/>
      <c r="J14" s="776"/>
      <c r="K14" s="776"/>
      <c r="L14" s="776"/>
      <c r="M14" s="776"/>
      <c r="N14" s="776"/>
      <c r="O14" s="776"/>
      <c r="P14" s="777"/>
      <c r="Q14" s="778">
        <v>7764</v>
      </c>
      <c r="R14" s="779"/>
      <c r="S14" s="779"/>
      <c r="T14" s="779"/>
      <c r="U14" s="780"/>
      <c r="V14" s="781">
        <v>7175</v>
      </c>
      <c r="W14" s="782"/>
      <c r="X14" s="782"/>
      <c r="Y14" s="782"/>
      <c r="Z14" s="783"/>
      <c r="AA14" s="781">
        <f t="shared" si="0"/>
        <v>589</v>
      </c>
      <c r="AB14" s="782"/>
      <c r="AC14" s="782"/>
      <c r="AD14" s="782"/>
      <c r="AE14" s="784"/>
      <c r="AF14" s="785">
        <v>532</v>
      </c>
      <c r="AG14" s="782"/>
      <c r="AH14" s="782"/>
      <c r="AI14" s="782"/>
      <c r="AJ14" s="784"/>
      <c r="AK14" s="786">
        <v>11</v>
      </c>
      <c r="AL14" s="787"/>
      <c r="AM14" s="787"/>
      <c r="AN14" s="787"/>
      <c r="AO14" s="788"/>
      <c r="AP14" s="789">
        <v>16536</v>
      </c>
      <c r="AQ14" s="787"/>
      <c r="AR14" s="787"/>
      <c r="AS14" s="787"/>
      <c r="AT14" s="788"/>
      <c r="AU14" s="749"/>
      <c r="AV14" s="750"/>
      <c r="AW14" s="750"/>
      <c r="AX14" s="750"/>
      <c r="AY14" s="751"/>
      <c r="AZ14" s="197"/>
      <c r="BA14" s="197"/>
      <c r="BB14" s="197"/>
      <c r="BC14" s="197"/>
      <c r="BD14" s="197"/>
      <c r="BE14" s="198"/>
      <c r="BF14" s="198"/>
      <c r="BG14" s="198"/>
      <c r="BH14" s="198"/>
      <c r="BI14" s="198"/>
      <c r="BJ14" s="198"/>
      <c r="BK14" s="198"/>
      <c r="BL14" s="198"/>
      <c r="BM14" s="198"/>
      <c r="BN14" s="198"/>
      <c r="BO14" s="198"/>
      <c r="BP14" s="198"/>
      <c r="BQ14" s="207">
        <v>8</v>
      </c>
      <c r="BR14" s="208"/>
      <c r="BS14" s="752" t="s">
        <v>518</v>
      </c>
      <c r="BT14" s="753" t="s">
        <v>518</v>
      </c>
      <c r="BU14" s="753" t="s">
        <v>518</v>
      </c>
      <c r="BV14" s="753" t="s">
        <v>518</v>
      </c>
      <c r="BW14" s="753" t="s">
        <v>518</v>
      </c>
      <c r="BX14" s="753" t="s">
        <v>518</v>
      </c>
      <c r="BY14" s="753" t="s">
        <v>518</v>
      </c>
      <c r="BZ14" s="753" t="s">
        <v>518</v>
      </c>
      <c r="CA14" s="753" t="s">
        <v>518</v>
      </c>
      <c r="CB14" s="753" t="s">
        <v>518</v>
      </c>
      <c r="CC14" s="753" t="s">
        <v>518</v>
      </c>
      <c r="CD14" s="753" t="s">
        <v>518</v>
      </c>
      <c r="CE14" s="753" t="s">
        <v>518</v>
      </c>
      <c r="CF14" s="753" t="s">
        <v>518</v>
      </c>
      <c r="CG14" s="754" t="s">
        <v>518</v>
      </c>
      <c r="CH14" s="769">
        <v>4</v>
      </c>
      <c r="CI14" s="770"/>
      <c r="CJ14" s="770"/>
      <c r="CK14" s="770"/>
      <c r="CL14" s="771"/>
      <c r="CM14" s="769">
        <v>122</v>
      </c>
      <c r="CN14" s="770"/>
      <c r="CO14" s="770"/>
      <c r="CP14" s="770"/>
      <c r="CQ14" s="771"/>
      <c r="CR14" s="769">
        <v>20</v>
      </c>
      <c r="CS14" s="770"/>
      <c r="CT14" s="770"/>
      <c r="CU14" s="770"/>
      <c r="CV14" s="771"/>
      <c r="CW14" s="769">
        <v>2</v>
      </c>
      <c r="CX14" s="770"/>
      <c r="CY14" s="770"/>
      <c r="CZ14" s="770"/>
      <c r="DA14" s="771"/>
      <c r="DB14" s="769" t="s">
        <v>560</v>
      </c>
      <c r="DC14" s="770"/>
      <c r="DD14" s="770"/>
      <c r="DE14" s="770"/>
      <c r="DF14" s="771"/>
      <c r="DG14" s="769" t="s">
        <v>560</v>
      </c>
      <c r="DH14" s="770"/>
      <c r="DI14" s="770"/>
      <c r="DJ14" s="770"/>
      <c r="DK14" s="771"/>
      <c r="DL14" s="769" t="s">
        <v>560</v>
      </c>
      <c r="DM14" s="770"/>
      <c r="DN14" s="770"/>
      <c r="DO14" s="770"/>
      <c r="DP14" s="771"/>
      <c r="DQ14" s="769" t="s">
        <v>560</v>
      </c>
      <c r="DR14" s="770"/>
      <c r="DS14" s="770"/>
      <c r="DT14" s="770"/>
      <c r="DU14" s="771"/>
      <c r="DV14" s="772"/>
      <c r="DW14" s="773"/>
      <c r="DX14" s="773"/>
      <c r="DY14" s="773"/>
      <c r="DZ14" s="774"/>
      <c r="EA14" s="199"/>
    </row>
    <row r="15" spans="1:131" s="200" customFormat="1" ht="26.25" customHeight="1">
      <c r="A15" s="206">
        <v>9</v>
      </c>
      <c r="B15" s="775" t="s">
        <v>557</v>
      </c>
      <c r="C15" s="776"/>
      <c r="D15" s="776"/>
      <c r="E15" s="776"/>
      <c r="F15" s="776"/>
      <c r="G15" s="776"/>
      <c r="H15" s="776"/>
      <c r="I15" s="776"/>
      <c r="J15" s="776"/>
      <c r="K15" s="776"/>
      <c r="L15" s="776"/>
      <c r="M15" s="776"/>
      <c r="N15" s="776"/>
      <c r="O15" s="776"/>
      <c r="P15" s="777"/>
      <c r="Q15" s="778">
        <v>214</v>
      </c>
      <c r="R15" s="779"/>
      <c r="S15" s="779"/>
      <c r="T15" s="779"/>
      <c r="U15" s="780"/>
      <c r="V15" s="781">
        <v>1</v>
      </c>
      <c r="W15" s="782"/>
      <c r="X15" s="782"/>
      <c r="Y15" s="782"/>
      <c r="Z15" s="783"/>
      <c r="AA15" s="781">
        <f t="shared" si="0"/>
        <v>213</v>
      </c>
      <c r="AB15" s="782"/>
      <c r="AC15" s="782"/>
      <c r="AD15" s="782"/>
      <c r="AE15" s="784"/>
      <c r="AF15" s="785">
        <v>149</v>
      </c>
      <c r="AG15" s="782"/>
      <c r="AH15" s="782"/>
      <c r="AI15" s="782"/>
      <c r="AJ15" s="784"/>
      <c r="AK15" s="786" t="s">
        <v>551</v>
      </c>
      <c r="AL15" s="787"/>
      <c r="AM15" s="787"/>
      <c r="AN15" s="787"/>
      <c r="AO15" s="788"/>
      <c r="AP15" s="789" t="s">
        <v>551</v>
      </c>
      <c r="AQ15" s="787"/>
      <c r="AR15" s="787"/>
      <c r="AS15" s="787"/>
      <c r="AT15" s="788"/>
      <c r="AU15" s="749"/>
      <c r="AV15" s="750"/>
      <c r="AW15" s="750"/>
      <c r="AX15" s="750"/>
      <c r="AY15" s="751"/>
      <c r="AZ15" s="197"/>
      <c r="BA15" s="197"/>
      <c r="BB15" s="197"/>
      <c r="BC15" s="197"/>
      <c r="BD15" s="197"/>
      <c r="BE15" s="198"/>
      <c r="BF15" s="198"/>
      <c r="BG15" s="198"/>
      <c r="BH15" s="198"/>
      <c r="BI15" s="198"/>
      <c r="BJ15" s="198"/>
      <c r="BK15" s="198"/>
      <c r="BL15" s="198"/>
      <c r="BM15" s="198"/>
      <c r="BN15" s="198"/>
      <c r="BO15" s="198"/>
      <c r="BP15" s="198"/>
      <c r="BQ15" s="207">
        <v>9</v>
      </c>
      <c r="BR15" s="208"/>
      <c r="BS15" s="752" t="s">
        <v>519</v>
      </c>
      <c r="BT15" s="753" t="s">
        <v>519</v>
      </c>
      <c r="BU15" s="753" t="s">
        <v>519</v>
      </c>
      <c r="BV15" s="753" t="s">
        <v>519</v>
      </c>
      <c r="BW15" s="753" t="s">
        <v>519</v>
      </c>
      <c r="BX15" s="753" t="s">
        <v>519</v>
      </c>
      <c r="BY15" s="753" t="s">
        <v>519</v>
      </c>
      <c r="BZ15" s="753" t="s">
        <v>519</v>
      </c>
      <c r="CA15" s="753" t="s">
        <v>519</v>
      </c>
      <c r="CB15" s="753" t="s">
        <v>519</v>
      </c>
      <c r="CC15" s="753" t="s">
        <v>519</v>
      </c>
      <c r="CD15" s="753" t="s">
        <v>519</v>
      </c>
      <c r="CE15" s="753" t="s">
        <v>519</v>
      </c>
      <c r="CF15" s="753" t="s">
        <v>519</v>
      </c>
      <c r="CG15" s="754" t="s">
        <v>519</v>
      </c>
      <c r="CH15" s="769">
        <v>-2</v>
      </c>
      <c r="CI15" s="770"/>
      <c r="CJ15" s="770"/>
      <c r="CK15" s="770"/>
      <c r="CL15" s="771"/>
      <c r="CM15" s="769">
        <v>325</v>
      </c>
      <c r="CN15" s="770"/>
      <c r="CO15" s="770"/>
      <c r="CP15" s="770"/>
      <c r="CQ15" s="771"/>
      <c r="CR15" s="769">
        <v>150</v>
      </c>
      <c r="CS15" s="770"/>
      <c r="CT15" s="770"/>
      <c r="CU15" s="770"/>
      <c r="CV15" s="771"/>
      <c r="CW15" s="769" t="s">
        <v>560</v>
      </c>
      <c r="CX15" s="770"/>
      <c r="CY15" s="770"/>
      <c r="CZ15" s="770"/>
      <c r="DA15" s="771"/>
      <c r="DB15" s="769" t="s">
        <v>560</v>
      </c>
      <c r="DC15" s="770"/>
      <c r="DD15" s="770"/>
      <c r="DE15" s="770"/>
      <c r="DF15" s="771"/>
      <c r="DG15" s="769" t="s">
        <v>560</v>
      </c>
      <c r="DH15" s="770"/>
      <c r="DI15" s="770"/>
      <c r="DJ15" s="770"/>
      <c r="DK15" s="771"/>
      <c r="DL15" s="769" t="s">
        <v>560</v>
      </c>
      <c r="DM15" s="770"/>
      <c r="DN15" s="770"/>
      <c r="DO15" s="770"/>
      <c r="DP15" s="771"/>
      <c r="DQ15" s="769" t="s">
        <v>560</v>
      </c>
      <c r="DR15" s="770"/>
      <c r="DS15" s="770"/>
      <c r="DT15" s="770"/>
      <c r="DU15" s="771"/>
      <c r="DV15" s="772"/>
      <c r="DW15" s="773"/>
      <c r="DX15" s="773"/>
      <c r="DY15" s="773"/>
      <c r="DZ15" s="774"/>
      <c r="EA15" s="199"/>
    </row>
    <row r="16" spans="1:131" s="200" customFormat="1" ht="26.25" customHeight="1">
      <c r="A16" s="206">
        <v>10</v>
      </c>
      <c r="B16" s="734" t="s">
        <v>558</v>
      </c>
      <c r="C16" s="735"/>
      <c r="D16" s="735"/>
      <c r="E16" s="735"/>
      <c r="F16" s="735"/>
      <c r="G16" s="735"/>
      <c r="H16" s="735"/>
      <c r="I16" s="735"/>
      <c r="J16" s="735"/>
      <c r="K16" s="735"/>
      <c r="L16" s="735"/>
      <c r="M16" s="735"/>
      <c r="N16" s="735"/>
      <c r="O16" s="735"/>
      <c r="P16" s="736"/>
      <c r="Q16" s="737">
        <v>10300</v>
      </c>
      <c r="R16" s="738"/>
      <c r="S16" s="738"/>
      <c r="T16" s="738"/>
      <c r="U16" s="739"/>
      <c r="V16" s="740">
        <v>10141</v>
      </c>
      <c r="W16" s="741"/>
      <c r="X16" s="741"/>
      <c r="Y16" s="741"/>
      <c r="Z16" s="742"/>
      <c r="AA16" s="740">
        <f t="shared" si="0"/>
        <v>159</v>
      </c>
      <c r="AB16" s="741"/>
      <c r="AC16" s="741"/>
      <c r="AD16" s="741"/>
      <c r="AE16" s="743"/>
      <c r="AF16" s="744">
        <v>124</v>
      </c>
      <c r="AG16" s="741"/>
      <c r="AH16" s="741"/>
      <c r="AI16" s="741"/>
      <c r="AJ16" s="743"/>
      <c r="AK16" s="745">
        <v>2247</v>
      </c>
      <c r="AL16" s="746"/>
      <c r="AM16" s="746"/>
      <c r="AN16" s="746"/>
      <c r="AO16" s="747"/>
      <c r="AP16" s="740">
        <v>24695</v>
      </c>
      <c r="AQ16" s="741"/>
      <c r="AR16" s="741"/>
      <c r="AS16" s="741"/>
      <c r="AT16" s="742"/>
      <c r="AU16" s="749"/>
      <c r="AV16" s="750"/>
      <c r="AW16" s="750"/>
      <c r="AX16" s="750"/>
      <c r="AY16" s="751"/>
      <c r="AZ16" s="197"/>
      <c r="BA16" s="197"/>
      <c r="BB16" s="197"/>
      <c r="BC16" s="197"/>
      <c r="BD16" s="197"/>
      <c r="BE16" s="198"/>
      <c r="BF16" s="198"/>
      <c r="BG16" s="198"/>
      <c r="BH16" s="198"/>
      <c r="BI16" s="198"/>
      <c r="BJ16" s="198"/>
      <c r="BK16" s="198"/>
      <c r="BL16" s="198"/>
      <c r="BM16" s="198"/>
      <c r="BN16" s="198"/>
      <c r="BO16" s="198"/>
      <c r="BP16" s="198"/>
      <c r="BQ16" s="207">
        <v>10</v>
      </c>
      <c r="BR16" s="208"/>
      <c r="BS16" s="752" t="s">
        <v>520</v>
      </c>
      <c r="BT16" s="753" t="s">
        <v>520</v>
      </c>
      <c r="BU16" s="753" t="s">
        <v>520</v>
      </c>
      <c r="BV16" s="753" t="s">
        <v>520</v>
      </c>
      <c r="BW16" s="753" t="s">
        <v>520</v>
      </c>
      <c r="BX16" s="753" t="s">
        <v>520</v>
      </c>
      <c r="BY16" s="753" t="s">
        <v>520</v>
      </c>
      <c r="BZ16" s="753" t="s">
        <v>520</v>
      </c>
      <c r="CA16" s="753" t="s">
        <v>520</v>
      </c>
      <c r="CB16" s="753" t="s">
        <v>520</v>
      </c>
      <c r="CC16" s="753" t="s">
        <v>520</v>
      </c>
      <c r="CD16" s="753" t="s">
        <v>520</v>
      </c>
      <c r="CE16" s="753" t="s">
        <v>520</v>
      </c>
      <c r="CF16" s="753" t="s">
        <v>520</v>
      </c>
      <c r="CG16" s="754" t="s">
        <v>520</v>
      </c>
      <c r="CH16" s="769">
        <v>-4</v>
      </c>
      <c r="CI16" s="770"/>
      <c r="CJ16" s="770"/>
      <c r="CK16" s="770"/>
      <c r="CL16" s="771"/>
      <c r="CM16" s="769">
        <v>97</v>
      </c>
      <c r="CN16" s="770"/>
      <c r="CO16" s="770"/>
      <c r="CP16" s="770"/>
      <c r="CQ16" s="771"/>
      <c r="CR16" s="769">
        <v>76</v>
      </c>
      <c r="CS16" s="770"/>
      <c r="CT16" s="770"/>
      <c r="CU16" s="770"/>
      <c r="CV16" s="771"/>
      <c r="CW16" s="769">
        <v>16</v>
      </c>
      <c r="CX16" s="770"/>
      <c r="CY16" s="770"/>
      <c r="CZ16" s="770"/>
      <c r="DA16" s="771"/>
      <c r="DB16" s="769" t="s">
        <v>560</v>
      </c>
      <c r="DC16" s="770"/>
      <c r="DD16" s="770"/>
      <c r="DE16" s="770"/>
      <c r="DF16" s="771"/>
      <c r="DG16" s="769" t="s">
        <v>560</v>
      </c>
      <c r="DH16" s="770"/>
      <c r="DI16" s="770"/>
      <c r="DJ16" s="770"/>
      <c r="DK16" s="771"/>
      <c r="DL16" s="769" t="s">
        <v>560</v>
      </c>
      <c r="DM16" s="770"/>
      <c r="DN16" s="770"/>
      <c r="DO16" s="770"/>
      <c r="DP16" s="771"/>
      <c r="DQ16" s="769" t="s">
        <v>560</v>
      </c>
      <c r="DR16" s="770"/>
      <c r="DS16" s="770"/>
      <c r="DT16" s="770"/>
      <c r="DU16" s="771"/>
      <c r="DV16" s="772"/>
      <c r="DW16" s="773"/>
      <c r="DX16" s="773"/>
      <c r="DY16" s="773"/>
      <c r="DZ16" s="774"/>
      <c r="EA16" s="199"/>
    </row>
    <row r="17" spans="1:131" s="200" customFormat="1" ht="26.25" customHeight="1">
      <c r="A17" s="206">
        <v>11</v>
      </c>
      <c r="B17" s="734" t="s">
        <v>559</v>
      </c>
      <c r="C17" s="735"/>
      <c r="D17" s="735"/>
      <c r="E17" s="735"/>
      <c r="F17" s="735"/>
      <c r="G17" s="735"/>
      <c r="H17" s="735"/>
      <c r="I17" s="735"/>
      <c r="J17" s="735"/>
      <c r="K17" s="735"/>
      <c r="L17" s="735"/>
      <c r="M17" s="735"/>
      <c r="N17" s="735"/>
      <c r="O17" s="735"/>
      <c r="P17" s="736"/>
      <c r="Q17" s="737">
        <v>1812</v>
      </c>
      <c r="R17" s="738"/>
      <c r="S17" s="738"/>
      <c r="T17" s="738"/>
      <c r="U17" s="739"/>
      <c r="V17" s="740">
        <v>1812</v>
      </c>
      <c r="W17" s="741"/>
      <c r="X17" s="741"/>
      <c r="Y17" s="741"/>
      <c r="Z17" s="742"/>
      <c r="AA17" s="740">
        <f t="shared" si="0"/>
        <v>0</v>
      </c>
      <c r="AB17" s="741"/>
      <c r="AC17" s="741"/>
      <c r="AD17" s="741"/>
      <c r="AE17" s="743"/>
      <c r="AF17" s="744" t="s">
        <v>446</v>
      </c>
      <c r="AG17" s="741"/>
      <c r="AH17" s="741"/>
      <c r="AI17" s="741"/>
      <c r="AJ17" s="743"/>
      <c r="AK17" s="745" t="s">
        <v>551</v>
      </c>
      <c r="AL17" s="746"/>
      <c r="AM17" s="746"/>
      <c r="AN17" s="746"/>
      <c r="AO17" s="747"/>
      <c r="AP17" s="748" t="s">
        <v>551</v>
      </c>
      <c r="AQ17" s="746"/>
      <c r="AR17" s="746"/>
      <c r="AS17" s="746"/>
      <c r="AT17" s="747"/>
      <c r="AU17" s="749"/>
      <c r="AV17" s="750"/>
      <c r="AW17" s="750"/>
      <c r="AX17" s="750"/>
      <c r="AY17" s="751"/>
      <c r="AZ17" s="197"/>
      <c r="BA17" s="197"/>
      <c r="BB17" s="197"/>
      <c r="BC17" s="197"/>
      <c r="BD17" s="197"/>
      <c r="BE17" s="198"/>
      <c r="BF17" s="198"/>
      <c r="BG17" s="198"/>
      <c r="BH17" s="198"/>
      <c r="BI17" s="198"/>
      <c r="BJ17" s="198"/>
      <c r="BK17" s="198"/>
      <c r="BL17" s="198"/>
      <c r="BM17" s="198"/>
      <c r="BN17" s="198"/>
      <c r="BO17" s="198"/>
      <c r="BP17" s="198"/>
      <c r="BQ17" s="207">
        <v>11</v>
      </c>
      <c r="BR17" s="208"/>
      <c r="BS17" s="752" t="s">
        <v>521</v>
      </c>
      <c r="BT17" s="753"/>
      <c r="BU17" s="753"/>
      <c r="BV17" s="753"/>
      <c r="BW17" s="753"/>
      <c r="BX17" s="753"/>
      <c r="BY17" s="753"/>
      <c r="BZ17" s="753"/>
      <c r="CA17" s="753"/>
      <c r="CB17" s="753"/>
      <c r="CC17" s="753"/>
      <c r="CD17" s="753"/>
      <c r="CE17" s="753"/>
      <c r="CF17" s="753"/>
      <c r="CG17" s="754"/>
      <c r="CH17" s="769">
        <v>-1</v>
      </c>
      <c r="CI17" s="770"/>
      <c r="CJ17" s="770"/>
      <c r="CK17" s="770"/>
      <c r="CL17" s="771"/>
      <c r="CM17" s="769">
        <v>139</v>
      </c>
      <c r="CN17" s="770"/>
      <c r="CO17" s="770"/>
      <c r="CP17" s="770"/>
      <c r="CQ17" s="771"/>
      <c r="CR17" s="769">
        <v>3</v>
      </c>
      <c r="CS17" s="770"/>
      <c r="CT17" s="770"/>
      <c r="CU17" s="770"/>
      <c r="CV17" s="771"/>
      <c r="CW17" s="769">
        <v>33</v>
      </c>
      <c r="CX17" s="770"/>
      <c r="CY17" s="770"/>
      <c r="CZ17" s="770"/>
      <c r="DA17" s="771"/>
      <c r="DB17" s="769" t="s">
        <v>560</v>
      </c>
      <c r="DC17" s="770"/>
      <c r="DD17" s="770"/>
      <c r="DE17" s="770"/>
      <c r="DF17" s="771"/>
      <c r="DG17" s="769" t="s">
        <v>560</v>
      </c>
      <c r="DH17" s="770"/>
      <c r="DI17" s="770"/>
      <c r="DJ17" s="770"/>
      <c r="DK17" s="771"/>
      <c r="DL17" s="769" t="s">
        <v>560</v>
      </c>
      <c r="DM17" s="770"/>
      <c r="DN17" s="770"/>
      <c r="DO17" s="770"/>
      <c r="DP17" s="771"/>
      <c r="DQ17" s="769" t="s">
        <v>560</v>
      </c>
      <c r="DR17" s="770"/>
      <c r="DS17" s="770"/>
      <c r="DT17" s="770"/>
      <c r="DU17" s="771"/>
      <c r="DV17" s="772"/>
      <c r="DW17" s="773"/>
      <c r="DX17" s="773"/>
      <c r="DY17" s="773"/>
      <c r="DZ17" s="774"/>
      <c r="EA17" s="199"/>
    </row>
    <row r="18" spans="1:131" s="200" customFormat="1" ht="26.25" customHeight="1">
      <c r="A18" s="206">
        <v>12</v>
      </c>
      <c r="B18" s="734"/>
      <c r="C18" s="735"/>
      <c r="D18" s="735"/>
      <c r="E18" s="735"/>
      <c r="F18" s="735"/>
      <c r="G18" s="735"/>
      <c r="H18" s="735"/>
      <c r="I18" s="735"/>
      <c r="J18" s="735"/>
      <c r="K18" s="735"/>
      <c r="L18" s="735"/>
      <c r="M18" s="735"/>
      <c r="N18" s="735"/>
      <c r="O18" s="735"/>
      <c r="P18" s="736"/>
      <c r="Q18" s="737"/>
      <c r="R18" s="738"/>
      <c r="S18" s="738"/>
      <c r="T18" s="738"/>
      <c r="U18" s="739"/>
      <c r="V18" s="740"/>
      <c r="W18" s="741"/>
      <c r="X18" s="741"/>
      <c r="Y18" s="741"/>
      <c r="Z18" s="742"/>
      <c r="AA18" s="740"/>
      <c r="AB18" s="741"/>
      <c r="AC18" s="741"/>
      <c r="AD18" s="741"/>
      <c r="AE18" s="743"/>
      <c r="AF18" s="744"/>
      <c r="AG18" s="741"/>
      <c r="AH18" s="741"/>
      <c r="AI18" s="741"/>
      <c r="AJ18" s="743"/>
      <c r="AK18" s="745"/>
      <c r="AL18" s="746"/>
      <c r="AM18" s="746"/>
      <c r="AN18" s="746"/>
      <c r="AO18" s="747"/>
      <c r="AP18" s="748"/>
      <c r="AQ18" s="746"/>
      <c r="AR18" s="746"/>
      <c r="AS18" s="746"/>
      <c r="AT18" s="747"/>
      <c r="AU18" s="749"/>
      <c r="AV18" s="750"/>
      <c r="AW18" s="750"/>
      <c r="AX18" s="750"/>
      <c r="AY18" s="751"/>
      <c r="AZ18" s="197"/>
      <c r="BA18" s="197"/>
      <c r="BB18" s="197"/>
      <c r="BC18" s="197"/>
      <c r="BD18" s="197"/>
      <c r="BE18" s="198"/>
      <c r="BF18" s="198"/>
      <c r="BG18" s="198"/>
      <c r="BH18" s="198"/>
      <c r="BI18" s="198"/>
      <c r="BJ18" s="198"/>
      <c r="BK18" s="198"/>
      <c r="BL18" s="198"/>
      <c r="BM18" s="198"/>
      <c r="BN18" s="198"/>
      <c r="BO18" s="198"/>
      <c r="BP18" s="198"/>
      <c r="BQ18" s="207">
        <v>12</v>
      </c>
      <c r="BR18" s="208" t="s">
        <v>561</v>
      </c>
      <c r="BS18" s="752" t="s">
        <v>522</v>
      </c>
      <c r="BT18" s="753" t="s">
        <v>522</v>
      </c>
      <c r="BU18" s="753" t="s">
        <v>522</v>
      </c>
      <c r="BV18" s="753" t="s">
        <v>522</v>
      </c>
      <c r="BW18" s="753" t="s">
        <v>522</v>
      </c>
      <c r="BX18" s="753" t="s">
        <v>522</v>
      </c>
      <c r="BY18" s="753" t="s">
        <v>522</v>
      </c>
      <c r="BZ18" s="753" t="s">
        <v>522</v>
      </c>
      <c r="CA18" s="753" t="s">
        <v>522</v>
      </c>
      <c r="CB18" s="753" t="s">
        <v>522</v>
      </c>
      <c r="CC18" s="753" t="s">
        <v>522</v>
      </c>
      <c r="CD18" s="753" t="s">
        <v>522</v>
      </c>
      <c r="CE18" s="753" t="s">
        <v>522</v>
      </c>
      <c r="CF18" s="753" t="s">
        <v>522</v>
      </c>
      <c r="CG18" s="754" t="s">
        <v>522</v>
      </c>
      <c r="CH18" s="769">
        <v>-94</v>
      </c>
      <c r="CI18" s="770"/>
      <c r="CJ18" s="770"/>
      <c r="CK18" s="770"/>
      <c r="CL18" s="771"/>
      <c r="CM18" s="769">
        <v>8162</v>
      </c>
      <c r="CN18" s="770"/>
      <c r="CO18" s="770"/>
      <c r="CP18" s="770"/>
      <c r="CQ18" s="771"/>
      <c r="CR18" s="769">
        <v>6957</v>
      </c>
      <c r="CS18" s="770"/>
      <c r="CT18" s="770"/>
      <c r="CU18" s="770"/>
      <c r="CV18" s="771"/>
      <c r="CW18" s="769">
        <v>601</v>
      </c>
      <c r="CX18" s="770"/>
      <c r="CY18" s="770"/>
      <c r="CZ18" s="770"/>
      <c r="DA18" s="771"/>
      <c r="DB18" s="769">
        <v>9209</v>
      </c>
      <c r="DC18" s="770"/>
      <c r="DD18" s="770"/>
      <c r="DE18" s="770"/>
      <c r="DF18" s="771"/>
      <c r="DG18" s="769" t="s">
        <v>560</v>
      </c>
      <c r="DH18" s="770"/>
      <c r="DI18" s="770"/>
      <c r="DJ18" s="770"/>
      <c r="DK18" s="771"/>
      <c r="DL18" s="769" t="s">
        <v>560</v>
      </c>
      <c r="DM18" s="770"/>
      <c r="DN18" s="770"/>
      <c r="DO18" s="770"/>
      <c r="DP18" s="771"/>
      <c r="DQ18" s="769" t="s">
        <v>560</v>
      </c>
      <c r="DR18" s="770"/>
      <c r="DS18" s="770"/>
      <c r="DT18" s="770"/>
      <c r="DU18" s="771"/>
      <c r="DV18" s="772"/>
      <c r="DW18" s="773"/>
      <c r="DX18" s="773"/>
      <c r="DY18" s="773"/>
      <c r="DZ18" s="774"/>
      <c r="EA18" s="199"/>
    </row>
    <row r="19" spans="1:131" s="200" customFormat="1" ht="26.25" customHeight="1">
      <c r="A19" s="206">
        <v>13</v>
      </c>
      <c r="B19" s="734"/>
      <c r="C19" s="735"/>
      <c r="D19" s="735"/>
      <c r="E19" s="735"/>
      <c r="F19" s="735"/>
      <c r="G19" s="735"/>
      <c r="H19" s="735"/>
      <c r="I19" s="735"/>
      <c r="J19" s="735"/>
      <c r="K19" s="735"/>
      <c r="L19" s="735"/>
      <c r="M19" s="735"/>
      <c r="N19" s="735"/>
      <c r="O19" s="735"/>
      <c r="P19" s="736"/>
      <c r="Q19" s="737"/>
      <c r="R19" s="738"/>
      <c r="S19" s="738"/>
      <c r="T19" s="738"/>
      <c r="U19" s="739"/>
      <c r="V19" s="740"/>
      <c r="W19" s="741"/>
      <c r="X19" s="741"/>
      <c r="Y19" s="741"/>
      <c r="Z19" s="742"/>
      <c r="AA19" s="740"/>
      <c r="AB19" s="741"/>
      <c r="AC19" s="741"/>
      <c r="AD19" s="741"/>
      <c r="AE19" s="743"/>
      <c r="AF19" s="744"/>
      <c r="AG19" s="741"/>
      <c r="AH19" s="741"/>
      <c r="AI19" s="741"/>
      <c r="AJ19" s="743"/>
      <c r="AK19" s="745"/>
      <c r="AL19" s="746"/>
      <c r="AM19" s="746"/>
      <c r="AN19" s="746"/>
      <c r="AO19" s="747"/>
      <c r="AP19" s="748"/>
      <c r="AQ19" s="746"/>
      <c r="AR19" s="746"/>
      <c r="AS19" s="746"/>
      <c r="AT19" s="747"/>
      <c r="AU19" s="749"/>
      <c r="AV19" s="750"/>
      <c r="AW19" s="750"/>
      <c r="AX19" s="750"/>
      <c r="AY19" s="751"/>
      <c r="AZ19" s="197"/>
      <c r="BA19" s="197"/>
      <c r="BB19" s="197"/>
      <c r="BC19" s="197"/>
      <c r="BD19" s="197"/>
      <c r="BE19" s="198"/>
      <c r="BF19" s="198"/>
      <c r="BG19" s="198"/>
      <c r="BH19" s="198"/>
      <c r="BI19" s="198"/>
      <c r="BJ19" s="198"/>
      <c r="BK19" s="198"/>
      <c r="BL19" s="198"/>
      <c r="BM19" s="198"/>
      <c r="BN19" s="198"/>
      <c r="BO19" s="198"/>
      <c r="BP19" s="198"/>
      <c r="BQ19" s="207">
        <v>13</v>
      </c>
      <c r="BR19" s="208"/>
      <c r="BS19" s="752" t="s">
        <v>523</v>
      </c>
      <c r="BT19" s="753" t="s">
        <v>523</v>
      </c>
      <c r="BU19" s="753" t="s">
        <v>523</v>
      </c>
      <c r="BV19" s="753" t="s">
        <v>523</v>
      </c>
      <c r="BW19" s="753" t="s">
        <v>523</v>
      </c>
      <c r="BX19" s="753" t="s">
        <v>523</v>
      </c>
      <c r="BY19" s="753" t="s">
        <v>523</v>
      </c>
      <c r="BZ19" s="753" t="s">
        <v>523</v>
      </c>
      <c r="CA19" s="753" t="s">
        <v>523</v>
      </c>
      <c r="CB19" s="753" t="s">
        <v>523</v>
      </c>
      <c r="CC19" s="753" t="s">
        <v>523</v>
      </c>
      <c r="CD19" s="753" t="s">
        <v>523</v>
      </c>
      <c r="CE19" s="753" t="s">
        <v>523</v>
      </c>
      <c r="CF19" s="753" t="s">
        <v>523</v>
      </c>
      <c r="CG19" s="754" t="s">
        <v>523</v>
      </c>
      <c r="CH19" s="769">
        <v>-63</v>
      </c>
      <c r="CI19" s="770"/>
      <c r="CJ19" s="770"/>
      <c r="CK19" s="770"/>
      <c r="CL19" s="771"/>
      <c r="CM19" s="769">
        <v>1216</v>
      </c>
      <c r="CN19" s="770"/>
      <c r="CO19" s="770"/>
      <c r="CP19" s="770"/>
      <c r="CQ19" s="771"/>
      <c r="CR19" s="769">
        <v>10</v>
      </c>
      <c r="CS19" s="770"/>
      <c r="CT19" s="770"/>
      <c r="CU19" s="770"/>
      <c r="CV19" s="771"/>
      <c r="CW19" s="769">
        <v>1</v>
      </c>
      <c r="CX19" s="770"/>
      <c r="CY19" s="770"/>
      <c r="CZ19" s="770"/>
      <c r="DA19" s="771"/>
      <c r="DB19" s="769" t="s">
        <v>560</v>
      </c>
      <c r="DC19" s="770"/>
      <c r="DD19" s="770"/>
      <c r="DE19" s="770"/>
      <c r="DF19" s="771"/>
      <c r="DG19" s="769" t="s">
        <v>560</v>
      </c>
      <c r="DH19" s="770"/>
      <c r="DI19" s="770"/>
      <c r="DJ19" s="770"/>
      <c r="DK19" s="771"/>
      <c r="DL19" s="769" t="s">
        <v>560</v>
      </c>
      <c r="DM19" s="770"/>
      <c r="DN19" s="770"/>
      <c r="DO19" s="770"/>
      <c r="DP19" s="771"/>
      <c r="DQ19" s="769" t="s">
        <v>560</v>
      </c>
      <c r="DR19" s="770"/>
      <c r="DS19" s="770"/>
      <c r="DT19" s="770"/>
      <c r="DU19" s="771"/>
      <c r="DV19" s="772"/>
      <c r="DW19" s="773"/>
      <c r="DX19" s="773"/>
      <c r="DY19" s="773"/>
      <c r="DZ19" s="774"/>
      <c r="EA19" s="199"/>
    </row>
    <row r="20" spans="1:131" s="200" customFormat="1" ht="26.25" customHeight="1">
      <c r="A20" s="206">
        <v>14</v>
      </c>
      <c r="B20" s="734"/>
      <c r="C20" s="735"/>
      <c r="D20" s="735"/>
      <c r="E20" s="735"/>
      <c r="F20" s="735"/>
      <c r="G20" s="735"/>
      <c r="H20" s="735"/>
      <c r="I20" s="735"/>
      <c r="J20" s="735"/>
      <c r="K20" s="735"/>
      <c r="L20" s="735"/>
      <c r="M20" s="735"/>
      <c r="N20" s="735"/>
      <c r="O20" s="735"/>
      <c r="P20" s="736"/>
      <c r="Q20" s="737"/>
      <c r="R20" s="738"/>
      <c r="S20" s="738"/>
      <c r="T20" s="738"/>
      <c r="U20" s="739"/>
      <c r="V20" s="740"/>
      <c r="W20" s="741"/>
      <c r="X20" s="741"/>
      <c r="Y20" s="741"/>
      <c r="Z20" s="742"/>
      <c r="AA20" s="740"/>
      <c r="AB20" s="741"/>
      <c r="AC20" s="741"/>
      <c r="AD20" s="741"/>
      <c r="AE20" s="743"/>
      <c r="AF20" s="744"/>
      <c r="AG20" s="741"/>
      <c r="AH20" s="741"/>
      <c r="AI20" s="741"/>
      <c r="AJ20" s="743"/>
      <c r="AK20" s="745"/>
      <c r="AL20" s="746"/>
      <c r="AM20" s="746"/>
      <c r="AN20" s="746"/>
      <c r="AO20" s="747"/>
      <c r="AP20" s="748"/>
      <c r="AQ20" s="746"/>
      <c r="AR20" s="746"/>
      <c r="AS20" s="746"/>
      <c r="AT20" s="747"/>
      <c r="AU20" s="749"/>
      <c r="AV20" s="750"/>
      <c r="AW20" s="750"/>
      <c r="AX20" s="750"/>
      <c r="AY20" s="751"/>
      <c r="AZ20" s="197"/>
      <c r="BA20" s="197"/>
      <c r="BB20" s="197"/>
      <c r="BC20" s="197"/>
      <c r="BD20" s="197"/>
      <c r="BE20" s="198"/>
      <c r="BF20" s="198"/>
      <c r="BG20" s="198"/>
      <c r="BH20" s="198"/>
      <c r="BI20" s="198"/>
      <c r="BJ20" s="198"/>
      <c r="BK20" s="198"/>
      <c r="BL20" s="198"/>
      <c r="BM20" s="198"/>
      <c r="BN20" s="198"/>
      <c r="BO20" s="198"/>
      <c r="BP20" s="198"/>
      <c r="BQ20" s="207">
        <v>14</v>
      </c>
      <c r="BR20" s="208"/>
      <c r="BS20" s="752" t="s">
        <v>524</v>
      </c>
      <c r="BT20" s="753" t="s">
        <v>524</v>
      </c>
      <c r="BU20" s="753" t="s">
        <v>524</v>
      </c>
      <c r="BV20" s="753" t="s">
        <v>524</v>
      </c>
      <c r="BW20" s="753" t="s">
        <v>524</v>
      </c>
      <c r="BX20" s="753" t="s">
        <v>524</v>
      </c>
      <c r="BY20" s="753" t="s">
        <v>524</v>
      </c>
      <c r="BZ20" s="753" t="s">
        <v>524</v>
      </c>
      <c r="CA20" s="753" t="s">
        <v>524</v>
      </c>
      <c r="CB20" s="753" t="s">
        <v>524</v>
      </c>
      <c r="CC20" s="753" t="s">
        <v>524</v>
      </c>
      <c r="CD20" s="753" t="s">
        <v>524</v>
      </c>
      <c r="CE20" s="753" t="s">
        <v>524</v>
      </c>
      <c r="CF20" s="753" t="s">
        <v>524</v>
      </c>
      <c r="CG20" s="754" t="s">
        <v>524</v>
      </c>
      <c r="CH20" s="769">
        <v>0</v>
      </c>
      <c r="CI20" s="770"/>
      <c r="CJ20" s="770"/>
      <c r="CK20" s="770"/>
      <c r="CL20" s="771"/>
      <c r="CM20" s="769">
        <v>109</v>
      </c>
      <c r="CN20" s="770"/>
      <c r="CO20" s="770"/>
      <c r="CP20" s="770"/>
      <c r="CQ20" s="771"/>
      <c r="CR20" s="769">
        <v>35</v>
      </c>
      <c r="CS20" s="770"/>
      <c r="CT20" s="770"/>
      <c r="CU20" s="770"/>
      <c r="CV20" s="771"/>
      <c r="CW20" s="769" t="s">
        <v>560</v>
      </c>
      <c r="CX20" s="770"/>
      <c r="CY20" s="770"/>
      <c r="CZ20" s="770"/>
      <c r="DA20" s="771"/>
      <c r="DB20" s="769" t="s">
        <v>560</v>
      </c>
      <c r="DC20" s="770"/>
      <c r="DD20" s="770"/>
      <c r="DE20" s="770"/>
      <c r="DF20" s="771"/>
      <c r="DG20" s="769" t="s">
        <v>560</v>
      </c>
      <c r="DH20" s="770"/>
      <c r="DI20" s="770"/>
      <c r="DJ20" s="770"/>
      <c r="DK20" s="771"/>
      <c r="DL20" s="769" t="s">
        <v>560</v>
      </c>
      <c r="DM20" s="770"/>
      <c r="DN20" s="770"/>
      <c r="DO20" s="770"/>
      <c r="DP20" s="771"/>
      <c r="DQ20" s="769" t="s">
        <v>560</v>
      </c>
      <c r="DR20" s="770"/>
      <c r="DS20" s="770"/>
      <c r="DT20" s="770"/>
      <c r="DU20" s="771"/>
      <c r="DV20" s="772"/>
      <c r="DW20" s="773"/>
      <c r="DX20" s="773"/>
      <c r="DY20" s="773"/>
      <c r="DZ20" s="774"/>
      <c r="EA20" s="199"/>
    </row>
    <row r="21" spans="1:131" s="200" customFormat="1" ht="26.25" customHeight="1" thickBot="1">
      <c r="A21" s="206">
        <v>15</v>
      </c>
      <c r="B21" s="734"/>
      <c r="C21" s="735"/>
      <c r="D21" s="735"/>
      <c r="E21" s="735"/>
      <c r="F21" s="735"/>
      <c r="G21" s="735"/>
      <c r="H21" s="735"/>
      <c r="I21" s="735"/>
      <c r="J21" s="735"/>
      <c r="K21" s="735"/>
      <c r="L21" s="735"/>
      <c r="M21" s="735"/>
      <c r="N21" s="735"/>
      <c r="O21" s="735"/>
      <c r="P21" s="736"/>
      <c r="Q21" s="737"/>
      <c r="R21" s="738"/>
      <c r="S21" s="738"/>
      <c r="T21" s="738"/>
      <c r="U21" s="739"/>
      <c r="V21" s="740"/>
      <c r="W21" s="741"/>
      <c r="X21" s="741"/>
      <c r="Y21" s="741"/>
      <c r="Z21" s="742"/>
      <c r="AA21" s="740"/>
      <c r="AB21" s="741"/>
      <c r="AC21" s="741"/>
      <c r="AD21" s="741"/>
      <c r="AE21" s="743"/>
      <c r="AF21" s="744"/>
      <c r="AG21" s="741"/>
      <c r="AH21" s="741"/>
      <c r="AI21" s="741"/>
      <c r="AJ21" s="743"/>
      <c r="AK21" s="745"/>
      <c r="AL21" s="746"/>
      <c r="AM21" s="746"/>
      <c r="AN21" s="746"/>
      <c r="AO21" s="747"/>
      <c r="AP21" s="748"/>
      <c r="AQ21" s="746"/>
      <c r="AR21" s="746"/>
      <c r="AS21" s="746"/>
      <c r="AT21" s="747"/>
      <c r="AU21" s="749"/>
      <c r="AV21" s="750"/>
      <c r="AW21" s="750"/>
      <c r="AX21" s="750"/>
      <c r="AY21" s="751"/>
      <c r="AZ21" s="197"/>
      <c r="BA21" s="197"/>
      <c r="BB21" s="197"/>
      <c r="BC21" s="197"/>
      <c r="BD21" s="197"/>
      <c r="BE21" s="198"/>
      <c r="BF21" s="198"/>
      <c r="BG21" s="198"/>
      <c r="BH21" s="198"/>
      <c r="BI21" s="198"/>
      <c r="BJ21" s="198"/>
      <c r="BK21" s="198"/>
      <c r="BL21" s="198"/>
      <c r="BM21" s="198"/>
      <c r="BN21" s="198"/>
      <c r="BO21" s="198"/>
      <c r="BP21" s="198"/>
      <c r="BQ21" s="207">
        <v>15</v>
      </c>
      <c r="BR21" s="208"/>
      <c r="BS21" s="752" t="s">
        <v>525</v>
      </c>
      <c r="BT21" s="753" t="s">
        <v>525</v>
      </c>
      <c r="BU21" s="753" t="s">
        <v>525</v>
      </c>
      <c r="BV21" s="753" t="s">
        <v>525</v>
      </c>
      <c r="BW21" s="753" t="s">
        <v>525</v>
      </c>
      <c r="BX21" s="753" t="s">
        <v>525</v>
      </c>
      <c r="BY21" s="753" t="s">
        <v>525</v>
      </c>
      <c r="BZ21" s="753" t="s">
        <v>525</v>
      </c>
      <c r="CA21" s="753" t="s">
        <v>525</v>
      </c>
      <c r="CB21" s="753" t="s">
        <v>525</v>
      </c>
      <c r="CC21" s="753" t="s">
        <v>525</v>
      </c>
      <c r="CD21" s="753" t="s">
        <v>525</v>
      </c>
      <c r="CE21" s="753" t="s">
        <v>525</v>
      </c>
      <c r="CF21" s="753" t="s">
        <v>525</v>
      </c>
      <c r="CG21" s="754" t="s">
        <v>525</v>
      </c>
      <c r="CH21" s="769">
        <v>-69</v>
      </c>
      <c r="CI21" s="770"/>
      <c r="CJ21" s="770"/>
      <c r="CK21" s="770"/>
      <c r="CL21" s="771"/>
      <c r="CM21" s="769">
        <v>1865</v>
      </c>
      <c r="CN21" s="770"/>
      <c r="CO21" s="770"/>
      <c r="CP21" s="770"/>
      <c r="CQ21" s="771"/>
      <c r="CR21" s="769">
        <v>2193</v>
      </c>
      <c r="CS21" s="770"/>
      <c r="CT21" s="770"/>
      <c r="CU21" s="770"/>
      <c r="CV21" s="771"/>
      <c r="CW21" s="769" t="s">
        <v>560</v>
      </c>
      <c r="CX21" s="770"/>
      <c r="CY21" s="770"/>
      <c r="CZ21" s="770"/>
      <c r="DA21" s="771"/>
      <c r="DB21" s="769" t="s">
        <v>560</v>
      </c>
      <c r="DC21" s="770"/>
      <c r="DD21" s="770"/>
      <c r="DE21" s="770"/>
      <c r="DF21" s="771"/>
      <c r="DG21" s="769" t="s">
        <v>560</v>
      </c>
      <c r="DH21" s="770"/>
      <c r="DI21" s="770"/>
      <c r="DJ21" s="770"/>
      <c r="DK21" s="771"/>
      <c r="DL21" s="769" t="s">
        <v>560</v>
      </c>
      <c r="DM21" s="770"/>
      <c r="DN21" s="770"/>
      <c r="DO21" s="770"/>
      <c r="DP21" s="771"/>
      <c r="DQ21" s="769" t="s">
        <v>560</v>
      </c>
      <c r="DR21" s="770"/>
      <c r="DS21" s="770"/>
      <c r="DT21" s="770"/>
      <c r="DU21" s="771"/>
      <c r="DV21" s="772"/>
      <c r="DW21" s="773"/>
      <c r="DX21" s="773"/>
      <c r="DY21" s="773"/>
      <c r="DZ21" s="774"/>
      <c r="EA21" s="199"/>
    </row>
    <row r="22" spans="1:131" s="200" customFormat="1" ht="26.25" customHeight="1">
      <c r="A22" s="206">
        <v>16</v>
      </c>
      <c r="B22" s="790"/>
      <c r="C22" s="791"/>
      <c r="D22" s="791"/>
      <c r="E22" s="791"/>
      <c r="F22" s="791"/>
      <c r="G22" s="791"/>
      <c r="H22" s="791"/>
      <c r="I22" s="791"/>
      <c r="J22" s="791"/>
      <c r="K22" s="791"/>
      <c r="L22" s="791"/>
      <c r="M22" s="791"/>
      <c r="N22" s="791"/>
      <c r="O22" s="791"/>
      <c r="P22" s="792"/>
      <c r="Q22" s="793"/>
      <c r="R22" s="794"/>
      <c r="S22" s="794"/>
      <c r="T22" s="794"/>
      <c r="U22" s="794"/>
      <c r="V22" s="794"/>
      <c r="W22" s="794"/>
      <c r="X22" s="794"/>
      <c r="Y22" s="794"/>
      <c r="Z22" s="794"/>
      <c r="AA22" s="794"/>
      <c r="AB22" s="794"/>
      <c r="AC22" s="794"/>
      <c r="AD22" s="794"/>
      <c r="AE22" s="795"/>
      <c r="AF22" s="796"/>
      <c r="AG22" s="797"/>
      <c r="AH22" s="797"/>
      <c r="AI22" s="797"/>
      <c r="AJ22" s="798"/>
      <c r="AK22" s="811"/>
      <c r="AL22" s="812"/>
      <c r="AM22" s="812"/>
      <c r="AN22" s="812"/>
      <c r="AO22" s="812"/>
      <c r="AP22" s="812"/>
      <c r="AQ22" s="812"/>
      <c r="AR22" s="812"/>
      <c r="AS22" s="812"/>
      <c r="AT22" s="812"/>
      <c r="AU22" s="813"/>
      <c r="AV22" s="813"/>
      <c r="AW22" s="813"/>
      <c r="AX22" s="813"/>
      <c r="AY22" s="814"/>
      <c r="AZ22" s="815" t="s">
        <v>332</v>
      </c>
      <c r="BA22" s="815"/>
      <c r="BB22" s="815"/>
      <c r="BC22" s="815"/>
      <c r="BD22" s="816"/>
      <c r="BE22" s="198"/>
      <c r="BF22" s="198"/>
      <c r="BG22" s="198"/>
      <c r="BH22" s="198"/>
      <c r="BI22" s="198"/>
      <c r="BJ22" s="198"/>
      <c r="BK22" s="198"/>
      <c r="BL22" s="198"/>
      <c r="BM22" s="198"/>
      <c r="BN22" s="198"/>
      <c r="BO22" s="198"/>
      <c r="BP22" s="198"/>
      <c r="BQ22" s="207">
        <v>16</v>
      </c>
      <c r="BR22" s="208"/>
      <c r="BS22" s="752" t="s">
        <v>526</v>
      </c>
      <c r="BT22" s="753" t="s">
        <v>526</v>
      </c>
      <c r="BU22" s="753" t="s">
        <v>526</v>
      </c>
      <c r="BV22" s="753" t="s">
        <v>526</v>
      </c>
      <c r="BW22" s="753" t="s">
        <v>526</v>
      </c>
      <c r="BX22" s="753" t="s">
        <v>526</v>
      </c>
      <c r="BY22" s="753" t="s">
        <v>526</v>
      </c>
      <c r="BZ22" s="753" t="s">
        <v>526</v>
      </c>
      <c r="CA22" s="753" t="s">
        <v>526</v>
      </c>
      <c r="CB22" s="753" t="s">
        <v>526</v>
      </c>
      <c r="CC22" s="753" t="s">
        <v>526</v>
      </c>
      <c r="CD22" s="753" t="s">
        <v>526</v>
      </c>
      <c r="CE22" s="753" t="s">
        <v>526</v>
      </c>
      <c r="CF22" s="753" t="s">
        <v>526</v>
      </c>
      <c r="CG22" s="754" t="s">
        <v>526</v>
      </c>
      <c r="CH22" s="769">
        <v>33</v>
      </c>
      <c r="CI22" s="770"/>
      <c r="CJ22" s="770"/>
      <c r="CK22" s="770"/>
      <c r="CL22" s="771"/>
      <c r="CM22" s="769">
        <v>10544</v>
      </c>
      <c r="CN22" s="770"/>
      <c r="CO22" s="770"/>
      <c r="CP22" s="770"/>
      <c r="CQ22" s="771"/>
      <c r="CR22" s="769">
        <v>300</v>
      </c>
      <c r="CS22" s="770"/>
      <c r="CT22" s="770"/>
      <c r="CU22" s="770"/>
      <c r="CV22" s="771"/>
      <c r="CW22" s="769" t="s">
        <v>560</v>
      </c>
      <c r="CX22" s="770"/>
      <c r="CY22" s="770"/>
      <c r="CZ22" s="770"/>
      <c r="DA22" s="771"/>
      <c r="DB22" s="769" t="s">
        <v>560</v>
      </c>
      <c r="DC22" s="770"/>
      <c r="DD22" s="770"/>
      <c r="DE22" s="770"/>
      <c r="DF22" s="771"/>
      <c r="DG22" s="769" t="s">
        <v>560</v>
      </c>
      <c r="DH22" s="770"/>
      <c r="DI22" s="770"/>
      <c r="DJ22" s="770"/>
      <c r="DK22" s="771"/>
      <c r="DL22" s="769" t="s">
        <v>560</v>
      </c>
      <c r="DM22" s="770"/>
      <c r="DN22" s="770"/>
      <c r="DO22" s="770"/>
      <c r="DP22" s="771"/>
      <c r="DQ22" s="769" t="s">
        <v>560</v>
      </c>
      <c r="DR22" s="770"/>
      <c r="DS22" s="770"/>
      <c r="DT22" s="770"/>
      <c r="DU22" s="771"/>
      <c r="DV22" s="772"/>
      <c r="DW22" s="773"/>
      <c r="DX22" s="773"/>
      <c r="DY22" s="773"/>
      <c r="DZ22" s="774"/>
      <c r="EA22" s="199"/>
    </row>
    <row r="23" spans="1:131" s="200" customFormat="1" ht="26.25" customHeight="1" thickBot="1">
      <c r="A23" s="209" t="s">
        <v>333</v>
      </c>
      <c r="B23" s="799" t="s">
        <v>334</v>
      </c>
      <c r="C23" s="800"/>
      <c r="D23" s="800"/>
      <c r="E23" s="800"/>
      <c r="F23" s="800"/>
      <c r="G23" s="800"/>
      <c r="H23" s="800"/>
      <c r="I23" s="800"/>
      <c r="J23" s="800"/>
      <c r="K23" s="800"/>
      <c r="L23" s="800"/>
      <c r="M23" s="800"/>
      <c r="N23" s="800"/>
      <c r="O23" s="800"/>
      <c r="P23" s="801"/>
      <c r="Q23" s="802">
        <v>1152621</v>
      </c>
      <c r="R23" s="803"/>
      <c r="S23" s="803"/>
      <c r="T23" s="803"/>
      <c r="U23" s="803"/>
      <c r="V23" s="803">
        <v>1137270</v>
      </c>
      <c r="W23" s="803"/>
      <c r="X23" s="803"/>
      <c r="Y23" s="803"/>
      <c r="Z23" s="803"/>
      <c r="AA23" s="803">
        <v>15351</v>
      </c>
      <c r="AB23" s="803"/>
      <c r="AC23" s="803"/>
      <c r="AD23" s="803"/>
      <c r="AE23" s="804"/>
      <c r="AF23" s="805">
        <v>6562</v>
      </c>
      <c r="AG23" s="803"/>
      <c r="AH23" s="803"/>
      <c r="AI23" s="803"/>
      <c r="AJ23" s="806"/>
      <c r="AK23" s="807"/>
      <c r="AL23" s="808"/>
      <c r="AM23" s="808"/>
      <c r="AN23" s="808"/>
      <c r="AO23" s="808"/>
      <c r="AP23" s="803">
        <v>3173685</v>
      </c>
      <c r="AQ23" s="803"/>
      <c r="AR23" s="803"/>
      <c r="AS23" s="803"/>
      <c r="AT23" s="803"/>
      <c r="AU23" s="809"/>
      <c r="AV23" s="809"/>
      <c r="AW23" s="809"/>
      <c r="AX23" s="809"/>
      <c r="AY23" s="810"/>
      <c r="AZ23" s="818" t="s">
        <v>102</v>
      </c>
      <c r="BA23" s="819"/>
      <c r="BB23" s="819"/>
      <c r="BC23" s="819"/>
      <c r="BD23" s="820"/>
      <c r="BE23" s="198"/>
      <c r="BF23" s="198"/>
      <c r="BG23" s="198"/>
      <c r="BH23" s="198"/>
      <c r="BI23" s="198"/>
      <c r="BJ23" s="198"/>
      <c r="BK23" s="198"/>
      <c r="BL23" s="198"/>
      <c r="BM23" s="198"/>
      <c r="BN23" s="198"/>
      <c r="BO23" s="198"/>
      <c r="BP23" s="198"/>
      <c r="BQ23" s="207">
        <v>17</v>
      </c>
      <c r="BR23" s="208"/>
      <c r="BS23" s="752" t="s">
        <v>527</v>
      </c>
      <c r="BT23" s="753" t="s">
        <v>527</v>
      </c>
      <c r="BU23" s="753" t="s">
        <v>527</v>
      </c>
      <c r="BV23" s="753" t="s">
        <v>527</v>
      </c>
      <c r="BW23" s="753" t="s">
        <v>527</v>
      </c>
      <c r="BX23" s="753" t="s">
        <v>527</v>
      </c>
      <c r="BY23" s="753" t="s">
        <v>527</v>
      </c>
      <c r="BZ23" s="753" t="s">
        <v>527</v>
      </c>
      <c r="CA23" s="753" t="s">
        <v>527</v>
      </c>
      <c r="CB23" s="753" t="s">
        <v>527</v>
      </c>
      <c r="CC23" s="753" t="s">
        <v>527</v>
      </c>
      <c r="CD23" s="753" t="s">
        <v>527</v>
      </c>
      <c r="CE23" s="753" t="s">
        <v>527</v>
      </c>
      <c r="CF23" s="753" t="s">
        <v>527</v>
      </c>
      <c r="CG23" s="754" t="s">
        <v>527</v>
      </c>
      <c r="CH23" s="769">
        <v>7</v>
      </c>
      <c r="CI23" s="770"/>
      <c r="CJ23" s="770"/>
      <c r="CK23" s="770"/>
      <c r="CL23" s="771"/>
      <c r="CM23" s="769">
        <v>210</v>
      </c>
      <c r="CN23" s="770"/>
      <c r="CO23" s="770"/>
      <c r="CP23" s="770"/>
      <c r="CQ23" s="771"/>
      <c r="CR23" s="769">
        <v>20</v>
      </c>
      <c r="CS23" s="770"/>
      <c r="CT23" s="770"/>
      <c r="CU23" s="770"/>
      <c r="CV23" s="771"/>
      <c r="CW23" s="769" t="s">
        <v>560</v>
      </c>
      <c r="CX23" s="770"/>
      <c r="CY23" s="770"/>
      <c r="CZ23" s="770"/>
      <c r="DA23" s="771"/>
      <c r="DB23" s="769" t="s">
        <v>560</v>
      </c>
      <c r="DC23" s="770"/>
      <c r="DD23" s="770"/>
      <c r="DE23" s="770"/>
      <c r="DF23" s="771"/>
      <c r="DG23" s="769" t="s">
        <v>560</v>
      </c>
      <c r="DH23" s="770"/>
      <c r="DI23" s="770"/>
      <c r="DJ23" s="770"/>
      <c r="DK23" s="771"/>
      <c r="DL23" s="769" t="s">
        <v>560</v>
      </c>
      <c r="DM23" s="770"/>
      <c r="DN23" s="770"/>
      <c r="DO23" s="770"/>
      <c r="DP23" s="771"/>
      <c r="DQ23" s="769" t="s">
        <v>560</v>
      </c>
      <c r="DR23" s="770"/>
      <c r="DS23" s="770"/>
      <c r="DT23" s="770"/>
      <c r="DU23" s="771"/>
      <c r="DV23" s="772"/>
      <c r="DW23" s="773"/>
      <c r="DX23" s="773"/>
      <c r="DY23" s="773"/>
      <c r="DZ23" s="774"/>
      <c r="EA23" s="199"/>
    </row>
    <row r="24" spans="1:131" s="200" customFormat="1" ht="26.25" customHeight="1">
      <c r="A24" s="817" t="s">
        <v>335</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197"/>
      <c r="BA24" s="197"/>
      <c r="BB24" s="197"/>
      <c r="BC24" s="197"/>
      <c r="BD24" s="197"/>
      <c r="BE24" s="198"/>
      <c r="BF24" s="198"/>
      <c r="BG24" s="198"/>
      <c r="BH24" s="198"/>
      <c r="BI24" s="198"/>
      <c r="BJ24" s="198"/>
      <c r="BK24" s="198"/>
      <c r="BL24" s="198"/>
      <c r="BM24" s="198"/>
      <c r="BN24" s="198"/>
      <c r="BO24" s="198"/>
      <c r="BP24" s="198"/>
      <c r="BQ24" s="207">
        <v>18</v>
      </c>
      <c r="BR24" s="208"/>
      <c r="BS24" s="752" t="s">
        <v>528</v>
      </c>
      <c r="BT24" s="753" t="s">
        <v>528</v>
      </c>
      <c r="BU24" s="753" t="s">
        <v>528</v>
      </c>
      <c r="BV24" s="753" t="s">
        <v>528</v>
      </c>
      <c r="BW24" s="753" t="s">
        <v>528</v>
      </c>
      <c r="BX24" s="753" t="s">
        <v>528</v>
      </c>
      <c r="BY24" s="753" t="s">
        <v>528</v>
      </c>
      <c r="BZ24" s="753" t="s">
        <v>528</v>
      </c>
      <c r="CA24" s="753" t="s">
        <v>528</v>
      </c>
      <c r="CB24" s="753" t="s">
        <v>528</v>
      </c>
      <c r="CC24" s="753" t="s">
        <v>528</v>
      </c>
      <c r="CD24" s="753" t="s">
        <v>528</v>
      </c>
      <c r="CE24" s="753" t="s">
        <v>528</v>
      </c>
      <c r="CF24" s="753" t="s">
        <v>528</v>
      </c>
      <c r="CG24" s="754" t="s">
        <v>528</v>
      </c>
      <c r="CH24" s="769">
        <v>-2</v>
      </c>
      <c r="CI24" s="770"/>
      <c r="CJ24" s="770"/>
      <c r="CK24" s="770"/>
      <c r="CL24" s="771"/>
      <c r="CM24" s="769">
        <v>57</v>
      </c>
      <c r="CN24" s="770"/>
      <c r="CO24" s="770"/>
      <c r="CP24" s="770"/>
      <c r="CQ24" s="771"/>
      <c r="CR24" s="769">
        <v>50</v>
      </c>
      <c r="CS24" s="770"/>
      <c r="CT24" s="770"/>
      <c r="CU24" s="770"/>
      <c r="CV24" s="771"/>
      <c r="CW24" s="769">
        <v>165</v>
      </c>
      <c r="CX24" s="770"/>
      <c r="CY24" s="770"/>
      <c r="CZ24" s="770"/>
      <c r="DA24" s="771"/>
      <c r="DB24" s="769">
        <v>1</v>
      </c>
      <c r="DC24" s="770"/>
      <c r="DD24" s="770"/>
      <c r="DE24" s="770"/>
      <c r="DF24" s="771"/>
      <c r="DG24" s="769" t="s">
        <v>560</v>
      </c>
      <c r="DH24" s="770"/>
      <c r="DI24" s="770"/>
      <c r="DJ24" s="770"/>
      <c r="DK24" s="771"/>
      <c r="DL24" s="769" t="s">
        <v>560</v>
      </c>
      <c r="DM24" s="770"/>
      <c r="DN24" s="770"/>
      <c r="DO24" s="770"/>
      <c r="DP24" s="771"/>
      <c r="DQ24" s="769" t="s">
        <v>560</v>
      </c>
      <c r="DR24" s="770"/>
      <c r="DS24" s="770"/>
      <c r="DT24" s="770"/>
      <c r="DU24" s="771"/>
      <c r="DV24" s="772"/>
      <c r="DW24" s="773"/>
      <c r="DX24" s="773"/>
      <c r="DY24" s="773"/>
      <c r="DZ24" s="774"/>
      <c r="EA24" s="199"/>
    </row>
    <row r="25" spans="1:131" s="192" customFormat="1" ht="26.25" customHeight="1" thickBot="1">
      <c r="A25" s="728" t="s">
        <v>336</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197"/>
      <c r="BK25" s="197"/>
      <c r="BL25" s="197"/>
      <c r="BM25" s="197"/>
      <c r="BN25" s="197"/>
      <c r="BO25" s="210"/>
      <c r="BP25" s="210"/>
      <c r="BQ25" s="207">
        <v>19</v>
      </c>
      <c r="BR25" s="208"/>
      <c r="BS25" s="752" t="s">
        <v>529</v>
      </c>
      <c r="BT25" s="753" t="s">
        <v>529</v>
      </c>
      <c r="BU25" s="753" t="s">
        <v>529</v>
      </c>
      <c r="BV25" s="753" t="s">
        <v>529</v>
      </c>
      <c r="BW25" s="753" t="s">
        <v>529</v>
      </c>
      <c r="BX25" s="753" t="s">
        <v>529</v>
      </c>
      <c r="BY25" s="753" t="s">
        <v>529</v>
      </c>
      <c r="BZ25" s="753" t="s">
        <v>529</v>
      </c>
      <c r="CA25" s="753" t="s">
        <v>529</v>
      </c>
      <c r="CB25" s="753" t="s">
        <v>529</v>
      </c>
      <c r="CC25" s="753" t="s">
        <v>529</v>
      </c>
      <c r="CD25" s="753" t="s">
        <v>529</v>
      </c>
      <c r="CE25" s="753" t="s">
        <v>529</v>
      </c>
      <c r="CF25" s="753" t="s">
        <v>529</v>
      </c>
      <c r="CG25" s="754" t="s">
        <v>529</v>
      </c>
      <c r="CH25" s="769">
        <v>0</v>
      </c>
      <c r="CI25" s="770"/>
      <c r="CJ25" s="770"/>
      <c r="CK25" s="770"/>
      <c r="CL25" s="771"/>
      <c r="CM25" s="769">
        <v>2097</v>
      </c>
      <c r="CN25" s="770"/>
      <c r="CO25" s="770"/>
      <c r="CP25" s="770"/>
      <c r="CQ25" s="771"/>
      <c r="CR25" s="769">
        <v>2000</v>
      </c>
      <c r="CS25" s="770"/>
      <c r="CT25" s="770"/>
      <c r="CU25" s="770"/>
      <c r="CV25" s="771"/>
      <c r="CW25" s="769" t="s">
        <v>560</v>
      </c>
      <c r="CX25" s="770"/>
      <c r="CY25" s="770"/>
      <c r="CZ25" s="770"/>
      <c r="DA25" s="771"/>
      <c r="DB25" s="769" t="s">
        <v>560</v>
      </c>
      <c r="DC25" s="770"/>
      <c r="DD25" s="770"/>
      <c r="DE25" s="770"/>
      <c r="DF25" s="771"/>
      <c r="DG25" s="769" t="s">
        <v>560</v>
      </c>
      <c r="DH25" s="770"/>
      <c r="DI25" s="770"/>
      <c r="DJ25" s="770"/>
      <c r="DK25" s="771"/>
      <c r="DL25" s="769" t="s">
        <v>560</v>
      </c>
      <c r="DM25" s="770"/>
      <c r="DN25" s="770"/>
      <c r="DO25" s="770"/>
      <c r="DP25" s="771"/>
      <c r="DQ25" s="769" t="s">
        <v>560</v>
      </c>
      <c r="DR25" s="770"/>
      <c r="DS25" s="770"/>
      <c r="DT25" s="770"/>
      <c r="DU25" s="771"/>
      <c r="DV25" s="772"/>
      <c r="DW25" s="773"/>
      <c r="DX25" s="773"/>
      <c r="DY25" s="773"/>
      <c r="DZ25" s="774"/>
      <c r="EA25" s="191"/>
    </row>
    <row r="26" spans="1:131" s="192" customFormat="1" ht="26.25" customHeight="1">
      <c r="A26" s="719" t="s">
        <v>315</v>
      </c>
      <c r="B26" s="720"/>
      <c r="C26" s="720"/>
      <c r="D26" s="720"/>
      <c r="E26" s="720"/>
      <c r="F26" s="720"/>
      <c r="G26" s="720"/>
      <c r="H26" s="720"/>
      <c r="I26" s="720"/>
      <c r="J26" s="720"/>
      <c r="K26" s="720"/>
      <c r="L26" s="720"/>
      <c r="M26" s="720"/>
      <c r="N26" s="720"/>
      <c r="O26" s="720"/>
      <c r="P26" s="721"/>
      <c r="Q26" s="694" t="s">
        <v>337</v>
      </c>
      <c r="R26" s="695"/>
      <c r="S26" s="695"/>
      <c r="T26" s="695"/>
      <c r="U26" s="696"/>
      <c r="V26" s="694" t="s">
        <v>338</v>
      </c>
      <c r="W26" s="695"/>
      <c r="X26" s="695"/>
      <c r="Y26" s="695"/>
      <c r="Z26" s="696"/>
      <c r="AA26" s="694" t="s">
        <v>339</v>
      </c>
      <c r="AB26" s="695"/>
      <c r="AC26" s="695"/>
      <c r="AD26" s="695"/>
      <c r="AE26" s="695"/>
      <c r="AF26" s="821" t="s">
        <v>340</v>
      </c>
      <c r="AG26" s="822"/>
      <c r="AH26" s="822"/>
      <c r="AI26" s="822"/>
      <c r="AJ26" s="823"/>
      <c r="AK26" s="695" t="s">
        <v>341</v>
      </c>
      <c r="AL26" s="695"/>
      <c r="AM26" s="695"/>
      <c r="AN26" s="695"/>
      <c r="AO26" s="696"/>
      <c r="AP26" s="694" t="s">
        <v>342</v>
      </c>
      <c r="AQ26" s="695"/>
      <c r="AR26" s="695"/>
      <c r="AS26" s="695"/>
      <c r="AT26" s="696"/>
      <c r="AU26" s="694" t="s">
        <v>343</v>
      </c>
      <c r="AV26" s="695"/>
      <c r="AW26" s="695"/>
      <c r="AX26" s="695"/>
      <c r="AY26" s="696"/>
      <c r="AZ26" s="694" t="s">
        <v>344</v>
      </c>
      <c r="BA26" s="695"/>
      <c r="BB26" s="695"/>
      <c r="BC26" s="695"/>
      <c r="BD26" s="696"/>
      <c r="BE26" s="694" t="s">
        <v>322</v>
      </c>
      <c r="BF26" s="695"/>
      <c r="BG26" s="695"/>
      <c r="BH26" s="695"/>
      <c r="BI26" s="706"/>
      <c r="BJ26" s="197"/>
      <c r="BK26" s="197"/>
      <c r="BL26" s="197"/>
      <c r="BM26" s="197"/>
      <c r="BN26" s="197"/>
      <c r="BO26" s="210"/>
      <c r="BP26" s="210"/>
      <c r="BQ26" s="207">
        <v>20</v>
      </c>
      <c r="BR26" s="208"/>
      <c r="BS26" s="752" t="s">
        <v>530</v>
      </c>
      <c r="BT26" s="753" t="s">
        <v>530</v>
      </c>
      <c r="BU26" s="753" t="s">
        <v>530</v>
      </c>
      <c r="BV26" s="753" t="s">
        <v>530</v>
      </c>
      <c r="BW26" s="753" t="s">
        <v>530</v>
      </c>
      <c r="BX26" s="753" t="s">
        <v>530</v>
      </c>
      <c r="BY26" s="753" t="s">
        <v>530</v>
      </c>
      <c r="BZ26" s="753" t="s">
        <v>530</v>
      </c>
      <c r="CA26" s="753" t="s">
        <v>530</v>
      </c>
      <c r="CB26" s="753" t="s">
        <v>530</v>
      </c>
      <c r="CC26" s="753" t="s">
        <v>530</v>
      </c>
      <c r="CD26" s="753" t="s">
        <v>530</v>
      </c>
      <c r="CE26" s="753" t="s">
        <v>530</v>
      </c>
      <c r="CF26" s="753" t="s">
        <v>530</v>
      </c>
      <c r="CG26" s="754" t="s">
        <v>530</v>
      </c>
      <c r="CH26" s="769">
        <v>-1</v>
      </c>
      <c r="CI26" s="770"/>
      <c r="CJ26" s="770"/>
      <c r="CK26" s="770"/>
      <c r="CL26" s="771"/>
      <c r="CM26" s="769">
        <v>308</v>
      </c>
      <c r="CN26" s="770"/>
      <c r="CO26" s="770"/>
      <c r="CP26" s="770"/>
      <c r="CQ26" s="771"/>
      <c r="CR26" s="769">
        <v>10</v>
      </c>
      <c r="CS26" s="770"/>
      <c r="CT26" s="770"/>
      <c r="CU26" s="770"/>
      <c r="CV26" s="771"/>
      <c r="CW26" s="769">
        <v>58</v>
      </c>
      <c r="CX26" s="770"/>
      <c r="CY26" s="770"/>
      <c r="CZ26" s="770"/>
      <c r="DA26" s="771"/>
      <c r="DB26" s="769" t="s">
        <v>560</v>
      </c>
      <c r="DC26" s="770"/>
      <c r="DD26" s="770"/>
      <c r="DE26" s="770"/>
      <c r="DF26" s="771"/>
      <c r="DG26" s="769" t="s">
        <v>560</v>
      </c>
      <c r="DH26" s="770"/>
      <c r="DI26" s="770"/>
      <c r="DJ26" s="770"/>
      <c r="DK26" s="771"/>
      <c r="DL26" s="769" t="s">
        <v>560</v>
      </c>
      <c r="DM26" s="770"/>
      <c r="DN26" s="770"/>
      <c r="DO26" s="770"/>
      <c r="DP26" s="771"/>
      <c r="DQ26" s="769" t="s">
        <v>560</v>
      </c>
      <c r="DR26" s="770"/>
      <c r="DS26" s="770"/>
      <c r="DT26" s="770"/>
      <c r="DU26" s="771"/>
      <c r="DV26" s="772"/>
      <c r="DW26" s="773"/>
      <c r="DX26" s="773"/>
      <c r="DY26" s="773"/>
      <c r="DZ26" s="774"/>
      <c r="EA26" s="191"/>
    </row>
    <row r="27" spans="1:131" s="192" customFormat="1" ht="26.25" customHeight="1" thickBot="1">
      <c r="A27" s="722"/>
      <c r="B27" s="723"/>
      <c r="C27" s="723"/>
      <c r="D27" s="723"/>
      <c r="E27" s="723"/>
      <c r="F27" s="723"/>
      <c r="G27" s="723"/>
      <c r="H27" s="723"/>
      <c r="I27" s="723"/>
      <c r="J27" s="723"/>
      <c r="K27" s="723"/>
      <c r="L27" s="723"/>
      <c r="M27" s="723"/>
      <c r="N27" s="723"/>
      <c r="O27" s="723"/>
      <c r="P27" s="724"/>
      <c r="Q27" s="697"/>
      <c r="R27" s="698"/>
      <c r="S27" s="698"/>
      <c r="T27" s="698"/>
      <c r="U27" s="699"/>
      <c r="V27" s="697"/>
      <c r="W27" s="698"/>
      <c r="X27" s="698"/>
      <c r="Y27" s="698"/>
      <c r="Z27" s="699"/>
      <c r="AA27" s="697"/>
      <c r="AB27" s="698"/>
      <c r="AC27" s="698"/>
      <c r="AD27" s="698"/>
      <c r="AE27" s="698"/>
      <c r="AF27" s="824"/>
      <c r="AG27" s="825"/>
      <c r="AH27" s="825"/>
      <c r="AI27" s="825"/>
      <c r="AJ27" s="826"/>
      <c r="AK27" s="698"/>
      <c r="AL27" s="698"/>
      <c r="AM27" s="698"/>
      <c r="AN27" s="698"/>
      <c r="AO27" s="699"/>
      <c r="AP27" s="697"/>
      <c r="AQ27" s="698"/>
      <c r="AR27" s="698"/>
      <c r="AS27" s="698"/>
      <c r="AT27" s="699"/>
      <c r="AU27" s="697"/>
      <c r="AV27" s="698"/>
      <c r="AW27" s="698"/>
      <c r="AX27" s="698"/>
      <c r="AY27" s="699"/>
      <c r="AZ27" s="697"/>
      <c r="BA27" s="698"/>
      <c r="BB27" s="698"/>
      <c r="BC27" s="698"/>
      <c r="BD27" s="699"/>
      <c r="BE27" s="697"/>
      <c r="BF27" s="698"/>
      <c r="BG27" s="698"/>
      <c r="BH27" s="698"/>
      <c r="BI27" s="707"/>
      <c r="BJ27" s="197"/>
      <c r="BK27" s="197"/>
      <c r="BL27" s="197"/>
      <c r="BM27" s="197"/>
      <c r="BN27" s="197"/>
      <c r="BO27" s="210"/>
      <c r="BP27" s="210"/>
      <c r="BQ27" s="207">
        <v>21</v>
      </c>
      <c r="BR27" s="208"/>
      <c r="BS27" s="752" t="s">
        <v>531</v>
      </c>
      <c r="BT27" s="753" t="s">
        <v>531</v>
      </c>
      <c r="BU27" s="753" t="s">
        <v>531</v>
      </c>
      <c r="BV27" s="753" t="s">
        <v>531</v>
      </c>
      <c r="BW27" s="753" t="s">
        <v>531</v>
      </c>
      <c r="BX27" s="753" t="s">
        <v>531</v>
      </c>
      <c r="BY27" s="753" t="s">
        <v>531</v>
      </c>
      <c r="BZ27" s="753" t="s">
        <v>531</v>
      </c>
      <c r="CA27" s="753" t="s">
        <v>531</v>
      </c>
      <c r="CB27" s="753" t="s">
        <v>531</v>
      </c>
      <c r="CC27" s="753" t="s">
        <v>531</v>
      </c>
      <c r="CD27" s="753" t="s">
        <v>531</v>
      </c>
      <c r="CE27" s="753" t="s">
        <v>531</v>
      </c>
      <c r="CF27" s="753" t="s">
        <v>531</v>
      </c>
      <c r="CG27" s="754" t="s">
        <v>531</v>
      </c>
      <c r="CH27" s="769">
        <v>1</v>
      </c>
      <c r="CI27" s="770"/>
      <c r="CJ27" s="770"/>
      <c r="CK27" s="770"/>
      <c r="CL27" s="771"/>
      <c r="CM27" s="769">
        <v>223</v>
      </c>
      <c r="CN27" s="770"/>
      <c r="CO27" s="770"/>
      <c r="CP27" s="770"/>
      <c r="CQ27" s="771"/>
      <c r="CR27" s="769">
        <v>195</v>
      </c>
      <c r="CS27" s="770"/>
      <c r="CT27" s="770"/>
      <c r="CU27" s="770"/>
      <c r="CV27" s="771"/>
      <c r="CW27" s="769">
        <v>2</v>
      </c>
      <c r="CX27" s="770"/>
      <c r="CY27" s="770"/>
      <c r="CZ27" s="770"/>
      <c r="DA27" s="771"/>
      <c r="DB27" s="769" t="s">
        <v>560</v>
      </c>
      <c r="DC27" s="770"/>
      <c r="DD27" s="770"/>
      <c r="DE27" s="770"/>
      <c r="DF27" s="771"/>
      <c r="DG27" s="769" t="s">
        <v>560</v>
      </c>
      <c r="DH27" s="770"/>
      <c r="DI27" s="770"/>
      <c r="DJ27" s="770"/>
      <c r="DK27" s="771"/>
      <c r="DL27" s="769" t="s">
        <v>560</v>
      </c>
      <c r="DM27" s="770"/>
      <c r="DN27" s="770"/>
      <c r="DO27" s="770"/>
      <c r="DP27" s="771"/>
      <c r="DQ27" s="769" t="s">
        <v>560</v>
      </c>
      <c r="DR27" s="770"/>
      <c r="DS27" s="770"/>
      <c r="DT27" s="770"/>
      <c r="DU27" s="771"/>
      <c r="DV27" s="772"/>
      <c r="DW27" s="773"/>
      <c r="DX27" s="773"/>
      <c r="DY27" s="773"/>
      <c r="DZ27" s="774"/>
      <c r="EA27" s="191"/>
    </row>
    <row r="28" spans="1:131" s="192" customFormat="1" ht="26.25" customHeight="1" thickTop="1">
      <c r="A28" s="211">
        <v>1</v>
      </c>
      <c r="B28" s="708" t="s">
        <v>502</v>
      </c>
      <c r="C28" s="709"/>
      <c r="D28" s="709"/>
      <c r="E28" s="709"/>
      <c r="F28" s="709"/>
      <c r="G28" s="709"/>
      <c r="H28" s="709"/>
      <c r="I28" s="709"/>
      <c r="J28" s="709"/>
      <c r="K28" s="709"/>
      <c r="L28" s="709"/>
      <c r="M28" s="709"/>
      <c r="N28" s="709"/>
      <c r="O28" s="709"/>
      <c r="P28" s="710"/>
      <c r="Q28" s="831">
        <v>4351</v>
      </c>
      <c r="R28" s="715"/>
      <c r="S28" s="715"/>
      <c r="T28" s="715"/>
      <c r="U28" s="716"/>
      <c r="V28" s="714">
        <v>4017</v>
      </c>
      <c r="W28" s="715"/>
      <c r="X28" s="715"/>
      <c r="Y28" s="715"/>
      <c r="Z28" s="716"/>
      <c r="AA28" s="714">
        <f>Q28-V28</f>
        <v>334</v>
      </c>
      <c r="AB28" s="715"/>
      <c r="AC28" s="715"/>
      <c r="AD28" s="715"/>
      <c r="AE28" s="717"/>
      <c r="AF28" s="718">
        <v>9453</v>
      </c>
      <c r="AG28" s="715"/>
      <c r="AH28" s="715"/>
      <c r="AI28" s="715"/>
      <c r="AJ28" s="717"/>
      <c r="AK28" s="832" t="s">
        <v>503</v>
      </c>
      <c r="AL28" s="828"/>
      <c r="AM28" s="828"/>
      <c r="AN28" s="828"/>
      <c r="AO28" s="829"/>
      <c r="AP28" s="833">
        <v>9457</v>
      </c>
      <c r="AQ28" s="834"/>
      <c r="AR28" s="834"/>
      <c r="AS28" s="834"/>
      <c r="AT28" s="835"/>
      <c r="AU28" s="827" t="s">
        <v>503</v>
      </c>
      <c r="AV28" s="828"/>
      <c r="AW28" s="828"/>
      <c r="AX28" s="828"/>
      <c r="AY28" s="829"/>
      <c r="AZ28" s="827" t="s">
        <v>503</v>
      </c>
      <c r="BA28" s="828"/>
      <c r="BB28" s="828"/>
      <c r="BC28" s="828"/>
      <c r="BD28" s="829"/>
      <c r="BE28" s="827"/>
      <c r="BF28" s="828"/>
      <c r="BG28" s="828"/>
      <c r="BH28" s="828"/>
      <c r="BI28" s="830"/>
      <c r="BJ28" s="197"/>
      <c r="BK28" s="197"/>
      <c r="BL28" s="197"/>
      <c r="BM28" s="197"/>
      <c r="BN28" s="197"/>
      <c r="BO28" s="210"/>
      <c r="BP28" s="210"/>
      <c r="BQ28" s="207">
        <v>22</v>
      </c>
      <c r="BR28" s="208"/>
      <c r="BS28" s="752" t="s">
        <v>532</v>
      </c>
      <c r="BT28" s="753" t="s">
        <v>532</v>
      </c>
      <c r="BU28" s="753" t="s">
        <v>532</v>
      </c>
      <c r="BV28" s="753" t="s">
        <v>532</v>
      </c>
      <c r="BW28" s="753" t="s">
        <v>532</v>
      </c>
      <c r="BX28" s="753" t="s">
        <v>532</v>
      </c>
      <c r="BY28" s="753" t="s">
        <v>532</v>
      </c>
      <c r="BZ28" s="753" t="s">
        <v>532</v>
      </c>
      <c r="CA28" s="753" t="s">
        <v>532</v>
      </c>
      <c r="CB28" s="753" t="s">
        <v>532</v>
      </c>
      <c r="CC28" s="753" t="s">
        <v>532</v>
      </c>
      <c r="CD28" s="753" t="s">
        <v>532</v>
      </c>
      <c r="CE28" s="753" t="s">
        <v>532</v>
      </c>
      <c r="CF28" s="753" t="s">
        <v>532</v>
      </c>
      <c r="CG28" s="754" t="s">
        <v>532</v>
      </c>
      <c r="CH28" s="769">
        <v>4</v>
      </c>
      <c r="CI28" s="770"/>
      <c r="CJ28" s="770"/>
      <c r="CK28" s="770"/>
      <c r="CL28" s="771"/>
      <c r="CM28" s="769">
        <v>3673</v>
      </c>
      <c r="CN28" s="770"/>
      <c r="CO28" s="770"/>
      <c r="CP28" s="770"/>
      <c r="CQ28" s="771"/>
      <c r="CR28" s="769">
        <v>1575</v>
      </c>
      <c r="CS28" s="770"/>
      <c r="CT28" s="770"/>
      <c r="CU28" s="770"/>
      <c r="CV28" s="771"/>
      <c r="CW28" s="769">
        <v>3</v>
      </c>
      <c r="CX28" s="770"/>
      <c r="CY28" s="770"/>
      <c r="CZ28" s="770"/>
      <c r="DA28" s="771"/>
      <c r="DB28" s="769" t="s">
        <v>560</v>
      </c>
      <c r="DC28" s="770"/>
      <c r="DD28" s="770"/>
      <c r="DE28" s="770"/>
      <c r="DF28" s="771"/>
      <c r="DG28" s="769" t="s">
        <v>560</v>
      </c>
      <c r="DH28" s="770"/>
      <c r="DI28" s="770"/>
      <c r="DJ28" s="770"/>
      <c r="DK28" s="771"/>
      <c r="DL28" s="769" t="s">
        <v>560</v>
      </c>
      <c r="DM28" s="770"/>
      <c r="DN28" s="770"/>
      <c r="DO28" s="770"/>
      <c r="DP28" s="771"/>
      <c r="DQ28" s="769" t="s">
        <v>560</v>
      </c>
      <c r="DR28" s="770"/>
      <c r="DS28" s="770"/>
      <c r="DT28" s="770"/>
      <c r="DU28" s="771"/>
      <c r="DV28" s="772"/>
      <c r="DW28" s="773"/>
      <c r="DX28" s="773"/>
      <c r="DY28" s="773"/>
      <c r="DZ28" s="774"/>
      <c r="EA28" s="191"/>
    </row>
    <row r="29" spans="1:131" s="192" customFormat="1" ht="26.25" customHeight="1">
      <c r="A29" s="211">
        <v>2</v>
      </c>
      <c r="B29" s="734" t="s">
        <v>504</v>
      </c>
      <c r="C29" s="735"/>
      <c r="D29" s="735"/>
      <c r="E29" s="735"/>
      <c r="F29" s="735"/>
      <c r="G29" s="735"/>
      <c r="H29" s="735"/>
      <c r="I29" s="735"/>
      <c r="J29" s="735"/>
      <c r="K29" s="735"/>
      <c r="L29" s="735"/>
      <c r="M29" s="735"/>
      <c r="N29" s="735"/>
      <c r="O29" s="735"/>
      <c r="P29" s="736"/>
      <c r="Q29" s="836">
        <v>6504</v>
      </c>
      <c r="R29" s="741"/>
      <c r="S29" s="741"/>
      <c r="T29" s="741"/>
      <c r="U29" s="742"/>
      <c r="V29" s="740">
        <v>5380</v>
      </c>
      <c r="W29" s="741"/>
      <c r="X29" s="741"/>
      <c r="Y29" s="741"/>
      <c r="Z29" s="742"/>
      <c r="AA29" s="740">
        <f>Q29-V29</f>
        <v>1124</v>
      </c>
      <c r="AB29" s="741"/>
      <c r="AC29" s="741"/>
      <c r="AD29" s="741"/>
      <c r="AE29" s="743"/>
      <c r="AF29" s="744">
        <v>10517</v>
      </c>
      <c r="AG29" s="741"/>
      <c r="AH29" s="741"/>
      <c r="AI29" s="741"/>
      <c r="AJ29" s="743"/>
      <c r="AK29" s="840">
        <v>31</v>
      </c>
      <c r="AL29" s="841"/>
      <c r="AM29" s="841"/>
      <c r="AN29" s="841"/>
      <c r="AO29" s="842"/>
      <c r="AP29" s="843">
        <v>15565</v>
      </c>
      <c r="AQ29" s="841"/>
      <c r="AR29" s="841"/>
      <c r="AS29" s="841"/>
      <c r="AT29" s="842"/>
      <c r="AU29" s="837" t="s">
        <v>503</v>
      </c>
      <c r="AV29" s="838"/>
      <c r="AW29" s="838"/>
      <c r="AX29" s="838"/>
      <c r="AY29" s="844"/>
      <c r="AZ29" s="837" t="s">
        <v>503</v>
      </c>
      <c r="BA29" s="838"/>
      <c r="BB29" s="838"/>
      <c r="BC29" s="838"/>
      <c r="BD29" s="844"/>
      <c r="BE29" s="837"/>
      <c r="BF29" s="838"/>
      <c r="BG29" s="838"/>
      <c r="BH29" s="838"/>
      <c r="BI29" s="839"/>
      <c r="BJ29" s="197"/>
      <c r="BK29" s="197"/>
      <c r="BL29" s="197"/>
      <c r="BM29" s="197"/>
      <c r="BN29" s="197"/>
      <c r="BO29" s="210"/>
      <c r="BP29" s="210"/>
      <c r="BQ29" s="207">
        <v>23</v>
      </c>
      <c r="BR29" s="208"/>
      <c r="BS29" s="752" t="s">
        <v>533</v>
      </c>
      <c r="BT29" s="753" t="s">
        <v>533</v>
      </c>
      <c r="BU29" s="753" t="s">
        <v>533</v>
      </c>
      <c r="BV29" s="753" t="s">
        <v>533</v>
      </c>
      <c r="BW29" s="753" t="s">
        <v>533</v>
      </c>
      <c r="BX29" s="753" t="s">
        <v>533</v>
      </c>
      <c r="BY29" s="753" t="s">
        <v>533</v>
      </c>
      <c r="BZ29" s="753" t="s">
        <v>533</v>
      </c>
      <c r="CA29" s="753" t="s">
        <v>533</v>
      </c>
      <c r="CB29" s="753" t="s">
        <v>533</v>
      </c>
      <c r="CC29" s="753" t="s">
        <v>533</v>
      </c>
      <c r="CD29" s="753" t="s">
        <v>533</v>
      </c>
      <c r="CE29" s="753" t="s">
        <v>533</v>
      </c>
      <c r="CF29" s="753" t="s">
        <v>533</v>
      </c>
      <c r="CG29" s="754" t="s">
        <v>533</v>
      </c>
      <c r="CH29" s="769">
        <v>16</v>
      </c>
      <c r="CI29" s="770"/>
      <c r="CJ29" s="770"/>
      <c r="CK29" s="770"/>
      <c r="CL29" s="771"/>
      <c r="CM29" s="769">
        <v>2476</v>
      </c>
      <c r="CN29" s="770"/>
      <c r="CO29" s="770"/>
      <c r="CP29" s="770"/>
      <c r="CQ29" s="771"/>
      <c r="CR29" s="769">
        <v>20</v>
      </c>
      <c r="CS29" s="770"/>
      <c r="CT29" s="770"/>
      <c r="CU29" s="770"/>
      <c r="CV29" s="771"/>
      <c r="CW29" s="769" t="s">
        <v>560</v>
      </c>
      <c r="CX29" s="770"/>
      <c r="CY29" s="770"/>
      <c r="CZ29" s="770"/>
      <c r="DA29" s="771"/>
      <c r="DB29" s="769" t="s">
        <v>560</v>
      </c>
      <c r="DC29" s="770"/>
      <c r="DD29" s="770"/>
      <c r="DE29" s="770"/>
      <c r="DF29" s="771"/>
      <c r="DG29" s="769">
        <v>1421</v>
      </c>
      <c r="DH29" s="770"/>
      <c r="DI29" s="770"/>
      <c r="DJ29" s="770"/>
      <c r="DK29" s="771"/>
      <c r="DL29" s="769" t="s">
        <v>560</v>
      </c>
      <c r="DM29" s="770"/>
      <c r="DN29" s="770"/>
      <c r="DO29" s="770"/>
      <c r="DP29" s="771"/>
      <c r="DQ29" s="769" t="s">
        <v>560</v>
      </c>
      <c r="DR29" s="770"/>
      <c r="DS29" s="770"/>
      <c r="DT29" s="770"/>
      <c r="DU29" s="771"/>
      <c r="DV29" s="772"/>
      <c r="DW29" s="773"/>
      <c r="DX29" s="773"/>
      <c r="DY29" s="773"/>
      <c r="DZ29" s="774"/>
      <c r="EA29" s="191"/>
    </row>
    <row r="30" spans="1:131" s="192" customFormat="1" ht="26.25" customHeight="1">
      <c r="A30" s="211">
        <v>3</v>
      </c>
      <c r="B30" s="734" t="s">
        <v>505</v>
      </c>
      <c r="C30" s="735"/>
      <c r="D30" s="735"/>
      <c r="E30" s="735"/>
      <c r="F30" s="735"/>
      <c r="G30" s="735"/>
      <c r="H30" s="735"/>
      <c r="I30" s="735"/>
      <c r="J30" s="735"/>
      <c r="K30" s="735"/>
      <c r="L30" s="735"/>
      <c r="M30" s="735"/>
      <c r="N30" s="735"/>
      <c r="O30" s="735"/>
      <c r="P30" s="736"/>
      <c r="Q30" s="836">
        <v>33019</v>
      </c>
      <c r="R30" s="741"/>
      <c r="S30" s="741"/>
      <c r="T30" s="741"/>
      <c r="U30" s="742"/>
      <c r="V30" s="740">
        <v>33043</v>
      </c>
      <c r="W30" s="741"/>
      <c r="X30" s="741"/>
      <c r="Y30" s="741"/>
      <c r="Z30" s="742"/>
      <c r="AA30" s="740">
        <f>Q30-V30</f>
        <v>-24</v>
      </c>
      <c r="AB30" s="741"/>
      <c r="AC30" s="741"/>
      <c r="AD30" s="741"/>
      <c r="AE30" s="743"/>
      <c r="AF30" s="744">
        <v>12731</v>
      </c>
      <c r="AG30" s="741"/>
      <c r="AH30" s="741"/>
      <c r="AI30" s="741"/>
      <c r="AJ30" s="743"/>
      <c r="AK30" s="745">
        <v>6809</v>
      </c>
      <c r="AL30" s="746"/>
      <c r="AM30" s="746"/>
      <c r="AN30" s="746"/>
      <c r="AO30" s="747"/>
      <c r="AP30" s="740">
        <v>41195</v>
      </c>
      <c r="AQ30" s="741"/>
      <c r="AR30" s="741"/>
      <c r="AS30" s="741"/>
      <c r="AT30" s="742"/>
      <c r="AU30" s="740">
        <v>12235</v>
      </c>
      <c r="AV30" s="741"/>
      <c r="AW30" s="741"/>
      <c r="AX30" s="741"/>
      <c r="AY30" s="742"/>
      <c r="AZ30" s="846" t="s">
        <v>446</v>
      </c>
      <c r="BA30" s="847"/>
      <c r="BB30" s="847"/>
      <c r="BC30" s="847"/>
      <c r="BD30" s="848"/>
      <c r="BE30" s="837"/>
      <c r="BF30" s="838"/>
      <c r="BG30" s="838"/>
      <c r="BH30" s="838"/>
      <c r="BI30" s="839"/>
      <c r="BJ30" s="197"/>
      <c r="BK30" s="197"/>
      <c r="BL30" s="197"/>
      <c r="BM30" s="197"/>
      <c r="BN30" s="197"/>
      <c r="BO30" s="210"/>
      <c r="BP30" s="210"/>
      <c r="BQ30" s="207">
        <v>24</v>
      </c>
      <c r="BR30" s="208"/>
      <c r="BS30" s="752" t="s">
        <v>534</v>
      </c>
      <c r="BT30" s="753" t="s">
        <v>534</v>
      </c>
      <c r="BU30" s="753" t="s">
        <v>534</v>
      </c>
      <c r="BV30" s="753" t="s">
        <v>534</v>
      </c>
      <c r="BW30" s="753" t="s">
        <v>534</v>
      </c>
      <c r="BX30" s="753" t="s">
        <v>534</v>
      </c>
      <c r="BY30" s="753" t="s">
        <v>534</v>
      </c>
      <c r="BZ30" s="753" t="s">
        <v>534</v>
      </c>
      <c r="CA30" s="753" t="s">
        <v>534</v>
      </c>
      <c r="CB30" s="753" t="s">
        <v>534</v>
      </c>
      <c r="CC30" s="753" t="s">
        <v>534</v>
      </c>
      <c r="CD30" s="753" t="s">
        <v>534</v>
      </c>
      <c r="CE30" s="753" t="s">
        <v>534</v>
      </c>
      <c r="CF30" s="753" t="s">
        <v>534</v>
      </c>
      <c r="CG30" s="754" t="s">
        <v>534</v>
      </c>
      <c r="CH30" s="769">
        <v>-54</v>
      </c>
      <c r="CI30" s="770"/>
      <c r="CJ30" s="770"/>
      <c r="CK30" s="770"/>
      <c r="CL30" s="771"/>
      <c r="CM30" s="769">
        <v>14130</v>
      </c>
      <c r="CN30" s="770"/>
      <c r="CO30" s="770"/>
      <c r="CP30" s="770"/>
      <c r="CQ30" s="771"/>
      <c r="CR30" s="769">
        <v>7523</v>
      </c>
      <c r="CS30" s="770"/>
      <c r="CT30" s="770"/>
      <c r="CU30" s="770"/>
      <c r="CV30" s="771"/>
      <c r="CW30" s="769" t="s">
        <v>560</v>
      </c>
      <c r="CX30" s="770"/>
      <c r="CY30" s="770"/>
      <c r="CZ30" s="770"/>
      <c r="DA30" s="771"/>
      <c r="DB30" s="769" t="s">
        <v>560</v>
      </c>
      <c r="DC30" s="770"/>
      <c r="DD30" s="770"/>
      <c r="DE30" s="770"/>
      <c r="DF30" s="771"/>
      <c r="DG30" s="769">
        <v>1190</v>
      </c>
      <c r="DH30" s="770"/>
      <c r="DI30" s="770"/>
      <c r="DJ30" s="770"/>
      <c r="DK30" s="771"/>
      <c r="DL30" s="769" t="s">
        <v>560</v>
      </c>
      <c r="DM30" s="770"/>
      <c r="DN30" s="770"/>
      <c r="DO30" s="770"/>
      <c r="DP30" s="771"/>
      <c r="DQ30" s="769" t="s">
        <v>560</v>
      </c>
      <c r="DR30" s="770"/>
      <c r="DS30" s="770"/>
      <c r="DT30" s="770"/>
      <c r="DU30" s="771"/>
      <c r="DV30" s="772"/>
      <c r="DW30" s="773"/>
      <c r="DX30" s="773"/>
      <c r="DY30" s="773"/>
      <c r="DZ30" s="774"/>
      <c r="EA30" s="191"/>
    </row>
    <row r="31" spans="1:131" s="192" customFormat="1" ht="26.25" customHeight="1">
      <c r="A31" s="211">
        <v>4</v>
      </c>
      <c r="B31" s="734" t="s">
        <v>506</v>
      </c>
      <c r="C31" s="735"/>
      <c r="D31" s="735"/>
      <c r="E31" s="735"/>
      <c r="F31" s="735"/>
      <c r="G31" s="735"/>
      <c r="H31" s="735"/>
      <c r="I31" s="735"/>
      <c r="J31" s="735"/>
      <c r="K31" s="735"/>
      <c r="L31" s="735"/>
      <c r="M31" s="735"/>
      <c r="N31" s="735"/>
      <c r="O31" s="735"/>
      <c r="P31" s="736"/>
      <c r="Q31" s="836">
        <v>47</v>
      </c>
      <c r="R31" s="741"/>
      <c r="S31" s="741"/>
      <c r="T31" s="741"/>
      <c r="U31" s="742"/>
      <c r="V31" s="740">
        <v>64</v>
      </c>
      <c r="W31" s="741"/>
      <c r="X31" s="741"/>
      <c r="Y31" s="741"/>
      <c r="Z31" s="742"/>
      <c r="AA31" s="740">
        <f>Q31-V31</f>
        <v>-17</v>
      </c>
      <c r="AB31" s="741"/>
      <c r="AC31" s="741"/>
      <c r="AD31" s="741"/>
      <c r="AE31" s="743"/>
      <c r="AF31" s="744">
        <v>4271</v>
      </c>
      <c r="AG31" s="741"/>
      <c r="AH31" s="741"/>
      <c r="AI31" s="741"/>
      <c r="AJ31" s="743"/>
      <c r="AK31" s="845" t="s">
        <v>503</v>
      </c>
      <c r="AL31" s="838"/>
      <c r="AM31" s="838"/>
      <c r="AN31" s="838"/>
      <c r="AO31" s="844"/>
      <c r="AP31" s="837" t="s">
        <v>503</v>
      </c>
      <c r="AQ31" s="838"/>
      <c r="AR31" s="838"/>
      <c r="AS31" s="838"/>
      <c r="AT31" s="844"/>
      <c r="AU31" s="837" t="s">
        <v>503</v>
      </c>
      <c r="AV31" s="838"/>
      <c r="AW31" s="838"/>
      <c r="AX31" s="838"/>
      <c r="AY31" s="844"/>
      <c r="AZ31" s="837" t="s">
        <v>503</v>
      </c>
      <c r="BA31" s="838"/>
      <c r="BB31" s="838"/>
      <c r="BC31" s="838"/>
      <c r="BD31" s="844"/>
      <c r="BE31" s="837"/>
      <c r="BF31" s="838"/>
      <c r="BG31" s="838"/>
      <c r="BH31" s="838"/>
      <c r="BI31" s="839"/>
      <c r="BJ31" s="197"/>
      <c r="BK31" s="197"/>
      <c r="BL31" s="197"/>
      <c r="BM31" s="197"/>
      <c r="BN31" s="197"/>
      <c r="BO31" s="210"/>
      <c r="BP31" s="210"/>
      <c r="BQ31" s="207">
        <v>25</v>
      </c>
      <c r="BR31" s="208" t="s">
        <v>562</v>
      </c>
      <c r="BS31" s="752" t="s">
        <v>535</v>
      </c>
      <c r="BT31" s="753" t="s">
        <v>535</v>
      </c>
      <c r="BU31" s="753" t="s">
        <v>535</v>
      </c>
      <c r="BV31" s="753" t="s">
        <v>535</v>
      </c>
      <c r="BW31" s="753" t="s">
        <v>535</v>
      </c>
      <c r="BX31" s="753" t="s">
        <v>535</v>
      </c>
      <c r="BY31" s="753" t="s">
        <v>535</v>
      </c>
      <c r="BZ31" s="753" t="s">
        <v>535</v>
      </c>
      <c r="CA31" s="753" t="s">
        <v>535</v>
      </c>
      <c r="CB31" s="753" t="s">
        <v>535</v>
      </c>
      <c r="CC31" s="753" t="s">
        <v>535</v>
      </c>
      <c r="CD31" s="753" t="s">
        <v>535</v>
      </c>
      <c r="CE31" s="753" t="s">
        <v>535</v>
      </c>
      <c r="CF31" s="753" t="s">
        <v>535</v>
      </c>
      <c r="CG31" s="754" t="s">
        <v>535</v>
      </c>
      <c r="CH31" s="769">
        <v>-36</v>
      </c>
      <c r="CI31" s="770"/>
      <c r="CJ31" s="770"/>
      <c r="CK31" s="770"/>
      <c r="CL31" s="771"/>
      <c r="CM31" s="769">
        <v>625</v>
      </c>
      <c r="CN31" s="770"/>
      <c r="CO31" s="770"/>
      <c r="CP31" s="770"/>
      <c r="CQ31" s="771"/>
      <c r="CR31" s="769">
        <v>50</v>
      </c>
      <c r="CS31" s="770"/>
      <c r="CT31" s="770"/>
      <c r="CU31" s="770"/>
      <c r="CV31" s="771"/>
      <c r="CW31" s="769" t="s">
        <v>560</v>
      </c>
      <c r="CX31" s="770"/>
      <c r="CY31" s="770"/>
      <c r="CZ31" s="770"/>
      <c r="DA31" s="771"/>
      <c r="DB31" s="769" t="s">
        <v>560</v>
      </c>
      <c r="DC31" s="770"/>
      <c r="DD31" s="770"/>
      <c r="DE31" s="770"/>
      <c r="DF31" s="771"/>
      <c r="DG31" s="769" t="s">
        <v>560</v>
      </c>
      <c r="DH31" s="770"/>
      <c r="DI31" s="770"/>
      <c r="DJ31" s="770"/>
      <c r="DK31" s="771"/>
      <c r="DL31" s="849">
        <v>169</v>
      </c>
      <c r="DM31" s="746"/>
      <c r="DN31" s="746"/>
      <c r="DO31" s="746"/>
      <c r="DP31" s="850"/>
      <c r="DQ31" s="849">
        <v>17</v>
      </c>
      <c r="DR31" s="746"/>
      <c r="DS31" s="746"/>
      <c r="DT31" s="746"/>
      <c r="DU31" s="850"/>
      <c r="DV31" s="772"/>
      <c r="DW31" s="773"/>
      <c r="DX31" s="773"/>
      <c r="DY31" s="773"/>
      <c r="DZ31" s="774"/>
      <c r="EA31" s="191"/>
    </row>
    <row r="32" spans="1:131" s="192" customFormat="1" ht="26.25" customHeight="1">
      <c r="A32" s="211">
        <v>5</v>
      </c>
      <c r="B32" s="734" t="s">
        <v>507</v>
      </c>
      <c r="C32" s="735"/>
      <c r="D32" s="735"/>
      <c r="E32" s="735"/>
      <c r="F32" s="735"/>
      <c r="G32" s="735"/>
      <c r="H32" s="735"/>
      <c r="I32" s="735"/>
      <c r="J32" s="735"/>
      <c r="K32" s="735"/>
      <c r="L32" s="735"/>
      <c r="M32" s="735"/>
      <c r="N32" s="735"/>
      <c r="O32" s="735"/>
      <c r="P32" s="736"/>
      <c r="Q32" s="836">
        <v>5383</v>
      </c>
      <c r="R32" s="741"/>
      <c r="S32" s="741"/>
      <c r="T32" s="741"/>
      <c r="U32" s="742"/>
      <c r="V32" s="740">
        <v>5291</v>
      </c>
      <c r="W32" s="741"/>
      <c r="X32" s="741"/>
      <c r="Y32" s="741"/>
      <c r="Z32" s="742"/>
      <c r="AA32" s="740">
        <v>92</v>
      </c>
      <c r="AB32" s="741"/>
      <c r="AC32" s="741"/>
      <c r="AD32" s="741"/>
      <c r="AE32" s="743"/>
      <c r="AF32" s="744" t="s">
        <v>503</v>
      </c>
      <c r="AG32" s="741"/>
      <c r="AH32" s="741"/>
      <c r="AI32" s="741"/>
      <c r="AJ32" s="743"/>
      <c r="AK32" s="840">
        <v>1156</v>
      </c>
      <c r="AL32" s="841"/>
      <c r="AM32" s="841"/>
      <c r="AN32" s="841"/>
      <c r="AO32" s="842"/>
      <c r="AP32" s="843">
        <v>10773</v>
      </c>
      <c r="AQ32" s="841"/>
      <c r="AR32" s="841"/>
      <c r="AS32" s="841"/>
      <c r="AT32" s="842"/>
      <c r="AU32" s="843">
        <v>7713</v>
      </c>
      <c r="AV32" s="841"/>
      <c r="AW32" s="841"/>
      <c r="AX32" s="841"/>
      <c r="AY32" s="842"/>
      <c r="AZ32" s="846" t="s">
        <v>503</v>
      </c>
      <c r="BA32" s="847"/>
      <c r="BB32" s="847"/>
      <c r="BC32" s="847"/>
      <c r="BD32" s="848"/>
      <c r="BE32" s="837"/>
      <c r="BF32" s="838"/>
      <c r="BG32" s="838"/>
      <c r="BH32" s="838"/>
      <c r="BI32" s="839"/>
      <c r="BJ32" s="197"/>
      <c r="BK32" s="197"/>
      <c r="BL32" s="197"/>
      <c r="BM32" s="197"/>
      <c r="BN32" s="197"/>
      <c r="BO32" s="210"/>
      <c r="BP32" s="210"/>
      <c r="BQ32" s="207">
        <v>26</v>
      </c>
      <c r="BR32" s="208"/>
      <c r="BS32" s="752" t="s">
        <v>536</v>
      </c>
      <c r="BT32" s="753" t="s">
        <v>536</v>
      </c>
      <c r="BU32" s="753" t="s">
        <v>536</v>
      </c>
      <c r="BV32" s="753" t="s">
        <v>536</v>
      </c>
      <c r="BW32" s="753" t="s">
        <v>536</v>
      </c>
      <c r="BX32" s="753" t="s">
        <v>536</v>
      </c>
      <c r="BY32" s="753" t="s">
        <v>536</v>
      </c>
      <c r="BZ32" s="753" t="s">
        <v>536</v>
      </c>
      <c r="CA32" s="753" t="s">
        <v>536</v>
      </c>
      <c r="CB32" s="753" t="s">
        <v>536</v>
      </c>
      <c r="CC32" s="753" t="s">
        <v>536</v>
      </c>
      <c r="CD32" s="753" t="s">
        <v>536</v>
      </c>
      <c r="CE32" s="753" t="s">
        <v>536</v>
      </c>
      <c r="CF32" s="753" t="s">
        <v>536</v>
      </c>
      <c r="CG32" s="754" t="s">
        <v>536</v>
      </c>
      <c r="CH32" s="769">
        <v>352</v>
      </c>
      <c r="CI32" s="770"/>
      <c r="CJ32" s="770"/>
      <c r="CK32" s="770"/>
      <c r="CL32" s="771"/>
      <c r="CM32" s="769">
        <v>7814</v>
      </c>
      <c r="CN32" s="770"/>
      <c r="CO32" s="770"/>
      <c r="CP32" s="770"/>
      <c r="CQ32" s="771"/>
      <c r="CR32" s="769">
        <v>50</v>
      </c>
      <c r="CS32" s="770"/>
      <c r="CT32" s="770"/>
      <c r="CU32" s="770"/>
      <c r="CV32" s="771"/>
      <c r="CW32" s="769" t="s">
        <v>560</v>
      </c>
      <c r="CX32" s="770"/>
      <c r="CY32" s="770"/>
      <c r="CZ32" s="770"/>
      <c r="DA32" s="771"/>
      <c r="DB32" s="769" t="s">
        <v>560</v>
      </c>
      <c r="DC32" s="770"/>
      <c r="DD32" s="770"/>
      <c r="DE32" s="770"/>
      <c r="DF32" s="771"/>
      <c r="DG32" s="769" t="s">
        <v>560</v>
      </c>
      <c r="DH32" s="770"/>
      <c r="DI32" s="770"/>
      <c r="DJ32" s="770"/>
      <c r="DK32" s="771"/>
      <c r="DL32" s="769" t="s">
        <v>560</v>
      </c>
      <c r="DM32" s="770"/>
      <c r="DN32" s="770"/>
      <c r="DO32" s="770"/>
      <c r="DP32" s="771"/>
      <c r="DQ32" s="769" t="s">
        <v>560</v>
      </c>
      <c r="DR32" s="770"/>
      <c r="DS32" s="770"/>
      <c r="DT32" s="770"/>
      <c r="DU32" s="771"/>
      <c r="DV32" s="772"/>
      <c r="DW32" s="773"/>
      <c r="DX32" s="773"/>
      <c r="DY32" s="773"/>
      <c r="DZ32" s="774"/>
      <c r="EA32" s="191"/>
    </row>
    <row r="33" spans="1:131" s="192" customFormat="1" ht="26.25" customHeight="1">
      <c r="A33" s="211">
        <v>6</v>
      </c>
      <c r="B33" s="734" t="s">
        <v>508</v>
      </c>
      <c r="C33" s="735"/>
      <c r="D33" s="735"/>
      <c r="E33" s="735"/>
      <c r="F33" s="735"/>
      <c r="G33" s="735"/>
      <c r="H33" s="735"/>
      <c r="I33" s="735"/>
      <c r="J33" s="735"/>
      <c r="K33" s="735"/>
      <c r="L33" s="735"/>
      <c r="M33" s="735"/>
      <c r="N33" s="735"/>
      <c r="O33" s="735"/>
      <c r="P33" s="736"/>
      <c r="Q33" s="836">
        <v>6585</v>
      </c>
      <c r="R33" s="741"/>
      <c r="S33" s="741"/>
      <c r="T33" s="741"/>
      <c r="U33" s="742"/>
      <c r="V33" s="740">
        <v>6464</v>
      </c>
      <c r="W33" s="741"/>
      <c r="X33" s="741"/>
      <c r="Y33" s="741"/>
      <c r="Z33" s="742"/>
      <c r="AA33" s="740">
        <v>121</v>
      </c>
      <c r="AB33" s="741"/>
      <c r="AC33" s="741"/>
      <c r="AD33" s="741"/>
      <c r="AE33" s="743"/>
      <c r="AF33" s="744" t="s">
        <v>503</v>
      </c>
      <c r="AG33" s="741"/>
      <c r="AH33" s="741"/>
      <c r="AI33" s="741"/>
      <c r="AJ33" s="743"/>
      <c r="AK33" s="840">
        <v>76</v>
      </c>
      <c r="AL33" s="841"/>
      <c r="AM33" s="841"/>
      <c r="AN33" s="841"/>
      <c r="AO33" s="842"/>
      <c r="AP33" s="843">
        <v>27059</v>
      </c>
      <c r="AQ33" s="841"/>
      <c r="AR33" s="841"/>
      <c r="AS33" s="841"/>
      <c r="AT33" s="842"/>
      <c r="AU33" s="843">
        <v>2806</v>
      </c>
      <c r="AV33" s="841"/>
      <c r="AW33" s="841"/>
      <c r="AX33" s="841"/>
      <c r="AY33" s="842"/>
      <c r="AZ33" s="846" t="s">
        <v>503</v>
      </c>
      <c r="BA33" s="847"/>
      <c r="BB33" s="847"/>
      <c r="BC33" s="847"/>
      <c r="BD33" s="848"/>
      <c r="BE33" s="837"/>
      <c r="BF33" s="838"/>
      <c r="BG33" s="838"/>
      <c r="BH33" s="838"/>
      <c r="BI33" s="839"/>
      <c r="BJ33" s="197"/>
      <c r="BK33" s="197"/>
      <c r="BL33" s="197"/>
      <c r="BM33" s="197"/>
      <c r="BN33" s="197"/>
      <c r="BO33" s="210"/>
      <c r="BP33" s="210"/>
      <c r="BQ33" s="207">
        <v>27</v>
      </c>
      <c r="BR33" s="208"/>
      <c r="BS33" s="752" t="s">
        <v>537</v>
      </c>
      <c r="BT33" s="753" t="s">
        <v>537</v>
      </c>
      <c r="BU33" s="753" t="s">
        <v>537</v>
      </c>
      <c r="BV33" s="753" t="s">
        <v>537</v>
      </c>
      <c r="BW33" s="753" t="s">
        <v>537</v>
      </c>
      <c r="BX33" s="753" t="s">
        <v>537</v>
      </c>
      <c r="BY33" s="753" t="s">
        <v>537</v>
      </c>
      <c r="BZ33" s="753" t="s">
        <v>537</v>
      </c>
      <c r="CA33" s="753" t="s">
        <v>537</v>
      </c>
      <c r="CB33" s="753" t="s">
        <v>537</v>
      </c>
      <c r="CC33" s="753" t="s">
        <v>537</v>
      </c>
      <c r="CD33" s="753" t="s">
        <v>537</v>
      </c>
      <c r="CE33" s="753" t="s">
        <v>537</v>
      </c>
      <c r="CF33" s="753" t="s">
        <v>537</v>
      </c>
      <c r="CG33" s="754" t="s">
        <v>537</v>
      </c>
      <c r="CH33" s="769">
        <v>177</v>
      </c>
      <c r="CI33" s="770"/>
      <c r="CJ33" s="770"/>
      <c r="CK33" s="770"/>
      <c r="CL33" s="771"/>
      <c r="CM33" s="769">
        <v>9657</v>
      </c>
      <c r="CN33" s="770"/>
      <c r="CO33" s="770"/>
      <c r="CP33" s="770"/>
      <c r="CQ33" s="771"/>
      <c r="CR33" s="769">
        <v>15</v>
      </c>
      <c r="CS33" s="770"/>
      <c r="CT33" s="770"/>
      <c r="CU33" s="770"/>
      <c r="CV33" s="771"/>
      <c r="CW33" s="769" t="s">
        <v>560</v>
      </c>
      <c r="CX33" s="770"/>
      <c r="CY33" s="770"/>
      <c r="CZ33" s="770"/>
      <c r="DA33" s="771"/>
      <c r="DB33" s="769" t="s">
        <v>560</v>
      </c>
      <c r="DC33" s="770"/>
      <c r="DD33" s="770"/>
      <c r="DE33" s="770"/>
      <c r="DF33" s="771"/>
      <c r="DG33" s="769" t="s">
        <v>560</v>
      </c>
      <c r="DH33" s="770"/>
      <c r="DI33" s="770"/>
      <c r="DJ33" s="770"/>
      <c r="DK33" s="771"/>
      <c r="DL33" s="769" t="s">
        <v>560</v>
      </c>
      <c r="DM33" s="770"/>
      <c r="DN33" s="770"/>
      <c r="DO33" s="770"/>
      <c r="DP33" s="771"/>
      <c r="DQ33" s="769" t="s">
        <v>560</v>
      </c>
      <c r="DR33" s="770"/>
      <c r="DS33" s="770"/>
      <c r="DT33" s="770"/>
      <c r="DU33" s="771"/>
      <c r="DV33" s="772"/>
      <c r="DW33" s="773"/>
      <c r="DX33" s="773"/>
      <c r="DY33" s="773"/>
      <c r="DZ33" s="774"/>
      <c r="EA33" s="191"/>
    </row>
    <row r="34" spans="1:131" s="192" customFormat="1" ht="26.25" customHeight="1">
      <c r="A34" s="211">
        <v>7</v>
      </c>
      <c r="B34" s="734"/>
      <c r="C34" s="735"/>
      <c r="D34" s="735"/>
      <c r="E34" s="735"/>
      <c r="F34" s="735"/>
      <c r="G34" s="735"/>
      <c r="H34" s="735"/>
      <c r="I34" s="735"/>
      <c r="J34" s="735"/>
      <c r="K34" s="735"/>
      <c r="L34" s="735"/>
      <c r="M34" s="735"/>
      <c r="N34" s="735"/>
      <c r="O34" s="735"/>
      <c r="P34" s="736"/>
      <c r="Q34" s="855"/>
      <c r="R34" s="856"/>
      <c r="S34" s="856"/>
      <c r="T34" s="856"/>
      <c r="U34" s="856"/>
      <c r="V34" s="856"/>
      <c r="W34" s="856"/>
      <c r="X34" s="856"/>
      <c r="Y34" s="856"/>
      <c r="Z34" s="856"/>
      <c r="AA34" s="856"/>
      <c r="AB34" s="856"/>
      <c r="AC34" s="856"/>
      <c r="AD34" s="856"/>
      <c r="AE34" s="857"/>
      <c r="AF34" s="858"/>
      <c r="AG34" s="856"/>
      <c r="AH34" s="856"/>
      <c r="AI34" s="856"/>
      <c r="AJ34" s="859"/>
      <c r="AK34" s="860"/>
      <c r="AL34" s="851"/>
      <c r="AM34" s="851"/>
      <c r="AN34" s="851"/>
      <c r="AO34" s="851"/>
      <c r="AP34" s="851"/>
      <c r="AQ34" s="851"/>
      <c r="AR34" s="851"/>
      <c r="AS34" s="851"/>
      <c r="AT34" s="851"/>
      <c r="AU34" s="851"/>
      <c r="AV34" s="851"/>
      <c r="AW34" s="851"/>
      <c r="AX34" s="851"/>
      <c r="AY34" s="851"/>
      <c r="AZ34" s="852"/>
      <c r="BA34" s="852"/>
      <c r="BB34" s="852"/>
      <c r="BC34" s="852"/>
      <c r="BD34" s="852"/>
      <c r="BE34" s="853"/>
      <c r="BF34" s="853"/>
      <c r="BG34" s="853"/>
      <c r="BH34" s="853"/>
      <c r="BI34" s="854"/>
      <c r="BJ34" s="197"/>
      <c r="BK34" s="197"/>
      <c r="BL34" s="197"/>
      <c r="BM34" s="197"/>
      <c r="BN34" s="197"/>
      <c r="BO34" s="210"/>
      <c r="BP34" s="210"/>
      <c r="BQ34" s="207">
        <v>28</v>
      </c>
      <c r="BR34" s="208"/>
      <c r="BS34" s="752" t="s">
        <v>538</v>
      </c>
      <c r="BT34" s="753" t="s">
        <v>538</v>
      </c>
      <c r="BU34" s="753" t="s">
        <v>538</v>
      </c>
      <c r="BV34" s="753" t="s">
        <v>538</v>
      </c>
      <c r="BW34" s="753" t="s">
        <v>538</v>
      </c>
      <c r="BX34" s="753" t="s">
        <v>538</v>
      </c>
      <c r="BY34" s="753" t="s">
        <v>538</v>
      </c>
      <c r="BZ34" s="753" t="s">
        <v>538</v>
      </c>
      <c r="CA34" s="753" t="s">
        <v>538</v>
      </c>
      <c r="CB34" s="753" t="s">
        <v>538</v>
      </c>
      <c r="CC34" s="753" t="s">
        <v>538</v>
      </c>
      <c r="CD34" s="753" t="s">
        <v>538</v>
      </c>
      <c r="CE34" s="753" t="s">
        <v>538</v>
      </c>
      <c r="CF34" s="753" t="s">
        <v>538</v>
      </c>
      <c r="CG34" s="754" t="s">
        <v>538</v>
      </c>
      <c r="CH34" s="769">
        <v>21</v>
      </c>
      <c r="CI34" s="770"/>
      <c r="CJ34" s="770"/>
      <c r="CK34" s="770"/>
      <c r="CL34" s="771"/>
      <c r="CM34" s="769">
        <v>970</v>
      </c>
      <c r="CN34" s="770"/>
      <c r="CO34" s="770"/>
      <c r="CP34" s="770"/>
      <c r="CQ34" s="771"/>
      <c r="CR34" s="769">
        <v>10</v>
      </c>
      <c r="CS34" s="770"/>
      <c r="CT34" s="770"/>
      <c r="CU34" s="770"/>
      <c r="CV34" s="771"/>
      <c r="CW34" s="769" t="s">
        <v>560</v>
      </c>
      <c r="CX34" s="770"/>
      <c r="CY34" s="770"/>
      <c r="CZ34" s="770"/>
      <c r="DA34" s="771"/>
      <c r="DB34" s="769" t="s">
        <v>560</v>
      </c>
      <c r="DC34" s="770"/>
      <c r="DD34" s="770"/>
      <c r="DE34" s="770"/>
      <c r="DF34" s="771"/>
      <c r="DG34" s="769" t="s">
        <v>560</v>
      </c>
      <c r="DH34" s="770"/>
      <c r="DI34" s="770"/>
      <c r="DJ34" s="770"/>
      <c r="DK34" s="771"/>
      <c r="DL34" s="769" t="s">
        <v>560</v>
      </c>
      <c r="DM34" s="770"/>
      <c r="DN34" s="770"/>
      <c r="DO34" s="770"/>
      <c r="DP34" s="771"/>
      <c r="DQ34" s="769" t="s">
        <v>560</v>
      </c>
      <c r="DR34" s="770"/>
      <c r="DS34" s="770"/>
      <c r="DT34" s="770"/>
      <c r="DU34" s="771"/>
      <c r="DV34" s="772"/>
      <c r="DW34" s="773"/>
      <c r="DX34" s="773"/>
      <c r="DY34" s="773"/>
      <c r="DZ34" s="774"/>
      <c r="EA34" s="191"/>
    </row>
    <row r="35" spans="1:131" s="192" customFormat="1" ht="26.25" customHeight="1">
      <c r="A35" s="211">
        <v>8</v>
      </c>
      <c r="B35" s="734"/>
      <c r="C35" s="735"/>
      <c r="D35" s="735"/>
      <c r="E35" s="735"/>
      <c r="F35" s="735"/>
      <c r="G35" s="735"/>
      <c r="H35" s="735"/>
      <c r="I35" s="735"/>
      <c r="J35" s="735"/>
      <c r="K35" s="735"/>
      <c r="L35" s="735"/>
      <c r="M35" s="735"/>
      <c r="N35" s="735"/>
      <c r="O35" s="735"/>
      <c r="P35" s="736"/>
      <c r="Q35" s="855"/>
      <c r="R35" s="856"/>
      <c r="S35" s="856"/>
      <c r="T35" s="856"/>
      <c r="U35" s="856"/>
      <c r="V35" s="856"/>
      <c r="W35" s="856"/>
      <c r="X35" s="856"/>
      <c r="Y35" s="856"/>
      <c r="Z35" s="856"/>
      <c r="AA35" s="856"/>
      <c r="AB35" s="856"/>
      <c r="AC35" s="856"/>
      <c r="AD35" s="856"/>
      <c r="AE35" s="857"/>
      <c r="AF35" s="858"/>
      <c r="AG35" s="856"/>
      <c r="AH35" s="856"/>
      <c r="AI35" s="856"/>
      <c r="AJ35" s="859"/>
      <c r="AK35" s="860"/>
      <c r="AL35" s="851"/>
      <c r="AM35" s="851"/>
      <c r="AN35" s="851"/>
      <c r="AO35" s="851"/>
      <c r="AP35" s="851"/>
      <c r="AQ35" s="851"/>
      <c r="AR35" s="851"/>
      <c r="AS35" s="851"/>
      <c r="AT35" s="851"/>
      <c r="AU35" s="851"/>
      <c r="AV35" s="851"/>
      <c r="AW35" s="851"/>
      <c r="AX35" s="851"/>
      <c r="AY35" s="851"/>
      <c r="AZ35" s="852"/>
      <c r="BA35" s="852"/>
      <c r="BB35" s="852"/>
      <c r="BC35" s="852"/>
      <c r="BD35" s="852"/>
      <c r="BE35" s="853"/>
      <c r="BF35" s="853"/>
      <c r="BG35" s="853"/>
      <c r="BH35" s="853"/>
      <c r="BI35" s="854"/>
      <c r="BJ35" s="197"/>
      <c r="BK35" s="197"/>
      <c r="BL35" s="197"/>
      <c r="BM35" s="197"/>
      <c r="BN35" s="197"/>
      <c r="BO35" s="210"/>
      <c r="BP35" s="210"/>
      <c r="BQ35" s="207">
        <v>29</v>
      </c>
      <c r="BR35" s="208"/>
      <c r="BS35" s="752" t="s">
        <v>539</v>
      </c>
      <c r="BT35" s="753"/>
      <c r="BU35" s="753"/>
      <c r="BV35" s="753"/>
      <c r="BW35" s="753"/>
      <c r="BX35" s="753"/>
      <c r="BY35" s="753"/>
      <c r="BZ35" s="753"/>
      <c r="CA35" s="753"/>
      <c r="CB35" s="753"/>
      <c r="CC35" s="753"/>
      <c r="CD35" s="753"/>
      <c r="CE35" s="753"/>
      <c r="CF35" s="753"/>
      <c r="CG35" s="754"/>
      <c r="CH35" s="769">
        <v>9</v>
      </c>
      <c r="CI35" s="770"/>
      <c r="CJ35" s="770"/>
      <c r="CK35" s="770"/>
      <c r="CL35" s="771"/>
      <c r="CM35" s="769">
        <v>339</v>
      </c>
      <c r="CN35" s="770"/>
      <c r="CO35" s="770"/>
      <c r="CP35" s="770"/>
      <c r="CQ35" s="771"/>
      <c r="CR35" s="769">
        <v>10</v>
      </c>
      <c r="CS35" s="770"/>
      <c r="CT35" s="770"/>
      <c r="CU35" s="770"/>
      <c r="CV35" s="771"/>
      <c r="CW35" s="769" t="s">
        <v>560</v>
      </c>
      <c r="CX35" s="770"/>
      <c r="CY35" s="770"/>
      <c r="CZ35" s="770"/>
      <c r="DA35" s="771"/>
      <c r="DB35" s="769" t="s">
        <v>560</v>
      </c>
      <c r="DC35" s="770"/>
      <c r="DD35" s="770"/>
      <c r="DE35" s="770"/>
      <c r="DF35" s="771"/>
      <c r="DG35" s="769" t="s">
        <v>560</v>
      </c>
      <c r="DH35" s="770"/>
      <c r="DI35" s="770"/>
      <c r="DJ35" s="770"/>
      <c r="DK35" s="771"/>
      <c r="DL35" s="769" t="s">
        <v>560</v>
      </c>
      <c r="DM35" s="770"/>
      <c r="DN35" s="770"/>
      <c r="DO35" s="770"/>
      <c r="DP35" s="771"/>
      <c r="DQ35" s="769" t="s">
        <v>560</v>
      </c>
      <c r="DR35" s="770"/>
      <c r="DS35" s="770"/>
      <c r="DT35" s="770"/>
      <c r="DU35" s="771"/>
      <c r="DV35" s="772"/>
      <c r="DW35" s="773"/>
      <c r="DX35" s="773"/>
      <c r="DY35" s="773"/>
      <c r="DZ35" s="774"/>
      <c r="EA35" s="191"/>
    </row>
    <row r="36" spans="1:131" s="192" customFormat="1" ht="26.25" customHeight="1">
      <c r="A36" s="211">
        <v>9</v>
      </c>
      <c r="B36" s="734"/>
      <c r="C36" s="735"/>
      <c r="D36" s="735"/>
      <c r="E36" s="735"/>
      <c r="F36" s="735"/>
      <c r="G36" s="735"/>
      <c r="H36" s="735"/>
      <c r="I36" s="735"/>
      <c r="J36" s="735"/>
      <c r="K36" s="735"/>
      <c r="L36" s="735"/>
      <c r="M36" s="735"/>
      <c r="N36" s="735"/>
      <c r="O36" s="735"/>
      <c r="P36" s="736"/>
      <c r="Q36" s="855"/>
      <c r="R36" s="856"/>
      <c r="S36" s="856"/>
      <c r="T36" s="856"/>
      <c r="U36" s="856"/>
      <c r="V36" s="856"/>
      <c r="W36" s="856"/>
      <c r="X36" s="856"/>
      <c r="Y36" s="856"/>
      <c r="Z36" s="856"/>
      <c r="AA36" s="856"/>
      <c r="AB36" s="856"/>
      <c r="AC36" s="856"/>
      <c r="AD36" s="856"/>
      <c r="AE36" s="857"/>
      <c r="AF36" s="858"/>
      <c r="AG36" s="856"/>
      <c r="AH36" s="856"/>
      <c r="AI36" s="856"/>
      <c r="AJ36" s="859"/>
      <c r="AK36" s="860"/>
      <c r="AL36" s="851"/>
      <c r="AM36" s="851"/>
      <c r="AN36" s="851"/>
      <c r="AO36" s="851"/>
      <c r="AP36" s="851"/>
      <c r="AQ36" s="851"/>
      <c r="AR36" s="851"/>
      <c r="AS36" s="851"/>
      <c r="AT36" s="851"/>
      <c r="AU36" s="851"/>
      <c r="AV36" s="851"/>
      <c r="AW36" s="851"/>
      <c r="AX36" s="851"/>
      <c r="AY36" s="851"/>
      <c r="AZ36" s="852"/>
      <c r="BA36" s="852"/>
      <c r="BB36" s="852"/>
      <c r="BC36" s="852"/>
      <c r="BD36" s="852"/>
      <c r="BE36" s="853"/>
      <c r="BF36" s="853"/>
      <c r="BG36" s="853"/>
      <c r="BH36" s="853"/>
      <c r="BI36" s="854"/>
      <c r="BJ36" s="197"/>
      <c r="BK36" s="197"/>
      <c r="BL36" s="197"/>
      <c r="BM36" s="197"/>
      <c r="BN36" s="197"/>
      <c r="BO36" s="210"/>
      <c r="BP36" s="210"/>
      <c r="BQ36" s="207">
        <v>30</v>
      </c>
      <c r="BR36" s="208"/>
      <c r="BS36" s="752" t="s">
        <v>540</v>
      </c>
      <c r="BT36" s="753" t="s">
        <v>540</v>
      </c>
      <c r="BU36" s="753" t="s">
        <v>540</v>
      </c>
      <c r="BV36" s="753" t="s">
        <v>540</v>
      </c>
      <c r="BW36" s="753" t="s">
        <v>540</v>
      </c>
      <c r="BX36" s="753" t="s">
        <v>540</v>
      </c>
      <c r="BY36" s="753" t="s">
        <v>540</v>
      </c>
      <c r="BZ36" s="753" t="s">
        <v>540</v>
      </c>
      <c r="CA36" s="753" t="s">
        <v>540</v>
      </c>
      <c r="CB36" s="753" t="s">
        <v>540</v>
      </c>
      <c r="CC36" s="753" t="s">
        <v>540</v>
      </c>
      <c r="CD36" s="753" t="s">
        <v>540</v>
      </c>
      <c r="CE36" s="753" t="s">
        <v>540</v>
      </c>
      <c r="CF36" s="753" t="s">
        <v>540</v>
      </c>
      <c r="CG36" s="754" t="s">
        <v>540</v>
      </c>
      <c r="CH36" s="769">
        <v>63</v>
      </c>
      <c r="CI36" s="770"/>
      <c r="CJ36" s="770"/>
      <c r="CK36" s="770"/>
      <c r="CL36" s="771"/>
      <c r="CM36" s="769">
        <v>1017</v>
      </c>
      <c r="CN36" s="770"/>
      <c r="CO36" s="770"/>
      <c r="CP36" s="770"/>
      <c r="CQ36" s="771"/>
      <c r="CR36" s="769">
        <v>16</v>
      </c>
      <c r="CS36" s="770"/>
      <c r="CT36" s="770"/>
      <c r="CU36" s="770"/>
      <c r="CV36" s="771"/>
      <c r="CW36" s="769" t="s">
        <v>560</v>
      </c>
      <c r="CX36" s="770"/>
      <c r="CY36" s="770"/>
      <c r="CZ36" s="770"/>
      <c r="DA36" s="771"/>
      <c r="DB36" s="769" t="s">
        <v>560</v>
      </c>
      <c r="DC36" s="770"/>
      <c r="DD36" s="770"/>
      <c r="DE36" s="770"/>
      <c r="DF36" s="771"/>
      <c r="DG36" s="769" t="s">
        <v>560</v>
      </c>
      <c r="DH36" s="770"/>
      <c r="DI36" s="770"/>
      <c r="DJ36" s="770"/>
      <c r="DK36" s="771"/>
      <c r="DL36" s="769" t="s">
        <v>560</v>
      </c>
      <c r="DM36" s="770"/>
      <c r="DN36" s="770"/>
      <c r="DO36" s="770"/>
      <c r="DP36" s="771"/>
      <c r="DQ36" s="769" t="s">
        <v>560</v>
      </c>
      <c r="DR36" s="770"/>
      <c r="DS36" s="770"/>
      <c r="DT36" s="770"/>
      <c r="DU36" s="771"/>
      <c r="DV36" s="772"/>
      <c r="DW36" s="773"/>
      <c r="DX36" s="773"/>
      <c r="DY36" s="773"/>
      <c r="DZ36" s="774"/>
      <c r="EA36" s="191"/>
    </row>
    <row r="37" spans="1:131" s="192" customFormat="1" ht="26.25" customHeight="1">
      <c r="A37" s="211">
        <v>10</v>
      </c>
      <c r="B37" s="734"/>
      <c r="C37" s="735"/>
      <c r="D37" s="735"/>
      <c r="E37" s="735"/>
      <c r="F37" s="735"/>
      <c r="G37" s="735"/>
      <c r="H37" s="735"/>
      <c r="I37" s="735"/>
      <c r="J37" s="735"/>
      <c r="K37" s="735"/>
      <c r="L37" s="735"/>
      <c r="M37" s="735"/>
      <c r="N37" s="735"/>
      <c r="O37" s="735"/>
      <c r="P37" s="736"/>
      <c r="Q37" s="855"/>
      <c r="R37" s="856"/>
      <c r="S37" s="856"/>
      <c r="T37" s="856"/>
      <c r="U37" s="856"/>
      <c r="V37" s="856"/>
      <c r="W37" s="856"/>
      <c r="X37" s="856"/>
      <c r="Y37" s="856"/>
      <c r="Z37" s="856"/>
      <c r="AA37" s="856"/>
      <c r="AB37" s="856"/>
      <c r="AC37" s="856"/>
      <c r="AD37" s="856"/>
      <c r="AE37" s="857"/>
      <c r="AF37" s="858"/>
      <c r="AG37" s="856"/>
      <c r="AH37" s="856"/>
      <c r="AI37" s="856"/>
      <c r="AJ37" s="859"/>
      <c r="AK37" s="860"/>
      <c r="AL37" s="851"/>
      <c r="AM37" s="851"/>
      <c r="AN37" s="851"/>
      <c r="AO37" s="851"/>
      <c r="AP37" s="851"/>
      <c r="AQ37" s="851"/>
      <c r="AR37" s="851"/>
      <c r="AS37" s="851"/>
      <c r="AT37" s="851"/>
      <c r="AU37" s="851"/>
      <c r="AV37" s="851"/>
      <c r="AW37" s="851"/>
      <c r="AX37" s="851"/>
      <c r="AY37" s="851"/>
      <c r="AZ37" s="852"/>
      <c r="BA37" s="852"/>
      <c r="BB37" s="852"/>
      <c r="BC37" s="852"/>
      <c r="BD37" s="852"/>
      <c r="BE37" s="853"/>
      <c r="BF37" s="853"/>
      <c r="BG37" s="853"/>
      <c r="BH37" s="853"/>
      <c r="BI37" s="854"/>
      <c r="BJ37" s="197"/>
      <c r="BK37" s="197"/>
      <c r="BL37" s="197"/>
      <c r="BM37" s="197"/>
      <c r="BN37" s="197"/>
      <c r="BO37" s="210"/>
      <c r="BP37" s="210"/>
      <c r="BQ37" s="207">
        <v>31</v>
      </c>
      <c r="BR37" s="208"/>
      <c r="BS37" s="752" t="s">
        <v>541</v>
      </c>
      <c r="BT37" s="753" t="s">
        <v>541</v>
      </c>
      <c r="BU37" s="753" t="s">
        <v>541</v>
      </c>
      <c r="BV37" s="753" t="s">
        <v>541</v>
      </c>
      <c r="BW37" s="753" t="s">
        <v>541</v>
      </c>
      <c r="BX37" s="753" t="s">
        <v>541</v>
      </c>
      <c r="BY37" s="753" t="s">
        <v>541</v>
      </c>
      <c r="BZ37" s="753" t="s">
        <v>541</v>
      </c>
      <c r="CA37" s="753" t="s">
        <v>541</v>
      </c>
      <c r="CB37" s="753" t="s">
        <v>541</v>
      </c>
      <c r="CC37" s="753" t="s">
        <v>541</v>
      </c>
      <c r="CD37" s="753" t="s">
        <v>541</v>
      </c>
      <c r="CE37" s="753" t="s">
        <v>541</v>
      </c>
      <c r="CF37" s="753" t="s">
        <v>541</v>
      </c>
      <c r="CG37" s="754" t="s">
        <v>541</v>
      </c>
      <c r="CH37" s="769">
        <v>90</v>
      </c>
      <c r="CI37" s="770"/>
      <c r="CJ37" s="770"/>
      <c r="CK37" s="770"/>
      <c r="CL37" s="771"/>
      <c r="CM37" s="769">
        <v>1209</v>
      </c>
      <c r="CN37" s="770"/>
      <c r="CO37" s="770"/>
      <c r="CP37" s="770"/>
      <c r="CQ37" s="771"/>
      <c r="CR37" s="769">
        <v>10</v>
      </c>
      <c r="CS37" s="770"/>
      <c r="CT37" s="770"/>
      <c r="CU37" s="770"/>
      <c r="CV37" s="771"/>
      <c r="CW37" s="769" t="s">
        <v>560</v>
      </c>
      <c r="CX37" s="770"/>
      <c r="CY37" s="770"/>
      <c r="CZ37" s="770"/>
      <c r="DA37" s="771"/>
      <c r="DB37" s="769" t="s">
        <v>560</v>
      </c>
      <c r="DC37" s="770"/>
      <c r="DD37" s="770"/>
      <c r="DE37" s="770"/>
      <c r="DF37" s="771"/>
      <c r="DG37" s="769" t="s">
        <v>560</v>
      </c>
      <c r="DH37" s="770"/>
      <c r="DI37" s="770"/>
      <c r="DJ37" s="770"/>
      <c r="DK37" s="771"/>
      <c r="DL37" s="769" t="s">
        <v>560</v>
      </c>
      <c r="DM37" s="770"/>
      <c r="DN37" s="770"/>
      <c r="DO37" s="770"/>
      <c r="DP37" s="771"/>
      <c r="DQ37" s="769" t="s">
        <v>560</v>
      </c>
      <c r="DR37" s="770"/>
      <c r="DS37" s="770"/>
      <c r="DT37" s="770"/>
      <c r="DU37" s="771"/>
      <c r="DV37" s="772"/>
      <c r="DW37" s="773"/>
      <c r="DX37" s="773"/>
      <c r="DY37" s="773"/>
      <c r="DZ37" s="774"/>
      <c r="EA37" s="191"/>
    </row>
    <row r="38" spans="1:131" s="192" customFormat="1" ht="26.25" customHeight="1">
      <c r="A38" s="211">
        <v>11</v>
      </c>
      <c r="B38" s="734"/>
      <c r="C38" s="735"/>
      <c r="D38" s="735"/>
      <c r="E38" s="735"/>
      <c r="F38" s="735"/>
      <c r="G38" s="735"/>
      <c r="H38" s="735"/>
      <c r="I38" s="735"/>
      <c r="J38" s="735"/>
      <c r="K38" s="735"/>
      <c r="L38" s="735"/>
      <c r="M38" s="735"/>
      <c r="N38" s="735"/>
      <c r="O38" s="735"/>
      <c r="P38" s="736"/>
      <c r="Q38" s="855"/>
      <c r="R38" s="856"/>
      <c r="S38" s="856"/>
      <c r="T38" s="856"/>
      <c r="U38" s="856"/>
      <c r="V38" s="856"/>
      <c r="W38" s="856"/>
      <c r="X38" s="856"/>
      <c r="Y38" s="856"/>
      <c r="Z38" s="856"/>
      <c r="AA38" s="856"/>
      <c r="AB38" s="856"/>
      <c r="AC38" s="856"/>
      <c r="AD38" s="856"/>
      <c r="AE38" s="857"/>
      <c r="AF38" s="858"/>
      <c r="AG38" s="856"/>
      <c r="AH38" s="856"/>
      <c r="AI38" s="856"/>
      <c r="AJ38" s="859"/>
      <c r="AK38" s="860"/>
      <c r="AL38" s="851"/>
      <c r="AM38" s="851"/>
      <c r="AN38" s="851"/>
      <c r="AO38" s="851"/>
      <c r="AP38" s="851"/>
      <c r="AQ38" s="851"/>
      <c r="AR38" s="851"/>
      <c r="AS38" s="851"/>
      <c r="AT38" s="851"/>
      <c r="AU38" s="851"/>
      <c r="AV38" s="851"/>
      <c r="AW38" s="851"/>
      <c r="AX38" s="851"/>
      <c r="AY38" s="851"/>
      <c r="AZ38" s="852"/>
      <c r="BA38" s="852"/>
      <c r="BB38" s="852"/>
      <c r="BC38" s="852"/>
      <c r="BD38" s="852"/>
      <c r="BE38" s="853"/>
      <c r="BF38" s="853"/>
      <c r="BG38" s="853"/>
      <c r="BH38" s="853"/>
      <c r="BI38" s="854"/>
      <c r="BJ38" s="197"/>
      <c r="BK38" s="197"/>
      <c r="BL38" s="197"/>
      <c r="BM38" s="197"/>
      <c r="BN38" s="197"/>
      <c r="BO38" s="210"/>
      <c r="BP38" s="210"/>
      <c r="BQ38" s="207">
        <v>32</v>
      </c>
      <c r="BR38" s="208"/>
      <c r="BS38" s="752" t="s">
        <v>542</v>
      </c>
      <c r="BT38" s="753" t="s">
        <v>542</v>
      </c>
      <c r="BU38" s="753" t="s">
        <v>542</v>
      </c>
      <c r="BV38" s="753" t="s">
        <v>542</v>
      </c>
      <c r="BW38" s="753" t="s">
        <v>542</v>
      </c>
      <c r="BX38" s="753" t="s">
        <v>542</v>
      </c>
      <c r="BY38" s="753" t="s">
        <v>542</v>
      </c>
      <c r="BZ38" s="753" t="s">
        <v>542</v>
      </c>
      <c r="CA38" s="753" t="s">
        <v>542</v>
      </c>
      <c r="CB38" s="753" t="s">
        <v>542</v>
      </c>
      <c r="CC38" s="753" t="s">
        <v>542</v>
      </c>
      <c r="CD38" s="753" t="s">
        <v>542</v>
      </c>
      <c r="CE38" s="753" t="s">
        <v>542</v>
      </c>
      <c r="CF38" s="753" t="s">
        <v>542</v>
      </c>
      <c r="CG38" s="754" t="s">
        <v>542</v>
      </c>
      <c r="CH38" s="769">
        <v>1</v>
      </c>
      <c r="CI38" s="770"/>
      <c r="CJ38" s="770"/>
      <c r="CK38" s="770"/>
      <c r="CL38" s="771"/>
      <c r="CM38" s="769">
        <v>918</v>
      </c>
      <c r="CN38" s="770"/>
      <c r="CO38" s="770"/>
      <c r="CP38" s="770"/>
      <c r="CQ38" s="771"/>
      <c r="CR38" s="769">
        <v>660</v>
      </c>
      <c r="CS38" s="770"/>
      <c r="CT38" s="770"/>
      <c r="CU38" s="770"/>
      <c r="CV38" s="771"/>
      <c r="CW38" s="769" t="s">
        <v>560</v>
      </c>
      <c r="CX38" s="770"/>
      <c r="CY38" s="770"/>
      <c r="CZ38" s="770"/>
      <c r="DA38" s="771"/>
      <c r="DB38" s="769" t="s">
        <v>560</v>
      </c>
      <c r="DC38" s="770"/>
      <c r="DD38" s="770"/>
      <c r="DE38" s="770"/>
      <c r="DF38" s="771"/>
      <c r="DG38" s="769" t="s">
        <v>560</v>
      </c>
      <c r="DH38" s="770"/>
      <c r="DI38" s="770"/>
      <c r="DJ38" s="770"/>
      <c r="DK38" s="771"/>
      <c r="DL38" s="769" t="s">
        <v>560</v>
      </c>
      <c r="DM38" s="770"/>
      <c r="DN38" s="770"/>
      <c r="DO38" s="770"/>
      <c r="DP38" s="771"/>
      <c r="DQ38" s="769" t="s">
        <v>560</v>
      </c>
      <c r="DR38" s="770"/>
      <c r="DS38" s="770"/>
      <c r="DT38" s="770"/>
      <c r="DU38" s="771"/>
      <c r="DV38" s="772"/>
      <c r="DW38" s="773"/>
      <c r="DX38" s="773"/>
      <c r="DY38" s="773"/>
      <c r="DZ38" s="774"/>
      <c r="EA38" s="191"/>
    </row>
    <row r="39" spans="1:131" s="192" customFormat="1" ht="26.25" customHeight="1">
      <c r="A39" s="211">
        <v>12</v>
      </c>
      <c r="B39" s="734"/>
      <c r="C39" s="735"/>
      <c r="D39" s="735"/>
      <c r="E39" s="735"/>
      <c r="F39" s="735"/>
      <c r="G39" s="735"/>
      <c r="H39" s="735"/>
      <c r="I39" s="735"/>
      <c r="J39" s="735"/>
      <c r="K39" s="735"/>
      <c r="L39" s="735"/>
      <c r="M39" s="735"/>
      <c r="N39" s="735"/>
      <c r="O39" s="735"/>
      <c r="P39" s="736"/>
      <c r="Q39" s="855"/>
      <c r="R39" s="856"/>
      <c r="S39" s="856"/>
      <c r="T39" s="856"/>
      <c r="U39" s="856"/>
      <c r="V39" s="856"/>
      <c r="W39" s="856"/>
      <c r="X39" s="856"/>
      <c r="Y39" s="856"/>
      <c r="Z39" s="856"/>
      <c r="AA39" s="856"/>
      <c r="AB39" s="856"/>
      <c r="AC39" s="856"/>
      <c r="AD39" s="856"/>
      <c r="AE39" s="857"/>
      <c r="AF39" s="858"/>
      <c r="AG39" s="856"/>
      <c r="AH39" s="856"/>
      <c r="AI39" s="856"/>
      <c r="AJ39" s="859"/>
      <c r="AK39" s="860"/>
      <c r="AL39" s="851"/>
      <c r="AM39" s="851"/>
      <c r="AN39" s="851"/>
      <c r="AO39" s="851"/>
      <c r="AP39" s="851"/>
      <c r="AQ39" s="851"/>
      <c r="AR39" s="851"/>
      <c r="AS39" s="851"/>
      <c r="AT39" s="851"/>
      <c r="AU39" s="851"/>
      <c r="AV39" s="851"/>
      <c r="AW39" s="851"/>
      <c r="AX39" s="851"/>
      <c r="AY39" s="851"/>
      <c r="AZ39" s="852"/>
      <c r="BA39" s="852"/>
      <c r="BB39" s="852"/>
      <c r="BC39" s="852"/>
      <c r="BD39" s="852"/>
      <c r="BE39" s="853"/>
      <c r="BF39" s="853"/>
      <c r="BG39" s="853"/>
      <c r="BH39" s="853"/>
      <c r="BI39" s="854"/>
      <c r="BJ39" s="197"/>
      <c r="BK39" s="197"/>
      <c r="BL39" s="197"/>
      <c r="BM39" s="197"/>
      <c r="BN39" s="197"/>
      <c r="BO39" s="210"/>
      <c r="BP39" s="210"/>
      <c r="BQ39" s="207">
        <v>33</v>
      </c>
      <c r="BR39" s="212"/>
      <c r="BS39" s="752" t="s">
        <v>543</v>
      </c>
      <c r="BT39" s="753" t="s">
        <v>543</v>
      </c>
      <c r="BU39" s="753" t="s">
        <v>543</v>
      </c>
      <c r="BV39" s="753" t="s">
        <v>543</v>
      </c>
      <c r="BW39" s="753" t="s">
        <v>543</v>
      </c>
      <c r="BX39" s="753" t="s">
        <v>543</v>
      </c>
      <c r="BY39" s="753" t="s">
        <v>543</v>
      </c>
      <c r="BZ39" s="753" t="s">
        <v>543</v>
      </c>
      <c r="CA39" s="753" t="s">
        <v>543</v>
      </c>
      <c r="CB39" s="753" t="s">
        <v>543</v>
      </c>
      <c r="CC39" s="753" t="s">
        <v>543</v>
      </c>
      <c r="CD39" s="753" t="s">
        <v>543</v>
      </c>
      <c r="CE39" s="753" t="s">
        <v>543</v>
      </c>
      <c r="CF39" s="753" t="s">
        <v>543</v>
      </c>
      <c r="CG39" s="754" t="s">
        <v>543</v>
      </c>
      <c r="CH39" s="769">
        <v>-4</v>
      </c>
      <c r="CI39" s="770"/>
      <c r="CJ39" s="770"/>
      <c r="CK39" s="770"/>
      <c r="CL39" s="771"/>
      <c r="CM39" s="769">
        <v>273</v>
      </c>
      <c r="CN39" s="770"/>
      <c r="CO39" s="770"/>
      <c r="CP39" s="770"/>
      <c r="CQ39" s="771"/>
      <c r="CR39" s="769">
        <v>100</v>
      </c>
      <c r="CS39" s="770"/>
      <c r="CT39" s="770"/>
      <c r="CU39" s="770"/>
      <c r="CV39" s="771"/>
      <c r="CW39" s="769" t="s">
        <v>560</v>
      </c>
      <c r="CX39" s="770"/>
      <c r="CY39" s="770"/>
      <c r="CZ39" s="770"/>
      <c r="DA39" s="771"/>
      <c r="DB39" s="769" t="s">
        <v>560</v>
      </c>
      <c r="DC39" s="770"/>
      <c r="DD39" s="770"/>
      <c r="DE39" s="770"/>
      <c r="DF39" s="771"/>
      <c r="DG39" s="769" t="s">
        <v>560</v>
      </c>
      <c r="DH39" s="770"/>
      <c r="DI39" s="770"/>
      <c r="DJ39" s="770"/>
      <c r="DK39" s="771"/>
      <c r="DL39" s="769" t="s">
        <v>560</v>
      </c>
      <c r="DM39" s="770"/>
      <c r="DN39" s="770"/>
      <c r="DO39" s="770"/>
      <c r="DP39" s="771"/>
      <c r="DQ39" s="769" t="s">
        <v>560</v>
      </c>
      <c r="DR39" s="770"/>
      <c r="DS39" s="770"/>
      <c r="DT39" s="770"/>
      <c r="DU39" s="771"/>
      <c r="DV39" s="772"/>
      <c r="DW39" s="773"/>
      <c r="DX39" s="773"/>
      <c r="DY39" s="773"/>
      <c r="DZ39" s="774"/>
      <c r="EA39" s="191"/>
    </row>
    <row r="40" spans="1:131" s="192" customFormat="1" ht="26.25" customHeight="1">
      <c r="A40" s="206">
        <v>13</v>
      </c>
      <c r="B40" s="734"/>
      <c r="C40" s="735"/>
      <c r="D40" s="735"/>
      <c r="E40" s="735"/>
      <c r="F40" s="735"/>
      <c r="G40" s="735"/>
      <c r="H40" s="735"/>
      <c r="I40" s="735"/>
      <c r="J40" s="735"/>
      <c r="K40" s="735"/>
      <c r="L40" s="735"/>
      <c r="M40" s="735"/>
      <c r="N40" s="735"/>
      <c r="O40" s="735"/>
      <c r="P40" s="736"/>
      <c r="Q40" s="855"/>
      <c r="R40" s="856"/>
      <c r="S40" s="856"/>
      <c r="T40" s="856"/>
      <c r="U40" s="856"/>
      <c r="V40" s="856"/>
      <c r="W40" s="856"/>
      <c r="X40" s="856"/>
      <c r="Y40" s="856"/>
      <c r="Z40" s="856"/>
      <c r="AA40" s="856"/>
      <c r="AB40" s="856"/>
      <c r="AC40" s="856"/>
      <c r="AD40" s="856"/>
      <c r="AE40" s="857"/>
      <c r="AF40" s="858"/>
      <c r="AG40" s="856"/>
      <c r="AH40" s="856"/>
      <c r="AI40" s="856"/>
      <c r="AJ40" s="859"/>
      <c r="AK40" s="860"/>
      <c r="AL40" s="851"/>
      <c r="AM40" s="851"/>
      <c r="AN40" s="851"/>
      <c r="AO40" s="851"/>
      <c r="AP40" s="851"/>
      <c r="AQ40" s="851"/>
      <c r="AR40" s="851"/>
      <c r="AS40" s="851"/>
      <c r="AT40" s="851"/>
      <c r="AU40" s="851"/>
      <c r="AV40" s="851"/>
      <c r="AW40" s="851"/>
      <c r="AX40" s="851"/>
      <c r="AY40" s="851"/>
      <c r="AZ40" s="852"/>
      <c r="BA40" s="852"/>
      <c r="BB40" s="852"/>
      <c r="BC40" s="852"/>
      <c r="BD40" s="852"/>
      <c r="BE40" s="853"/>
      <c r="BF40" s="853"/>
      <c r="BG40" s="853"/>
      <c r="BH40" s="853"/>
      <c r="BI40" s="854"/>
      <c r="BJ40" s="197"/>
      <c r="BK40" s="197"/>
      <c r="BL40" s="197"/>
      <c r="BM40" s="197"/>
      <c r="BN40" s="197"/>
      <c r="BO40" s="210"/>
      <c r="BP40" s="210"/>
      <c r="BQ40" s="207">
        <v>34</v>
      </c>
      <c r="BR40" s="212"/>
      <c r="BS40" s="752" t="s">
        <v>544</v>
      </c>
      <c r="BT40" s="753" t="s">
        <v>544</v>
      </c>
      <c r="BU40" s="753" t="s">
        <v>544</v>
      </c>
      <c r="BV40" s="753" t="s">
        <v>544</v>
      </c>
      <c r="BW40" s="753" t="s">
        <v>544</v>
      </c>
      <c r="BX40" s="753" t="s">
        <v>544</v>
      </c>
      <c r="BY40" s="753" t="s">
        <v>544</v>
      </c>
      <c r="BZ40" s="753" t="s">
        <v>544</v>
      </c>
      <c r="CA40" s="753" t="s">
        <v>544</v>
      </c>
      <c r="CB40" s="753" t="s">
        <v>544</v>
      </c>
      <c r="CC40" s="753" t="s">
        <v>544</v>
      </c>
      <c r="CD40" s="753" t="s">
        <v>544</v>
      </c>
      <c r="CE40" s="753" t="s">
        <v>544</v>
      </c>
      <c r="CF40" s="753" t="s">
        <v>544</v>
      </c>
      <c r="CG40" s="754" t="s">
        <v>544</v>
      </c>
      <c r="CH40" s="769">
        <v>-1</v>
      </c>
      <c r="CI40" s="770"/>
      <c r="CJ40" s="770"/>
      <c r="CK40" s="770"/>
      <c r="CL40" s="771"/>
      <c r="CM40" s="769">
        <v>395</v>
      </c>
      <c r="CN40" s="770"/>
      <c r="CO40" s="770"/>
      <c r="CP40" s="770"/>
      <c r="CQ40" s="771"/>
      <c r="CR40" s="769">
        <v>393</v>
      </c>
      <c r="CS40" s="770"/>
      <c r="CT40" s="770"/>
      <c r="CU40" s="770"/>
      <c r="CV40" s="771"/>
      <c r="CW40" s="769">
        <v>5</v>
      </c>
      <c r="CX40" s="770"/>
      <c r="CY40" s="770"/>
      <c r="CZ40" s="770"/>
      <c r="DA40" s="771"/>
      <c r="DB40" s="769" t="s">
        <v>560</v>
      </c>
      <c r="DC40" s="770"/>
      <c r="DD40" s="770"/>
      <c r="DE40" s="770"/>
      <c r="DF40" s="771"/>
      <c r="DG40" s="769" t="s">
        <v>560</v>
      </c>
      <c r="DH40" s="770"/>
      <c r="DI40" s="770"/>
      <c r="DJ40" s="770"/>
      <c r="DK40" s="771"/>
      <c r="DL40" s="769" t="s">
        <v>560</v>
      </c>
      <c r="DM40" s="770"/>
      <c r="DN40" s="770"/>
      <c r="DO40" s="770"/>
      <c r="DP40" s="771"/>
      <c r="DQ40" s="769" t="s">
        <v>560</v>
      </c>
      <c r="DR40" s="770"/>
      <c r="DS40" s="770"/>
      <c r="DT40" s="770"/>
      <c r="DU40" s="771"/>
      <c r="DV40" s="772"/>
      <c r="DW40" s="773"/>
      <c r="DX40" s="773"/>
      <c r="DY40" s="773"/>
      <c r="DZ40" s="774"/>
      <c r="EA40" s="191"/>
    </row>
    <row r="41" spans="1:131" s="192" customFormat="1" ht="26.25" customHeight="1">
      <c r="A41" s="206">
        <v>14</v>
      </c>
      <c r="B41" s="734"/>
      <c r="C41" s="735"/>
      <c r="D41" s="735"/>
      <c r="E41" s="735"/>
      <c r="F41" s="735"/>
      <c r="G41" s="735"/>
      <c r="H41" s="735"/>
      <c r="I41" s="735"/>
      <c r="J41" s="735"/>
      <c r="K41" s="735"/>
      <c r="L41" s="735"/>
      <c r="M41" s="735"/>
      <c r="N41" s="735"/>
      <c r="O41" s="735"/>
      <c r="P41" s="736"/>
      <c r="Q41" s="855"/>
      <c r="R41" s="856"/>
      <c r="S41" s="856"/>
      <c r="T41" s="856"/>
      <c r="U41" s="856"/>
      <c r="V41" s="856"/>
      <c r="W41" s="856"/>
      <c r="X41" s="856"/>
      <c r="Y41" s="856"/>
      <c r="Z41" s="856"/>
      <c r="AA41" s="856"/>
      <c r="AB41" s="856"/>
      <c r="AC41" s="856"/>
      <c r="AD41" s="856"/>
      <c r="AE41" s="857"/>
      <c r="AF41" s="858"/>
      <c r="AG41" s="856"/>
      <c r="AH41" s="856"/>
      <c r="AI41" s="856"/>
      <c r="AJ41" s="859"/>
      <c r="AK41" s="860"/>
      <c r="AL41" s="851"/>
      <c r="AM41" s="851"/>
      <c r="AN41" s="851"/>
      <c r="AO41" s="851"/>
      <c r="AP41" s="851"/>
      <c r="AQ41" s="851"/>
      <c r="AR41" s="851"/>
      <c r="AS41" s="851"/>
      <c r="AT41" s="851"/>
      <c r="AU41" s="851"/>
      <c r="AV41" s="851"/>
      <c r="AW41" s="851"/>
      <c r="AX41" s="851"/>
      <c r="AY41" s="851"/>
      <c r="AZ41" s="852"/>
      <c r="BA41" s="852"/>
      <c r="BB41" s="852"/>
      <c r="BC41" s="852"/>
      <c r="BD41" s="852"/>
      <c r="BE41" s="853"/>
      <c r="BF41" s="853"/>
      <c r="BG41" s="853"/>
      <c r="BH41" s="853"/>
      <c r="BI41" s="854"/>
      <c r="BJ41" s="197"/>
      <c r="BK41" s="197"/>
      <c r="BL41" s="197"/>
      <c r="BM41" s="197"/>
      <c r="BN41" s="197"/>
      <c r="BO41" s="210"/>
      <c r="BP41" s="210"/>
      <c r="BQ41" s="207">
        <v>35</v>
      </c>
      <c r="BR41" s="212"/>
      <c r="BS41" s="752" t="s">
        <v>545</v>
      </c>
      <c r="BT41" s="753" t="s">
        <v>545</v>
      </c>
      <c r="BU41" s="753" t="s">
        <v>545</v>
      </c>
      <c r="BV41" s="753" t="s">
        <v>545</v>
      </c>
      <c r="BW41" s="753" t="s">
        <v>545</v>
      </c>
      <c r="BX41" s="753" t="s">
        <v>545</v>
      </c>
      <c r="BY41" s="753" t="s">
        <v>545</v>
      </c>
      <c r="BZ41" s="753" t="s">
        <v>545</v>
      </c>
      <c r="CA41" s="753" t="s">
        <v>545</v>
      </c>
      <c r="CB41" s="753" t="s">
        <v>545</v>
      </c>
      <c r="CC41" s="753" t="s">
        <v>545</v>
      </c>
      <c r="CD41" s="753" t="s">
        <v>545</v>
      </c>
      <c r="CE41" s="753" t="s">
        <v>545</v>
      </c>
      <c r="CF41" s="753" t="s">
        <v>545</v>
      </c>
      <c r="CG41" s="754" t="s">
        <v>545</v>
      </c>
      <c r="CH41" s="769">
        <v>162</v>
      </c>
      <c r="CI41" s="770"/>
      <c r="CJ41" s="770"/>
      <c r="CK41" s="770"/>
      <c r="CL41" s="771"/>
      <c r="CM41" s="769">
        <v>20533</v>
      </c>
      <c r="CN41" s="770"/>
      <c r="CO41" s="770"/>
      <c r="CP41" s="770"/>
      <c r="CQ41" s="771"/>
      <c r="CR41" s="769">
        <v>22361</v>
      </c>
      <c r="CS41" s="770"/>
      <c r="CT41" s="770"/>
      <c r="CU41" s="770"/>
      <c r="CV41" s="771"/>
      <c r="CW41" s="769">
        <v>4602</v>
      </c>
      <c r="CX41" s="770"/>
      <c r="CY41" s="770"/>
      <c r="CZ41" s="770"/>
      <c r="DA41" s="771"/>
      <c r="DB41" s="769" t="s">
        <v>560</v>
      </c>
      <c r="DC41" s="770"/>
      <c r="DD41" s="770"/>
      <c r="DE41" s="770"/>
      <c r="DF41" s="771"/>
      <c r="DG41" s="769" t="s">
        <v>560</v>
      </c>
      <c r="DH41" s="770"/>
      <c r="DI41" s="770"/>
      <c r="DJ41" s="770"/>
      <c r="DK41" s="771"/>
      <c r="DL41" s="769" t="s">
        <v>560</v>
      </c>
      <c r="DM41" s="770"/>
      <c r="DN41" s="770"/>
      <c r="DO41" s="770"/>
      <c r="DP41" s="771"/>
      <c r="DQ41" s="769" t="s">
        <v>560</v>
      </c>
      <c r="DR41" s="770"/>
      <c r="DS41" s="770"/>
      <c r="DT41" s="770"/>
      <c r="DU41" s="771"/>
      <c r="DV41" s="772"/>
      <c r="DW41" s="773"/>
      <c r="DX41" s="773"/>
      <c r="DY41" s="773"/>
      <c r="DZ41" s="774"/>
      <c r="EA41" s="191"/>
    </row>
    <row r="42" spans="1:131" s="192" customFormat="1" ht="26.25" customHeight="1">
      <c r="A42" s="206">
        <v>15</v>
      </c>
      <c r="B42" s="734"/>
      <c r="C42" s="735"/>
      <c r="D42" s="735"/>
      <c r="E42" s="735"/>
      <c r="F42" s="735"/>
      <c r="G42" s="735"/>
      <c r="H42" s="735"/>
      <c r="I42" s="735"/>
      <c r="J42" s="735"/>
      <c r="K42" s="735"/>
      <c r="L42" s="735"/>
      <c r="M42" s="735"/>
      <c r="N42" s="735"/>
      <c r="O42" s="735"/>
      <c r="P42" s="736"/>
      <c r="Q42" s="855"/>
      <c r="R42" s="856"/>
      <c r="S42" s="856"/>
      <c r="T42" s="856"/>
      <c r="U42" s="856"/>
      <c r="V42" s="856"/>
      <c r="W42" s="856"/>
      <c r="X42" s="856"/>
      <c r="Y42" s="856"/>
      <c r="Z42" s="856"/>
      <c r="AA42" s="856"/>
      <c r="AB42" s="856"/>
      <c r="AC42" s="856"/>
      <c r="AD42" s="856"/>
      <c r="AE42" s="857"/>
      <c r="AF42" s="858"/>
      <c r="AG42" s="856"/>
      <c r="AH42" s="856"/>
      <c r="AI42" s="856"/>
      <c r="AJ42" s="859"/>
      <c r="AK42" s="860"/>
      <c r="AL42" s="851"/>
      <c r="AM42" s="851"/>
      <c r="AN42" s="851"/>
      <c r="AO42" s="851"/>
      <c r="AP42" s="851"/>
      <c r="AQ42" s="851"/>
      <c r="AR42" s="851"/>
      <c r="AS42" s="851"/>
      <c r="AT42" s="851"/>
      <c r="AU42" s="851"/>
      <c r="AV42" s="851"/>
      <c r="AW42" s="851"/>
      <c r="AX42" s="851"/>
      <c r="AY42" s="851"/>
      <c r="AZ42" s="852"/>
      <c r="BA42" s="852"/>
      <c r="BB42" s="852"/>
      <c r="BC42" s="852"/>
      <c r="BD42" s="852"/>
      <c r="BE42" s="853"/>
      <c r="BF42" s="853"/>
      <c r="BG42" s="853"/>
      <c r="BH42" s="853"/>
      <c r="BI42" s="854"/>
      <c r="BJ42" s="197"/>
      <c r="BK42" s="197"/>
      <c r="BL42" s="197"/>
      <c r="BM42" s="197"/>
      <c r="BN42" s="197"/>
      <c r="BO42" s="210"/>
      <c r="BP42" s="210"/>
      <c r="BQ42" s="207">
        <v>36</v>
      </c>
      <c r="BR42" s="212"/>
      <c r="BS42" s="752" t="s">
        <v>546</v>
      </c>
      <c r="BT42" s="753" t="s">
        <v>546</v>
      </c>
      <c r="BU42" s="753" t="s">
        <v>546</v>
      </c>
      <c r="BV42" s="753" t="s">
        <v>546</v>
      </c>
      <c r="BW42" s="753" t="s">
        <v>546</v>
      </c>
      <c r="BX42" s="753" t="s">
        <v>546</v>
      </c>
      <c r="BY42" s="753" t="s">
        <v>546</v>
      </c>
      <c r="BZ42" s="753" t="s">
        <v>546</v>
      </c>
      <c r="CA42" s="753" t="s">
        <v>546</v>
      </c>
      <c r="CB42" s="753" t="s">
        <v>546</v>
      </c>
      <c r="CC42" s="753" t="s">
        <v>546</v>
      </c>
      <c r="CD42" s="753" t="s">
        <v>546</v>
      </c>
      <c r="CE42" s="753" t="s">
        <v>546</v>
      </c>
      <c r="CF42" s="753" t="s">
        <v>546</v>
      </c>
      <c r="CG42" s="754" t="s">
        <v>546</v>
      </c>
      <c r="CH42" s="769">
        <v>1089</v>
      </c>
      <c r="CI42" s="770"/>
      <c r="CJ42" s="770"/>
      <c r="CK42" s="770"/>
      <c r="CL42" s="771"/>
      <c r="CM42" s="769">
        <v>14035</v>
      </c>
      <c r="CN42" s="770"/>
      <c r="CO42" s="770"/>
      <c r="CP42" s="770"/>
      <c r="CQ42" s="771"/>
      <c r="CR42" s="769">
        <v>6823</v>
      </c>
      <c r="CS42" s="770"/>
      <c r="CT42" s="770"/>
      <c r="CU42" s="770"/>
      <c r="CV42" s="771"/>
      <c r="CW42" s="769">
        <v>7116</v>
      </c>
      <c r="CX42" s="770"/>
      <c r="CY42" s="770"/>
      <c r="CZ42" s="770"/>
      <c r="DA42" s="771"/>
      <c r="DB42" s="769">
        <v>36369</v>
      </c>
      <c r="DC42" s="770"/>
      <c r="DD42" s="770"/>
      <c r="DE42" s="770"/>
      <c r="DF42" s="771"/>
      <c r="DG42" s="769" t="s">
        <v>560</v>
      </c>
      <c r="DH42" s="770"/>
      <c r="DI42" s="770"/>
      <c r="DJ42" s="770"/>
      <c r="DK42" s="771"/>
      <c r="DL42" s="769" t="s">
        <v>560</v>
      </c>
      <c r="DM42" s="770"/>
      <c r="DN42" s="770"/>
      <c r="DO42" s="770"/>
      <c r="DP42" s="771"/>
      <c r="DQ42" s="769" t="s">
        <v>560</v>
      </c>
      <c r="DR42" s="770"/>
      <c r="DS42" s="770"/>
      <c r="DT42" s="770"/>
      <c r="DU42" s="771"/>
      <c r="DV42" s="772"/>
      <c r="DW42" s="773"/>
      <c r="DX42" s="773"/>
      <c r="DY42" s="773"/>
      <c r="DZ42" s="774"/>
      <c r="EA42" s="191"/>
    </row>
    <row r="43" spans="1:131" s="192" customFormat="1" ht="26.25" customHeight="1">
      <c r="A43" s="206">
        <v>16</v>
      </c>
      <c r="B43" s="734"/>
      <c r="C43" s="735"/>
      <c r="D43" s="735"/>
      <c r="E43" s="735"/>
      <c r="F43" s="735"/>
      <c r="G43" s="735"/>
      <c r="H43" s="735"/>
      <c r="I43" s="735"/>
      <c r="J43" s="735"/>
      <c r="K43" s="735"/>
      <c r="L43" s="735"/>
      <c r="M43" s="735"/>
      <c r="N43" s="735"/>
      <c r="O43" s="735"/>
      <c r="P43" s="736"/>
      <c r="Q43" s="855"/>
      <c r="R43" s="856"/>
      <c r="S43" s="856"/>
      <c r="T43" s="856"/>
      <c r="U43" s="856"/>
      <c r="V43" s="856"/>
      <c r="W43" s="856"/>
      <c r="X43" s="856"/>
      <c r="Y43" s="856"/>
      <c r="Z43" s="856"/>
      <c r="AA43" s="856"/>
      <c r="AB43" s="856"/>
      <c r="AC43" s="856"/>
      <c r="AD43" s="856"/>
      <c r="AE43" s="857"/>
      <c r="AF43" s="858"/>
      <c r="AG43" s="856"/>
      <c r="AH43" s="856"/>
      <c r="AI43" s="856"/>
      <c r="AJ43" s="859"/>
      <c r="AK43" s="860"/>
      <c r="AL43" s="851"/>
      <c r="AM43" s="851"/>
      <c r="AN43" s="851"/>
      <c r="AO43" s="851"/>
      <c r="AP43" s="851"/>
      <c r="AQ43" s="851"/>
      <c r="AR43" s="851"/>
      <c r="AS43" s="851"/>
      <c r="AT43" s="851"/>
      <c r="AU43" s="851"/>
      <c r="AV43" s="851"/>
      <c r="AW43" s="851"/>
      <c r="AX43" s="851"/>
      <c r="AY43" s="851"/>
      <c r="AZ43" s="852"/>
      <c r="BA43" s="852"/>
      <c r="BB43" s="852"/>
      <c r="BC43" s="852"/>
      <c r="BD43" s="852"/>
      <c r="BE43" s="853"/>
      <c r="BF43" s="853"/>
      <c r="BG43" s="853"/>
      <c r="BH43" s="853"/>
      <c r="BI43" s="854"/>
      <c r="BJ43" s="197"/>
      <c r="BK43" s="197"/>
      <c r="BL43" s="197"/>
      <c r="BM43" s="197"/>
      <c r="BN43" s="197"/>
      <c r="BO43" s="210"/>
      <c r="BP43" s="210"/>
      <c r="BQ43" s="207">
        <v>37</v>
      </c>
      <c r="BR43" s="212"/>
      <c r="BS43" s="752" t="s">
        <v>547</v>
      </c>
      <c r="BT43" s="753" t="s">
        <v>547</v>
      </c>
      <c r="BU43" s="753" t="s">
        <v>547</v>
      </c>
      <c r="BV43" s="753" t="s">
        <v>547</v>
      </c>
      <c r="BW43" s="753" t="s">
        <v>547</v>
      </c>
      <c r="BX43" s="753" t="s">
        <v>547</v>
      </c>
      <c r="BY43" s="753" t="s">
        <v>547</v>
      </c>
      <c r="BZ43" s="753" t="s">
        <v>547</v>
      </c>
      <c r="CA43" s="753" t="s">
        <v>547</v>
      </c>
      <c r="CB43" s="753" t="s">
        <v>547</v>
      </c>
      <c r="CC43" s="753" t="s">
        <v>547</v>
      </c>
      <c r="CD43" s="753" t="s">
        <v>547</v>
      </c>
      <c r="CE43" s="753" t="s">
        <v>547</v>
      </c>
      <c r="CF43" s="753" t="s">
        <v>547</v>
      </c>
      <c r="CG43" s="754" t="s">
        <v>547</v>
      </c>
      <c r="CH43" s="769">
        <v>33</v>
      </c>
      <c r="CI43" s="770"/>
      <c r="CJ43" s="770"/>
      <c r="CK43" s="770"/>
      <c r="CL43" s="771"/>
      <c r="CM43" s="769">
        <v>14062</v>
      </c>
      <c r="CN43" s="770"/>
      <c r="CO43" s="770"/>
      <c r="CP43" s="770"/>
      <c r="CQ43" s="771"/>
      <c r="CR43" s="769">
        <v>16810</v>
      </c>
      <c r="CS43" s="770"/>
      <c r="CT43" s="770"/>
      <c r="CU43" s="770"/>
      <c r="CV43" s="771"/>
      <c r="CW43" s="769">
        <v>1483</v>
      </c>
      <c r="CX43" s="770"/>
      <c r="CY43" s="770"/>
      <c r="CZ43" s="770"/>
      <c r="DA43" s="771"/>
      <c r="DB43" s="769" t="s">
        <v>560</v>
      </c>
      <c r="DC43" s="770"/>
      <c r="DD43" s="770"/>
      <c r="DE43" s="770"/>
      <c r="DF43" s="771"/>
      <c r="DG43" s="769" t="s">
        <v>560</v>
      </c>
      <c r="DH43" s="770"/>
      <c r="DI43" s="770"/>
      <c r="DJ43" s="770"/>
      <c r="DK43" s="771"/>
      <c r="DL43" s="769" t="s">
        <v>560</v>
      </c>
      <c r="DM43" s="770"/>
      <c r="DN43" s="770"/>
      <c r="DO43" s="770"/>
      <c r="DP43" s="771"/>
      <c r="DQ43" s="769" t="s">
        <v>560</v>
      </c>
      <c r="DR43" s="770"/>
      <c r="DS43" s="770"/>
      <c r="DT43" s="770"/>
      <c r="DU43" s="771"/>
      <c r="DV43" s="772"/>
      <c r="DW43" s="773"/>
      <c r="DX43" s="773"/>
      <c r="DY43" s="773"/>
      <c r="DZ43" s="774"/>
      <c r="EA43" s="191"/>
    </row>
    <row r="44" spans="1:131" s="192" customFormat="1" ht="26.25" customHeight="1">
      <c r="A44" s="206">
        <v>17</v>
      </c>
      <c r="B44" s="734"/>
      <c r="C44" s="735"/>
      <c r="D44" s="735"/>
      <c r="E44" s="735"/>
      <c r="F44" s="735"/>
      <c r="G44" s="735"/>
      <c r="H44" s="735"/>
      <c r="I44" s="735"/>
      <c r="J44" s="735"/>
      <c r="K44" s="735"/>
      <c r="L44" s="735"/>
      <c r="M44" s="735"/>
      <c r="N44" s="735"/>
      <c r="O44" s="735"/>
      <c r="P44" s="736"/>
      <c r="Q44" s="855"/>
      <c r="R44" s="856"/>
      <c r="S44" s="856"/>
      <c r="T44" s="856"/>
      <c r="U44" s="856"/>
      <c r="V44" s="856"/>
      <c r="W44" s="856"/>
      <c r="X44" s="856"/>
      <c r="Y44" s="856"/>
      <c r="Z44" s="856"/>
      <c r="AA44" s="856"/>
      <c r="AB44" s="856"/>
      <c r="AC44" s="856"/>
      <c r="AD44" s="856"/>
      <c r="AE44" s="857"/>
      <c r="AF44" s="858"/>
      <c r="AG44" s="856"/>
      <c r="AH44" s="856"/>
      <c r="AI44" s="856"/>
      <c r="AJ44" s="859"/>
      <c r="AK44" s="860"/>
      <c r="AL44" s="851"/>
      <c r="AM44" s="851"/>
      <c r="AN44" s="851"/>
      <c r="AO44" s="851"/>
      <c r="AP44" s="851"/>
      <c r="AQ44" s="851"/>
      <c r="AR44" s="851"/>
      <c r="AS44" s="851"/>
      <c r="AT44" s="851"/>
      <c r="AU44" s="851"/>
      <c r="AV44" s="851"/>
      <c r="AW44" s="851"/>
      <c r="AX44" s="851"/>
      <c r="AY44" s="851"/>
      <c r="AZ44" s="852"/>
      <c r="BA44" s="852"/>
      <c r="BB44" s="852"/>
      <c r="BC44" s="852"/>
      <c r="BD44" s="852"/>
      <c r="BE44" s="853"/>
      <c r="BF44" s="853"/>
      <c r="BG44" s="853"/>
      <c r="BH44" s="853"/>
      <c r="BI44" s="854"/>
      <c r="BJ44" s="197"/>
      <c r="BK44" s="197"/>
      <c r="BL44" s="197"/>
      <c r="BM44" s="197"/>
      <c r="BN44" s="197"/>
      <c r="BO44" s="210"/>
      <c r="BP44" s="210"/>
      <c r="BQ44" s="207">
        <v>38</v>
      </c>
      <c r="BR44" s="212"/>
      <c r="BS44" s="752" t="s">
        <v>548</v>
      </c>
      <c r="BT44" s="753"/>
      <c r="BU44" s="753"/>
      <c r="BV44" s="753"/>
      <c r="BW44" s="753"/>
      <c r="BX44" s="753"/>
      <c r="BY44" s="753"/>
      <c r="BZ44" s="753"/>
      <c r="CA44" s="753"/>
      <c r="CB44" s="753"/>
      <c r="CC44" s="753"/>
      <c r="CD44" s="753"/>
      <c r="CE44" s="753"/>
      <c r="CF44" s="753"/>
      <c r="CG44" s="754"/>
      <c r="CH44" s="769">
        <v>0</v>
      </c>
      <c r="CI44" s="770"/>
      <c r="CJ44" s="770"/>
      <c r="CK44" s="770"/>
      <c r="CL44" s="771"/>
      <c r="CM44" s="769">
        <v>170</v>
      </c>
      <c r="CN44" s="770"/>
      <c r="CO44" s="770"/>
      <c r="CP44" s="770"/>
      <c r="CQ44" s="771"/>
      <c r="CR44" s="769">
        <v>26</v>
      </c>
      <c r="CS44" s="770"/>
      <c r="CT44" s="770"/>
      <c r="CU44" s="770"/>
      <c r="CV44" s="771"/>
      <c r="CW44" s="769">
        <v>12</v>
      </c>
      <c r="CX44" s="770"/>
      <c r="CY44" s="770"/>
      <c r="CZ44" s="770"/>
      <c r="DA44" s="771"/>
      <c r="DB44" s="769" t="s">
        <v>560</v>
      </c>
      <c r="DC44" s="770"/>
      <c r="DD44" s="770"/>
      <c r="DE44" s="770"/>
      <c r="DF44" s="771"/>
      <c r="DG44" s="769" t="s">
        <v>560</v>
      </c>
      <c r="DH44" s="770"/>
      <c r="DI44" s="770"/>
      <c r="DJ44" s="770"/>
      <c r="DK44" s="771"/>
      <c r="DL44" s="769" t="s">
        <v>560</v>
      </c>
      <c r="DM44" s="770"/>
      <c r="DN44" s="770"/>
      <c r="DO44" s="770"/>
      <c r="DP44" s="771"/>
      <c r="DQ44" s="769" t="s">
        <v>560</v>
      </c>
      <c r="DR44" s="770"/>
      <c r="DS44" s="770"/>
      <c r="DT44" s="770"/>
      <c r="DU44" s="771"/>
      <c r="DV44" s="772"/>
      <c r="DW44" s="773"/>
      <c r="DX44" s="773"/>
      <c r="DY44" s="773"/>
      <c r="DZ44" s="774"/>
      <c r="EA44" s="191"/>
    </row>
    <row r="45" spans="1:131" s="192" customFormat="1" ht="26.25" customHeight="1">
      <c r="A45" s="206">
        <v>18</v>
      </c>
      <c r="B45" s="734"/>
      <c r="C45" s="735"/>
      <c r="D45" s="735"/>
      <c r="E45" s="735"/>
      <c r="F45" s="735"/>
      <c r="G45" s="735"/>
      <c r="H45" s="735"/>
      <c r="I45" s="735"/>
      <c r="J45" s="735"/>
      <c r="K45" s="735"/>
      <c r="L45" s="735"/>
      <c r="M45" s="735"/>
      <c r="N45" s="735"/>
      <c r="O45" s="735"/>
      <c r="P45" s="736"/>
      <c r="Q45" s="855"/>
      <c r="R45" s="856"/>
      <c r="S45" s="856"/>
      <c r="T45" s="856"/>
      <c r="U45" s="856"/>
      <c r="V45" s="856"/>
      <c r="W45" s="856"/>
      <c r="X45" s="856"/>
      <c r="Y45" s="856"/>
      <c r="Z45" s="856"/>
      <c r="AA45" s="856"/>
      <c r="AB45" s="856"/>
      <c r="AC45" s="856"/>
      <c r="AD45" s="856"/>
      <c r="AE45" s="857"/>
      <c r="AF45" s="858"/>
      <c r="AG45" s="856"/>
      <c r="AH45" s="856"/>
      <c r="AI45" s="856"/>
      <c r="AJ45" s="859"/>
      <c r="AK45" s="860"/>
      <c r="AL45" s="851"/>
      <c r="AM45" s="851"/>
      <c r="AN45" s="851"/>
      <c r="AO45" s="851"/>
      <c r="AP45" s="851"/>
      <c r="AQ45" s="851"/>
      <c r="AR45" s="851"/>
      <c r="AS45" s="851"/>
      <c r="AT45" s="851"/>
      <c r="AU45" s="851"/>
      <c r="AV45" s="851"/>
      <c r="AW45" s="851"/>
      <c r="AX45" s="851"/>
      <c r="AY45" s="851"/>
      <c r="AZ45" s="852"/>
      <c r="BA45" s="852"/>
      <c r="BB45" s="852"/>
      <c r="BC45" s="852"/>
      <c r="BD45" s="852"/>
      <c r="BE45" s="853"/>
      <c r="BF45" s="853"/>
      <c r="BG45" s="853"/>
      <c r="BH45" s="853"/>
      <c r="BI45" s="854"/>
      <c r="BJ45" s="197"/>
      <c r="BK45" s="197"/>
      <c r="BL45" s="197"/>
      <c r="BM45" s="197"/>
      <c r="BN45" s="197"/>
      <c r="BO45" s="210"/>
      <c r="BP45" s="210"/>
      <c r="BQ45" s="207">
        <v>39</v>
      </c>
      <c r="BR45" s="208"/>
      <c r="BS45" s="752"/>
      <c r="BT45" s="753"/>
      <c r="BU45" s="753"/>
      <c r="BV45" s="753"/>
      <c r="BW45" s="753"/>
      <c r="BX45" s="753"/>
      <c r="BY45" s="753"/>
      <c r="BZ45" s="753"/>
      <c r="CA45" s="753"/>
      <c r="CB45" s="753"/>
      <c r="CC45" s="753"/>
      <c r="CD45" s="753"/>
      <c r="CE45" s="753"/>
      <c r="CF45" s="753"/>
      <c r="CG45" s="754"/>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1"/>
    </row>
    <row r="46" spans="1:131" s="192" customFormat="1" ht="26.25" customHeight="1">
      <c r="A46" s="206">
        <v>19</v>
      </c>
      <c r="B46" s="734"/>
      <c r="C46" s="735"/>
      <c r="D46" s="735"/>
      <c r="E46" s="735"/>
      <c r="F46" s="735"/>
      <c r="G46" s="735"/>
      <c r="H46" s="735"/>
      <c r="I46" s="735"/>
      <c r="J46" s="735"/>
      <c r="K46" s="735"/>
      <c r="L46" s="735"/>
      <c r="M46" s="735"/>
      <c r="N46" s="735"/>
      <c r="O46" s="735"/>
      <c r="P46" s="736"/>
      <c r="Q46" s="855"/>
      <c r="R46" s="856"/>
      <c r="S46" s="856"/>
      <c r="T46" s="856"/>
      <c r="U46" s="856"/>
      <c r="V46" s="856"/>
      <c r="W46" s="856"/>
      <c r="X46" s="856"/>
      <c r="Y46" s="856"/>
      <c r="Z46" s="856"/>
      <c r="AA46" s="856"/>
      <c r="AB46" s="856"/>
      <c r="AC46" s="856"/>
      <c r="AD46" s="856"/>
      <c r="AE46" s="857"/>
      <c r="AF46" s="858"/>
      <c r="AG46" s="856"/>
      <c r="AH46" s="856"/>
      <c r="AI46" s="856"/>
      <c r="AJ46" s="859"/>
      <c r="AK46" s="860"/>
      <c r="AL46" s="851"/>
      <c r="AM46" s="851"/>
      <c r="AN46" s="851"/>
      <c r="AO46" s="851"/>
      <c r="AP46" s="851"/>
      <c r="AQ46" s="851"/>
      <c r="AR46" s="851"/>
      <c r="AS46" s="851"/>
      <c r="AT46" s="851"/>
      <c r="AU46" s="851"/>
      <c r="AV46" s="851"/>
      <c r="AW46" s="851"/>
      <c r="AX46" s="851"/>
      <c r="AY46" s="851"/>
      <c r="AZ46" s="852"/>
      <c r="BA46" s="852"/>
      <c r="BB46" s="852"/>
      <c r="BC46" s="852"/>
      <c r="BD46" s="852"/>
      <c r="BE46" s="853"/>
      <c r="BF46" s="853"/>
      <c r="BG46" s="853"/>
      <c r="BH46" s="853"/>
      <c r="BI46" s="854"/>
      <c r="BJ46" s="197"/>
      <c r="BK46" s="197"/>
      <c r="BL46" s="197"/>
      <c r="BM46" s="197"/>
      <c r="BN46" s="197"/>
      <c r="BO46" s="210"/>
      <c r="BP46" s="210"/>
      <c r="BQ46" s="207">
        <v>40</v>
      </c>
      <c r="BR46" s="208"/>
      <c r="BS46" s="752"/>
      <c r="BT46" s="753"/>
      <c r="BU46" s="753"/>
      <c r="BV46" s="753"/>
      <c r="BW46" s="753"/>
      <c r="BX46" s="753"/>
      <c r="BY46" s="753"/>
      <c r="BZ46" s="753"/>
      <c r="CA46" s="753"/>
      <c r="CB46" s="753"/>
      <c r="CC46" s="753"/>
      <c r="CD46" s="753"/>
      <c r="CE46" s="753"/>
      <c r="CF46" s="753"/>
      <c r="CG46" s="754"/>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1"/>
    </row>
    <row r="47" spans="1:131" s="192" customFormat="1" ht="26.25" customHeight="1">
      <c r="A47" s="206">
        <v>20</v>
      </c>
      <c r="B47" s="734"/>
      <c r="C47" s="735"/>
      <c r="D47" s="735"/>
      <c r="E47" s="735"/>
      <c r="F47" s="735"/>
      <c r="G47" s="735"/>
      <c r="H47" s="735"/>
      <c r="I47" s="735"/>
      <c r="J47" s="735"/>
      <c r="K47" s="735"/>
      <c r="L47" s="735"/>
      <c r="M47" s="735"/>
      <c r="N47" s="735"/>
      <c r="O47" s="735"/>
      <c r="P47" s="736"/>
      <c r="Q47" s="855"/>
      <c r="R47" s="856"/>
      <c r="S47" s="856"/>
      <c r="T47" s="856"/>
      <c r="U47" s="856"/>
      <c r="V47" s="856"/>
      <c r="W47" s="856"/>
      <c r="X47" s="856"/>
      <c r="Y47" s="856"/>
      <c r="Z47" s="856"/>
      <c r="AA47" s="856"/>
      <c r="AB47" s="856"/>
      <c r="AC47" s="856"/>
      <c r="AD47" s="856"/>
      <c r="AE47" s="857"/>
      <c r="AF47" s="858"/>
      <c r="AG47" s="856"/>
      <c r="AH47" s="856"/>
      <c r="AI47" s="856"/>
      <c r="AJ47" s="859"/>
      <c r="AK47" s="860"/>
      <c r="AL47" s="851"/>
      <c r="AM47" s="851"/>
      <c r="AN47" s="851"/>
      <c r="AO47" s="851"/>
      <c r="AP47" s="851"/>
      <c r="AQ47" s="851"/>
      <c r="AR47" s="851"/>
      <c r="AS47" s="851"/>
      <c r="AT47" s="851"/>
      <c r="AU47" s="851"/>
      <c r="AV47" s="851"/>
      <c r="AW47" s="851"/>
      <c r="AX47" s="851"/>
      <c r="AY47" s="851"/>
      <c r="AZ47" s="852"/>
      <c r="BA47" s="852"/>
      <c r="BB47" s="852"/>
      <c r="BC47" s="852"/>
      <c r="BD47" s="852"/>
      <c r="BE47" s="853"/>
      <c r="BF47" s="853"/>
      <c r="BG47" s="853"/>
      <c r="BH47" s="853"/>
      <c r="BI47" s="854"/>
      <c r="BJ47" s="197"/>
      <c r="BK47" s="197"/>
      <c r="BL47" s="197"/>
      <c r="BM47" s="197"/>
      <c r="BN47" s="197"/>
      <c r="BO47" s="210"/>
      <c r="BP47" s="210"/>
      <c r="BQ47" s="207">
        <v>41</v>
      </c>
      <c r="BR47" s="208"/>
      <c r="BS47" s="752"/>
      <c r="BT47" s="753"/>
      <c r="BU47" s="753"/>
      <c r="BV47" s="753"/>
      <c r="BW47" s="753"/>
      <c r="BX47" s="753"/>
      <c r="BY47" s="753"/>
      <c r="BZ47" s="753"/>
      <c r="CA47" s="753"/>
      <c r="CB47" s="753"/>
      <c r="CC47" s="753"/>
      <c r="CD47" s="753"/>
      <c r="CE47" s="753"/>
      <c r="CF47" s="753"/>
      <c r="CG47" s="754"/>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1"/>
    </row>
    <row r="48" spans="1:131" s="192" customFormat="1" ht="26.25" customHeight="1">
      <c r="A48" s="206">
        <v>21</v>
      </c>
      <c r="B48" s="734"/>
      <c r="C48" s="735"/>
      <c r="D48" s="735"/>
      <c r="E48" s="735"/>
      <c r="F48" s="735"/>
      <c r="G48" s="735"/>
      <c r="H48" s="735"/>
      <c r="I48" s="735"/>
      <c r="J48" s="735"/>
      <c r="K48" s="735"/>
      <c r="L48" s="735"/>
      <c r="M48" s="735"/>
      <c r="N48" s="735"/>
      <c r="O48" s="735"/>
      <c r="P48" s="736"/>
      <c r="Q48" s="855"/>
      <c r="R48" s="856"/>
      <c r="S48" s="856"/>
      <c r="T48" s="856"/>
      <c r="U48" s="856"/>
      <c r="V48" s="856"/>
      <c r="W48" s="856"/>
      <c r="X48" s="856"/>
      <c r="Y48" s="856"/>
      <c r="Z48" s="856"/>
      <c r="AA48" s="856"/>
      <c r="AB48" s="856"/>
      <c r="AC48" s="856"/>
      <c r="AD48" s="856"/>
      <c r="AE48" s="857"/>
      <c r="AF48" s="858"/>
      <c r="AG48" s="856"/>
      <c r="AH48" s="856"/>
      <c r="AI48" s="856"/>
      <c r="AJ48" s="859"/>
      <c r="AK48" s="860"/>
      <c r="AL48" s="851"/>
      <c r="AM48" s="851"/>
      <c r="AN48" s="851"/>
      <c r="AO48" s="851"/>
      <c r="AP48" s="851"/>
      <c r="AQ48" s="851"/>
      <c r="AR48" s="851"/>
      <c r="AS48" s="851"/>
      <c r="AT48" s="851"/>
      <c r="AU48" s="851"/>
      <c r="AV48" s="851"/>
      <c r="AW48" s="851"/>
      <c r="AX48" s="851"/>
      <c r="AY48" s="851"/>
      <c r="AZ48" s="852"/>
      <c r="BA48" s="852"/>
      <c r="BB48" s="852"/>
      <c r="BC48" s="852"/>
      <c r="BD48" s="852"/>
      <c r="BE48" s="853"/>
      <c r="BF48" s="853"/>
      <c r="BG48" s="853"/>
      <c r="BH48" s="853"/>
      <c r="BI48" s="854"/>
      <c r="BJ48" s="197"/>
      <c r="BK48" s="197"/>
      <c r="BL48" s="197"/>
      <c r="BM48" s="197"/>
      <c r="BN48" s="197"/>
      <c r="BO48" s="210"/>
      <c r="BP48" s="210"/>
      <c r="BQ48" s="207">
        <v>42</v>
      </c>
      <c r="BR48" s="208"/>
      <c r="BS48" s="752"/>
      <c r="BT48" s="753"/>
      <c r="BU48" s="753"/>
      <c r="BV48" s="753"/>
      <c r="BW48" s="753"/>
      <c r="BX48" s="753"/>
      <c r="BY48" s="753"/>
      <c r="BZ48" s="753"/>
      <c r="CA48" s="753"/>
      <c r="CB48" s="753"/>
      <c r="CC48" s="753"/>
      <c r="CD48" s="753"/>
      <c r="CE48" s="753"/>
      <c r="CF48" s="753"/>
      <c r="CG48" s="754"/>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1"/>
    </row>
    <row r="49" spans="1:131" s="192" customFormat="1" ht="26.25" customHeight="1">
      <c r="A49" s="206">
        <v>22</v>
      </c>
      <c r="B49" s="734"/>
      <c r="C49" s="735"/>
      <c r="D49" s="735"/>
      <c r="E49" s="735"/>
      <c r="F49" s="735"/>
      <c r="G49" s="735"/>
      <c r="H49" s="735"/>
      <c r="I49" s="735"/>
      <c r="J49" s="735"/>
      <c r="K49" s="735"/>
      <c r="L49" s="735"/>
      <c r="M49" s="735"/>
      <c r="N49" s="735"/>
      <c r="O49" s="735"/>
      <c r="P49" s="736"/>
      <c r="Q49" s="855"/>
      <c r="R49" s="856"/>
      <c r="S49" s="856"/>
      <c r="T49" s="856"/>
      <c r="U49" s="856"/>
      <c r="V49" s="856"/>
      <c r="W49" s="856"/>
      <c r="X49" s="856"/>
      <c r="Y49" s="856"/>
      <c r="Z49" s="856"/>
      <c r="AA49" s="856"/>
      <c r="AB49" s="856"/>
      <c r="AC49" s="856"/>
      <c r="AD49" s="856"/>
      <c r="AE49" s="857"/>
      <c r="AF49" s="858"/>
      <c r="AG49" s="856"/>
      <c r="AH49" s="856"/>
      <c r="AI49" s="856"/>
      <c r="AJ49" s="859"/>
      <c r="AK49" s="860"/>
      <c r="AL49" s="851"/>
      <c r="AM49" s="851"/>
      <c r="AN49" s="851"/>
      <c r="AO49" s="851"/>
      <c r="AP49" s="851"/>
      <c r="AQ49" s="851"/>
      <c r="AR49" s="851"/>
      <c r="AS49" s="851"/>
      <c r="AT49" s="851"/>
      <c r="AU49" s="851"/>
      <c r="AV49" s="851"/>
      <c r="AW49" s="851"/>
      <c r="AX49" s="851"/>
      <c r="AY49" s="851"/>
      <c r="AZ49" s="852"/>
      <c r="BA49" s="852"/>
      <c r="BB49" s="852"/>
      <c r="BC49" s="852"/>
      <c r="BD49" s="852"/>
      <c r="BE49" s="853"/>
      <c r="BF49" s="853"/>
      <c r="BG49" s="853"/>
      <c r="BH49" s="853"/>
      <c r="BI49" s="854"/>
      <c r="BJ49" s="197"/>
      <c r="BK49" s="197"/>
      <c r="BL49" s="197"/>
      <c r="BM49" s="197"/>
      <c r="BN49" s="197"/>
      <c r="BO49" s="210"/>
      <c r="BP49" s="210"/>
      <c r="BQ49" s="207">
        <v>43</v>
      </c>
      <c r="BR49" s="208"/>
      <c r="BS49" s="752"/>
      <c r="BT49" s="753"/>
      <c r="BU49" s="753"/>
      <c r="BV49" s="753"/>
      <c r="BW49" s="753"/>
      <c r="BX49" s="753"/>
      <c r="BY49" s="753"/>
      <c r="BZ49" s="753"/>
      <c r="CA49" s="753"/>
      <c r="CB49" s="753"/>
      <c r="CC49" s="753"/>
      <c r="CD49" s="753"/>
      <c r="CE49" s="753"/>
      <c r="CF49" s="753"/>
      <c r="CG49" s="754"/>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1"/>
    </row>
    <row r="50" spans="1:131" s="192" customFormat="1" ht="26.25" customHeight="1">
      <c r="A50" s="206">
        <v>23</v>
      </c>
      <c r="B50" s="734"/>
      <c r="C50" s="735"/>
      <c r="D50" s="735"/>
      <c r="E50" s="735"/>
      <c r="F50" s="735"/>
      <c r="G50" s="735"/>
      <c r="H50" s="735"/>
      <c r="I50" s="735"/>
      <c r="J50" s="735"/>
      <c r="K50" s="735"/>
      <c r="L50" s="735"/>
      <c r="M50" s="735"/>
      <c r="N50" s="735"/>
      <c r="O50" s="735"/>
      <c r="P50" s="736"/>
      <c r="Q50" s="861"/>
      <c r="R50" s="862"/>
      <c r="S50" s="862"/>
      <c r="T50" s="862"/>
      <c r="U50" s="862"/>
      <c r="V50" s="862"/>
      <c r="W50" s="862"/>
      <c r="X50" s="862"/>
      <c r="Y50" s="862"/>
      <c r="Z50" s="862"/>
      <c r="AA50" s="862"/>
      <c r="AB50" s="862"/>
      <c r="AC50" s="862"/>
      <c r="AD50" s="862"/>
      <c r="AE50" s="863"/>
      <c r="AF50" s="858"/>
      <c r="AG50" s="856"/>
      <c r="AH50" s="856"/>
      <c r="AI50" s="856"/>
      <c r="AJ50" s="859"/>
      <c r="AK50" s="864"/>
      <c r="AL50" s="862"/>
      <c r="AM50" s="862"/>
      <c r="AN50" s="862"/>
      <c r="AO50" s="862"/>
      <c r="AP50" s="862"/>
      <c r="AQ50" s="862"/>
      <c r="AR50" s="862"/>
      <c r="AS50" s="862"/>
      <c r="AT50" s="862"/>
      <c r="AU50" s="862"/>
      <c r="AV50" s="862"/>
      <c r="AW50" s="862"/>
      <c r="AX50" s="862"/>
      <c r="AY50" s="862"/>
      <c r="AZ50" s="865"/>
      <c r="BA50" s="865"/>
      <c r="BB50" s="865"/>
      <c r="BC50" s="865"/>
      <c r="BD50" s="865"/>
      <c r="BE50" s="853"/>
      <c r="BF50" s="853"/>
      <c r="BG50" s="853"/>
      <c r="BH50" s="853"/>
      <c r="BI50" s="854"/>
      <c r="BJ50" s="197"/>
      <c r="BK50" s="197"/>
      <c r="BL50" s="197"/>
      <c r="BM50" s="197"/>
      <c r="BN50" s="197"/>
      <c r="BO50" s="210"/>
      <c r="BP50" s="210"/>
      <c r="BQ50" s="207">
        <v>44</v>
      </c>
      <c r="BR50" s="208"/>
      <c r="BS50" s="752"/>
      <c r="BT50" s="753"/>
      <c r="BU50" s="753"/>
      <c r="BV50" s="753"/>
      <c r="BW50" s="753"/>
      <c r="BX50" s="753"/>
      <c r="BY50" s="753"/>
      <c r="BZ50" s="753"/>
      <c r="CA50" s="753"/>
      <c r="CB50" s="753"/>
      <c r="CC50" s="753"/>
      <c r="CD50" s="753"/>
      <c r="CE50" s="753"/>
      <c r="CF50" s="753"/>
      <c r="CG50" s="754"/>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1"/>
    </row>
    <row r="51" spans="1:131" s="192" customFormat="1" ht="26.25" customHeight="1">
      <c r="A51" s="206">
        <v>24</v>
      </c>
      <c r="B51" s="734"/>
      <c r="C51" s="735"/>
      <c r="D51" s="735"/>
      <c r="E51" s="735"/>
      <c r="F51" s="735"/>
      <c r="G51" s="735"/>
      <c r="H51" s="735"/>
      <c r="I51" s="735"/>
      <c r="J51" s="735"/>
      <c r="K51" s="735"/>
      <c r="L51" s="735"/>
      <c r="M51" s="735"/>
      <c r="N51" s="735"/>
      <c r="O51" s="735"/>
      <c r="P51" s="736"/>
      <c r="Q51" s="861"/>
      <c r="R51" s="862"/>
      <c r="S51" s="862"/>
      <c r="T51" s="862"/>
      <c r="U51" s="862"/>
      <c r="V51" s="862"/>
      <c r="W51" s="862"/>
      <c r="X51" s="862"/>
      <c r="Y51" s="862"/>
      <c r="Z51" s="862"/>
      <c r="AA51" s="862"/>
      <c r="AB51" s="862"/>
      <c r="AC51" s="862"/>
      <c r="AD51" s="862"/>
      <c r="AE51" s="863"/>
      <c r="AF51" s="858"/>
      <c r="AG51" s="856"/>
      <c r="AH51" s="856"/>
      <c r="AI51" s="856"/>
      <c r="AJ51" s="859"/>
      <c r="AK51" s="864"/>
      <c r="AL51" s="862"/>
      <c r="AM51" s="862"/>
      <c r="AN51" s="862"/>
      <c r="AO51" s="862"/>
      <c r="AP51" s="862"/>
      <c r="AQ51" s="862"/>
      <c r="AR51" s="862"/>
      <c r="AS51" s="862"/>
      <c r="AT51" s="862"/>
      <c r="AU51" s="862"/>
      <c r="AV51" s="862"/>
      <c r="AW51" s="862"/>
      <c r="AX51" s="862"/>
      <c r="AY51" s="862"/>
      <c r="AZ51" s="865"/>
      <c r="BA51" s="865"/>
      <c r="BB51" s="865"/>
      <c r="BC51" s="865"/>
      <c r="BD51" s="865"/>
      <c r="BE51" s="853"/>
      <c r="BF51" s="853"/>
      <c r="BG51" s="853"/>
      <c r="BH51" s="853"/>
      <c r="BI51" s="854"/>
      <c r="BJ51" s="197"/>
      <c r="BK51" s="197"/>
      <c r="BL51" s="197"/>
      <c r="BM51" s="197"/>
      <c r="BN51" s="197"/>
      <c r="BO51" s="210"/>
      <c r="BP51" s="210"/>
      <c r="BQ51" s="207">
        <v>45</v>
      </c>
      <c r="BR51" s="208"/>
      <c r="BS51" s="752"/>
      <c r="BT51" s="753"/>
      <c r="BU51" s="753"/>
      <c r="BV51" s="753"/>
      <c r="BW51" s="753"/>
      <c r="BX51" s="753"/>
      <c r="BY51" s="753"/>
      <c r="BZ51" s="753"/>
      <c r="CA51" s="753"/>
      <c r="CB51" s="753"/>
      <c r="CC51" s="753"/>
      <c r="CD51" s="753"/>
      <c r="CE51" s="753"/>
      <c r="CF51" s="753"/>
      <c r="CG51" s="754"/>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1"/>
    </row>
    <row r="52" spans="1:131" s="192" customFormat="1" ht="26.25" customHeight="1">
      <c r="A52" s="206">
        <v>25</v>
      </c>
      <c r="B52" s="734"/>
      <c r="C52" s="735"/>
      <c r="D52" s="735"/>
      <c r="E52" s="735"/>
      <c r="F52" s="735"/>
      <c r="G52" s="735"/>
      <c r="H52" s="735"/>
      <c r="I52" s="735"/>
      <c r="J52" s="735"/>
      <c r="K52" s="735"/>
      <c r="L52" s="735"/>
      <c r="M52" s="735"/>
      <c r="N52" s="735"/>
      <c r="O52" s="735"/>
      <c r="P52" s="736"/>
      <c r="Q52" s="861"/>
      <c r="R52" s="862"/>
      <c r="S52" s="862"/>
      <c r="T52" s="862"/>
      <c r="U52" s="862"/>
      <c r="V52" s="862"/>
      <c r="W52" s="862"/>
      <c r="X52" s="862"/>
      <c r="Y52" s="862"/>
      <c r="Z52" s="862"/>
      <c r="AA52" s="862"/>
      <c r="AB52" s="862"/>
      <c r="AC52" s="862"/>
      <c r="AD52" s="862"/>
      <c r="AE52" s="863"/>
      <c r="AF52" s="858"/>
      <c r="AG52" s="856"/>
      <c r="AH52" s="856"/>
      <c r="AI52" s="856"/>
      <c r="AJ52" s="859"/>
      <c r="AK52" s="864"/>
      <c r="AL52" s="862"/>
      <c r="AM52" s="862"/>
      <c r="AN52" s="862"/>
      <c r="AO52" s="862"/>
      <c r="AP52" s="862"/>
      <c r="AQ52" s="862"/>
      <c r="AR52" s="862"/>
      <c r="AS52" s="862"/>
      <c r="AT52" s="862"/>
      <c r="AU52" s="862"/>
      <c r="AV52" s="862"/>
      <c r="AW52" s="862"/>
      <c r="AX52" s="862"/>
      <c r="AY52" s="862"/>
      <c r="AZ52" s="865"/>
      <c r="BA52" s="865"/>
      <c r="BB52" s="865"/>
      <c r="BC52" s="865"/>
      <c r="BD52" s="865"/>
      <c r="BE52" s="853"/>
      <c r="BF52" s="853"/>
      <c r="BG52" s="853"/>
      <c r="BH52" s="853"/>
      <c r="BI52" s="854"/>
      <c r="BJ52" s="197"/>
      <c r="BK52" s="197"/>
      <c r="BL52" s="197"/>
      <c r="BM52" s="197"/>
      <c r="BN52" s="197"/>
      <c r="BO52" s="210"/>
      <c r="BP52" s="210"/>
      <c r="BQ52" s="207">
        <v>46</v>
      </c>
      <c r="BR52" s="208"/>
      <c r="BS52" s="752"/>
      <c r="BT52" s="753"/>
      <c r="BU52" s="753"/>
      <c r="BV52" s="753"/>
      <c r="BW52" s="753"/>
      <c r="BX52" s="753"/>
      <c r="BY52" s="753"/>
      <c r="BZ52" s="753"/>
      <c r="CA52" s="753"/>
      <c r="CB52" s="753"/>
      <c r="CC52" s="753"/>
      <c r="CD52" s="753"/>
      <c r="CE52" s="753"/>
      <c r="CF52" s="753"/>
      <c r="CG52" s="754"/>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1"/>
    </row>
    <row r="53" spans="1:131" s="192" customFormat="1" ht="26.25" customHeight="1">
      <c r="A53" s="206">
        <v>26</v>
      </c>
      <c r="B53" s="734"/>
      <c r="C53" s="735"/>
      <c r="D53" s="735"/>
      <c r="E53" s="735"/>
      <c r="F53" s="735"/>
      <c r="G53" s="735"/>
      <c r="H53" s="735"/>
      <c r="I53" s="735"/>
      <c r="J53" s="735"/>
      <c r="K53" s="735"/>
      <c r="L53" s="735"/>
      <c r="M53" s="735"/>
      <c r="N53" s="735"/>
      <c r="O53" s="735"/>
      <c r="P53" s="736"/>
      <c r="Q53" s="861"/>
      <c r="R53" s="862"/>
      <c r="S53" s="862"/>
      <c r="T53" s="862"/>
      <c r="U53" s="862"/>
      <c r="V53" s="862"/>
      <c r="W53" s="862"/>
      <c r="X53" s="862"/>
      <c r="Y53" s="862"/>
      <c r="Z53" s="862"/>
      <c r="AA53" s="862"/>
      <c r="AB53" s="862"/>
      <c r="AC53" s="862"/>
      <c r="AD53" s="862"/>
      <c r="AE53" s="863"/>
      <c r="AF53" s="858"/>
      <c r="AG53" s="856"/>
      <c r="AH53" s="856"/>
      <c r="AI53" s="856"/>
      <c r="AJ53" s="859"/>
      <c r="AK53" s="864"/>
      <c r="AL53" s="862"/>
      <c r="AM53" s="862"/>
      <c r="AN53" s="862"/>
      <c r="AO53" s="862"/>
      <c r="AP53" s="862"/>
      <c r="AQ53" s="862"/>
      <c r="AR53" s="862"/>
      <c r="AS53" s="862"/>
      <c r="AT53" s="862"/>
      <c r="AU53" s="862"/>
      <c r="AV53" s="862"/>
      <c r="AW53" s="862"/>
      <c r="AX53" s="862"/>
      <c r="AY53" s="862"/>
      <c r="AZ53" s="865"/>
      <c r="BA53" s="865"/>
      <c r="BB53" s="865"/>
      <c r="BC53" s="865"/>
      <c r="BD53" s="865"/>
      <c r="BE53" s="853"/>
      <c r="BF53" s="853"/>
      <c r="BG53" s="853"/>
      <c r="BH53" s="853"/>
      <c r="BI53" s="854"/>
      <c r="BJ53" s="197"/>
      <c r="BK53" s="197"/>
      <c r="BL53" s="197"/>
      <c r="BM53" s="197"/>
      <c r="BN53" s="197"/>
      <c r="BO53" s="210"/>
      <c r="BP53" s="210"/>
      <c r="BQ53" s="207">
        <v>47</v>
      </c>
      <c r="BR53" s="208"/>
      <c r="BS53" s="752"/>
      <c r="BT53" s="753"/>
      <c r="BU53" s="753"/>
      <c r="BV53" s="753"/>
      <c r="BW53" s="753"/>
      <c r="BX53" s="753"/>
      <c r="BY53" s="753"/>
      <c r="BZ53" s="753"/>
      <c r="CA53" s="753"/>
      <c r="CB53" s="753"/>
      <c r="CC53" s="753"/>
      <c r="CD53" s="753"/>
      <c r="CE53" s="753"/>
      <c r="CF53" s="753"/>
      <c r="CG53" s="754"/>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1"/>
    </row>
    <row r="54" spans="1:131" s="192" customFormat="1" ht="26.25" customHeight="1">
      <c r="A54" s="206">
        <v>27</v>
      </c>
      <c r="B54" s="734"/>
      <c r="C54" s="735"/>
      <c r="D54" s="735"/>
      <c r="E54" s="735"/>
      <c r="F54" s="735"/>
      <c r="G54" s="735"/>
      <c r="H54" s="735"/>
      <c r="I54" s="735"/>
      <c r="J54" s="735"/>
      <c r="K54" s="735"/>
      <c r="L54" s="735"/>
      <c r="M54" s="735"/>
      <c r="N54" s="735"/>
      <c r="O54" s="735"/>
      <c r="P54" s="736"/>
      <c r="Q54" s="861"/>
      <c r="R54" s="862"/>
      <c r="S54" s="862"/>
      <c r="T54" s="862"/>
      <c r="U54" s="862"/>
      <c r="V54" s="862"/>
      <c r="W54" s="862"/>
      <c r="X54" s="862"/>
      <c r="Y54" s="862"/>
      <c r="Z54" s="862"/>
      <c r="AA54" s="862"/>
      <c r="AB54" s="862"/>
      <c r="AC54" s="862"/>
      <c r="AD54" s="862"/>
      <c r="AE54" s="863"/>
      <c r="AF54" s="858"/>
      <c r="AG54" s="856"/>
      <c r="AH54" s="856"/>
      <c r="AI54" s="856"/>
      <c r="AJ54" s="859"/>
      <c r="AK54" s="864"/>
      <c r="AL54" s="862"/>
      <c r="AM54" s="862"/>
      <c r="AN54" s="862"/>
      <c r="AO54" s="862"/>
      <c r="AP54" s="862"/>
      <c r="AQ54" s="862"/>
      <c r="AR54" s="862"/>
      <c r="AS54" s="862"/>
      <c r="AT54" s="862"/>
      <c r="AU54" s="862"/>
      <c r="AV54" s="862"/>
      <c r="AW54" s="862"/>
      <c r="AX54" s="862"/>
      <c r="AY54" s="862"/>
      <c r="AZ54" s="865"/>
      <c r="BA54" s="865"/>
      <c r="BB54" s="865"/>
      <c r="BC54" s="865"/>
      <c r="BD54" s="865"/>
      <c r="BE54" s="853"/>
      <c r="BF54" s="853"/>
      <c r="BG54" s="853"/>
      <c r="BH54" s="853"/>
      <c r="BI54" s="854"/>
      <c r="BJ54" s="197"/>
      <c r="BK54" s="197"/>
      <c r="BL54" s="197"/>
      <c r="BM54" s="197"/>
      <c r="BN54" s="197"/>
      <c r="BO54" s="210"/>
      <c r="BP54" s="210"/>
      <c r="BQ54" s="207">
        <v>48</v>
      </c>
      <c r="BR54" s="208"/>
      <c r="BS54" s="752"/>
      <c r="BT54" s="753"/>
      <c r="BU54" s="753"/>
      <c r="BV54" s="753"/>
      <c r="BW54" s="753"/>
      <c r="BX54" s="753"/>
      <c r="BY54" s="753"/>
      <c r="BZ54" s="753"/>
      <c r="CA54" s="753"/>
      <c r="CB54" s="753"/>
      <c r="CC54" s="753"/>
      <c r="CD54" s="753"/>
      <c r="CE54" s="753"/>
      <c r="CF54" s="753"/>
      <c r="CG54" s="754"/>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1"/>
    </row>
    <row r="55" spans="1:131" s="192" customFormat="1" ht="26.25" customHeight="1">
      <c r="A55" s="206">
        <v>28</v>
      </c>
      <c r="B55" s="734"/>
      <c r="C55" s="735"/>
      <c r="D55" s="735"/>
      <c r="E55" s="735"/>
      <c r="F55" s="735"/>
      <c r="G55" s="735"/>
      <c r="H55" s="735"/>
      <c r="I55" s="735"/>
      <c r="J55" s="735"/>
      <c r="K55" s="735"/>
      <c r="L55" s="735"/>
      <c r="M55" s="735"/>
      <c r="N55" s="735"/>
      <c r="O55" s="735"/>
      <c r="P55" s="736"/>
      <c r="Q55" s="861"/>
      <c r="R55" s="862"/>
      <c r="S55" s="862"/>
      <c r="T55" s="862"/>
      <c r="U55" s="862"/>
      <c r="V55" s="862"/>
      <c r="W55" s="862"/>
      <c r="X55" s="862"/>
      <c r="Y55" s="862"/>
      <c r="Z55" s="862"/>
      <c r="AA55" s="862"/>
      <c r="AB55" s="862"/>
      <c r="AC55" s="862"/>
      <c r="AD55" s="862"/>
      <c r="AE55" s="863"/>
      <c r="AF55" s="858"/>
      <c r="AG55" s="856"/>
      <c r="AH55" s="856"/>
      <c r="AI55" s="856"/>
      <c r="AJ55" s="859"/>
      <c r="AK55" s="864"/>
      <c r="AL55" s="862"/>
      <c r="AM55" s="862"/>
      <c r="AN55" s="862"/>
      <c r="AO55" s="862"/>
      <c r="AP55" s="862"/>
      <c r="AQ55" s="862"/>
      <c r="AR55" s="862"/>
      <c r="AS55" s="862"/>
      <c r="AT55" s="862"/>
      <c r="AU55" s="862"/>
      <c r="AV55" s="862"/>
      <c r="AW55" s="862"/>
      <c r="AX55" s="862"/>
      <c r="AY55" s="862"/>
      <c r="AZ55" s="865"/>
      <c r="BA55" s="865"/>
      <c r="BB55" s="865"/>
      <c r="BC55" s="865"/>
      <c r="BD55" s="865"/>
      <c r="BE55" s="853"/>
      <c r="BF55" s="853"/>
      <c r="BG55" s="853"/>
      <c r="BH55" s="853"/>
      <c r="BI55" s="854"/>
      <c r="BJ55" s="197"/>
      <c r="BK55" s="197"/>
      <c r="BL55" s="197"/>
      <c r="BM55" s="197"/>
      <c r="BN55" s="197"/>
      <c r="BO55" s="210"/>
      <c r="BP55" s="210"/>
      <c r="BQ55" s="207">
        <v>49</v>
      </c>
      <c r="BR55" s="208"/>
      <c r="BS55" s="752"/>
      <c r="BT55" s="753"/>
      <c r="BU55" s="753"/>
      <c r="BV55" s="753"/>
      <c r="BW55" s="753"/>
      <c r="BX55" s="753"/>
      <c r="BY55" s="753"/>
      <c r="BZ55" s="753"/>
      <c r="CA55" s="753"/>
      <c r="CB55" s="753"/>
      <c r="CC55" s="753"/>
      <c r="CD55" s="753"/>
      <c r="CE55" s="753"/>
      <c r="CF55" s="753"/>
      <c r="CG55" s="754"/>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1"/>
    </row>
    <row r="56" spans="1:131" s="192" customFormat="1" ht="26.25" customHeight="1">
      <c r="A56" s="206">
        <v>29</v>
      </c>
      <c r="B56" s="734"/>
      <c r="C56" s="735"/>
      <c r="D56" s="735"/>
      <c r="E56" s="735"/>
      <c r="F56" s="735"/>
      <c r="G56" s="735"/>
      <c r="H56" s="735"/>
      <c r="I56" s="735"/>
      <c r="J56" s="735"/>
      <c r="K56" s="735"/>
      <c r="L56" s="735"/>
      <c r="M56" s="735"/>
      <c r="N56" s="735"/>
      <c r="O56" s="735"/>
      <c r="P56" s="736"/>
      <c r="Q56" s="861"/>
      <c r="R56" s="862"/>
      <c r="S56" s="862"/>
      <c r="T56" s="862"/>
      <c r="U56" s="862"/>
      <c r="V56" s="862"/>
      <c r="W56" s="862"/>
      <c r="X56" s="862"/>
      <c r="Y56" s="862"/>
      <c r="Z56" s="862"/>
      <c r="AA56" s="862"/>
      <c r="AB56" s="862"/>
      <c r="AC56" s="862"/>
      <c r="AD56" s="862"/>
      <c r="AE56" s="863"/>
      <c r="AF56" s="858"/>
      <c r="AG56" s="856"/>
      <c r="AH56" s="856"/>
      <c r="AI56" s="856"/>
      <c r="AJ56" s="859"/>
      <c r="AK56" s="864"/>
      <c r="AL56" s="862"/>
      <c r="AM56" s="862"/>
      <c r="AN56" s="862"/>
      <c r="AO56" s="862"/>
      <c r="AP56" s="862"/>
      <c r="AQ56" s="862"/>
      <c r="AR56" s="862"/>
      <c r="AS56" s="862"/>
      <c r="AT56" s="862"/>
      <c r="AU56" s="862"/>
      <c r="AV56" s="862"/>
      <c r="AW56" s="862"/>
      <c r="AX56" s="862"/>
      <c r="AY56" s="862"/>
      <c r="AZ56" s="865"/>
      <c r="BA56" s="865"/>
      <c r="BB56" s="865"/>
      <c r="BC56" s="865"/>
      <c r="BD56" s="865"/>
      <c r="BE56" s="853"/>
      <c r="BF56" s="853"/>
      <c r="BG56" s="853"/>
      <c r="BH56" s="853"/>
      <c r="BI56" s="854"/>
      <c r="BJ56" s="197"/>
      <c r="BK56" s="197"/>
      <c r="BL56" s="197"/>
      <c r="BM56" s="197"/>
      <c r="BN56" s="197"/>
      <c r="BO56" s="210"/>
      <c r="BP56" s="210"/>
      <c r="BQ56" s="207">
        <v>50</v>
      </c>
      <c r="BR56" s="208"/>
      <c r="BS56" s="752"/>
      <c r="BT56" s="753"/>
      <c r="BU56" s="753"/>
      <c r="BV56" s="753"/>
      <c r="BW56" s="753"/>
      <c r="BX56" s="753"/>
      <c r="BY56" s="753"/>
      <c r="BZ56" s="753"/>
      <c r="CA56" s="753"/>
      <c r="CB56" s="753"/>
      <c r="CC56" s="753"/>
      <c r="CD56" s="753"/>
      <c r="CE56" s="753"/>
      <c r="CF56" s="753"/>
      <c r="CG56" s="754"/>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1"/>
    </row>
    <row r="57" spans="1:131" s="192" customFormat="1" ht="26.25" customHeight="1">
      <c r="A57" s="206">
        <v>30</v>
      </c>
      <c r="B57" s="734"/>
      <c r="C57" s="735"/>
      <c r="D57" s="735"/>
      <c r="E57" s="735"/>
      <c r="F57" s="735"/>
      <c r="G57" s="735"/>
      <c r="H57" s="735"/>
      <c r="I57" s="735"/>
      <c r="J57" s="735"/>
      <c r="K57" s="735"/>
      <c r="L57" s="735"/>
      <c r="M57" s="735"/>
      <c r="N57" s="735"/>
      <c r="O57" s="735"/>
      <c r="P57" s="736"/>
      <c r="Q57" s="861"/>
      <c r="R57" s="862"/>
      <c r="S57" s="862"/>
      <c r="T57" s="862"/>
      <c r="U57" s="862"/>
      <c r="V57" s="862"/>
      <c r="W57" s="862"/>
      <c r="X57" s="862"/>
      <c r="Y57" s="862"/>
      <c r="Z57" s="862"/>
      <c r="AA57" s="862"/>
      <c r="AB57" s="862"/>
      <c r="AC57" s="862"/>
      <c r="AD57" s="862"/>
      <c r="AE57" s="863"/>
      <c r="AF57" s="858"/>
      <c r="AG57" s="856"/>
      <c r="AH57" s="856"/>
      <c r="AI57" s="856"/>
      <c r="AJ57" s="859"/>
      <c r="AK57" s="864"/>
      <c r="AL57" s="862"/>
      <c r="AM57" s="862"/>
      <c r="AN57" s="862"/>
      <c r="AO57" s="862"/>
      <c r="AP57" s="862"/>
      <c r="AQ57" s="862"/>
      <c r="AR57" s="862"/>
      <c r="AS57" s="862"/>
      <c r="AT57" s="862"/>
      <c r="AU57" s="862"/>
      <c r="AV57" s="862"/>
      <c r="AW57" s="862"/>
      <c r="AX57" s="862"/>
      <c r="AY57" s="862"/>
      <c r="AZ57" s="865"/>
      <c r="BA57" s="865"/>
      <c r="BB57" s="865"/>
      <c r="BC57" s="865"/>
      <c r="BD57" s="865"/>
      <c r="BE57" s="853"/>
      <c r="BF57" s="853"/>
      <c r="BG57" s="853"/>
      <c r="BH57" s="853"/>
      <c r="BI57" s="854"/>
      <c r="BJ57" s="197"/>
      <c r="BK57" s="197"/>
      <c r="BL57" s="197"/>
      <c r="BM57" s="197"/>
      <c r="BN57" s="197"/>
      <c r="BO57" s="210"/>
      <c r="BP57" s="210"/>
      <c r="BQ57" s="207">
        <v>51</v>
      </c>
      <c r="BR57" s="208"/>
      <c r="BS57" s="752"/>
      <c r="BT57" s="753"/>
      <c r="BU57" s="753"/>
      <c r="BV57" s="753"/>
      <c r="BW57" s="753"/>
      <c r="BX57" s="753"/>
      <c r="BY57" s="753"/>
      <c r="BZ57" s="753"/>
      <c r="CA57" s="753"/>
      <c r="CB57" s="753"/>
      <c r="CC57" s="753"/>
      <c r="CD57" s="753"/>
      <c r="CE57" s="753"/>
      <c r="CF57" s="753"/>
      <c r="CG57" s="754"/>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1"/>
    </row>
    <row r="58" spans="1:131" s="192" customFormat="1" ht="26.25" customHeight="1">
      <c r="A58" s="206">
        <v>31</v>
      </c>
      <c r="B58" s="734"/>
      <c r="C58" s="735"/>
      <c r="D58" s="735"/>
      <c r="E58" s="735"/>
      <c r="F58" s="735"/>
      <c r="G58" s="735"/>
      <c r="H58" s="735"/>
      <c r="I58" s="735"/>
      <c r="J58" s="735"/>
      <c r="K58" s="735"/>
      <c r="L58" s="735"/>
      <c r="M58" s="735"/>
      <c r="N58" s="735"/>
      <c r="O58" s="735"/>
      <c r="P58" s="736"/>
      <c r="Q58" s="861"/>
      <c r="R58" s="862"/>
      <c r="S58" s="862"/>
      <c r="T58" s="862"/>
      <c r="U58" s="862"/>
      <c r="V58" s="862"/>
      <c r="W58" s="862"/>
      <c r="X58" s="862"/>
      <c r="Y58" s="862"/>
      <c r="Z58" s="862"/>
      <c r="AA58" s="862"/>
      <c r="AB58" s="862"/>
      <c r="AC58" s="862"/>
      <c r="AD58" s="862"/>
      <c r="AE58" s="863"/>
      <c r="AF58" s="858"/>
      <c r="AG58" s="856"/>
      <c r="AH58" s="856"/>
      <c r="AI58" s="856"/>
      <c r="AJ58" s="859"/>
      <c r="AK58" s="864"/>
      <c r="AL58" s="862"/>
      <c r="AM58" s="862"/>
      <c r="AN58" s="862"/>
      <c r="AO58" s="862"/>
      <c r="AP58" s="862"/>
      <c r="AQ58" s="862"/>
      <c r="AR58" s="862"/>
      <c r="AS58" s="862"/>
      <c r="AT58" s="862"/>
      <c r="AU58" s="862"/>
      <c r="AV58" s="862"/>
      <c r="AW58" s="862"/>
      <c r="AX58" s="862"/>
      <c r="AY58" s="862"/>
      <c r="AZ58" s="865"/>
      <c r="BA58" s="865"/>
      <c r="BB58" s="865"/>
      <c r="BC58" s="865"/>
      <c r="BD58" s="865"/>
      <c r="BE58" s="853"/>
      <c r="BF58" s="853"/>
      <c r="BG58" s="853"/>
      <c r="BH58" s="853"/>
      <c r="BI58" s="854"/>
      <c r="BJ58" s="197"/>
      <c r="BK58" s="197"/>
      <c r="BL58" s="197"/>
      <c r="BM58" s="197"/>
      <c r="BN58" s="197"/>
      <c r="BO58" s="210"/>
      <c r="BP58" s="210"/>
      <c r="BQ58" s="207">
        <v>52</v>
      </c>
      <c r="BR58" s="208"/>
      <c r="BS58" s="752"/>
      <c r="BT58" s="753"/>
      <c r="BU58" s="753"/>
      <c r="BV58" s="753"/>
      <c r="BW58" s="753"/>
      <c r="BX58" s="753"/>
      <c r="BY58" s="753"/>
      <c r="BZ58" s="753"/>
      <c r="CA58" s="753"/>
      <c r="CB58" s="753"/>
      <c r="CC58" s="753"/>
      <c r="CD58" s="753"/>
      <c r="CE58" s="753"/>
      <c r="CF58" s="753"/>
      <c r="CG58" s="754"/>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1"/>
    </row>
    <row r="59" spans="1:131" s="192" customFormat="1" ht="26.25" customHeight="1">
      <c r="A59" s="206">
        <v>32</v>
      </c>
      <c r="B59" s="734"/>
      <c r="C59" s="735"/>
      <c r="D59" s="735"/>
      <c r="E59" s="735"/>
      <c r="F59" s="735"/>
      <c r="G59" s="735"/>
      <c r="H59" s="735"/>
      <c r="I59" s="735"/>
      <c r="J59" s="735"/>
      <c r="K59" s="735"/>
      <c r="L59" s="735"/>
      <c r="M59" s="735"/>
      <c r="N59" s="735"/>
      <c r="O59" s="735"/>
      <c r="P59" s="736"/>
      <c r="Q59" s="861"/>
      <c r="R59" s="862"/>
      <c r="S59" s="862"/>
      <c r="T59" s="862"/>
      <c r="U59" s="862"/>
      <c r="V59" s="862"/>
      <c r="W59" s="862"/>
      <c r="X59" s="862"/>
      <c r="Y59" s="862"/>
      <c r="Z59" s="862"/>
      <c r="AA59" s="862"/>
      <c r="AB59" s="862"/>
      <c r="AC59" s="862"/>
      <c r="AD59" s="862"/>
      <c r="AE59" s="863"/>
      <c r="AF59" s="858"/>
      <c r="AG59" s="856"/>
      <c r="AH59" s="856"/>
      <c r="AI59" s="856"/>
      <c r="AJ59" s="859"/>
      <c r="AK59" s="864"/>
      <c r="AL59" s="862"/>
      <c r="AM59" s="862"/>
      <c r="AN59" s="862"/>
      <c r="AO59" s="862"/>
      <c r="AP59" s="862"/>
      <c r="AQ59" s="862"/>
      <c r="AR59" s="862"/>
      <c r="AS59" s="862"/>
      <c r="AT59" s="862"/>
      <c r="AU59" s="862"/>
      <c r="AV59" s="862"/>
      <c r="AW59" s="862"/>
      <c r="AX59" s="862"/>
      <c r="AY59" s="862"/>
      <c r="AZ59" s="865"/>
      <c r="BA59" s="865"/>
      <c r="BB59" s="865"/>
      <c r="BC59" s="865"/>
      <c r="BD59" s="865"/>
      <c r="BE59" s="853"/>
      <c r="BF59" s="853"/>
      <c r="BG59" s="853"/>
      <c r="BH59" s="853"/>
      <c r="BI59" s="854"/>
      <c r="BJ59" s="197"/>
      <c r="BK59" s="197"/>
      <c r="BL59" s="197"/>
      <c r="BM59" s="197"/>
      <c r="BN59" s="197"/>
      <c r="BO59" s="210"/>
      <c r="BP59" s="210"/>
      <c r="BQ59" s="207">
        <v>53</v>
      </c>
      <c r="BR59" s="208"/>
      <c r="BS59" s="752"/>
      <c r="BT59" s="753"/>
      <c r="BU59" s="753"/>
      <c r="BV59" s="753"/>
      <c r="BW59" s="753"/>
      <c r="BX59" s="753"/>
      <c r="BY59" s="753"/>
      <c r="BZ59" s="753"/>
      <c r="CA59" s="753"/>
      <c r="CB59" s="753"/>
      <c r="CC59" s="753"/>
      <c r="CD59" s="753"/>
      <c r="CE59" s="753"/>
      <c r="CF59" s="753"/>
      <c r="CG59" s="754"/>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1"/>
    </row>
    <row r="60" spans="1:131" s="192" customFormat="1" ht="26.25" customHeight="1">
      <c r="A60" s="206">
        <v>33</v>
      </c>
      <c r="B60" s="734"/>
      <c r="C60" s="735"/>
      <c r="D60" s="735"/>
      <c r="E60" s="735"/>
      <c r="F60" s="735"/>
      <c r="G60" s="735"/>
      <c r="H60" s="735"/>
      <c r="I60" s="735"/>
      <c r="J60" s="735"/>
      <c r="K60" s="735"/>
      <c r="L60" s="735"/>
      <c r="M60" s="735"/>
      <c r="N60" s="735"/>
      <c r="O60" s="735"/>
      <c r="P60" s="736"/>
      <c r="Q60" s="861"/>
      <c r="R60" s="862"/>
      <c r="S60" s="862"/>
      <c r="T60" s="862"/>
      <c r="U60" s="862"/>
      <c r="V60" s="862"/>
      <c r="W60" s="862"/>
      <c r="X60" s="862"/>
      <c r="Y60" s="862"/>
      <c r="Z60" s="862"/>
      <c r="AA60" s="862"/>
      <c r="AB60" s="862"/>
      <c r="AC60" s="862"/>
      <c r="AD60" s="862"/>
      <c r="AE60" s="863"/>
      <c r="AF60" s="858"/>
      <c r="AG60" s="856"/>
      <c r="AH60" s="856"/>
      <c r="AI60" s="856"/>
      <c r="AJ60" s="859"/>
      <c r="AK60" s="864"/>
      <c r="AL60" s="862"/>
      <c r="AM60" s="862"/>
      <c r="AN60" s="862"/>
      <c r="AO60" s="862"/>
      <c r="AP60" s="862"/>
      <c r="AQ60" s="862"/>
      <c r="AR60" s="862"/>
      <c r="AS60" s="862"/>
      <c r="AT60" s="862"/>
      <c r="AU60" s="862"/>
      <c r="AV60" s="862"/>
      <c r="AW60" s="862"/>
      <c r="AX60" s="862"/>
      <c r="AY60" s="862"/>
      <c r="AZ60" s="865"/>
      <c r="BA60" s="865"/>
      <c r="BB60" s="865"/>
      <c r="BC60" s="865"/>
      <c r="BD60" s="865"/>
      <c r="BE60" s="853"/>
      <c r="BF60" s="853"/>
      <c r="BG60" s="853"/>
      <c r="BH60" s="853"/>
      <c r="BI60" s="854"/>
      <c r="BJ60" s="197"/>
      <c r="BK60" s="197"/>
      <c r="BL60" s="197"/>
      <c r="BM60" s="197"/>
      <c r="BN60" s="197"/>
      <c r="BO60" s="210"/>
      <c r="BP60" s="210"/>
      <c r="BQ60" s="207">
        <v>54</v>
      </c>
      <c r="BR60" s="208"/>
      <c r="BS60" s="752"/>
      <c r="BT60" s="753"/>
      <c r="BU60" s="753"/>
      <c r="BV60" s="753"/>
      <c r="BW60" s="753"/>
      <c r="BX60" s="753"/>
      <c r="BY60" s="753"/>
      <c r="BZ60" s="753"/>
      <c r="CA60" s="753"/>
      <c r="CB60" s="753"/>
      <c r="CC60" s="753"/>
      <c r="CD60" s="753"/>
      <c r="CE60" s="753"/>
      <c r="CF60" s="753"/>
      <c r="CG60" s="754"/>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1"/>
    </row>
    <row r="61" spans="1:131" s="192" customFormat="1" ht="26.25" customHeight="1" thickBot="1">
      <c r="A61" s="206">
        <v>34</v>
      </c>
      <c r="B61" s="734"/>
      <c r="C61" s="735"/>
      <c r="D61" s="735"/>
      <c r="E61" s="735"/>
      <c r="F61" s="735"/>
      <c r="G61" s="735"/>
      <c r="H61" s="735"/>
      <c r="I61" s="735"/>
      <c r="J61" s="735"/>
      <c r="K61" s="735"/>
      <c r="L61" s="735"/>
      <c r="M61" s="735"/>
      <c r="N61" s="735"/>
      <c r="O61" s="735"/>
      <c r="P61" s="736"/>
      <c r="Q61" s="861"/>
      <c r="R61" s="862"/>
      <c r="S61" s="862"/>
      <c r="T61" s="862"/>
      <c r="U61" s="862"/>
      <c r="V61" s="862"/>
      <c r="W61" s="862"/>
      <c r="X61" s="862"/>
      <c r="Y61" s="862"/>
      <c r="Z61" s="862"/>
      <c r="AA61" s="862"/>
      <c r="AB61" s="862"/>
      <c r="AC61" s="862"/>
      <c r="AD61" s="862"/>
      <c r="AE61" s="863"/>
      <c r="AF61" s="858"/>
      <c r="AG61" s="856"/>
      <c r="AH61" s="856"/>
      <c r="AI61" s="856"/>
      <c r="AJ61" s="859"/>
      <c r="AK61" s="864"/>
      <c r="AL61" s="862"/>
      <c r="AM61" s="862"/>
      <c r="AN61" s="862"/>
      <c r="AO61" s="862"/>
      <c r="AP61" s="862"/>
      <c r="AQ61" s="862"/>
      <c r="AR61" s="862"/>
      <c r="AS61" s="862"/>
      <c r="AT61" s="862"/>
      <c r="AU61" s="862"/>
      <c r="AV61" s="862"/>
      <c r="AW61" s="862"/>
      <c r="AX61" s="862"/>
      <c r="AY61" s="862"/>
      <c r="AZ61" s="865"/>
      <c r="BA61" s="865"/>
      <c r="BB61" s="865"/>
      <c r="BC61" s="865"/>
      <c r="BD61" s="865"/>
      <c r="BE61" s="853"/>
      <c r="BF61" s="853"/>
      <c r="BG61" s="853"/>
      <c r="BH61" s="853"/>
      <c r="BI61" s="854"/>
      <c r="BJ61" s="197"/>
      <c r="BK61" s="197"/>
      <c r="BL61" s="197"/>
      <c r="BM61" s="197"/>
      <c r="BN61" s="197"/>
      <c r="BO61" s="210"/>
      <c r="BP61" s="210"/>
      <c r="BQ61" s="207">
        <v>55</v>
      </c>
      <c r="BR61" s="208"/>
      <c r="BS61" s="752"/>
      <c r="BT61" s="753"/>
      <c r="BU61" s="753"/>
      <c r="BV61" s="753"/>
      <c r="BW61" s="753"/>
      <c r="BX61" s="753"/>
      <c r="BY61" s="753"/>
      <c r="BZ61" s="753"/>
      <c r="CA61" s="753"/>
      <c r="CB61" s="753"/>
      <c r="CC61" s="753"/>
      <c r="CD61" s="753"/>
      <c r="CE61" s="753"/>
      <c r="CF61" s="753"/>
      <c r="CG61" s="754"/>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1"/>
    </row>
    <row r="62" spans="1:131" s="192" customFormat="1" ht="26.25" customHeight="1">
      <c r="A62" s="206">
        <v>35</v>
      </c>
      <c r="B62" s="876"/>
      <c r="C62" s="877"/>
      <c r="D62" s="877"/>
      <c r="E62" s="877"/>
      <c r="F62" s="877"/>
      <c r="G62" s="877"/>
      <c r="H62" s="877"/>
      <c r="I62" s="877"/>
      <c r="J62" s="877"/>
      <c r="K62" s="877"/>
      <c r="L62" s="877"/>
      <c r="M62" s="877"/>
      <c r="N62" s="877"/>
      <c r="O62" s="877"/>
      <c r="P62" s="878"/>
      <c r="Q62" s="861"/>
      <c r="R62" s="862"/>
      <c r="S62" s="862"/>
      <c r="T62" s="862"/>
      <c r="U62" s="862"/>
      <c r="V62" s="862"/>
      <c r="W62" s="862"/>
      <c r="X62" s="862"/>
      <c r="Y62" s="862"/>
      <c r="Z62" s="862"/>
      <c r="AA62" s="862"/>
      <c r="AB62" s="862"/>
      <c r="AC62" s="862"/>
      <c r="AD62" s="862"/>
      <c r="AE62" s="863"/>
      <c r="AF62" s="879"/>
      <c r="AG62" s="862"/>
      <c r="AH62" s="862"/>
      <c r="AI62" s="862"/>
      <c r="AJ62" s="880"/>
      <c r="AK62" s="864"/>
      <c r="AL62" s="862"/>
      <c r="AM62" s="862"/>
      <c r="AN62" s="862"/>
      <c r="AO62" s="862"/>
      <c r="AP62" s="862"/>
      <c r="AQ62" s="862"/>
      <c r="AR62" s="862"/>
      <c r="AS62" s="862"/>
      <c r="AT62" s="862"/>
      <c r="AU62" s="862"/>
      <c r="AV62" s="862"/>
      <c r="AW62" s="862"/>
      <c r="AX62" s="862"/>
      <c r="AY62" s="862"/>
      <c r="AZ62" s="865"/>
      <c r="BA62" s="865"/>
      <c r="BB62" s="865"/>
      <c r="BC62" s="865"/>
      <c r="BD62" s="865"/>
      <c r="BE62" s="873"/>
      <c r="BF62" s="873"/>
      <c r="BG62" s="873"/>
      <c r="BH62" s="873"/>
      <c r="BI62" s="874"/>
      <c r="BJ62" s="875" t="s">
        <v>349</v>
      </c>
      <c r="BK62" s="815"/>
      <c r="BL62" s="815"/>
      <c r="BM62" s="815"/>
      <c r="BN62" s="816"/>
      <c r="BO62" s="210"/>
      <c r="BP62" s="210"/>
      <c r="BQ62" s="207">
        <v>56</v>
      </c>
      <c r="BR62" s="208"/>
      <c r="BS62" s="752"/>
      <c r="BT62" s="753"/>
      <c r="BU62" s="753"/>
      <c r="BV62" s="753"/>
      <c r="BW62" s="753"/>
      <c r="BX62" s="753"/>
      <c r="BY62" s="753"/>
      <c r="BZ62" s="753"/>
      <c r="CA62" s="753"/>
      <c r="CB62" s="753"/>
      <c r="CC62" s="753"/>
      <c r="CD62" s="753"/>
      <c r="CE62" s="753"/>
      <c r="CF62" s="753"/>
      <c r="CG62" s="754"/>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1"/>
    </row>
    <row r="63" spans="1:131" s="192" customFormat="1" ht="26.25" customHeight="1" thickBot="1">
      <c r="A63" s="209" t="s">
        <v>333</v>
      </c>
      <c r="B63" s="799" t="s">
        <v>350</v>
      </c>
      <c r="C63" s="800"/>
      <c r="D63" s="800"/>
      <c r="E63" s="800"/>
      <c r="F63" s="800"/>
      <c r="G63" s="800"/>
      <c r="H63" s="800"/>
      <c r="I63" s="800"/>
      <c r="J63" s="800"/>
      <c r="K63" s="800"/>
      <c r="L63" s="800"/>
      <c r="M63" s="800"/>
      <c r="N63" s="800"/>
      <c r="O63" s="800"/>
      <c r="P63" s="801"/>
      <c r="Q63" s="866"/>
      <c r="R63" s="867"/>
      <c r="S63" s="867"/>
      <c r="T63" s="867"/>
      <c r="U63" s="867"/>
      <c r="V63" s="867"/>
      <c r="W63" s="867"/>
      <c r="X63" s="867"/>
      <c r="Y63" s="867"/>
      <c r="Z63" s="867"/>
      <c r="AA63" s="867"/>
      <c r="AB63" s="867"/>
      <c r="AC63" s="867"/>
      <c r="AD63" s="867"/>
      <c r="AE63" s="868"/>
      <c r="AF63" s="869">
        <v>36972</v>
      </c>
      <c r="AG63" s="870"/>
      <c r="AH63" s="870"/>
      <c r="AI63" s="870"/>
      <c r="AJ63" s="871"/>
      <c r="AK63" s="872"/>
      <c r="AL63" s="867"/>
      <c r="AM63" s="867"/>
      <c r="AN63" s="867"/>
      <c r="AO63" s="867"/>
      <c r="AP63" s="870">
        <v>104049</v>
      </c>
      <c r="AQ63" s="870"/>
      <c r="AR63" s="870"/>
      <c r="AS63" s="870"/>
      <c r="AT63" s="870"/>
      <c r="AU63" s="870">
        <v>22754</v>
      </c>
      <c r="AV63" s="870"/>
      <c r="AW63" s="870"/>
      <c r="AX63" s="870"/>
      <c r="AY63" s="870"/>
      <c r="AZ63" s="881"/>
      <c r="BA63" s="881"/>
      <c r="BB63" s="881"/>
      <c r="BC63" s="881"/>
      <c r="BD63" s="881"/>
      <c r="BE63" s="882"/>
      <c r="BF63" s="882"/>
      <c r="BG63" s="882"/>
      <c r="BH63" s="882"/>
      <c r="BI63" s="883"/>
      <c r="BJ63" s="884" t="s">
        <v>351</v>
      </c>
      <c r="BK63" s="885"/>
      <c r="BL63" s="885"/>
      <c r="BM63" s="885"/>
      <c r="BN63" s="886"/>
      <c r="BO63" s="210"/>
      <c r="BP63" s="210"/>
      <c r="BQ63" s="207">
        <v>57</v>
      </c>
      <c r="BR63" s="208"/>
      <c r="BS63" s="752"/>
      <c r="BT63" s="753"/>
      <c r="BU63" s="753"/>
      <c r="BV63" s="753"/>
      <c r="BW63" s="753"/>
      <c r="BX63" s="753"/>
      <c r="BY63" s="753"/>
      <c r="BZ63" s="753"/>
      <c r="CA63" s="753"/>
      <c r="CB63" s="753"/>
      <c r="CC63" s="753"/>
      <c r="CD63" s="753"/>
      <c r="CE63" s="753"/>
      <c r="CF63" s="753"/>
      <c r="CG63" s="754"/>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52"/>
      <c r="BT64" s="753"/>
      <c r="BU64" s="753"/>
      <c r="BV64" s="753"/>
      <c r="BW64" s="753"/>
      <c r="BX64" s="753"/>
      <c r="BY64" s="753"/>
      <c r="BZ64" s="753"/>
      <c r="CA64" s="753"/>
      <c r="CB64" s="753"/>
      <c r="CC64" s="753"/>
      <c r="CD64" s="753"/>
      <c r="CE64" s="753"/>
      <c r="CF64" s="753"/>
      <c r="CG64" s="754"/>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1"/>
    </row>
    <row r="65" spans="1:131" s="192" customFormat="1" ht="26.25" customHeight="1" thickBot="1">
      <c r="A65" s="197" t="s">
        <v>352</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52"/>
      <c r="BT65" s="753"/>
      <c r="BU65" s="753"/>
      <c r="BV65" s="753"/>
      <c r="BW65" s="753"/>
      <c r="BX65" s="753"/>
      <c r="BY65" s="753"/>
      <c r="BZ65" s="753"/>
      <c r="CA65" s="753"/>
      <c r="CB65" s="753"/>
      <c r="CC65" s="753"/>
      <c r="CD65" s="753"/>
      <c r="CE65" s="753"/>
      <c r="CF65" s="753"/>
      <c r="CG65" s="754"/>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1"/>
    </row>
    <row r="66" spans="1:131" s="192" customFormat="1" ht="26.25" customHeight="1">
      <c r="A66" s="719" t="s">
        <v>353</v>
      </c>
      <c r="B66" s="720"/>
      <c r="C66" s="720"/>
      <c r="D66" s="720"/>
      <c r="E66" s="720"/>
      <c r="F66" s="720"/>
      <c r="G66" s="720"/>
      <c r="H66" s="720"/>
      <c r="I66" s="720"/>
      <c r="J66" s="720"/>
      <c r="K66" s="720"/>
      <c r="L66" s="720"/>
      <c r="M66" s="720"/>
      <c r="N66" s="720"/>
      <c r="O66" s="720"/>
      <c r="P66" s="721"/>
      <c r="Q66" s="694" t="s">
        <v>354</v>
      </c>
      <c r="R66" s="695"/>
      <c r="S66" s="695"/>
      <c r="T66" s="695"/>
      <c r="U66" s="696"/>
      <c r="V66" s="694" t="s">
        <v>355</v>
      </c>
      <c r="W66" s="695"/>
      <c r="X66" s="695"/>
      <c r="Y66" s="695"/>
      <c r="Z66" s="696"/>
      <c r="AA66" s="694" t="s">
        <v>356</v>
      </c>
      <c r="AB66" s="695"/>
      <c r="AC66" s="695"/>
      <c r="AD66" s="695"/>
      <c r="AE66" s="696"/>
      <c r="AF66" s="887" t="s">
        <v>357</v>
      </c>
      <c r="AG66" s="822"/>
      <c r="AH66" s="822"/>
      <c r="AI66" s="822"/>
      <c r="AJ66" s="888"/>
      <c r="AK66" s="694" t="s">
        <v>358</v>
      </c>
      <c r="AL66" s="720"/>
      <c r="AM66" s="720"/>
      <c r="AN66" s="720"/>
      <c r="AO66" s="721"/>
      <c r="AP66" s="694" t="s">
        <v>359</v>
      </c>
      <c r="AQ66" s="695"/>
      <c r="AR66" s="695"/>
      <c r="AS66" s="695"/>
      <c r="AT66" s="696"/>
      <c r="AU66" s="694" t="s">
        <v>360</v>
      </c>
      <c r="AV66" s="695"/>
      <c r="AW66" s="695"/>
      <c r="AX66" s="695"/>
      <c r="AY66" s="696"/>
      <c r="AZ66" s="694" t="s">
        <v>322</v>
      </c>
      <c r="BA66" s="695"/>
      <c r="BB66" s="695"/>
      <c r="BC66" s="695"/>
      <c r="BD66" s="706"/>
      <c r="BE66" s="210"/>
      <c r="BF66" s="210"/>
      <c r="BG66" s="210"/>
      <c r="BH66" s="210"/>
      <c r="BI66" s="210"/>
      <c r="BJ66" s="210"/>
      <c r="BK66" s="210"/>
      <c r="BL66" s="210"/>
      <c r="BM66" s="210"/>
      <c r="BN66" s="210"/>
      <c r="BO66" s="210"/>
      <c r="BP66" s="210"/>
      <c r="BQ66" s="207">
        <v>60</v>
      </c>
      <c r="BR66" s="212"/>
      <c r="BS66" s="898"/>
      <c r="BT66" s="899"/>
      <c r="BU66" s="899"/>
      <c r="BV66" s="899"/>
      <c r="BW66" s="899"/>
      <c r="BX66" s="899"/>
      <c r="BY66" s="899"/>
      <c r="BZ66" s="899"/>
      <c r="CA66" s="899"/>
      <c r="CB66" s="899"/>
      <c r="CC66" s="899"/>
      <c r="CD66" s="899"/>
      <c r="CE66" s="899"/>
      <c r="CF66" s="899"/>
      <c r="CG66" s="900"/>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191"/>
    </row>
    <row r="67" spans="1:131" s="192" customFormat="1" ht="26.25" customHeight="1" thickBot="1">
      <c r="A67" s="722"/>
      <c r="B67" s="723"/>
      <c r="C67" s="723"/>
      <c r="D67" s="723"/>
      <c r="E67" s="723"/>
      <c r="F67" s="723"/>
      <c r="G67" s="723"/>
      <c r="H67" s="723"/>
      <c r="I67" s="723"/>
      <c r="J67" s="723"/>
      <c r="K67" s="723"/>
      <c r="L67" s="723"/>
      <c r="M67" s="723"/>
      <c r="N67" s="723"/>
      <c r="O67" s="723"/>
      <c r="P67" s="724"/>
      <c r="Q67" s="697"/>
      <c r="R67" s="698"/>
      <c r="S67" s="698"/>
      <c r="T67" s="698"/>
      <c r="U67" s="699"/>
      <c r="V67" s="697"/>
      <c r="W67" s="698"/>
      <c r="X67" s="698"/>
      <c r="Y67" s="698"/>
      <c r="Z67" s="699"/>
      <c r="AA67" s="697"/>
      <c r="AB67" s="698"/>
      <c r="AC67" s="698"/>
      <c r="AD67" s="698"/>
      <c r="AE67" s="699"/>
      <c r="AF67" s="889"/>
      <c r="AG67" s="825"/>
      <c r="AH67" s="825"/>
      <c r="AI67" s="825"/>
      <c r="AJ67" s="890"/>
      <c r="AK67" s="891"/>
      <c r="AL67" s="723"/>
      <c r="AM67" s="723"/>
      <c r="AN67" s="723"/>
      <c r="AO67" s="724"/>
      <c r="AP67" s="697"/>
      <c r="AQ67" s="698"/>
      <c r="AR67" s="698"/>
      <c r="AS67" s="698"/>
      <c r="AT67" s="699"/>
      <c r="AU67" s="697"/>
      <c r="AV67" s="698"/>
      <c r="AW67" s="698"/>
      <c r="AX67" s="698"/>
      <c r="AY67" s="699"/>
      <c r="AZ67" s="697"/>
      <c r="BA67" s="698"/>
      <c r="BB67" s="698"/>
      <c r="BC67" s="698"/>
      <c r="BD67" s="707"/>
      <c r="BE67" s="210"/>
      <c r="BF67" s="210"/>
      <c r="BG67" s="210"/>
      <c r="BH67" s="210"/>
      <c r="BI67" s="210"/>
      <c r="BJ67" s="210"/>
      <c r="BK67" s="210"/>
      <c r="BL67" s="210"/>
      <c r="BM67" s="210"/>
      <c r="BN67" s="210"/>
      <c r="BO67" s="210"/>
      <c r="BP67" s="210"/>
      <c r="BQ67" s="207">
        <v>61</v>
      </c>
      <c r="BR67" s="212"/>
      <c r="BS67" s="898"/>
      <c r="BT67" s="899"/>
      <c r="BU67" s="899"/>
      <c r="BV67" s="899"/>
      <c r="BW67" s="899"/>
      <c r="BX67" s="899"/>
      <c r="BY67" s="899"/>
      <c r="BZ67" s="899"/>
      <c r="CA67" s="899"/>
      <c r="CB67" s="899"/>
      <c r="CC67" s="899"/>
      <c r="CD67" s="899"/>
      <c r="CE67" s="899"/>
      <c r="CF67" s="899"/>
      <c r="CG67" s="900"/>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191"/>
    </row>
    <row r="68" spans="1:131" s="192" customFormat="1" ht="26.25" customHeight="1" thickTop="1">
      <c r="A68" s="203">
        <v>1</v>
      </c>
      <c r="B68" s="904" t="s">
        <v>509</v>
      </c>
      <c r="C68" s="905"/>
      <c r="D68" s="905"/>
      <c r="E68" s="905"/>
      <c r="F68" s="905"/>
      <c r="G68" s="905"/>
      <c r="H68" s="905"/>
      <c r="I68" s="905"/>
      <c r="J68" s="905"/>
      <c r="K68" s="905"/>
      <c r="L68" s="905"/>
      <c r="M68" s="905"/>
      <c r="N68" s="905"/>
      <c r="O68" s="905"/>
      <c r="P68" s="906"/>
      <c r="Q68" s="907">
        <v>303</v>
      </c>
      <c r="R68" s="901"/>
      <c r="S68" s="901"/>
      <c r="T68" s="901"/>
      <c r="U68" s="901"/>
      <c r="V68" s="901">
        <v>297</v>
      </c>
      <c r="W68" s="901"/>
      <c r="X68" s="901"/>
      <c r="Y68" s="901"/>
      <c r="Z68" s="901"/>
      <c r="AA68" s="901">
        <v>6</v>
      </c>
      <c r="AB68" s="901"/>
      <c r="AC68" s="901"/>
      <c r="AD68" s="901"/>
      <c r="AE68" s="901"/>
      <c r="AF68" s="901">
        <v>6</v>
      </c>
      <c r="AG68" s="901"/>
      <c r="AH68" s="901"/>
      <c r="AI68" s="901"/>
      <c r="AJ68" s="901"/>
      <c r="AK68" s="901" t="s">
        <v>551</v>
      </c>
      <c r="AL68" s="901"/>
      <c r="AM68" s="901"/>
      <c r="AN68" s="901"/>
      <c r="AO68" s="901"/>
      <c r="AP68" s="901" t="s">
        <v>551</v>
      </c>
      <c r="AQ68" s="901"/>
      <c r="AR68" s="901"/>
      <c r="AS68" s="901"/>
      <c r="AT68" s="901"/>
      <c r="AU68" s="901" t="s">
        <v>551</v>
      </c>
      <c r="AV68" s="901"/>
      <c r="AW68" s="901"/>
      <c r="AX68" s="901"/>
      <c r="AY68" s="901"/>
      <c r="AZ68" s="902"/>
      <c r="BA68" s="902"/>
      <c r="BB68" s="902"/>
      <c r="BC68" s="902"/>
      <c r="BD68" s="903"/>
      <c r="BE68" s="210"/>
      <c r="BF68" s="210"/>
      <c r="BG68" s="210"/>
      <c r="BH68" s="210"/>
      <c r="BI68" s="210"/>
      <c r="BJ68" s="210"/>
      <c r="BK68" s="210"/>
      <c r="BL68" s="210"/>
      <c r="BM68" s="210"/>
      <c r="BN68" s="210"/>
      <c r="BO68" s="210"/>
      <c r="BP68" s="210"/>
      <c r="BQ68" s="207">
        <v>62</v>
      </c>
      <c r="BR68" s="212"/>
      <c r="BS68" s="898"/>
      <c r="BT68" s="899"/>
      <c r="BU68" s="899"/>
      <c r="BV68" s="899"/>
      <c r="BW68" s="899"/>
      <c r="BX68" s="899"/>
      <c r="BY68" s="899"/>
      <c r="BZ68" s="899"/>
      <c r="CA68" s="899"/>
      <c r="CB68" s="899"/>
      <c r="CC68" s="899"/>
      <c r="CD68" s="899"/>
      <c r="CE68" s="899"/>
      <c r="CF68" s="899"/>
      <c r="CG68" s="900"/>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191"/>
    </row>
    <row r="69" spans="1:131" s="192" customFormat="1" ht="26.25" customHeight="1">
      <c r="A69" s="206">
        <v>2</v>
      </c>
      <c r="B69" s="734" t="s">
        <v>510</v>
      </c>
      <c r="C69" s="735"/>
      <c r="D69" s="735"/>
      <c r="E69" s="735"/>
      <c r="F69" s="735"/>
      <c r="G69" s="735"/>
      <c r="H69" s="735"/>
      <c r="I69" s="735"/>
      <c r="J69" s="735"/>
      <c r="K69" s="735"/>
      <c r="L69" s="735"/>
      <c r="M69" s="735"/>
      <c r="N69" s="735"/>
      <c r="O69" s="735"/>
      <c r="P69" s="736"/>
      <c r="Q69" s="912">
        <v>4681</v>
      </c>
      <c r="R69" s="913"/>
      <c r="S69" s="913"/>
      <c r="T69" s="913"/>
      <c r="U69" s="913"/>
      <c r="V69" s="913">
        <v>3652</v>
      </c>
      <c r="W69" s="913"/>
      <c r="X69" s="913"/>
      <c r="Y69" s="913"/>
      <c r="Z69" s="913"/>
      <c r="AA69" s="913">
        <v>1029</v>
      </c>
      <c r="AB69" s="913"/>
      <c r="AC69" s="913"/>
      <c r="AD69" s="913"/>
      <c r="AE69" s="913"/>
      <c r="AF69" s="913">
        <v>2570</v>
      </c>
      <c r="AG69" s="913"/>
      <c r="AH69" s="913"/>
      <c r="AI69" s="913"/>
      <c r="AJ69" s="913"/>
      <c r="AK69" s="913" t="s">
        <v>551</v>
      </c>
      <c r="AL69" s="913"/>
      <c r="AM69" s="913"/>
      <c r="AN69" s="913"/>
      <c r="AO69" s="913"/>
      <c r="AP69" s="913">
        <v>9626</v>
      </c>
      <c r="AQ69" s="913"/>
      <c r="AR69" s="913"/>
      <c r="AS69" s="913"/>
      <c r="AT69" s="913"/>
      <c r="AU69" s="913" t="s">
        <v>551</v>
      </c>
      <c r="AV69" s="913"/>
      <c r="AW69" s="913"/>
      <c r="AX69" s="913"/>
      <c r="AY69" s="913"/>
      <c r="AZ69" s="914"/>
      <c r="BA69" s="914"/>
      <c r="BB69" s="914"/>
      <c r="BC69" s="914"/>
      <c r="BD69" s="915"/>
      <c r="BE69" s="210"/>
      <c r="BF69" s="210"/>
      <c r="BG69" s="210"/>
      <c r="BH69" s="210"/>
      <c r="BI69" s="210"/>
      <c r="BJ69" s="210"/>
      <c r="BK69" s="210"/>
      <c r="BL69" s="210"/>
      <c r="BM69" s="210"/>
      <c r="BN69" s="210"/>
      <c r="BO69" s="210"/>
      <c r="BP69" s="210"/>
      <c r="BQ69" s="207">
        <v>63</v>
      </c>
      <c r="BR69" s="212"/>
      <c r="BS69" s="898"/>
      <c r="BT69" s="899"/>
      <c r="BU69" s="899"/>
      <c r="BV69" s="899"/>
      <c r="BW69" s="899"/>
      <c r="BX69" s="899"/>
      <c r="BY69" s="899"/>
      <c r="BZ69" s="899"/>
      <c r="CA69" s="899"/>
      <c r="CB69" s="899"/>
      <c r="CC69" s="899"/>
      <c r="CD69" s="899"/>
      <c r="CE69" s="899"/>
      <c r="CF69" s="899"/>
      <c r="CG69" s="900"/>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191"/>
    </row>
    <row r="70" spans="1:131" s="192" customFormat="1" ht="26.25" customHeight="1">
      <c r="A70" s="206">
        <v>3</v>
      </c>
      <c r="B70" s="908"/>
      <c r="C70" s="909"/>
      <c r="D70" s="909"/>
      <c r="E70" s="909"/>
      <c r="F70" s="909"/>
      <c r="G70" s="909"/>
      <c r="H70" s="909"/>
      <c r="I70" s="909"/>
      <c r="J70" s="909"/>
      <c r="K70" s="909"/>
      <c r="L70" s="909"/>
      <c r="M70" s="909"/>
      <c r="N70" s="909"/>
      <c r="O70" s="909"/>
      <c r="P70" s="910"/>
      <c r="Q70" s="911"/>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916"/>
      <c r="BA70" s="916"/>
      <c r="BB70" s="916"/>
      <c r="BC70" s="916"/>
      <c r="BD70" s="917"/>
      <c r="BE70" s="210"/>
      <c r="BF70" s="210"/>
      <c r="BG70" s="210"/>
      <c r="BH70" s="210"/>
      <c r="BI70" s="210"/>
      <c r="BJ70" s="210"/>
      <c r="BK70" s="210"/>
      <c r="BL70" s="210"/>
      <c r="BM70" s="210"/>
      <c r="BN70" s="210"/>
      <c r="BO70" s="210"/>
      <c r="BP70" s="210"/>
      <c r="BQ70" s="207">
        <v>64</v>
      </c>
      <c r="BR70" s="212"/>
      <c r="BS70" s="898"/>
      <c r="BT70" s="899"/>
      <c r="BU70" s="899"/>
      <c r="BV70" s="899"/>
      <c r="BW70" s="899"/>
      <c r="BX70" s="899"/>
      <c r="BY70" s="899"/>
      <c r="BZ70" s="899"/>
      <c r="CA70" s="899"/>
      <c r="CB70" s="899"/>
      <c r="CC70" s="899"/>
      <c r="CD70" s="899"/>
      <c r="CE70" s="899"/>
      <c r="CF70" s="899"/>
      <c r="CG70" s="900"/>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191"/>
    </row>
    <row r="71" spans="1:131" s="192" customFormat="1" ht="26.25" customHeight="1">
      <c r="A71" s="206">
        <v>4</v>
      </c>
      <c r="B71" s="908"/>
      <c r="C71" s="909"/>
      <c r="D71" s="909"/>
      <c r="E71" s="909"/>
      <c r="F71" s="909"/>
      <c r="G71" s="909"/>
      <c r="H71" s="909"/>
      <c r="I71" s="909"/>
      <c r="J71" s="909"/>
      <c r="K71" s="909"/>
      <c r="L71" s="909"/>
      <c r="M71" s="909"/>
      <c r="N71" s="909"/>
      <c r="O71" s="909"/>
      <c r="P71" s="910"/>
      <c r="Q71" s="911"/>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916"/>
      <c r="BA71" s="916"/>
      <c r="BB71" s="916"/>
      <c r="BC71" s="916"/>
      <c r="BD71" s="917"/>
      <c r="BE71" s="210"/>
      <c r="BF71" s="210"/>
      <c r="BG71" s="210"/>
      <c r="BH71" s="210"/>
      <c r="BI71" s="210"/>
      <c r="BJ71" s="210"/>
      <c r="BK71" s="210"/>
      <c r="BL71" s="210"/>
      <c r="BM71" s="210"/>
      <c r="BN71" s="210"/>
      <c r="BO71" s="210"/>
      <c r="BP71" s="210"/>
      <c r="BQ71" s="207">
        <v>65</v>
      </c>
      <c r="BR71" s="212"/>
      <c r="BS71" s="898"/>
      <c r="BT71" s="899"/>
      <c r="BU71" s="899"/>
      <c r="BV71" s="899"/>
      <c r="BW71" s="899"/>
      <c r="BX71" s="899"/>
      <c r="BY71" s="899"/>
      <c r="BZ71" s="899"/>
      <c r="CA71" s="899"/>
      <c r="CB71" s="899"/>
      <c r="CC71" s="899"/>
      <c r="CD71" s="899"/>
      <c r="CE71" s="899"/>
      <c r="CF71" s="899"/>
      <c r="CG71" s="900"/>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191"/>
    </row>
    <row r="72" spans="1:131" s="192" customFormat="1" ht="26.25" customHeight="1">
      <c r="A72" s="206">
        <v>5</v>
      </c>
      <c r="B72" s="908"/>
      <c r="C72" s="909"/>
      <c r="D72" s="909"/>
      <c r="E72" s="909"/>
      <c r="F72" s="909"/>
      <c r="G72" s="909"/>
      <c r="H72" s="909"/>
      <c r="I72" s="909"/>
      <c r="J72" s="909"/>
      <c r="K72" s="909"/>
      <c r="L72" s="909"/>
      <c r="M72" s="909"/>
      <c r="N72" s="909"/>
      <c r="O72" s="909"/>
      <c r="P72" s="910"/>
      <c r="Q72" s="911"/>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916"/>
      <c r="BA72" s="916"/>
      <c r="BB72" s="916"/>
      <c r="BC72" s="916"/>
      <c r="BD72" s="917"/>
      <c r="BE72" s="210"/>
      <c r="BF72" s="210"/>
      <c r="BG72" s="210"/>
      <c r="BH72" s="210"/>
      <c r="BI72" s="210"/>
      <c r="BJ72" s="210"/>
      <c r="BK72" s="210"/>
      <c r="BL72" s="210"/>
      <c r="BM72" s="210"/>
      <c r="BN72" s="210"/>
      <c r="BO72" s="210"/>
      <c r="BP72" s="210"/>
      <c r="BQ72" s="207">
        <v>66</v>
      </c>
      <c r="BR72" s="212"/>
      <c r="BS72" s="898"/>
      <c r="BT72" s="899"/>
      <c r="BU72" s="899"/>
      <c r="BV72" s="899"/>
      <c r="BW72" s="899"/>
      <c r="BX72" s="899"/>
      <c r="BY72" s="899"/>
      <c r="BZ72" s="899"/>
      <c r="CA72" s="899"/>
      <c r="CB72" s="899"/>
      <c r="CC72" s="899"/>
      <c r="CD72" s="899"/>
      <c r="CE72" s="899"/>
      <c r="CF72" s="899"/>
      <c r="CG72" s="900"/>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191"/>
    </row>
    <row r="73" spans="1:131" s="192" customFormat="1" ht="26.25" customHeight="1">
      <c r="A73" s="206">
        <v>6</v>
      </c>
      <c r="B73" s="908"/>
      <c r="C73" s="909"/>
      <c r="D73" s="909"/>
      <c r="E73" s="909"/>
      <c r="F73" s="909"/>
      <c r="G73" s="909"/>
      <c r="H73" s="909"/>
      <c r="I73" s="909"/>
      <c r="J73" s="909"/>
      <c r="K73" s="909"/>
      <c r="L73" s="909"/>
      <c r="M73" s="909"/>
      <c r="N73" s="909"/>
      <c r="O73" s="909"/>
      <c r="P73" s="910"/>
      <c r="Q73" s="911"/>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916"/>
      <c r="BA73" s="916"/>
      <c r="BB73" s="916"/>
      <c r="BC73" s="916"/>
      <c r="BD73" s="917"/>
      <c r="BE73" s="210"/>
      <c r="BF73" s="210"/>
      <c r="BG73" s="210"/>
      <c r="BH73" s="210"/>
      <c r="BI73" s="210"/>
      <c r="BJ73" s="210"/>
      <c r="BK73" s="210"/>
      <c r="BL73" s="210"/>
      <c r="BM73" s="210"/>
      <c r="BN73" s="210"/>
      <c r="BO73" s="210"/>
      <c r="BP73" s="210"/>
      <c r="BQ73" s="207">
        <v>67</v>
      </c>
      <c r="BR73" s="212"/>
      <c r="BS73" s="898"/>
      <c r="BT73" s="899"/>
      <c r="BU73" s="899"/>
      <c r="BV73" s="899"/>
      <c r="BW73" s="899"/>
      <c r="BX73" s="899"/>
      <c r="BY73" s="899"/>
      <c r="BZ73" s="899"/>
      <c r="CA73" s="899"/>
      <c r="CB73" s="899"/>
      <c r="CC73" s="899"/>
      <c r="CD73" s="899"/>
      <c r="CE73" s="899"/>
      <c r="CF73" s="899"/>
      <c r="CG73" s="900"/>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191"/>
    </row>
    <row r="74" spans="1:131" s="192" customFormat="1" ht="26.25" customHeight="1">
      <c r="A74" s="206">
        <v>7</v>
      </c>
      <c r="B74" s="908"/>
      <c r="C74" s="909"/>
      <c r="D74" s="909"/>
      <c r="E74" s="909"/>
      <c r="F74" s="909"/>
      <c r="G74" s="909"/>
      <c r="H74" s="909"/>
      <c r="I74" s="909"/>
      <c r="J74" s="909"/>
      <c r="K74" s="909"/>
      <c r="L74" s="909"/>
      <c r="M74" s="909"/>
      <c r="N74" s="909"/>
      <c r="O74" s="909"/>
      <c r="P74" s="910"/>
      <c r="Q74" s="911"/>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916"/>
      <c r="BA74" s="916"/>
      <c r="BB74" s="916"/>
      <c r="BC74" s="916"/>
      <c r="BD74" s="917"/>
      <c r="BE74" s="210"/>
      <c r="BF74" s="210"/>
      <c r="BG74" s="210"/>
      <c r="BH74" s="210"/>
      <c r="BI74" s="210"/>
      <c r="BJ74" s="210"/>
      <c r="BK74" s="210"/>
      <c r="BL74" s="210"/>
      <c r="BM74" s="210"/>
      <c r="BN74" s="210"/>
      <c r="BO74" s="210"/>
      <c r="BP74" s="210"/>
      <c r="BQ74" s="207">
        <v>68</v>
      </c>
      <c r="BR74" s="212"/>
      <c r="BS74" s="898"/>
      <c r="BT74" s="899"/>
      <c r="BU74" s="899"/>
      <c r="BV74" s="899"/>
      <c r="BW74" s="899"/>
      <c r="BX74" s="899"/>
      <c r="BY74" s="899"/>
      <c r="BZ74" s="899"/>
      <c r="CA74" s="899"/>
      <c r="CB74" s="899"/>
      <c r="CC74" s="899"/>
      <c r="CD74" s="899"/>
      <c r="CE74" s="899"/>
      <c r="CF74" s="899"/>
      <c r="CG74" s="900"/>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191"/>
    </row>
    <row r="75" spans="1:131" s="192" customFormat="1" ht="26.25" customHeight="1">
      <c r="A75" s="206">
        <v>8</v>
      </c>
      <c r="B75" s="908"/>
      <c r="C75" s="909"/>
      <c r="D75" s="909"/>
      <c r="E75" s="909"/>
      <c r="F75" s="909"/>
      <c r="G75" s="909"/>
      <c r="H75" s="909"/>
      <c r="I75" s="909"/>
      <c r="J75" s="909"/>
      <c r="K75" s="909"/>
      <c r="L75" s="909"/>
      <c r="M75" s="909"/>
      <c r="N75" s="909"/>
      <c r="O75" s="909"/>
      <c r="P75" s="910"/>
      <c r="Q75" s="918"/>
      <c r="R75" s="919"/>
      <c r="S75" s="919"/>
      <c r="T75" s="919"/>
      <c r="U75" s="860"/>
      <c r="V75" s="920"/>
      <c r="W75" s="919"/>
      <c r="X75" s="919"/>
      <c r="Y75" s="919"/>
      <c r="Z75" s="860"/>
      <c r="AA75" s="920"/>
      <c r="AB75" s="919"/>
      <c r="AC75" s="919"/>
      <c r="AD75" s="919"/>
      <c r="AE75" s="860"/>
      <c r="AF75" s="920"/>
      <c r="AG75" s="919"/>
      <c r="AH75" s="919"/>
      <c r="AI75" s="919"/>
      <c r="AJ75" s="860"/>
      <c r="AK75" s="920"/>
      <c r="AL75" s="919"/>
      <c r="AM75" s="919"/>
      <c r="AN75" s="919"/>
      <c r="AO75" s="860"/>
      <c r="AP75" s="920"/>
      <c r="AQ75" s="919"/>
      <c r="AR75" s="919"/>
      <c r="AS75" s="919"/>
      <c r="AT75" s="860"/>
      <c r="AU75" s="920"/>
      <c r="AV75" s="919"/>
      <c r="AW75" s="919"/>
      <c r="AX75" s="919"/>
      <c r="AY75" s="860"/>
      <c r="AZ75" s="916"/>
      <c r="BA75" s="916"/>
      <c r="BB75" s="916"/>
      <c r="BC75" s="916"/>
      <c r="BD75" s="917"/>
      <c r="BE75" s="210"/>
      <c r="BF75" s="210"/>
      <c r="BG75" s="210"/>
      <c r="BH75" s="210"/>
      <c r="BI75" s="210"/>
      <c r="BJ75" s="210"/>
      <c r="BK75" s="210"/>
      <c r="BL75" s="210"/>
      <c r="BM75" s="210"/>
      <c r="BN75" s="210"/>
      <c r="BO75" s="210"/>
      <c r="BP75" s="210"/>
      <c r="BQ75" s="207">
        <v>69</v>
      </c>
      <c r="BR75" s="212"/>
      <c r="BS75" s="898"/>
      <c r="BT75" s="899"/>
      <c r="BU75" s="899"/>
      <c r="BV75" s="899"/>
      <c r="BW75" s="899"/>
      <c r="BX75" s="899"/>
      <c r="BY75" s="899"/>
      <c r="BZ75" s="899"/>
      <c r="CA75" s="899"/>
      <c r="CB75" s="899"/>
      <c r="CC75" s="899"/>
      <c r="CD75" s="899"/>
      <c r="CE75" s="899"/>
      <c r="CF75" s="899"/>
      <c r="CG75" s="900"/>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191"/>
    </row>
    <row r="76" spans="1:131" s="192" customFormat="1" ht="26.25" customHeight="1">
      <c r="A76" s="206">
        <v>9</v>
      </c>
      <c r="B76" s="908"/>
      <c r="C76" s="909"/>
      <c r="D76" s="909"/>
      <c r="E76" s="909"/>
      <c r="F76" s="909"/>
      <c r="G76" s="909"/>
      <c r="H76" s="909"/>
      <c r="I76" s="909"/>
      <c r="J76" s="909"/>
      <c r="K76" s="909"/>
      <c r="L76" s="909"/>
      <c r="M76" s="909"/>
      <c r="N76" s="909"/>
      <c r="O76" s="909"/>
      <c r="P76" s="910"/>
      <c r="Q76" s="918"/>
      <c r="R76" s="919"/>
      <c r="S76" s="919"/>
      <c r="T76" s="919"/>
      <c r="U76" s="860"/>
      <c r="V76" s="920"/>
      <c r="W76" s="919"/>
      <c r="X76" s="919"/>
      <c r="Y76" s="919"/>
      <c r="Z76" s="860"/>
      <c r="AA76" s="920"/>
      <c r="AB76" s="919"/>
      <c r="AC76" s="919"/>
      <c r="AD76" s="919"/>
      <c r="AE76" s="860"/>
      <c r="AF76" s="920"/>
      <c r="AG76" s="919"/>
      <c r="AH76" s="919"/>
      <c r="AI76" s="919"/>
      <c r="AJ76" s="860"/>
      <c r="AK76" s="920"/>
      <c r="AL76" s="919"/>
      <c r="AM76" s="919"/>
      <c r="AN76" s="919"/>
      <c r="AO76" s="860"/>
      <c r="AP76" s="920"/>
      <c r="AQ76" s="919"/>
      <c r="AR76" s="919"/>
      <c r="AS76" s="919"/>
      <c r="AT76" s="860"/>
      <c r="AU76" s="920"/>
      <c r="AV76" s="919"/>
      <c r="AW76" s="919"/>
      <c r="AX76" s="919"/>
      <c r="AY76" s="860"/>
      <c r="AZ76" s="916"/>
      <c r="BA76" s="916"/>
      <c r="BB76" s="916"/>
      <c r="BC76" s="916"/>
      <c r="BD76" s="917"/>
      <c r="BE76" s="210"/>
      <c r="BF76" s="210"/>
      <c r="BG76" s="210"/>
      <c r="BH76" s="210"/>
      <c r="BI76" s="210"/>
      <c r="BJ76" s="210"/>
      <c r="BK76" s="210"/>
      <c r="BL76" s="210"/>
      <c r="BM76" s="210"/>
      <c r="BN76" s="210"/>
      <c r="BO76" s="210"/>
      <c r="BP76" s="210"/>
      <c r="BQ76" s="207">
        <v>70</v>
      </c>
      <c r="BR76" s="212"/>
      <c r="BS76" s="898"/>
      <c r="BT76" s="899"/>
      <c r="BU76" s="899"/>
      <c r="BV76" s="899"/>
      <c r="BW76" s="899"/>
      <c r="BX76" s="899"/>
      <c r="BY76" s="899"/>
      <c r="BZ76" s="899"/>
      <c r="CA76" s="899"/>
      <c r="CB76" s="899"/>
      <c r="CC76" s="899"/>
      <c r="CD76" s="899"/>
      <c r="CE76" s="899"/>
      <c r="CF76" s="899"/>
      <c r="CG76" s="900"/>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191"/>
    </row>
    <row r="77" spans="1:131" s="192" customFormat="1" ht="26.25" customHeight="1">
      <c r="A77" s="206">
        <v>10</v>
      </c>
      <c r="B77" s="908"/>
      <c r="C77" s="909"/>
      <c r="D77" s="909"/>
      <c r="E77" s="909"/>
      <c r="F77" s="909"/>
      <c r="G77" s="909"/>
      <c r="H77" s="909"/>
      <c r="I77" s="909"/>
      <c r="J77" s="909"/>
      <c r="K77" s="909"/>
      <c r="L77" s="909"/>
      <c r="M77" s="909"/>
      <c r="N77" s="909"/>
      <c r="O77" s="909"/>
      <c r="P77" s="910"/>
      <c r="Q77" s="918"/>
      <c r="R77" s="919"/>
      <c r="S77" s="919"/>
      <c r="T77" s="919"/>
      <c r="U77" s="860"/>
      <c r="V77" s="920"/>
      <c r="W77" s="919"/>
      <c r="X77" s="919"/>
      <c r="Y77" s="919"/>
      <c r="Z77" s="860"/>
      <c r="AA77" s="920"/>
      <c r="AB77" s="919"/>
      <c r="AC77" s="919"/>
      <c r="AD77" s="919"/>
      <c r="AE77" s="860"/>
      <c r="AF77" s="920"/>
      <c r="AG77" s="919"/>
      <c r="AH77" s="919"/>
      <c r="AI77" s="919"/>
      <c r="AJ77" s="860"/>
      <c r="AK77" s="920"/>
      <c r="AL77" s="919"/>
      <c r="AM77" s="919"/>
      <c r="AN77" s="919"/>
      <c r="AO77" s="860"/>
      <c r="AP77" s="920"/>
      <c r="AQ77" s="919"/>
      <c r="AR77" s="919"/>
      <c r="AS77" s="919"/>
      <c r="AT77" s="860"/>
      <c r="AU77" s="920"/>
      <c r="AV77" s="919"/>
      <c r="AW77" s="919"/>
      <c r="AX77" s="919"/>
      <c r="AY77" s="860"/>
      <c r="AZ77" s="916"/>
      <c r="BA77" s="916"/>
      <c r="BB77" s="916"/>
      <c r="BC77" s="916"/>
      <c r="BD77" s="917"/>
      <c r="BE77" s="210"/>
      <c r="BF77" s="210"/>
      <c r="BG77" s="210"/>
      <c r="BH77" s="210"/>
      <c r="BI77" s="210"/>
      <c r="BJ77" s="210"/>
      <c r="BK77" s="210"/>
      <c r="BL77" s="210"/>
      <c r="BM77" s="210"/>
      <c r="BN77" s="210"/>
      <c r="BO77" s="210"/>
      <c r="BP77" s="210"/>
      <c r="BQ77" s="207">
        <v>71</v>
      </c>
      <c r="BR77" s="212"/>
      <c r="BS77" s="898"/>
      <c r="BT77" s="899"/>
      <c r="BU77" s="899"/>
      <c r="BV77" s="899"/>
      <c r="BW77" s="899"/>
      <c r="BX77" s="899"/>
      <c r="BY77" s="899"/>
      <c r="BZ77" s="899"/>
      <c r="CA77" s="899"/>
      <c r="CB77" s="899"/>
      <c r="CC77" s="899"/>
      <c r="CD77" s="899"/>
      <c r="CE77" s="899"/>
      <c r="CF77" s="899"/>
      <c r="CG77" s="900"/>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191"/>
    </row>
    <row r="78" spans="1:131" s="192" customFormat="1" ht="26.25" customHeight="1">
      <c r="A78" s="206">
        <v>11</v>
      </c>
      <c r="B78" s="908"/>
      <c r="C78" s="909"/>
      <c r="D78" s="909"/>
      <c r="E78" s="909"/>
      <c r="F78" s="909"/>
      <c r="G78" s="909"/>
      <c r="H78" s="909"/>
      <c r="I78" s="909"/>
      <c r="J78" s="909"/>
      <c r="K78" s="909"/>
      <c r="L78" s="909"/>
      <c r="M78" s="909"/>
      <c r="N78" s="909"/>
      <c r="O78" s="909"/>
      <c r="P78" s="910"/>
      <c r="Q78" s="911"/>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16"/>
      <c r="BA78" s="916"/>
      <c r="BB78" s="916"/>
      <c r="BC78" s="916"/>
      <c r="BD78" s="917"/>
      <c r="BE78" s="210"/>
      <c r="BF78" s="210"/>
      <c r="BG78" s="210"/>
      <c r="BH78" s="210"/>
      <c r="BI78" s="210"/>
      <c r="BJ78" s="213"/>
      <c r="BK78" s="213"/>
      <c r="BL78" s="213"/>
      <c r="BM78" s="213"/>
      <c r="BN78" s="213"/>
      <c r="BO78" s="210"/>
      <c r="BP78" s="210"/>
      <c r="BQ78" s="207">
        <v>72</v>
      </c>
      <c r="BR78" s="212"/>
      <c r="BS78" s="898"/>
      <c r="BT78" s="899"/>
      <c r="BU78" s="899"/>
      <c r="BV78" s="899"/>
      <c r="BW78" s="899"/>
      <c r="BX78" s="899"/>
      <c r="BY78" s="899"/>
      <c r="BZ78" s="899"/>
      <c r="CA78" s="899"/>
      <c r="CB78" s="899"/>
      <c r="CC78" s="899"/>
      <c r="CD78" s="899"/>
      <c r="CE78" s="899"/>
      <c r="CF78" s="899"/>
      <c r="CG78" s="900"/>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191"/>
    </row>
    <row r="79" spans="1:131" s="192" customFormat="1" ht="26.25" customHeight="1">
      <c r="A79" s="206">
        <v>12</v>
      </c>
      <c r="B79" s="908"/>
      <c r="C79" s="909"/>
      <c r="D79" s="909"/>
      <c r="E79" s="909"/>
      <c r="F79" s="909"/>
      <c r="G79" s="909"/>
      <c r="H79" s="909"/>
      <c r="I79" s="909"/>
      <c r="J79" s="909"/>
      <c r="K79" s="909"/>
      <c r="L79" s="909"/>
      <c r="M79" s="909"/>
      <c r="N79" s="909"/>
      <c r="O79" s="909"/>
      <c r="P79" s="910"/>
      <c r="Q79" s="91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16"/>
      <c r="BA79" s="916"/>
      <c r="BB79" s="916"/>
      <c r="BC79" s="916"/>
      <c r="BD79" s="917"/>
      <c r="BE79" s="210"/>
      <c r="BF79" s="210"/>
      <c r="BG79" s="210"/>
      <c r="BH79" s="210"/>
      <c r="BI79" s="210"/>
      <c r="BJ79" s="213"/>
      <c r="BK79" s="213"/>
      <c r="BL79" s="213"/>
      <c r="BM79" s="213"/>
      <c r="BN79" s="213"/>
      <c r="BO79" s="210"/>
      <c r="BP79" s="210"/>
      <c r="BQ79" s="207">
        <v>73</v>
      </c>
      <c r="BR79" s="212"/>
      <c r="BS79" s="898"/>
      <c r="BT79" s="899"/>
      <c r="BU79" s="899"/>
      <c r="BV79" s="899"/>
      <c r="BW79" s="899"/>
      <c r="BX79" s="899"/>
      <c r="BY79" s="899"/>
      <c r="BZ79" s="899"/>
      <c r="CA79" s="899"/>
      <c r="CB79" s="899"/>
      <c r="CC79" s="899"/>
      <c r="CD79" s="899"/>
      <c r="CE79" s="899"/>
      <c r="CF79" s="899"/>
      <c r="CG79" s="900"/>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191"/>
    </row>
    <row r="80" spans="1:131" s="192" customFormat="1" ht="26.25" customHeight="1">
      <c r="A80" s="206">
        <v>13</v>
      </c>
      <c r="B80" s="908"/>
      <c r="C80" s="909"/>
      <c r="D80" s="909"/>
      <c r="E80" s="909"/>
      <c r="F80" s="909"/>
      <c r="G80" s="909"/>
      <c r="H80" s="909"/>
      <c r="I80" s="909"/>
      <c r="J80" s="909"/>
      <c r="K80" s="909"/>
      <c r="L80" s="909"/>
      <c r="M80" s="909"/>
      <c r="N80" s="909"/>
      <c r="O80" s="909"/>
      <c r="P80" s="910"/>
      <c r="Q80" s="91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16"/>
      <c r="BA80" s="916"/>
      <c r="BB80" s="916"/>
      <c r="BC80" s="916"/>
      <c r="BD80" s="917"/>
      <c r="BE80" s="210"/>
      <c r="BF80" s="210"/>
      <c r="BG80" s="210"/>
      <c r="BH80" s="210"/>
      <c r="BI80" s="210"/>
      <c r="BJ80" s="210"/>
      <c r="BK80" s="210"/>
      <c r="BL80" s="210"/>
      <c r="BM80" s="210"/>
      <c r="BN80" s="210"/>
      <c r="BO80" s="210"/>
      <c r="BP80" s="210"/>
      <c r="BQ80" s="207">
        <v>74</v>
      </c>
      <c r="BR80" s="212"/>
      <c r="BS80" s="898"/>
      <c r="BT80" s="899"/>
      <c r="BU80" s="899"/>
      <c r="BV80" s="899"/>
      <c r="BW80" s="899"/>
      <c r="BX80" s="899"/>
      <c r="BY80" s="899"/>
      <c r="BZ80" s="899"/>
      <c r="CA80" s="899"/>
      <c r="CB80" s="899"/>
      <c r="CC80" s="899"/>
      <c r="CD80" s="899"/>
      <c r="CE80" s="899"/>
      <c r="CF80" s="899"/>
      <c r="CG80" s="900"/>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191"/>
    </row>
    <row r="81" spans="1:131" s="192" customFormat="1" ht="26.25" customHeight="1">
      <c r="A81" s="206">
        <v>14</v>
      </c>
      <c r="B81" s="908"/>
      <c r="C81" s="909"/>
      <c r="D81" s="909"/>
      <c r="E81" s="909"/>
      <c r="F81" s="909"/>
      <c r="G81" s="909"/>
      <c r="H81" s="909"/>
      <c r="I81" s="909"/>
      <c r="J81" s="909"/>
      <c r="K81" s="909"/>
      <c r="L81" s="909"/>
      <c r="M81" s="909"/>
      <c r="N81" s="909"/>
      <c r="O81" s="909"/>
      <c r="P81" s="910"/>
      <c r="Q81" s="911"/>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16"/>
      <c r="BA81" s="916"/>
      <c r="BB81" s="916"/>
      <c r="BC81" s="916"/>
      <c r="BD81" s="917"/>
      <c r="BE81" s="210"/>
      <c r="BF81" s="210"/>
      <c r="BG81" s="210"/>
      <c r="BH81" s="210"/>
      <c r="BI81" s="210"/>
      <c r="BJ81" s="210"/>
      <c r="BK81" s="210"/>
      <c r="BL81" s="210"/>
      <c r="BM81" s="210"/>
      <c r="BN81" s="210"/>
      <c r="BO81" s="210"/>
      <c r="BP81" s="210"/>
      <c r="BQ81" s="207">
        <v>75</v>
      </c>
      <c r="BR81" s="212"/>
      <c r="BS81" s="898"/>
      <c r="BT81" s="899"/>
      <c r="BU81" s="899"/>
      <c r="BV81" s="899"/>
      <c r="BW81" s="899"/>
      <c r="BX81" s="899"/>
      <c r="BY81" s="899"/>
      <c r="BZ81" s="899"/>
      <c r="CA81" s="899"/>
      <c r="CB81" s="899"/>
      <c r="CC81" s="899"/>
      <c r="CD81" s="899"/>
      <c r="CE81" s="899"/>
      <c r="CF81" s="899"/>
      <c r="CG81" s="900"/>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191"/>
    </row>
    <row r="82" spans="1:131" s="192" customFormat="1" ht="26.25" customHeight="1">
      <c r="A82" s="206">
        <v>15</v>
      </c>
      <c r="B82" s="908"/>
      <c r="C82" s="909"/>
      <c r="D82" s="909"/>
      <c r="E82" s="909"/>
      <c r="F82" s="909"/>
      <c r="G82" s="909"/>
      <c r="H82" s="909"/>
      <c r="I82" s="909"/>
      <c r="J82" s="909"/>
      <c r="K82" s="909"/>
      <c r="L82" s="909"/>
      <c r="M82" s="909"/>
      <c r="N82" s="909"/>
      <c r="O82" s="909"/>
      <c r="P82" s="910"/>
      <c r="Q82" s="911"/>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16"/>
      <c r="BA82" s="916"/>
      <c r="BB82" s="916"/>
      <c r="BC82" s="916"/>
      <c r="BD82" s="917"/>
      <c r="BE82" s="210"/>
      <c r="BF82" s="210"/>
      <c r="BG82" s="210"/>
      <c r="BH82" s="210"/>
      <c r="BI82" s="210"/>
      <c r="BJ82" s="210"/>
      <c r="BK82" s="210"/>
      <c r="BL82" s="210"/>
      <c r="BM82" s="210"/>
      <c r="BN82" s="210"/>
      <c r="BO82" s="210"/>
      <c r="BP82" s="210"/>
      <c r="BQ82" s="207">
        <v>76</v>
      </c>
      <c r="BR82" s="212"/>
      <c r="BS82" s="898"/>
      <c r="BT82" s="899"/>
      <c r="BU82" s="899"/>
      <c r="BV82" s="899"/>
      <c r="BW82" s="899"/>
      <c r="BX82" s="899"/>
      <c r="BY82" s="899"/>
      <c r="BZ82" s="899"/>
      <c r="CA82" s="899"/>
      <c r="CB82" s="899"/>
      <c r="CC82" s="899"/>
      <c r="CD82" s="899"/>
      <c r="CE82" s="899"/>
      <c r="CF82" s="899"/>
      <c r="CG82" s="900"/>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191"/>
    </row>
    <row r="83" spans="1:131" s="192" customFormat="1" ht="26.25" customHeight="1">
      <c r="A83" s="206">
        <v>16</v>
      </c>
      <c r="B83" s="908"/>
      <c r="C83" s="909"/>
      <c r="D83" s="909"/>
      <c r="E83" s="909"/>
      <c r="F83" s="909"/>
      <c r="G83" s="909"/>
      <c r="H83" s="909"/>
      <c r="I83" s="909"/>
      <c r="J83" s="909"/>
      <c r="K83" s="909"/>
      <c r="L83" s="909"/>
      <c r="M83" s="909"/>
      <c r="N83" s="909"/>
      <c r="O83" s="909"/>
      <c r="P83" s="910"/>
      <c r="Q83" s="911"/>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16"/>
      <c r="BA83" s="916"/>
      <c r="BB83" s="916"/>
      <c r="BC83" s="916"/>
      <c r="BD83" s="917"/>
      <c r="BE83" s="210"/>
      <c r="BF83" s="210"/>
      <c r="BG83" s="210"/>
      <c r="BH83" s="210"/>
      <c r="BI83" s="210"/>
      <c r="BJ83" s="210"/>
      <c r="BK83" s="210"/>
      <c r="BL83" s="210"/>
      <c r="BM83" s="210"/>
      <c r="BN83" s="210"/>
      <c r="BO83" s="210"/>
      <c r="BP83" s="210"/>
      <c r="BQ83" s="207">
        <v>77</v>
      </c>
      <c r="BR83" s="212"/>
      <c r="BS83" s="898"/>
      <c r="BT83" s="899"/>
      <c r="BU83" s="899"/>
      <c r="BV83" s="899"/>
      <c r="BW83" s="899"/>
      <c r="BX83" s="899"/>
      <c r="BY83" s="899"/>
      <c r="BZ83" s="899"/>
      <c r="CA83" s="899"/>
      <c r="CB83" s="899"/>
      <c r="CC83" s="899"/>
      <c r="CD83" s="899"/>
      <c r="CE83" s="899"/>
      <c r="CF83" s="899"/>
      <c r="CG83" s="900"/>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191"/>
    </row>
    <row r="84" spans="1:131" s="192" customFormat="1" ht="26.25" customHeight="1">
      <c r="A84" s="206">
        <v>17</v>
      </c>
      <c r="B84" s="908"/>
      <c r="C84" s="909"/>
      <c r="D84" s="909"/>
      <c r="E84" s="909"/>
      <c r="F84" s="909"/>
      <c r="G84" s="909"/>
      <c r="H84" s="909"/>
      <c r="I84" s="909"/>
      <c r="J84" s="909"/>
      <c r="K84" s="909"/>
      <c r="L84" s="909"/>
      <c r="M84" s="909"/>
      <c r="N84" s="909"/>
      <c r="O84" s="909"/>
      <c r="P84" s="910"/>
      <c r="Q84" s="91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16"/>
      <c r="BA84" s="916"/>
      <c r="BB84" s="916"/>
      <c r="BC84" s="916"/>
      <c r="BD84" s="917"/>
      <c r="BE84" s="210"/>
      <c r="BF84" s="210"/>
      <c r="BG84" s="210"/>
      <c r="BH84" s="210"/>
      <c r="BI84" s="210"/>
      <c r="BJ84" s="210"/>
      <c r="BK84" s="210"/>
      <c r="BL84" s="210"/>
      <c r="BM84" s="210"/>
      <c r="BN84" s="210"/>
      <c r="BO84" s="210"/>
      <c r="BP84" s="210"/>
      <c r="BQ84" s="207">
        <v>78</v>
      </c>
      <c r="BR84" s="212"/>
      <c r="BS84" s="898"/>
      <c r="BT84" s="899"/>
      <c r="BU84" s="899"/>
      <c r="BV84" s="899"/>
      <c r="BW84" s="899"/>
      <c r="BX84" s="899"/>
      <c r="BY84" s="899"/>
      <c r="BZ84" s="899"/>
      <c r="CA84" s="899"/>
      <c r="CB84" s="899"/>
      <c r="CC84" s="899"/>
      <c r="CD84" s="899"/>
      <c r="CE84" s="899"/>
      <c r="CF84" s="899"/>
      <c r="CG84" s="900"/>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191"/>
    </row>
    <row r="85" spans="1:131" s="192" customFormat="1" ht="26.25" customHeight="1">
      <c r="A85" s="206">
        <v>18</v>
      </c>
      <c r="B85" s="908"/>
      <c r="C85" s="909"/>
      <c r="D85" s="909"/>
      <c r="E85" s="909"/>
      <c r="F85" s="909"/>
      <c r="G85" s="909"/>
      <c r="H85" s="909"/>
      <c r="I85" s="909"/>
      <c r="J85" s="909"/>
      <c r="K85" s="909"/>
      <c r="L85" s="909"/>
      <c r="M85" s="909"/>
      <c r="N85" s="909"/>
      <c r="O85" s="909"/>
      <c r="P85" s="910"/>
      <c r="Q85" s="911"/>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16"/>
      <c r="BA85" s="916"/>
      <c r="BB85" s="916"/>
      <c r="BC85" s="916"/>
      <c r="BD85" s="917"/>
      <c r="BE85" s="210"/>
      <c r="BF85" s="210"/>
      <c r="BG85" s="210"/>
      <c r="BH85" s="210"/>
      <c r="BI85" s="210"/>
      <c r="BJ85" s="210"/>
      <c r="BK85" s="210"/>
      <c r="BL85" s="210"/>
      <c r="BM85" s="210"/>
      <c r="BN85" s="210"/>
      <c r="BO85" s="210"/>
      <c r="BP85" s="210"/>
      <c r="BQ85" s="207">
        <v>79</v>
      </c>
      <c r="BR85" s="212"/>
      <c r="BS85" s="898"/>
      <c r="BT85" s="899"/>
      <c r="BU85" s="899"/>
      <c r="BV85" s="899"/>
      <c r="BW85" s="899"/>
      <c r="BX85" s="899"/>
      <c r="BY85" s="899"/>
      <c r="BZ85" s="899"/>
      <c r="CA85" s="899"/>
      <c r="CB85" s="899"/>
      <c r="CC85" s="899"/>
      <c r="CD85" s="899"/>
      <c r="CE85" s="899"/>
      <c r="CF85" s="899"/>
      <c r="CG85" s="900"/>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191"/>
    </row>
    <row r="86" spans="1:131" s="192" customFormat="1" ht="26.25" customHeight="1">
      <c r="A86" s="206">
        <v>19</v>
      </c>
      <c r="B86" s="908"/>
      <c r="C86" s="909"/>
      <c r="D86" s="909"/>
      <c r="E86" s="909"/>
      <c r="F86" s="909"/>
      <c r="G86" s="909"/>
      <c r="H86" s="909"/>
      <c r="I86" s="909"/>
      <c r="J86" s="909"/>
      <c r="K86" s="909"/>
      <c r="L86" s="909"/>
      <c r="M86" s="909"/>
      <c r="N86" s="909"/>
      <c r="O86" s="909"/>
      <c r="P86" s="910"/>
      <c r="Q86" s="911"/>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16"/>
      <c r="BA86" s="916"/>
      <c r="BB86" s="916"/>
      <c r="BC86" s="916"/>
      <c r="BD86" s="917"/>
      <c r="BE86" s="210"/>
      <c r="BF86" s="210"/>
      <c r="BG86" s="210"/>
      <c r="BH86" s="210"/>
      <c r="BI86" s="210"/>
      <c r="BJ86" s="210"/>
      <c r="BK86" s="210"/>
      <c r="BL86" s="210"/>
      <c r="BM86" s="210"/>
      <c r="BN86" s="210"/>
      <c r="BO86" s="210"/>
      <c r="BP86" s="210"/>
      <c r="BQ86" s="207">
        <v>80</v>
      </c>
      <c r="BR86" s="212"/>
      <c r="BS86" s="898"/>
      <c r="BT86" s="899"/>
      <c r="BU86" s="899"/>
      <c r="BV86" s="899"/>
      <c r="BW86" s="899"/>
      <c r="BX86" s="899"/>
      <c r="BY86" s="899"/>
      <c r="BZ86" s="899"/>
      <c r="CA86" s="899"/>
      <c r="CB86" s="899"/>
      <c r="CC86" s="899"/>
      <c r="CD86" s="899"/>
      <c r="CE86" s="899"/>
      <c r="CF86" s="899"/>
      <c r="CG86" s="900"/>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191"/>
    </row>
    <row r="87" spans="1:131" s="192" customFormat="1" ht="26.25" customHeight="1">
      <c r="A87" s="214">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210"/>
      <c r="BF87" s="210"/>
      <c r="BG87" s="210"/>
      <c r="BH87" s="210"/>
      <c r="BI87" s="210"/>
      <c r="BJ87" s="210"/>
      <c r="BK87" s="210"/>
      <c r="BL87" s="210"/>
      <c r="BM87" s="210"/>
      <c r="BN87" s="210"/>
      <c r="BO87" s="210"/>
      <c r="BP87" s="210"/>
      <c r="BQ87" s="207">
        <v>81</v>
      </c>
      <c r="BR87" s="212"/>
      <c r="BS87" s="898"/>
      <c r="BT87" s="899"/>
      <c r="BU87" s="899"/>
      <c r="BV87" s="899"/>
      <c r="BW87" s="899"/>
      <c r="BX87" s="899"/>
      <c r="BY87" s="899"/>
      <c r="BZ87" s="899"/>
      <c r="CA87" s="899"/>
      <c r="CB87" s="899"/>
      <c r="CC87" s="899"/>
      <c r="CD87" s="899"/>
      <c r="CE87" s="899"/>
      <c r="CF87" s="899"/>
      <c r="CG87" s="900"/>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191"/>
    </row>
    <row r="88" spans="1:131" s="192" customFormat="1" ht="26.25" customHeight="1" thickBot="1">
      <c r="A88" s="209" t="s">
        <v>333</v>
      </c>
      <c r="B88" s="799" t="s">
        <v>361</v>
      </c>
      <c r="C88" s="800"/>
      <c r="D88" s="800"/>
      <c r="E88" s="800"/>
      <c r="F88" s="800"/>
      <c r="G88" s="800"/>
      <c r="H88" s="800"/>
      <c r="I88" s="800"/>
      <c r="J88" s="800"/>
      <c r="K88" s="800"/>
      <c r="L88" s="800"/>
      <c r="M88" s="800"/>
      <c r="N88" s="800"/>
      <c r="O88" s="800"/>
      <c r="P88" s="801"/>
      <c r="Q88" s="866"/>
      <c r="R88" s="867"/>
      <c r="S88" s="867"/>
      <c r="T88" s="867"/>
      <c r="U88" s="867"/>
      <c r="V88" s="867"/>
      <c r="W88" s="867"/>
      <c r="X88" s="867"/>
      <c r="Y88" s="867"/>
      <c r="Z88" s="867"/>
      <c r="AA88" s="867"/>
      <c r="AB88" s="867"/>
      <c r="AC88" s="867"/>
      <c r="AD88" s="867"/>
      <c r="AE88" s="867"/>
      <c r="AF88" s="870">
        <v>2576</v>
      </c>
      <c r="AG88" s="870"/>
      <c r="AH88" s="870"/>
      <c r="AI88" s="870"/>
      <c r="AJ88" s="870"/>
      <c r="AK88" s="867"/>
      <c r="AL88" s="867"/>
      <c r="AM88" s="867"/>
      <c r="AN88" s="867"/>
      <c r="AO88" s="867"/>
      <c r="AP88" s="870">
        <v>9626</v>
      </c>
      <c r="AQ88" s="870"/>
      <c r="AR88" s="870"/>
      <c r="AS88" s="870"/>
      <c r="AT88" s="870"/>
      <c r="AU88" s="870"/>
      <c r="AV88" s="870"/>
      <c r="AW88" s="870"/>
      <c r="AX88" s="870"/>
      <c r="AY88" s="870"/>
      <c r="AZ88" s="882"/>
      <c r="BA88" s="882"/>
      <c r="BB88" s="882"/>
      <c r="BC88" s="882"/>
      <c r="BD88" s="883"/>
      <c r="BE88" s="210"/>
      <c r="BF88" s="210"/>
      <c r="BG88" s="210"/>
      <c r="BH88" s="210"/>
      <c r="BI88" s="210"/>
      <c r="BJ88" s="210"/>
      <c r="BK88" s="210"/>
      <c r="BL88" s="210"/>
      <c r="BM88" s="210"/>
      <c r="BN88" s="210"/>
      <c r="BO88" s="210"/>
      <c r="BP88" s="210"/>
      <c r="BQ88" s="207">
        <v>82</v>
      </c>
      <c r="BR88" s="212"/>
      <c r="BS88" s="898"/>
      <c r="BT88" s="899"/>
      <c r="BU88" s="899"/>
      <c r="BV88" s="899"/>
      <c r="BW88" s="899"/>
      <c r="BX88" s="899"/>
      <c r="BY88" s="899"/>
      <c r="BZ88" s="899"/>
      <c r="CA88" s="899"/>
      <c r="CB88" s="899"/>
      <c r="CC88" s="899"/>
      <c r="CD88" s="899"/>
      <c r="CE88" s="899"/>
      <c r="CF88" s="899"/>
      <c r="CG88" s="900"/>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98"/>
      <c r="BT89" s="899"/>
      <c r="BU89" s="899"/>
      <c r="BV89" s="899"/>
      <c r="BW89" s="899"/>
      <c r="BX89" s="899"/>
      <c r="BY89" s="899"/>
      <c r="BZ89" s="899"/>
      <c r="CA89" s="899"/>
      <c r="CB89" s="899"/>
      <c r="CC89" s="899"/>
      <c r="CD89" s="899"/>
      <c r="CE89" s="899"/>
      <c r="CF89" s="899"/>
      <c r="CG89" s="900"/>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98"/>
      <c r="BT90" s="899"/>
      <c r="BU90" s="899"/>
      <c r="BV90" s="899"/>
      <c r="BW90" s="899"/>
      <c r="BX90" s="899"/>
      <c r="BY90" s="899"/>
      <c r="BZ90" s="899"/>
      <c r="CA90" s="899"/>
      <c r="CB90" s="899"/>
      <c r="CC90" s="899"/>
      <c r="CD90" s="899"/>
      <c r="CE90" s="899"/>
      <c r="CF90" s="899"/>
      <c r="CG90" s="900"/>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98"/>
      <c r="BT91" s="899"/>
      <c r="BU91" s="899"/>
      <c r="BV91" s="899"/>
      <c r="BW91" s="899"/>
      <c r="BX91" s="899"/>
      <c r="BY91" s="899"/>
      <c r="BZ91" s="899"/>
      <c r="CA91" s="899"/>
      <c r="CB91" s="899"/>
      <c r="CC91" s="899"/>
      <c r="CD91" s="899"/>
      <c r="CE91" s="899"/>
      <c r="CF91" s="899"/>
      <c r="CG91" s="900"/>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98"/>
      <c r="BT92" s="899"/>
      <c r="BU92" s="899"/>
      <c r="BV92" s="899"/>
      <c r="BW92" s="899"/>
      <c r="BX92" s="899"/>
      <c r="BY92" s="899"/>
      <c r="BZ92" s="899"/>
      <c r="CA92" s="899"/>
      <c r="CB92" s="899"/>
      <c r="CC92" s="899"/>
      <c r="CD92" s="899"/>
      <c r="CE92" s="899"/>
      <c r="CF92" s="899"/>
      <c r="CG92" s="900"/>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98"/>
      <c r="BT93" s="899"/>
      <c r="BU93" s="899"/>
      <c r="BV93" s="899"/>
      <c r="BW93" s="899"/>
      <c r="BX93" s="899"/>
      <c r="BY93" s="899"/>
      <c r="BZ93" s="899"/>
      <c r="CA93" s="899"/>
      <c r="CB93" s="899"/>
      <c r="CC93" s="899"/>
      <c r="CD93" s="899"/>
      <c r="CE93" s="899"/>
      <c r="CF93" s="899"/>
      <c r="CG93" s="900"/>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98"/>
      <c r="BT94" s="899"/>
      <c r="BU94" s="899"/>
      <c r="BV94" s="899"/>
      <c r="BW94" s="899"/>
      <c r="BX94" s="899"/>
      <c r="BY94" s="899"/>
      <c r="BZ94" s="899"/>
      <c r="CA94" s="899"/>
      <c r="CB94" s="899"/>
      <c r="CC94" s="899"/>
      <c r="CD94" s="899"/>
      <c r="CE94" s="899"/>
      <c r="CF94" s="899"/>
      <c r="CG94" s="900"/>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98"/>
      <c r="BT95" s="899"/>
      <c r="BU95" s="899"/>
      <c r="BV95" s="899"/>
      <c r="BW95" s="899"/>
      <c r="BX95" s="899"/>
      <c r="BY95" s="899"/>
      <c r="BZ95" s="899"/>
      <c r="CA95" s="899"/>
      <c r="CB95" s="899"/>
      <c r="CC95" s="899"/>
      <c r="CD95" s="899"/>
      <c r="CE95" s="899"/>
      <c r="CF95" s="899"/>
      <c r="CG95" s="900"/>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98"/>
      <c r="BT96" s="899"/>
      <c r="BU96" s="899"/>
      <c r="BV96" s="899"/>
      <c r="BW96" s="899"/>
      <c r="BX96" s="899"/>
      <c r="BY96" s="899"/>
      <c r="BZ96" s="899"/>
      <c r="CA96" s="899"/>
      <c r="CB96" s="899"/>
      <c r="CC96" s="899"/>
      <c r="CD96" s="899"/>
      <c r="CE96" s="899"/>
      <c r="CF96" s="899"/>
      <c r="CG96" s="900"/>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98"/>
      <c r="BT97" s="899"/>
      <c r="BU97" s="899"/>
      <c r="BV97" s="899"/>
      <c r="BW97" s="899"/>
      <c r="BX97" s="899"/>
      <c r="BY97" s="899"/>
      <c r="BZ97" s="899"/>
      <c r="CA97" s="899"/>
      <c r="CB97" s="899"/>
      <c r="CC97" s="899"/>
      <c r="CD97" s="899"/>
      <c r="CE97" s="899"/>
      <c r="CF97" s="899"/>
      <c r="CG97" s="900"/>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98"/>
      <c r="BT98" s="899"/>
      <c r="BU98" s="899"/>
      <c r="BV98" s="899"/>
      <c r="BW98" s="899"/>
      <c r="BX98" s="899"/>
      <c r="BY98" s="899"/>
      <c r="BZ98" s="899"/>
      <c r="CA98" s="899"/>
      <c r="CB98" s="899"/>
      <c r="CC98" s="899"/>
      <c r="CD98" s="899"/>
      <c r="CE98" s="899"/>
      <c r="CF98" s="899"/>
      <c r="CG98" s="900"/>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98"/>
      <c r="BT99" s="899"/>
      <c r="BU99" s="899"/>
      <c r="BV99" s="899"/>
      <c r="BW99" s="899"/>
      <c r="BX99" s="899"/>
      <c r="BY99" s="899"/>
      <c r="BZ99" s="899"/>
      <c r="CA99" s="899"/>
      <c r="CB99" s="899"/>
      <c r="CC99" s="899"/>
      <c r="CD99" s="899"/>
      <c r="CE99" s="899"/>
      <c r="CF99" s="899"/>
      <c r="CG99" s="900"/>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98"/>
      <c r="BT100" s="899"/>
      <c r="BU100" s="899"/>
      <c r="BV100" s="899"/>
      <c r="BW100" s="899"/>
      <c r="BX100" s="899"/>
      <c r="BY100" s="899"/>
      <c r="BZ100" s="899"/>
      <c r="CA100" s="899"/>
      <c r="CB100" s="899"/>
      <c r="CC100" s="899"/>
      <c r="CD100" s="899"/>
      <c r="CE100" s="899"/>
      <c r="CF100" s="899"/>
      <c r="CG100" s="900"/>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98"/>
      <c r="BT101" s="899"/>
      <c r="BU101" s="899"/>
      <c r="BV101" s="899"/>
      <c r="BW101" s="899"/>
      <c r="BX101" s="899"/>
      <c r="BY101" s="899"/>
      <c r="BZ101" s="899"/>
      <c r="CA101" s="899"/>
      <c r="CB101" s="899"/>
      <c r="CC101" s="899"/>
      <c r="CD101" s="899"/>
      <c r="CE101" s="899"/>
      <c r="CF101" s="899"/>
      <c r="CG101" s="900"/>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333</v>
      </c>
      <c r="BR102" s="799" t="s">
        <v>362</v>
      </c>
      <c r="BS102" s="800"/>
      <c r="BT102" s="800"/>
      <c r="BU102" s="800"/>
      <c r="BV102" s="800"/>
      <c r="BW102" s="800"/>
      <c r="BX102" s="800"/>
      <c r="BY102" s="800"/>
      <c r="BZ102" s="800"/>
      <c r="CA102" s="800"/>
      <c r="CB102" s="800"/>
      <c r="CC102" s="800"/>
      <c r="CD102" s="800"/>
      <c r="CE102" s="800"/>
      <c r="CF102" s="800"/>
      <c r="CG102" s="801"/>
      <c r="CH102" s="928"/>
      <c r="CI102" s="929"/>
      <c r="CJ102" s="929"/>
      <c r="CK102" s="929"/>
      <c r="CL102" s="930"/>
      <c r="CM102" s="928"/>
      <c r="CN102" s="929"/>
      <c r="CO102" s="929"/>
      <c r="CP102" s="929"/>
      <c r="CQ102" s="930"/>
      <c r="CR102" s="931">
        <f t="shared" ref="CR102" si="1">SUM(CR7:CV88)</f>
        <v>71907</v>
      </c>
      <c r="CS102" s="885"/>
      <c r="CT102" s="885"/>
      <c r="CU102" s="885"/>
      <c r="CV102" s="932"/>
      <c r="CW102" s="931">
        <f t="shared" ref="CW102" si="2">SUM(CW7:DA88)</f>
        <v>14682</v>
      </c>
      <c r="CX102" s="885"/>
      <c r="CY102" s="885"/>
      <c r="CZ102" s="885"/>
      <c r="DA102" s="932"/>
      <c r="DB102" s="931">
        <f t="shared" ref="DB102" si="3">SUM(DB7:DF88)</f>
        <v>45579</v>
      </c>
      <c r="DC102" s="885"/>
      <c r="DD102" s="885"/>
      <c r="DE102" s="885"/>
      <c r="DF102" s="932"/>
      <c r="DG102" s="931">
        <f t="shared" ref="DG102" si="4">SUM(DG7:DK88)</f>
        <v>2611</v>
      </c>
      <c r="DH102" s="885"/>
      <c r="DI102" s="885"/>
      <c r="DJ102" s="885"/>
      <c r="DK102" s="932"/>
      <c r="DL102" s="931">
        <f t="shared" ref="DL102" si="5">SUM(DL7:DP88)</f>
        <v>169</v>
      </c>
      <c r="DM102" s="885"/>
      <c r="DN102" s="885"/>
      <c r="DO102" s="885"/>
      <c r="DP102" s="932"/>
      <c r="DQ102" s="931">
        <f t="shared" ref="DQ102" si="6">SUM(DQ7:DU88)</f>
        <v>17</v>
      </c>
      <c r="DR102" s="885"/>
      <c r="DS102" s="885"/>
      <c r="DT102" s="885"/>
      <c r="DU102" s="932"/>
      <c r="DV102" s="955"/>
      <c r="DW102" s="956"/>
      <c r="DX102" s="956"/>
      <c r="DY102" s="956"/>
      <c r="DZ102" s="957"/>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958" t="s">
        <v>363</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959" t="s">
        <v>364</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365</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366</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960" t="s">
        <v>367</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368</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1" customFormat="1" ht="26.25" customHeight="1">
      <c r="A109" s="953" t="s">
        <v>369</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370</v>
      </c>
      <c r="AB109" s="934"/>
      <c r="AC109" s="934"/>
      <c r="AD109" s="934"/>
      <c r="AE109" s="935"/>
      <c r="AF109" s="933" t="s">
        <v>277</v>
      </c>
      <c r="AG109" s="934"/>
      <c r="AH109" s="934"/>
      <c r="AI109" s="934"/>
      <c r="AJ109" s="935"/>
      <c r="AK109" s="933" t="s">
        <v>276</v>
      </c>
      <c r="AL109" s="934"/>
      <c r="AM109" s="934"/>
      <c r="AN109" s="934"/>
      <c r="AO109" s="935"/>
      <c r="AP109" s="933" t="s">
        <v>371</v>
      </c>
      <c r="AQ109" s="934"/>
      <c r="AR109" s="934"/>
      <c r="AS109" s="934"/>
      <c r="AT109" s="936"/>
      <c r="AU109" s="953" t="s">
        <v>369</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370</v>
      </c>
      <c r="BR109" s="934"/>
      <c r="BS109" s="934"/>
      <c r="BT109" s="934"/>
      <c r="BU109" s="935"/>
      <c r="BV109" s="933" t="s">
        <v>277</v>
      </c>
      <c r="BW109" s="934"/>
      <c r="BX109" s="934"/>
      <c r="BY109" s="934"/>
      <c r="BZ109" s="935"/>
      <c r="CA109" s="933" t="s">
        <v>276</v>
      </c>
      <c r="CB109" s="934"/>
      <c r="CC109" s="934"/>
      <c r="CD109" s="934"/>
      <c r="CE109" s="935"/>
      <c r="CF109" s="954" t="s">
        <v>371</v>
      </c>
      <c r="CG109" s="954"/>
      <c r="CH109" s="954"/>
      <c r="CI109" s="954"/>
      <c r="CJ109" s="954"/>
      <c r="CK109" s="933" t="s">
        <v>372</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370</v>
      </c>
      <c r="DH109" s="934"/>
      <c r="DI109" s="934"/>
      <c r="DJ109" s="934"/>
      <c r="DK109" s="935"/>
      <c r="DL109" s="933" t="s">
        <v>277</v>
      </c>
      <c r="DM109" s="934"/>
      <c r="DN109" s="934"/>
      <c r="DO109" s="934"/>
      <c r="DP109" s="935"/>
      <c r="DQ109" s="933" t="s">
        <v>276</v>
      </c>
      <c r="DR109" s="934"/>
      <c r="DS109" s="934"/>
      <c r="DT109" s="934"/>
      <c r="DU109" s="935"/>
      <c r="DV109" s="933" t="s">
        <v>371</v>
      </c>
      <c r="DW109" s="934"/>
      <c r="DX109" s="934"/>
      <c r="DY109" s="934"/>
      <c r="DZ109" s="936"/>
    </row>
    <row r="110" spans="1:131" s="191" customFormat="1" ht="26.25" customHeight="1">
      <c r="A110" s="937" t="s">
        <v>373</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82538491</v>
      </c>
      <c r="AB110" s="941"/>
      <c r="AC110" s="941"/>
      <c r="AD110" s="941"/>
      <c r="AE110" s="942"/>
      <c r="AF110" s="943">
        <v>77422346</v>
      </c>
      <c r="AG110" s="941"/>
      <c r="AH110" s="941"/>
      <c r="AI110" s="941"/>
      <c r="AJ110" s="942"/>
      <c r="AK110" s="943">
        <v>76748677</v>
      </c>
      <c r="AL110" s="941"/>
      <c r="AM110" s="941"/>
      <c r="AN110" s="941"/>
      <c r="AO110" s="942"/>
      <c r="AP110" s="944">
        <v>12.3</v>
      </c>
      <c r="AQ110" s="945"/>
      <c r="AR110" s="945"/>
      <c r="AS110" s="945"/>
      <c r="AT110" s="946"/>
      <c r="AU110" s="947" t="s">
        <v>59</v>
      </c>
      <c r="AV110" s="948"/>
      <c r="AW110" s="948"/>
      <c r="AX110" s="948"/>
      <c r="AY110" s="948"/>
      <c r="AZ110" s="989" t="s">
        <v>374</v>
      </c>
      <c r="BA110" s="938"/>
      <c r="BB110" s="938"/>
      <c r="BC110" s="938"/>
      <c r="BD110" s="938"/>
      <c r="BE110" s="938"/>
      <c r="BF110" s="938"/>
      <c r="BG110" s="938"/>
      <c r="BH110" s="938"/>
      <c r="BI110" s="938"/>
      <c r="BJ110" s="938"/>
      <c r="BK110" s="938"/>
      <c r="BL110" s="938"/>
      <c r="BM110" s="938"/>
      <c r="BN110" s="938"/>
      <c r="BO110" s="938"/>
      <c r="BP110" s="939"/>
      <c r="BQ110" s="975">
        <v>3121692633</v>
      </c>
      <c r="BR110" s="976"/>
      <c r="BS110" s="976"/>
      <c r="BT110" s="976"/>
      <c r="BU110" s="976"/>
      <c r="BV110" s="976">
        <v>3141739437</v>
      </c>
      <c r="BW110" s="976"/>
      <c r="BX110" s="976"/>
      <c r="BY110" s="976"/>
      <c r="BZ110" s="976"/>
      <c r="CA110" s="976">
        <v>3173684733</v>
      </c>
      <c r="CB110" s="976"/>
      <c r="CC110" s="976"/>
      <c r="CD110" s="976"/>
      <c r="CE110" s="976"/>
      <c r="CF110" s="990">
        <v>507.5</v>
      </c>
      <c r="CG110" s="991"/>
      <c r="CH110" s="991"/>
      <c r="CI110" s="991"/>
      <c r="CJ110" s="991"/>
      <c r="CK110" s="992" t="s">
        <v>375</v>
      </c>
      <c r="CL110" s="993"/>
      <c r="CM110" s="972" t="s">
        <v>376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v>9805926</v>
      </c>
      <c r="DH110" s="976"/>
      <c r="DI110" s="976"/>
      <c r="DJ110" s="976"/>
      <c r="DK110" s="976"/>
      <c r="DL110" s="976">
        <v>9011673</v>
      </c>
      <c r="DM110" s="976"/>
      <c r="DN110" s="976"/>
      <c r="DO110" s="976"/>
      <c r="DP110" s="976"/>
      <c r="DQ110" s="976">
        <v>8096773</v>
      </c>
      <c r="DR110" s="976"/>
      <c r="DS110" s="976"/>
      <c r="DT110" s="976"/>
      <c r="DU110" s="976"/>
      <c r="DV110" s="977">
        <v>1.3</v>
      </c>
      <c r="DW110" s="977"/>
      <c r="DX110" s="977"/>
      <c r="DY110" s="977"/>
      <c r="DZ110" s="978"/>
    </row>
    <row r="111" spans="1:131" s="191" customFormat="1" ht="26.25" customHeight="1">
      <c r="A111" s="979" t="s">
        <v>377</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v>15315248</v>
      </c>
      <c r="AB111" s="983"/>
      <c r="AC111" s="983"/>
      <c r="AD111" s="983"/>
      <c r="AE111" s="984"/>
      <c r="AF111" s="985">
        <v>14497878</v>
      </c>
      <c r="AG111" s="983"/>
      <c r="AH111" s="983"/>
      <c r="AI111" s="983"/>
      <c r="AJ111" s="984"/>
      <c r="AK111" s="985">
        <v>10996408</v>
      </c>
      <c r="AL111" s="983"/>
      <c r="AM111" s="983"/>
      <c r="AN111" s="983"/>
      <c r="AO111" s="984"/>
      <c r="AP111" s="986">
        <v>1.8</v>
      </c>
      <c r="AQ111" s="987"/>
      <c r="AR111" s="987"/>
      <c r="AS111" s="987"/>
      <c r="AT111" s="988"/>
      <c r="AU111" s="949"/>
      <c r="AV111" s="950"/>
      <c r="AW111" s="950"/>
      <c r="AX111" s="950"/>
      <c r="AY111" s="950"/>
      <c r="AZ111" s="998" t="s">
        <v>378</v>
      </c>
      <c r="BA111" s="999"/>
      <c r="BB111" s="999"/>
      <c r="BC111" s="999"/>
      <c r="BD111" s="999"/>
      <c r="BE111" s="999"/>
      <c r="BF111" s="999"/>
      <c r="BG111" s="999"/>
      <c r="BH111" s="999"/>
      <c r="BI111" s="999"/>
      <c r="BJ111" s="999"/>
      <c r="BK111" s="999"/>
      <c r="BL111" s="999"/>
      <c r="BM111" s="999"/>
      <c r="BN111" s="999"/>
      <c r="BO111" s="999"/>
      <c r="BP111" s="1000"/>
      <c r="BQ111" s="968">
        <v>13616964</v>
      </c>
      <c r="BR111" s="969"/>
      <c r="BS111" s="969"/>
      <c r="BT111" s="969"/>
      <c r="BU111" s="969"/>
      <c r="BV111" s="969">
        <v>11548323</v>
      </c>
      <c r="BW111" s="969"/>
      <c r="BX111" s="969"/>
      <c r="BY111" s="969"/>
      <c r="BZ111" s="969"/>
      <c r="CA111" s="969">
        <v>10474131</v>
      </c>
      <c r="CB111" s="969"/>
      <c r="CC111" s="969"/>
      <c r="CD111" s="969"/>
      <c r="CE111" s="969"/>
      <c r="CF111" s="963">
        <v>1.7</v>
      </c>
      <c r="CG111" s="964"/>
      <c r="CH111" s="964"/>
      <c r="CI111" s="964"/>
      <c r="CJ111" s="964"/>
      <c r="CK111" s="994"/>
      <c r="CL111" s="995"/>
      <c r="CM111" s="965" t="s">
        <v>379</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136</v>
      </c>
      <c r="DH111" s="969"/>
      <c r="DI111" s="969"/>
      <c r="DJ111" s="969"/>
      <c r="DK111" s="969"/>
      <c r="DL111" s="969" t="s">
        <v>136</v>
      </c>
      <c r="DM111" s="969"/>
      <c r="DN111" s="969"/>
      <c r="DO111" s="969"/>
      <c r="DP111" s="969"/>
      <c r="DQ111" s="969" t="s">
        <v>136</v>
      </c>
      <c r="DR111" s="969"/>
      <c r="DS111" s="969"/>
      <c r="DT111" s="969"/>
      <c r="DU111" s="969"/>
      <c r="DV111" s="970" t="s">
        <v>136</v>
      </c>
      <c r="DW111" s="970"/>
      <c r="DX111" s="970"/>
      <c r="DY111" s="970"/>
      <c r="DZ111" s="971"/>
    </row>
    <row r="112" spans="1:131" s="191" customFormat="1" ht="26.25" customHeight="1">
      <c r="A112" s="1008" t="s">
        <v>380</v>
      </c>
      <c r="B112" s="1009"/>
      <c r="C112" s="999" t="s">
        <v>381</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1">
        <v>109771610</v>
      </c>
      <c r="AB112" s="1002"/>
      <c r="AC112" s="1002"/>
      <c r="AD112" s="1002"/>
      <c r="AE112" s="1003"/>
      <c r="AF112" s="1004">
        <v>116423303</v>
      </c>
      <c r="AG112" s="1002"/>
      <c r="AH112" s="1002"/>
      <c r="AI112" s="1002"/>
      <c r="AJ112" s="1003"/>
      <c r="AK112" s="1004">
        <v>121509950</v>
      </c>
      <c r="AL112" s="1002"/>
      <c r="AM112" s="1002"/>
      <c r="AN112" s="1002"/>
      <c r="AO112" s="1003"/>
      <c r="AP112" s="1005">
        <v>19.399999999999999</v>
      </c>
      <c r="AQ112" s="1006"/>
      <c r="AR112" s="1006"/>
      <c r="AS112" s="1006"/>
      <c r="AT112" s="1007"/>
      <c r="AU112" s="949"/>
      <c r="AV112" s="950"/>
      <c r="AW112" s="950"/>
      <c r="AX112" s="950"/>
      <c r="AY112" s="950"/>
      <c r="AZ112" s="998" t="s">
        <v>382</v>
      </c>
      <c r="BA112" s="999"/>
      <c r="BB112" s="999"/>
      <c r="BC112" s="999"/>
      <c r="BD112" s="999"/>
      <c r="BE112" s="999"/>
      <c r="BF112" s="999"/>
      <c r="BG112" s="999"/>
      <c r="BH112" s="999"/>
      <c r="BI112" s="999"/>
      <c r="BJ112" s="999"/>
      <c r="BK112" s="999"/>
      <c r="BL112" s="999"/>
      <c r="BM112" s="999"/>
      <c r="BN112" s="999"/>
      <c r="BO112" s="999"/>
      <c r="BP112" s="1000"/>
      <c r="BQ112" s="968">
        <v>48935684</v>
      </c>
      <c r="BR112" s="969"/>
      <c r="BS112" s="969"/>
      <c r="BT112" s="969"/>
      <c r="BU112" s="969"/>
      <c r="BV112" s="969">
        <v>45706750</v>
      </c>
      <c r="BW112" s="969"/>
      <c r="BX112" s="969"/>
      <c r="BY112" s="969"/>
      <c r="BZ112" s="969"/>
      <c r="CA112" s="969">
        <v>22754642</v>
      </c>
      <c r="CB112" s="969"/>
      <c r="CC112" s="969"/>
      <c r="CD112" s="969"/>
      <c r="CE112" s="969"/>
      <c r="CF112" s="963">
        <v>3.6</v>
      </c>
      <c r="CG112" s="964"/>
      <c r="CH112" s="964"/>
      <c r="CI112" s="964"/>
      <c r="CJ112" s="964"/>
      <c r="CK112" s="994"/>
      <c r="CL112" s="995"/>
      <c r="CM112" s="965" t="s">
        <v>383</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v>111738</v>
      </c>
      <c r="DH112" s="969"/>
      <c r="DI112" s="969"/>
      <c r="DJ112" s="969"/>
      <c r="DK112" s="969"/>
      <c r="DL112" s="969">
        <v>103308</v>
      </c>
      <c r="DM112" s="969"/>
      <c r="DN112" s="969"/>
      <c r="DO112" s="969"/>
      <c r="DP112" s="969"/>
      <c r="DQ112" s="969">
        <v>94878</v>
      </c>
      <c r="DR112" s="969"/>
      <c r="DS112" s="969"/>
      <c r="DT112" s="969"/>
      <c r="DU112" s="969"/>
      <c r="DV112" s="970">
        <v>0</v>
      </c>
      <c r="DW112" s="970"/>
      <c r="DX112" s="970"/>
      <c r="DY112" s="970"/>
      <c r="DZ112" s="971"/>
    </row>
    <row r="113" spans="1:130" s="191" customFormat="1" ht="26.25" customHeight="1">
      <c r="A113" s="1010"/>
      <c r="B113" s="1011"/>
      <c r="C113" s="999" t="s">
        <v>384</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1001">
        <v>2885172</v>
      </c>
      <c r="AB113" s="1002"/>
      <c r="AC113" s="1002"/>
      <c r="AD113" s="1002"/>
      <c r="AE113" s="1003"/>
      <c r="AF113" s="1004">
        <v>2741763</v>
      </c>
      <c r="AG113" s="1002"/>
      <c r="AH113" s="1002"/>
      <c r="AI113" s="1002"/>
      <c r="AJ113" s="1003"/>
      <c r="AK113" s="1004">
        <v>2118344</v>
      </c>
      <c r="AL113" s="1002"/>
      <c r="AM113" s="1002"/>
      <c r="AN113" s="1002"/>
      <c r="AO113" s="1003"/>
      <c r="AP113" s="1005">
        <v>0.3</v>
      </c>
      <c r="AQ113" s="1006"/>
      <c r="AR113" s="1006"/>
      <c r="AS113" s="1006"/>
      <c r="AT113" s="1007"/>
      <c r="AU113" s="949"/>
      <c r="AV113" s="950"/>
      <c r="AW113" s="950"/>
      <c r="AX113" s="950"/>
      <c r="AY113" s="950"/>
      <c r="AZ113" s="998" t="s">
        <v>385</v>
      </c>
      <c r="BA113" s="999"/>
      <c r="BB113" s="999"/>
      <c r="BC113" s="999"/>
      <c r="BD113" s="999"/>
      <c r="BE113" s="999"/>
      <c r="BF113" s="999"/>
      <c r="BG113" s="999"/>
      <c r="BH113" s="999"/>
      <c r="BI113" s="999"/>
      <c r="BJ113" s="999"/>
      <c r="BK113" s="999"/>
      <c r="BL113" s="999"/>
      <c r="BM113" s="999"/>
      <c r="BN113" s="999"/>
      <c r="BO113" s="999"/>
      <c r="BP113" s="1000"/>
      <c r="BQ113" s="968" t="s">
        <v>351</v>
      </c>
      <c r="BR113" s="969"/>
      <c r="BS113" s="969"/>
      <c r="BT113" s="969"/>
      <c r="BU113" s="969"/>
      <c r="BV113" s="969" t="s">
        <v>351</v>
      </c>
      <c r="BW113" s="969"/>
      <c r="BX113" s="969"/>
      <c r="BY113" s="969"/>
      <c r="BZ113" s="969"/>
      <c r="CA113" s="969" t="s">
        <v>351</v>
      </c>
      <c r="CB113" s="969"/>
      <c r="CC113" s="969"/>
      <c r="CD113" s="969"/>
      <c r="CE113" s="969"/>
      <c r="CF113" s="963" t="s">
        <v>351</v>
      </c>
      <c r="CG113" s="964"/>
      <c r="CH113" s="964"/>
      <c r="CI113" s="964"/>
      <c r="CJ113" s="964"/>
      <c r="CK113" s="994"/>
      <c r="CL113" s="995"/>
      <c r="CM113" s="965" t="s">
        <v>386</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968" t="s">
        <v>351</v>
      </c>
      <c r="DH113" s="969"/>
      <c r="DI113" s="969"/>
      <c r="DJ113" s="969"/>
      <c r="DK113" s="969"/>
      <c r="DL113" s="969" t="s">
        <v>351</v>
      </c>
      <c r="DM113" s="969"/>
      <c r="DN113" s="969"/>
      <c r="DO113" s="969"/>
      <c r="DP113" s="969"/>
      <c r="DQ113" s="969" t="s">
        <v>351</v>
      </c>
      <c r="DR113" s="969"/>
      <c r="DS113" s="969"/>
      <c r="DT113" s="969"/>
      <c r="DU113" s="969"/>
      <c r="DV113" s="970" t="s">
        <v>351</v>
      </c>
      <c r="DW113" s="970"/>
      <c r="DX113" s="970"/>
      <c r="DY113" s="970"/>
      <c r="DZ113" s="971"/>
    </row>
    <row r="114" spans="1:130" s="191" customFormat="1" ht="26.25" customHeight="1">
      <c r="A114" s="1010"/>
      <c r="B114" s="1011"/>
      <c r="C114" s="999" t="s">
        <v>387</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1" t="s">
        <v>351</v>
      </c>
      <c r="AB114" s="1002"/>
      <c r="AC114" s="1002"/>
      <c r="AD114" s="1002"/>
      <c r="AE114" s="1003"/>
      <c r="AF114" s="1004" t="s">
        <v>351</v>
      </c>
      <c r="AG114" s="1002"/>
      <c r="AH114" s="1002"/>
      <c r="AI114" s="1002"/>
      <c r="AJ114" s="1003"/>
      <c r="AK114" s="1004" t="s">
        <v>351</v>
      </c>
      <c r="AL114" s="1002"/>
      <c r="AM114" s="1002"/>
      <c r="AN114" s="1002"/>
      <c r="AO114" s="1003"/>
      <c r="AP114" s="1005" t="s">
        <v>351</v>
      </c>
      <c r="AQ114" s="1006"/>
      <c r="AR114" s="1006"/>
      <c r="AS114" s="1006"/>
      <c r="AT114" s="1007"/>
      <c r="AU114" s="949"/>
      <c r="AV114" s="950"/>
      <c r="AW114" s="950"/>
      <c r="AX114" s="950"/>
      <c r="AY114" s="950"/>
      <c r="AZ114" s="998" t="s">
        <v>388</v>
      </c>
      <c r="BA114" s="999"/>
      <c r="BB114" s="999"/>
      <c r="BC114" s="999"/>
      <c r="BD114" s="999"/>
      <c r="BE114" s="999"/>
      <c r="BF114" s="999"/>
      <c r="BG114" s="999"/>
      <c r="BH114" s="999"/>
      <c r="BI114" s="999"/>
      <c r="BJ114" s="999"/>
      <c r="BK114" s="999"/>
      <c r="BL114" s="999"/>
      <c r="BM114" s="999"/>
      <c r="BN114" s="999"/>
      <c r="BO114" s="999"/>
      <c r="BP114" s="1000"/>
      <c r="BQ114" s="968">
        <v>315371769</v>
      </c>
      <c r="BR114" s="969"/>
      <c r="BS114" s="969"/>
      <c r="BT114" s="969"/>
      <c r="BU114" s="969"/>
      <c r="BV114" s="969">
        <v>313696868</v>
      </c>
      <c r="BW114" s="969"/>
      <c r="BX114" s="969"/>
      <c r="BY114" s="969"/>
      <c r="BZ114" s="969"/>
      <c r="CA114" s="969">
        <v>311949147</v>
      </c>
      <c r="CB114" s="969"/>
      <c r="CC114" s="969"/>
      <c r="CD114" s="969"/>
      <c r="CE114" s="969"/>
      <c r="CF114" s="963">
        <v>49.9</v>
      </c>
      <c r="CG114" s="964"/>
      <c r="CH114" s="964"/>
      <c r="CI114" s="964"/>
      <c r="CJ114" s="964"/>
      <c r="CK114" s="994"/>
      <c r="CL114" s="995"/>
      <c r="CM114" s="965" t="s">
        <v>389</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968" t="s">
        <v>351</v>
      </c>
      <c r="DH114" s="969"/>
      <c r="DI114" s="969"/>
      <c r="DJ114" s="969"/>
      <c r="DK114" s="969"/>
      <c r="DL114" s="969" t="s">
        <v>351</v>
      </c>
      <c r="DM114" s="969"/>
      <c r="DN114" s="969"/>
      <c r="DO114" s="969"/>
      <c r="DP114" s="969"/>
      <c r="DQ114" s="969" t="s">
        <v>351</v>
      </c>
      <c r="DR114" s="969"/>
      <c r="DS114" s="969"/>
      <c r="DT114" s="969"/>
      <c r="DU114" s="969"/>
      <c r="DV114" s="970" t="s">
        <v>351</v>
      </c>
      <c r="DW114" s="970"/>
      <c r="DX114" s="970"/>
      <c r="DY114" s="970"/>
      <c r="DZ114" s="971"/>
    </row>
    <row r="115" spans="1:130" s="191" customFormat="1" ht="26.25" customHeight="1">
      <c r="A115" s="1010"/>
      <c r="B115" s="1011"/>
      <c r="C115" s="999" t="s">
        <v>390</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1001">
        <v>1833359</v>
      </c>
      <c r="AB115" s="1002"/>
      <c r="AC115" s="1002"/>
      <c r="AD115" s="1002"/>
      <c r="AE115" s="1003"/>
      <c r="AF115" s="1004">
        <v>1662452</v>
      </c>
      <c r="AG115" s="1002"/>
      <c r="AH115" s="1002"/>
      <c r="AI115" s="1002"/>
      <c r="AJ115" s="1003"/>
      <c r="AK115" s="1004">
        <v>1377402</v>
      </c>
      <c r="AL115" s="1002"/>
      <c r="AM115" s="1002"/>
      <c r="AN115" s="1002"/>
      <c r="AO115" s="1003"/>
      <c r="AP115" s="1005">
        <v>0.2</v>
      </c>
      <c r="AQ115" s="1006"/>
      <c r="AR115" s="1006"/>
      <c r="AS115" s="1006"/>
      <c r="AT115" s="1007"/>
      <c r="AU115" s="949"/>
      <c r="AV115" s="950"/>
      <c r="AW115" s="950"/>
      <c r="AX115" s="950"/>
      <c r="AY115" s="950"/>
      <c r="AZ115" s="998" t="s">
        <v>391</v>
      </c>
      <c r="BA115" s="999"/>
      <c r="BB115" s="999"/>
      <c r="BC115" s="999"/>
      <c r="BD115" s="999"/>
      <c r="BE115" s="999"/>
      <c r="BF115" s="999"/>
      <c r="BG115" s="999"/>
      <c r="BH115" s="999"/>
      <c r="BI115" s="999"/>
      <c r="BJ115" s="999"/>
      <c r="BK115" s="999"/>
      <c r="BL115" s="999"/>
      <c r="BM115" s="999"/>
      <c r="BN115" s="999"/>
      <c r="BO115" s="999"/>
      <c r="BP115" s="1000"/>
      <c r="BQ115" s="968">
        <v>1523358</v>
      </c>
      <c r="BR115" s="969"/>
      <c r="BS115" s="969"/>
      <c r="BT115" s="969"/>
      <c r="BU115" s="969"/>
      <c r="BV115" s="969">
        <v>1739940</v>
      </c>
      <c r="BW115" s="969"/>
      <c r="BX115" s="969"/>
      <c r="BY115" s="969"/>
      <c r="BZ115" s="969"/>
      <c r="CA115" s="969">
        <v>1622634</v>
      </c>
      <c r="CB115" s="969"/>
      <c r="CC115" s="969"/>
      <c r="CD115" s="969"/>
      <c r="CE115" s="969"/>
      <c r="CF115" s="963">
        <v>0.3</v>
      </c>
      <c r="CG115" s="964"/>
      <c r="CH115" s="964"/>
      <c r="CI115" s="964"/>
      <c r="CJ115" s="964"/>
      <c r="CK115" s="994"/>
      <c r="CL115" s="995"/>
      <c r="CM115" s="998" t="s">
        <v>392</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968">
        <v>1622566</v>
      </c>
      <c r="DH115" s="969"/>
      <c r="DI115" s="969"/>
      <c r="DJ115" s="969"/>
      <c r="DK115" s="969"/>
      <c r="DL115" s="969">
        <v>1133812</v>
      </c>
      <c r="DM115" s="969"/>
      <c r="DN115" s="969"/>
      <c r="DO115" s="969"/>
      <c r="DP115" s="969"/>
      <c r="DQ115" s="969">
        <v>1791601</v>
      </c>
      <c r="DR115" s="969"/>
      <c r="DS115" s="969"/>
      <c r="DT115" s="969"/>
      <c r="DU115" s="969"/>
      <c r="DV115" s="970">
        <v>0.3</v>
      </c>
      <c r="DW115" s="970"/>
      <c r="DX115" s="970"/>
      <c r="DY115" s="970"/>
      <c r="DZ115" s="971"/>
    </row>
    <row r="116" spans="1:130" s="191" customFormat="1" ht="26.25" customHeight="1">
      <c r="A116" s="1012"/>
      <c r="B116" s="1013"/>
      <c r="C116" s="1014" t="s">
        <v>393</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1" t="s">
        <v>351</v>
      </c>
      <c r="AB116" s="1002"/>
      <c r="AC116" s="1002"/>
      <c r="AD116" s="1002"/>
      <c r="AE116" s="1003"/>
      <c r="AF116" s="1004" t="s">
        <v>351</v>
      </c>
      <c r="AG116" s="1002"/>
      <c r="AH116" s="1002"/>
      <c r="AI116" s="1002"/>
      <c r="AJ116" s="1003"/>
      <c r="AK116" s="1004" t="s">
        <v>351</v>
      </c>
      <c r="AL116" s="1002"/>
      <c r="AM116" s="1002"/>
      <c r="AN116" s="1002"/>
      <c r="AO116" s="1003"/>
      <c r="AP116" s="1005" t="s">
        <v>351</v>
      </c>
      <c r="AQ116" s="1006"/>
      <c r="AR116" s="1006"/>
      <c r="AS116" s="1006"/>
      <c r="AT116" s="1007"/>
      <c r="AU116" s="949"/>
      <c r="AV116" s="950"/>
      <c r="AW116" s="950"/>
      <c r="AX116" s="950"/>
      <c r="AY116" s="950"/>
      <c r="AZ116" s="1016" t="s">
        <v>394</v>
      </c>
      <c r="BA116" s="1017"/>
      <c r="BB116" s="1017"/>
      <c r="BC116" s="1017"/>
      <c r="BD116" s="1017"/>
      <c r="BE116" s="1017"/>
      <c r="BF116" s="1017"/>
      <c r="BG116" s="1017"/>
      <c r="BH116" s="1017"/>
      <c r="BI116" s="1017"/>
      <c r="BJ116" s="1017"/>
      <c r="BK116" s="1017"/>
      <c r="BL116" s="1017"/>
      <c r="BM116" s="1017"/>
      <c r="BN116" s="1017"/>
      <c r="BO116" s="1017"/>
      <c r="BP116" s="1018"/>
      <c r="BQ116" s="968" t="s">
        <v>351</v>
      </c>
      <c r="BR116" s="969"/>
      <c r="BS116" s="969"/>
      <c r="BT116" s="969"/>
      <c r="BU116" s="969"/>
      <c r="BV116" s="969" t="s">
        <v>351</v>
      </c>
      <c r="BW116" s="969"/>
      <c r="BX116" s="969"/>
      <c r="BY116" s="969"/>
      <c r="BZ116" s="969"/>
      <c r="CA116" s="969" t="s">
        <v>351</v>
      </c>
      <c r="CB116" s="969"/>
      <c r="CC116" s="969"/>
      <c r="CD116" s="969"/>
      <c r="CE116" s="969"/>
      <c r="CF116" s="963" t="s">
        <v>351</v>
      </c>
      <c r="CG116" s="964"/>
      <c r="CH116" s="964"/>
      <c r="CI116" s="964"/>
      <c r="CJ116" s="964"/>
      <c r="CK116" s="994"/>
      <c r="CL116" s="995"/>
      <c r="CM116" s="965" t="s">
        <v>395</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968" t="s">
        <v>351</v>
      </c>
      <c r="DH116" s="969"/>
      <c r="DI116" s="969"/>
      <c r="DJ116" s="969"/>
      <c r="DK116" s="969"/>
      <c r="DL116" s="969" t="s">
        <v>351</v>
      </c>
      <c r="DM116" s="969"/>
      <c r="DN116" s="969"/>
      <c r="DO116" s="969"/>
      <c r="DP116" s="969"/>
      <c r="DQ116" s="969" t="s">
        <v>351</v>
      </c>
      <c r="DR116" s="969"/>
      <c r="DS116" s="969"/>
      <c r="DT116" s="969"/>
      <c r="DU116" s="969"/>
      <c r="DV116" s="970" t="s">
        <v>351</v>
      </c>
      <c r="DW116" s="970"/>
      <c r="DX116" s="970"/>
      <c r="DY116" s="970"/>
      <c r="DZ116" s="971"/>
    </row>
    <row r="117" spans="1:130" s="191" customFormat="1" ht="26.25" customHeight="1">
      <c r="A117" s="953" t="s">
        <v>139</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4" t="s">
        <v>396</v>
      </c>
      <c r="Z117" s="935"/>
      <c r="AA117" s="1025">
        <v>212343880</v>
      </c>
      <c r="AB117" s="1026"/>
      <c r="AC117" s="1026"/>
      <c r="AD117" s="1026"/>
      <c r="AE117" s="1027"/>
      <c r="AF117" s="1028">
        <v>212747742</v>
      </c>
      <c r="AG117" s="1026"/>
      <c r="AH117" s="1026"/>
      <c r="AI117" s="1026"/>
      <c r="AJ117" s="1027"/>
      <c r="AK117" s="1028">
        <v>212750781</v>
      </c>
      <c r="AL117" s="1026"/>
      <c r="AM117" s="1026"/>
      <c r="AN117" s="1026"/>
      <c r="AO117" s="1027"/>
      <c r="AP117" s="1029"/>
      <c r="AQ117" s="1030"/>
      <c r="AR117" s="1030"/>
      <c r="AS117" s="1030"/>
      <c r="AT117" s="1031"/>
      <c r="AU117" s="949"/>
      <c r="AV117" s="950"/>
      <c r="AW117" s="950"/>
      <c r="AX117" s="950"/>
      <c r="AY117" s="950"/>
      <c r="AZ117" s="998" t="s">
        <v>397</v>
      </c>
      <c r="BA117" s="999"/>
      <c r="BB117" s="999"/>
      <c r="BC117" s="999"/>
      <c r="BD117" s="999"/>
      <c r="BE117" s="999"/>
      <c r="BF117" s="999"/>
      <c r="BG117" s="999"/>
      <c r="BH117" s="999"/>
      <c r="BI117" s="999"/>
      <c r="BJ117" s="999"/>
      <c r="BK117" s="999"/>
      <c r="BL117" s="999"/>
      <c r="BM117" s="999"/>
      <c r="BN117" s="999"/>
      <c r="BO117" s="999"/>
      <c r="BP117" s="1000"/>
      <c r="BQ117" s="968" t="s">
        <v>102</v>
      </c>
      <c r="BR117" s="969"/>
      <c r="BS117" s="969"/>
      <c r="BT117" s="969"/>
      <c r="BU117" s="969"/>
      <c r="BV117" s="969" t="s">
        <v>102</v>
      </c>
      <c r="BW117" s="969"/>
      <c r="BX117" s="969"/>
      <c r="BY117" s="969"/>
      <c r="BZ117" s="969"/>
      <c r="CA117" s="969" t="s">
        <v>102</v>
      </c>
      <c r="CB117" s="969"/>
      <c r="CC117" s="969"/>
      <c r="CD117" s="969"/>
      <c r="CE117" s="969"/>
      <c r="CF117" s="963" t="s">
        <v>102</v>
      </c>
      <c r="CG117" s="964"/>
      <c r="CH117" s="964"/>
      <c r="CI117" s="964"/>
      <c r="CJ117" s="964"/>
      <c r="CK117" s="994"/>
      <c r="CL117" s="995"/>
      <c r="CM117" s="965" t="s">
        <v>398</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968" t="s">
        <v>102</v>
      </c>
      <c r="DH117" s="969"/>
      <c r="DI117" s="969"/>
      <c r="DJ117" s="969"/>
      <c r="DK117" s="969"/>
      <c r="DL117" s="969" t="s">
        <v>102</v>
      </c>
      <c r="DM117" s="969"/>
      <c r="DN117" s="969"/>
      <c r="DO117" s="969"/>
      <c r="DP117" s="969"/>
      <c r="DQ117" s="969" t="s">
        <v>102</v>
      </c>
      <c r="DR117" s="969"/>
      <c r="DS117" s="969"/>
      <c r="DT117" s="969"/>
      <c r="DU117" s="969"/>
      <c r="DV117" s="970" t="s">
        <v>102</v>
      </c>
      <c r="DW117" s="970"/>
      <c r="DX117" s="970"/>
      <c r="DY117" s="970"/>
      <c r="DZ117" s="971"/>
    </row>
    <row r="118" spans="1:130" s="191" customFormat="1" ht="26.25" customHeight="1">
      <c r="A118" s="953" t="s">
        <v>372</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370</v>
      </c>
      <c r="AB118" s="934"/>
      <c r="AC118" s="934"/>
      <c r="AD118" s="934"/>
      <c r="AE118" s="935"/>
      <c r="AF118" s="933" t="s">
        <v>277</v>
      </c>
      <c r="AG118" s="934"/>
      <c r="AH118" s="934"/>
      <c r="AI118" s="934"/>
      <c r="AJ118" s="935"/>
      <c r="AK118" s="933" t="s">
        <v>276</v>
      </c>
      <c r="AL118" s="934"/>
      <c r="AM118" s="934"/>
      <c r="AN118" s="934"/>
      <c r="AO118" s="935"/>
      <c r="AP118" s="1020" t="s">
        <v>371</v>
      </c>
      <c r="AQ118" s="1021"/>
      <c r="AR118" s="1021"/>
      <c r="AS118" s="1021"/>
      <c r="AT118" s="1022"/>
      <c r="AU118" s="949"/>
      <c r="AV118" s="950"/>
      <c r="AW118" s="950"/>
      <c r="AX118" s="950"/>
      <c r="AY118" s="950"/>
      <c r="AZ118" s="1023" t="s">
        <v>399</v>
      </c>
      <c r="BA118" s="1014"/>
      <c r="BB118" s="1014"/>
      <c r="BC118" s="1014"/>
      <c r="BD118" s="1014"/>
      <c r="BE118" s="1014"/>
      <c r="BF118" s="1014"/>
      <c r="BG118" s="1014"/>
      <c r="BH118" s="1014"/>
      <c r="BI118" s="1014"/>
      <c r="BJ118" s="1014"/>
      <c r="BK118" s="1014"/>
      <c r="BL118" s="1014"/>
      <c r="BM118" s="1014"/>
      <c r="BN118" s="1014"/>
      <c r="BO118" s="1014"/>
      <c r="BP118" s="1015"/>
      <c r="BQ118" s="1040" t="s">
        <v>102</v>
      </c>
      <c r="BR118" s="1041"/>
      <c r="BS118" s="1041"/>
      <c r="BT118" s="1041"/>
      <c r="BU118" s="1041"/>
      <c r="BV118" s="1041" t="s">
        <v>102</v>
      </c>
      <c r="BW118" s="1041"/>
      <c r="BX118" s="1041"/>
      <c r="BY118" s="1041"/>
      <c r="BZ118" s="1041"/>
      <c r="CA118" s="1041" t="s">
        <v>102</v>
      </c>
      <c r="CB118" s="1041"/>
      <c r="CC118" s="1041"/>
      <c r="CD118" s="1041"/>
      <c r="CE118" s="1041"/>
      <c r="CF118" s="963" t="s">
        <v>102</v>
      </c>
      <c r="CG118" s="964"/>
      <c r="CH118" s="964"/>
      <c r="CI118" s="964"/>
      <c r="CJ118" s="964"/>
      <c r="CK118" s="994"/>
      <c r="CL118" s="995"/>
      <c r="CM118" s="965" t="s">
        <v>400</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968" t="s">
        <v>102</v>
      </c>
      <c r="DH118" s="969"/>
      <c r="DI118" s="969"/>
      <c r="DJ118" s="969"/>
      <c r="DK118" s="969"/>
      <c r="DL118" s="969" t="s">
        <v>102</v>
      </c>
      <c r="DM118" s="969"/>
      <c r="DN118" s="969"/>
      <c r="DO118" s="969"/>
      <c r="DP118" s="969"/>
      <c r="DQ118" s="969" t="s">
        <v>102</v>
      </c>
      <c r="DR118" s="969"/>
      <c r="DS118" s="969"/>
      <c r="DT118" s="969"/>
      <c r="DU118" s="969"/>
      <c r="DV118" s="970" t="s">
        <v>102</v>
      </c>
      <c r="DW118" s="970"/>
      <c r="DX118" s="970"/>
      <c r="DY118" s="970"/>
      <c r="DZ118" s="971"/>
    </row>
    <row r="119" spans="1:130" s="191" customFormat="1" ht="26.25" customHeight="1">
      <c r="A119" s="1105" t="s">
        <v>375</v>
      </c>
      <c r="B119" s="993"/>
      <c r="C119" s="972" t="s">
        <v>376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0">
        <v>715805</v>
      </c>
      <c r="AB119" s="941"/>
      <c r="AC119" s="941"/>
      <c r="AD119" s="941"/>
      <c r="AE119" s="942"/>
      <c r="AF119" s="943">
        <v>716401</v>
      </c>
      <c r="AG119" s="941"/>
      <c r="AH119" s="941"/>
      <c r="AI119" s="941"/>
      <c r="AJ119" s="942"/>
      <c r="AK119" s="943">
        <v>704527</v>
      </c>
      <c r="AL119" s="941"/>
      <c r="AM119" s="941"/>
      <c r="AN119" s="941"/>
      <c r="AO119" s="942"/>
      <c r="AP119" s="944">
        <v>0.1</v>
      </c>
      <c r="AQ119" s="945"/>
      <c r="AR119" s="945"/>
      <c r="AS119" s="945"/>
      <c r="AT119" s="946"/>
      <c r="AU119" s="951"/>
      <c r="AV119" s="952"/>
      <c r="AW119" s="952"/>
      <c r="AX119" s="952"/>
      <c r="AY119" s="952"/>
      <c r="AZ119" s="222" t="s">
        <v>139</v>
      </c>
      <c r="BA119" s="222"/>
      <c r="BB119" s="222"/>
      <c r="BC119" s="222"/>
      <c r="BD119" s="222"/>
      <c r="BE119" s="222"/>
      <c r="BF119" s="222"/>
      <c r="BG119" s="222"/>
      <c r="BH119" s="222"/>
      <c r="BI119" s="222"/>
      <c r="BJ119" s="222"/>
      <c r="BK119" s="222"/>
      <c r="BL119" s="222"/>
      <c r="BM119" s="222"/>
      <c r="BN119" s="222"/>
      <c r="BO119" s="1024" t="s">
        <v>401</v>
      </c>
      <c r="BP119" s="1048"/>
      <c r="BQ119" s="1040">
        <v>3501140408</v>
      </c>
      <c r="BR119" s="1041"/>
      <c r="BS119" s="1041"/>
      <c r="BT119" s="1041"/>
      <c r="BU119" s="1041"/>
      <c r="BV119" s="1041">
        <v>3514431318</v>
      </c>
      <c r="BW119" s="1041"/>
      <c r="BX119" s="1041"/>
      <c r="BY119" s="1041"/>
      <c r="BZ119" s="1041"/>
      <c r="CA119" s="1041">
        <v>3520485287</v>
      </c>
      <c r="CB119" s="1041"/>
      <c r="CC119" s="1041"/>
      <c r="CD119" s="1041"/>
      <c r="CE119" s="1041"/>
      <c r="CF119" s="1042"/>
      <c r="CG119" s="1043"/>
      <c r="CH119" s="1043"/>
      <c r="CI119" s="1043"/>
      <c r="CJ119" s="1044"/>
      <c r="CK119" s="996"/>
      <c r="CL119" s="997"/>
      <c r="CM119" s="1045" t="s">
        <v>402</v>
      </c>
      <c r="CN119" s="1046"/>
      <c r="CO119" s="1046"/>
      <c r="CP119" s="1046"/>
      <c r="CQ119" s="1046"/>
      <c r="CR119" s="1046"/>
      <c r="CS119" s="1046"/>
      <c r="CT119" s="1046"/>
      <c r="CU119" s="1046"/>
      <c r="CV119" s="1046"/>
      <c r="CW119" s="1046"/>
      <c r="CX119" s="1046"/>
      <c r="CY119" s="1046"/>
      <c r="CZ119" s="1046"/>
      <c r="DA119" s="1046"/>
      <c r="DB119" s="1046"/>
      <c r="DC119" s="1046"/>
      <c r="DD119" s="1046"/>
      <c r="DE119" s="1046"/>
      <c r="DF119" s="1047"/>
      <c r="DG119" s="968">
        <v>2076734</v>
      </c>
      <c r="DH119" s="969"/>
      <c r="DI119" s="969"/>
      <c r="DJ119" s="969"/>
      <c r="DK119" s="969"/>
      <c r="DL119" s="969">
        <v>1299530</v>
      </c>
      <c r="DM119" s="969"/>
      <c r="DN119" s="969"/>
      <c r="DO119" s="969"/>
      <c r="DP119" s="969"/>
      <c r="DQ119" s="969">
        <v>490879</v>
      </c>
      <c r="DR119" s="969"/>
      <c r="DS119" s="969"/>
      <c r="DT119" s="969"/>
      <c r="DU119" s="969"/>
      <c r="DV119" s="970">
        <v>0.1</v>
      </c>
      <c r="DW119" s="970"/>
      <c r="DX119" s="970"/>
      <c r="DY119" s="970"/>
      <c r="DZ119" s="971"/>
    </row>
    <row r="120" spans="1:130" s="191" customFormat="1" ht="26.25" customHeight="1">
      <c r="A120" s="1106"/>
      <c r="B120" s="995"/>
      <c r="C120" s="965" t="s">
        <v>379</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1" t="s">
        <v>102</v>
      </c>
      <c r="AB120" s="1002"/>
      <c r="AC120" s="1002"/>
      <c r="AD120" s="1002"/>
      <c r="AE120" s="1003"/>
      <c r="AF120" s="1004" t="s">
        <v>102</v>
      </c>
      <c r="AG120" s="1002"/>
      <c r="AH120" s="1002"/>
      <c r="AI120" s="1002"/>
      <c r="AJ120" s="1003"/>
      <c r="AK120" s="1004" t="s">
        <v>102</v>
      </c>
      <c r="AL120" s="1002"/>
      <c r="AM120" s="1002"/>
      <c r="AN120" s="1002"/>
      <c r="AO120" s="1003"/>
      <c r="AP120" s="1005" t="s">
        <v>102</v>
      </c>
      <c r="AQ120" s="1006"/>
      <c r="AR120" s="1006"/>
      <c r="AS120" s="1006"/>
      <c r="AT120" s="1007"/>
      <c r="AU120" s="1032" t="s">
        <v>403</v>
      </c>
      <c r="AV120" s="1033"/>
      <c r="AW120" s="1033"/>
      <c r="AX120" s="1033"/>
      <c r="AY120" s="1034"/>
      <c r="AZ120" s="989" t="s">
        <v>404</v>
      </c>
      <c r="BA120" s="938"/>
      <c r="BB120" s="938"/>
      <c r="BC120" s="938"/>
      <c r="BD120" s="938"/>
      <c r="BE120" s="938"/>
      <c r="BF120" s="938"/>
      <c r="BG120" s="938"/>
      <c r="BH120" s="938"/>
      <c r="BI120" s="938"/>
      <c r="BJ120" s="938"/>
      <c r="BK120" s="938"/>
      <c r="BL120" s="938"/>
      <c r="BM120" s="938"/>
      <c r="BN120" s="938"/>
      <c r="BO120" s="938"/>
      <c r="BP120" s="939"/>
      <c r="BQ120" s="975">
        <v>503884384</v>
      </c>
      <c r="BR120" s="976"/>
      <c r="BS120" s="976"/>
      <c r="BT120" s="976"/>
      <c r="BU120" s="976"/>
      <c r="BV120" s="976">
        <v>514057990</v>
      </c>
      <c r="BW120" s="976"/>
      <c r="BX120" s="976"/>
      <c r="BY120" s="976"/>
      <c r="BZ120" s="976"/>
      <c r="CA120" s="976">
        <v>522646575</v>
      </c>
      <c r="CB120" s="976"/>
      <c r="CC120" s="976"/>
      <c r="CD120" s="976"/>
      <c r="CE120" s="976"/>
      <c r="CF120" s="990">
        <v>83.6</v>
      </c>
      <c r="CG120" s="991"/>
      <c r="CH120" s="991"/>
      <c r="CI120" s="991"/>
      <c r="CJ120" s="991"/>
      <c r="CK120" s="1049" t="s">
        <v>405</v>
      </c>
      <c r="CL120" s="1050"/>
      <c r="CM120" s="1050"/>
      <c r="CN120" s="1050"/>
      <c r="CO120" s="1051"/>
      <c r="CP120" s="1057" t="s">
        <v>346</v>
      </c>
      <c r="CQ120" s="1058"/>
      <c r="CR120" s="1058"/>
      <c r="CS120" s="1058"/>
      <c r="CT120" s="1058"/>
      <c r="CU120" s="1058"/>
      <c r="CV120" s="1058"/>
      <c r="CW120" s="1058"/>
      <c r="CX120" s="1058"/>
      <c r="CY120" s="1058"/>
      <c r="CZ120" s="1058"/>
      <c r="DA120" s="1058"/>
      <c r="DB120" s="1058"/>
      <c r="DC120" s="1058"/>
      <c r="DD120" s="1058"/>
      <c r="DE120" s="1058"/>
      <c r="DF120" s="1059"/>
      <c r="DG120" s="975">
        <v>25527617</v>
      </c>
      <c r="DH120" s="976"/>
      <c r="DI120" s="976"/>
      <c r="DJ120" s="976"/>
      <c r="DK120" s="976"/>
      <c r="DL120" s="976">
        <v>25891192</v>
      </c>
      <c r="DM120" s="976"/>
      <c r="DN120" s="976"/>
      <c r="DO120" s="976"/>
      <c r="DP120" s="976"/>
      <c r="DQ120" s="976">
        <v>12235040</v>
      </c>
      <c r="DR120" s="976"/>
      <c r="DS120" s="976"/>
      <c r="DT120" s="976"/>
      <c r="DU120" s="976"/>
      <c r="DV120" s="977">
        <v>2</v>
      </c>
      <c r="DW120" s="977"/>
      <c r="DX120" s="977"/>
      <c r="DY120" s="977"/>
      <c r="DZ120" s="978"/>
    </row>
    <row r="121" spans="1:130" s="191" customFormat="1" ht="26.25" customHeight="1">
      <c r="A121" s="1106"/>
      <c r="B121" s="995"/>
      <c r="C121" s="1016" t="s">
        <v>406</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1">
        <v>628</v>
      </c>
      <c r="AB121" s="1002"/>
      <c r="AC121" s="1002"/>
      <c r="AD121" s="1002"/>
      <c r="AE121" s="1003"/>
      <c r="AF121" s="1004">
        <v>628</v>
      </c>
      <c r="AG121" s="1002"/>
      <c r="AH121" s="1002"/>
      <c r="AI121" s="1002"/>
      <c r="AJ121" s="1003"/>
      <c r="AK121" s="1004">
        <v>628</v>
      </c>
      <c r="AL121" s="1002"/>
      <c r="AM121" s="1002"/>
      <c r="AN121" s="1002"/>
      <c r="AO121" s="1003"/>
      <c r="AP121" s="1005">
        <v>0</v>
      </c>
      <c r="AQ121" s="1006"/>
      <c r="AR121" s="1006"/>
      <c r="AS121" s="1006"/>
      <c r="AT121" s="1007"/>
      <c r="AU121" s="1035"/>
      <c r="AV121" s="1036"/>
      <c r="AW121" s="1036"/>
      <c r="AX121" s="1036"/>
      <c r="AY121" s="1037"/>
      <c r="AZ121" s="998" t="s">
        <v>407</v>
      </c>
      <c r="BA121" s="999"/>
      <c r="BB121" s="999"/>
      <c r="BC121" s="999"/>
      <c r="BD121" s="999"/>
      <c r="BE121" s="999"/>
      <c r="BF121" s="999"/>
      <c r="BG121" s="999"/>
      <c r="BH121" s="999"/>
      <c r="BI121" s="999"/>
      <c r="BJ121" s="999"/>
      <c r="BK121" s="999"/>
      <c r="BL121" s="999"/>
      <c r="BM121" s="999"/>
      <c r="BN121" s="999"/>
      <c r="BO121" s="999"/>
      <c r="BP121" s="1000"/>
      <c r="BQ121" s="968">
        <v>54931966</v>
      </c>
      <c r="BR121" s="969"/>
      <c r="BS121" s="969"/>
      <c r="BT121" s="969"/>
      <c r="BU121" s="969"/>
      <c r="BV121" s="969">
        <v>52979147</v>
      </c>
      <c r="BW121" s="969"/>
      <c r="BX121" s="969"/>
      <c r="BY121" s="969"/>
      <c r="BZ121" s="969"/>
      <c r="CA121" s="969">
        <v>49653449</v>
      </c>
      <c r="CB121" s="969"/>
      <c r="CC121" s="969"/>
      <c r="CD121" s="969"/>
      <c r="CE121" s="969"/>
      <c r="CF121" s="963">
        <v>7.9</v>
      </c>
      <c r="CG121" s="964"/>
      <c r="CH121" s="964"/>
      <c r="CI121" s="964"/>
      <c r="CJ121" s="964"/>
      <c r="CK121" s="1052"/>
      <c r="CL121" s="1053"/>
      <c r="CM121" s="1053"/>
      <c r="CN121" s="1053"/>
      <c r="CO121" s="1054"/>
      <c r="CP121" s="1062" t="s">
        <v>347</v>
      </c>
      <c r="CQ121" s="1063"/>
      <c r="CR121" s="1063"/>
      <c r="CS121" s="1063"/>
      <c r="CT121" s="1063"/>
      <c r="CU121" s="1063"/>
      <c r="CV121" s="1063"/>
      <c r="CW121" s="1063"/>
      <c r="CX121" s="1063"/>
      <c r="CY121" s="1063"/>
      <c r="CZ121" s="1063"/>
      <c r="DA121" s="1063"/>
      <c r="DB121" s="1063"/>
      <c r="DC121" s="1063"/>
      <c r="DD121" s="1063"/>
      <c r="DE121" s="1063"/>
      <c r="DF121" s="1064"/>
      <c r="DG121" s="968">
        <v>20889636</v>
      </c>
      <c r="DH121" s="969"/>
      <c r="DI121" s="969"/>
      <c r="DJ121" s="969"/>
      <c r="DK121" s="969"/>
      <c r="DL121" s="969">
        <v>17427821</v>
      </c>
      <c r="DM121" s="969"/>
      <c r="DN121" s="969"/>
      <c r="DO121" s="969"/>
      <c r="DP121" s="969"/>
      <c r="DQ121" s="969">
        <v>7713176</v>
      </c>
      <c r="DR121" s="969"/>
      <c r="DS121" s="969"/>
      <c r="DT121" s="969"/>
      <c r="DU121" s="969"/>
      <c r="DV121" s="970">
        <v>1.2</v>
      </c>
      <c r="DW121" s="970"/>
      <c r="DX121" s="970"/>
      <c r="DY121" s="970"/>
      <c r="DZ121" s="971"/>
    </row>
    <row r="122" spans="1:130" s="191" customFormat="1" ht="26.25" customHeight="1">
      <c r="A122" s="1106"/>
      <c r="B122" s="995"/>
      <c r="C122" s="965" t="s">
        <v>389</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1" t="s">
        <v>102</v>
      </c>
      <c r="AB122" s="1002"/>
      <c r="AC122" s="1002"/>
      <c r="AD122" s="1002"/>
      <c r="AE122" s="1003"/>
      <c r="AF122" s="1004" t="s">
        <v>102</v>
      </c>
      <c r="AG122" s="1002"/>
      <c r="AH122" s="1002"/>
      <c r="AI122" s="1002"/>
      <c r="AJ122" s="1003"/>
      <c r="AK122" s="1004" t="s">
        <v>102</v>
      </c>
      <c r="AL122" s="1002"/>
      <c r="AM122" s="1002"/>
      <c r="AN122" s="1002"/>
      <c r="AO122" s="1003"/>
      <c r="AP122" s="1005" t="s">
        <v>102</v>
      </c>
      <c r="AQ122" s="1006"/>
      <c r="AR122" s="1006"/>
      <c r="AS122" s="1006"/>
      <c r="AT122" s="1007"/>
      <c r="AU122" s="1035"/>
      <c r="AV122" s="1036"/>
      <c r="AW122" s="1036"/>
      <c r="AX122" s="1036"/>
      <c r="AY122" s="1037"/>
      <c r="AZ122" s="1023" t="s">
        <v>408</v>
      </c>
      <c r="BA122" s="1014"/>
      <c r="BB122" s="1014"/>
      <c r="BC122" s="1014"/>
      <c r="BD122" s="1014"/>
      <c r="BE122" s="1014"/>
      <c r="BF122" s="1014"/>
      <c r="BG122" s="1014"/>
      <c r="BH122" s="1014"/>
      <c r="BI122" s="1014"/>
      <c r="BJ122" s="1014"/>
      <c r="BK122" s="1014"/>
      <c r="BL122" s="1014"/>
      <c r="BM122" s="1014"/>
      <c r="BN122" s="1014"/>
      <c r="BO122" s="1014"/>
      <c r="BP122" s="1015"/>
      <c r="BQ122" s="1040">
        <v>1541038486</v>
      </c>
      <c r="BR122" s="1041"/>
      <c r="BS122" s="1041"/>
      <c r="BT122" s="1041"/>
      <c r="BU122" s="1041"/>
      <c r="BV122" s="1041">
        <v>1534374835</v>
      </c>
      <c r="BW122" s="1041"/>
      <c r="BX122" s="1041"/>
      <c r="BY122" s="1041"/>
      <c r="BZ122" s="1041"/>
      <c r="CA122" s="1041">
        <v>1521798160</v>
      </c>
      <c r="CB122" s="1041"/>
      <c r="CC122" s="1041"/>
      <c r="CD122" s="1041"/>
      <c r="CE122" s="1041"/>
      <c r="CF122" s="1060">
        <v>243.3</v>
      </c>
      <c r="CG122" s="1061"/>
      <c r="CH122" s="1061"/>
      <c r="CI122" s="1061"/>
      <c r="CJ122" s="1061"/>
      <c r="CK122" s="1052"/>
      <c r="CL122" s="1053"/>
      <c r="CM122" s="1053"/>
      <c r="CN122" s="1053"/>
      <c r="CO122" s="1054"/>
      <c r="CP122" s="1062" t="s">
        <v>348</v>
      </c>
      <c r="CQ122" s="1063"/>
      <c r="CR122" s="1063"/>
      <c r="CS122" s="1063"/>
      <c r="CT122" s="1063"/>
      <c r="CU122" s="1063"/>
      <c r="CV122" s="1063"/>
      <c r="CW122" s="1063"/>
      <c r="CX122" s="1063"/>
      <c r="CY122" s="1063"/>
      <c r="CZ122" s="1063"/>
      <c r="DA122" s="1063"/>
      <c r="DB122" s="1063"/>
      <c r="DC122" s="1063"/>
      <c r="DD122" s="1063"/>
      <c r="DE122" s="1063"/>
      <c r="DF122" s="1064"/>
      <c r="DG122" s="968">
        <v>2518431</v>
      </c>
      <c r="DH122" s="969"/>
      <c r="DI122" s="969"/>
      <c r="DJ122" s="969"/>
      <c r="DK122" s="969"/>
      <c r="DL122" s="969">
        <v>2387737</v>
      </c>
      <c r="DM122" s="969"/>
      <c r="DN122" s="969"/>
      <c r="DO122" s="969"/>
      <c r="DP122" s="969"/>
      <c r="DQ122" s="969">
        <v>2806426</v>
      </c>
      <c r="DR122" s="969"/>
      <c r="DS122" s="969"/>
      <c r="DT122" s="969"/>
      <c r="DU122" s="969"/>
      <c r="DV122" s="970">
        <v>0.4</v>
      </c>
      <c r="DW122" s="970"/>
      <c r="DX122" s="970"/>
      <c r="DY122" s="970"/>
      <c r="DZ122" s="971"/>
    </row>
    <row r="123" spans="1:130" s="191" customFormat="1" ht="26.25" customHeight="1">
      <c r="A123" s="1106"/>
      <c r="B123" s="995"/>
      <c r="C123" s="965" t="s">
        <v>395</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1" t="s">
        <v>102</v>
      </c>
      <c r="AB123" s="1002"/>
      <c r="AC123" s="1002"/>
      <c r="AD123" s="1002"/>
      <c r="AE123" s="1003"/>
      <c r="AF123" s="1004" t="s">
        <v>102</v>
      </c>
      <c r="AG123" s="1002"/>
      <c r="AH123" s="1002"/>
      <c r="AI123" s="1002"/>
      <c r="AJ123" s="1003"/>
      <c r="AK123" s="1004" t="s">
        <v>102</v>
      </c>
      <c r="AL123" s="1002"/>
      <c r="AM123" s="1002"/>
      <c r="AN123" s="1002"/>
      <c r="AO123" s="1003"/>
      <c r="AP123" s="1005" t="s">
        <v>102</v>
      </c>
      <c r="AQ123" s="1006"/>
      <c r="AR123" s="1006"/>
      <c r="AS123" s="1006"/>
      <c r="AT123" s="1007"/>
      <c r="AU123" s="1038"/>
      <c r="AV123" s="1039"/>
      <c r="AW123" s="1039"/>
      <c r="AX123" s="1039"/>
      <c r="AY123" s="1039"/>
      <c r="AZ123" s="222" t="s">
        <v>139</v>
      </c>
      <c r="BA123" s="222"/>
      <c r="BB123" s="222"/>
      <c r="BC123" s="222"/>
      <c r="BD123" s="222"/>
      <c r="BE123" s="222"/>
      <c r="BF123" s="222"/>
      <c r="BG123" s="222"/>
      <c r="BH123" s="222"/>
      <c r="BI123" s="222"/>
      <c r="BJ123" s="222"/>
      <c r="BK123" s="222"/>
      <c r="BL123" s="222"/>
      <c r="BM123" s="222"/>
      <c r="BN123" s="222"/>
      <c r="BO123" s="1024" t="s">
        <v>409</v>
      </c>
      <c r="BP123" s="1048"/>
      <c r="BQ123" s="1112">
        <v>2099854836</v>
      </c>
      <c r="BR123" s="1113"/>
      <c r="BS123" s="1113"/>
      <c r="BT123" s="1113"/>
      <c r="BU123" s="1113"/>
      <c r="BV123" s="1113">
        <v>2101411972</v>
      </c>
      <c r="BW123" s="1113"/>
      <c r="BX123" s="1113"/>
      <c r="BY123" s="1113"/>
      <c r="BZ123" s="1113"/>
      <c r="CA123" s="1113">
        <v>2094098184</v>
      </c>
      <c r="CB123" s="1113"/>
      <c r="CC123" s="1113"/>
      <c r="CD123" s="1113"/>
      <c r="CE123" s="1113"/>
      <c r="CF123" s="1042"/>
      <c r="CG123" s="1043"/>
      <c r="CH123" s="1043"/>
      <c r="CI123" s="1043"/>
      <c r="CJ123" s="1044"/>
      <c r="CK123" s="1052"/>
      <c r="CL123" s="1053"/>
      <c r="CM123" s="1053"/>
      <c r="CN123" s="1053"/>
      <c r="CO123" s="1054"/>
      <c r="CP123" s="1062" t="s">
        <v>345</v>
      </c>
      <c r="CQ123" s="1063"/>
      <c r="CR123" s="1063"/>
      <c r="CS123" s="1063"/>
      <c r="CT123" s="1063"/>
      <c r="CU123" s="1063"/>
      <c r="CV123" s="1063"/>
      <c r="CW123" s="1063"/>
      <c r="CX123" s="1063"/>
      <c r="CY123" s="1063"/>
      <c r="CZ123" s="1063"/>
      <c r="DA123" s="1063"/>
      <c r="DB123" s="1063"/>
      <c r="DC123" s="1063"/>
      <c r="DD123" s="1063"/>
      <c r="DE123" s="1063"/>
      <c r="DF123" s="1064"/>
      <c r="DG123" s="968" t="s">
        <v>102</v>
      </c>
      <c r="DH123" s="969"/>
      <c r="DI123" s="969"/>
      <c r="DJ123" s="969"/>
      <c r="DK123" s="969"/>
      <c r="DL123" s="969" t="s">
        <v>102</v>
      </c>
      <c r="DM123" s="969"/>
      <c r="DN123" s="969"/>
      <c r="DO123" s="969"/>
      <c r="DP123" s="969"/>
      <c r="DQ123" s="969" t="s">
        <v>102</v>
      </c>
      <c r="DR123" s="969"/>
      <c r="DS123" s="969"/>
      <c r="DT123" s="969"/>
      <c r="DU123" s="969"/>
      <c r="DV123" s="970" t="s">
        <v>102</v>
      </c>
      <c r="DW123" s="970"/>
      <c r="DX123" s="970"/>
      <c r="DY123" s="970"/>
      <c r="DZ123" s="971"/>
    </row>
    <row r="124" spans="1:130" s="191" customFormat="1" ht="26.25" customHeight="1" thickBot="1">
      <c r="A124" s="1106"/>
      <c r="B124" s="995"/>
      <c r="C124" s="965" t="s">
        <v>398</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1" t="s">
        <v>102</v>
      </c>
      <c r="AB124" s="1002"/>
      <c r="AC124" s="1002"/>
      <c r="AD124" s="1002"/>
      <c r="AE124" s="1003"/>
      <c r="AF124" s="1004" t="s">
        <v>102</v>
      </c>
      <c r="AG124" s="1002"/>
      <c r="AH124" s="1002"/>
      <c r="AI124" s="1002"/>
      <c r="AJ124" s="1003"/>
      <c r="AK124" s="1004" t="s">
        <v>102</v>
      </c>
      <c r="AL124" s="1002"/>
      <c r="AM124" s="1002"/>
      <c r="AN124" s="1002"/>
      <c r="AO124" s="1003"/>
      <c r="AP124" s="1005" t="s">
        <v>102</v>
      </c>
      <c r="AQ124" s="1006"/>
      <c r="AR124" s="1006"/>
      <c r="AS124" s="1006"/>
      <c r="AT124" s="1007"/>
      <c r="AU124" s="1108" t="s">
        <v>410</v>
      </c>
      <c r="AV124" s="1109"/>
      <c r="AW124" s="1109"/>
      <c r="AX124" s="1109"/>
      <c r="AY124" s="1109"/>
      <c r="AZ124" s="1109"/>
      <c r="BA124" s="1109"/>
      <c r="BB124" s="1109"/>
      <c r="BC124" s="1109"/>
      <c r="BD124" s="1109"/>
      <c r="BE124" s="1109"/>
      <c r="BF124" s="1109"/>
      <c r="BG124" s="1109"/>
      <c r="BH124" s="1109"/>
      <c r="BI124" s="1109"/>
      <c r="BJ124" s="1109"/>
      <c r="BK124" s="1109"/>
      <c r="BL124" s="1109"/>
      <c r="BM124" s="1109"/>
      <c r="BN124" s="1109"/>
      <c r="BO124" s="1109"/>
      <c r="BP124" s="1110"/>
      <c r="BQ124" s="1111">
        <v>229.8</v>
      </c>
      <c r="BR124" s="1072"/>
      <c r="BS124" s="1072"/>
      <c r="BT124" s="1072"/>
      <c r="BU124" s="1072"/>
      <c r="BV124" s="1072">
        <v>223.1</v>
      </c>
      <c r="BW124" s="1072"/>
      <c r="BX124" s="1072"/>
      <c r="BY124" s="1072"/>
      <c r="BZ124" s="1072"/>
      <c r="CA124" s="1072">
        <v>228</v>
      </c>
      <c r="CB124" s="1072"/>
      <c r="CC124" s="1072"/>
      <c r="CD124" s="1072"/>
      <c r="CE124" s="1072"/>
      <c r="CF124" s="1073"/>
      <c r="CG124" s="1074"/>
      <c r="CH124" s="1074"/>
      <c r="CI124" s="1074"/>
      <c r="CJ124" s="1075"/>
      <c r="CK124" s="1055"/>
      <c r="CL124" s="1055"/>
      <c r="CM124" s="1055"/>
      <c r="CN124" s="1055"/>
      <c r="CO124" s="1056"/>
      <c r="CP124" s="1076" t="s">
        <v>411</v>
      </c>
      <c r="CQ124" s="1077"/>
      <c r="CR124" s="1077"/>
      <c r="CS124" s="1077"/>
      <c r="CT124" s="1077"/>
      <c r="CU124" s="1077"/>
      <c r="CV124" s="1077"/>
      <c r="CW124" s="1077"/>
      <c r="CX124" s="1077"/>
      <c r="CY124" s="1077"/>
      <c r="CZ124" s="1077"/>
      <c r="DA124" s="1077"/>
      <c r="DB124" s="1077"/>
      <c r="DC124" s="1077"/>
      <c r="DD124" s="1077"/>
      <c r="DE124" s="1077"/>
      <c r="DF124" s="1078"/>
      <c r="DG124" s="1040" t="s">
        <v>102</v>
      </c>
      <c r="DH124" s="1041"/>
      <c r="DI124" s="1041"/>
      <c r="DJ124" s="1041"/>
      <c r="DK124" s="1041"/>
      <c r="DL124" s="1041" t="s">
        <v>102</v>
      </c>
      <c r="DM124" s="1041"/>
      <c r="DN124" s="1041"/>
      <c r="DO124" s="1041"/>
      <c r="DP124" s="1041"/>
      <c r="DQ124" s="1041" t="s">
        <v>102</v>
      </c>
      <c r="DR124" s="1041"/>
      <c r="DS124" s="1041"/>
      <c r="DT124" s="1041"/>
      <c r="DU124" s="1041"/>
      <c r="DV124" s="1065" t="s">
        <v>102</v>
      </c>
      <c r="DW124" s="1065"/>
      <c r="DX124" s="1065"/>
      <c r="DY124" s="1065"/>
      <c r="DZ124" s="1066"/>
    </row>
    <row r="125" spans="1:130" s="191" customFormat="1" ht="26.25" customHeight="1">
      <c r="A125" s="1106"/>
      <c r="B125" s="995"/>
      <c r="C125" s="965" t="s">
        <v>400</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1" t="s">
        <v>102</v>
      </c>
      <c r="AB125" s="1002"/>
      <c r="AC125" s="1002"/>
      <c r="AD125" s="1002"/>
      <c r="AE125" s="1003"/>
      <c r="AF125" s="1004" t="s">
        <v>102</v>
      </c>
      <c r="AG125" s="1002"/>
      <c r="AH125" s="1002"/>
      <c r="AI125" s="1002"/>
      <c r="AJ125" s="1003"/>
      <c r="AK125" s="1004" t="s">
        <v>102</v>
      </c>
      <c r="AL125" s="1002"/>
      <c r="AM125" s="1002"/>
      <c r="AN125" s="1002"/>
      <c r="AO125" s="1003"/>
      <c r="AP125" s="1005" t="s">
        <v>102</v>
      </c>
      <c r="AQ125" s="1006"/>
      <c r="AR125" s="1006"/>
      <c r="AS125" s="1006"/>
      <c r="AT125" s="1007"/>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1067" t="s">
        <v>412</v>
      </c>
      <c r="CL125" s="1050"/>
      <c r="CM125" s="1050"/>
      <c r="CN125" s="1050"/>
      <c r="CO125" s="1051"/>
      <c r="CP125" s="989" t="s">
        <v>413</v>
      </c>
      <c r="CQ125" s="938"/>
      <c r="CR125" s="938"/>
      <c r="CS125" s="938"/>
      <c r="CT125" s="938"/>
      <c r="CU125" s="938"/>
      <c r="CV125" s="938"/>
      <c r="CW125" s="938"/>
      <c r="CX125" s="938"/>
      <c r="CY125" s="938"/>
      <c r="CZ125" s="938"/>
      <c r="DA125" s="938"/>
      <c r="DB125" s="938"/>
      <c r="DC125" s="938"/>
      <c r="DD125" s="938"/>
      <c r="DE125" s="938"/>
      <c r="DF125" s="939"/>
      <c r="DG125" s="975" t="s">
        <v>102</v>
      </c>
      <c r="DH125" s="976"/>
      <c r="DI125" s="976"/>
      <c r="DJ125" s="976"/>
      <c r="DK125" s="976"/>
      <c r="DL125" s="976" t="s">
        <v>102</v>
      </c>
      <c r="DM125" s="976"/>
      <c r="DN125" s="976"/>
      <c r="DO125" s="976"/>
      <c r="DP125" s="976"/>
      <c r="DQ125" s="976" t="s">
        <v>102</v>
      </c>
      <c r="DR125" s="976"/>
      <c r="DS125" s="976"/>
      <c r="DT125" s="976"/>
      <c r="DU125" s="976"/>
      <c r="DV125" s="977" t="s">
        <v>102</v>
      </c>
      <c r="DW125" s="977"/>
      <c r="DX125" s="977"/>
      <c r="DY125" s="977"/>
      <c r="DZ125" s="978"/>
    </row>
    <row r="126" spans="1:130" s="191" customFormat="1" ht="26.25" customHeight="1" thickBot="1">
      <c r="A126" s="1106"/>
      <c r="B126" s="995"/>
      <c r="C126" s="965" t="s">
        <v>402</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1">
        <v>1116926</v>
      </c>
      <c r="AB126" s="1002"/>
      <c r="AC126" s="1002"/>
      <c r="AD126" s="1002"/>
      <c r="AE126" s="1003"/>
      <c r="AF126" s="1004">
        <v>945423</v>
      </c>
      <c r="AG126" s="1002"/>
      <c r="AH126" s="1002"/>
      <c r="AI126" s="1002"/>
      <c r="AJ126" s="1003"/>
      <c r="AK126" s="1004">
        <v>672247</v>
      </c>
      <c r="AL126" s="1002"/>
      <c r="AM126" s="1002"/>
      <c r="AN126" s="1002"/>
      <c r="AO126" s="1003"/>
      <c r="AP126" s="1005">
        <v>0.1</v>
      </c>
      <c r="AQ126" s="1006"/>
      <c r="AR126" s="1006"/>
      <c r="AS126" s="1006"/>
      <c r="AT126" s="100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1068"/>
      <c r="CL126" s="1053"/>
      <c r="CM126" s="1053"/>
      <c r="CN126" s="1053"/>
      <c r="CO126" s="1054"/>
      <c r="CP126" s="998" t="s">
        <v>414</v>
      </c>
      <c r="CQ126" s="999"/>
      <c r="CR126" s="999"/>
      <c r="CS126" s="999"/>
      <c r="CT126" s="999"/>
      <c r="CU126" s="999"/>
      <c r="CV126" s="999"/>
      <c r="CW126" s="999"/>
      <c r="CX126" s="999"/>
      <c r="CY126" s="999"/>
      <c r="CZ126" s="999"/>
      <c r="DA126" s="999"/>
      <c r="DB126" s="999"/>
      <c r="DC126" s="999"/>
      <c r="DD126" s="999"/>
      <c r="DE126" s="999"/>
      <c r="DF126" s="1000"/>
      <c r="DG126" s="968" t="s">
        <v>102</v>
      </c>
      <c r="DH126" s="969"/>
      <c r="DI126" s="969"/>
      <c r="DJ126" s="969"/>
      <c r="DK126" s="969"/>
      <c r="DL126" s="969" t="s">
        <v>102</v>
      </c>
      <c r="DM126" s="969"/>
      <c r="DN126" s="969"/>
      <c r="DO126" s="969"/>
      <c r="DP126" s="969"/>
      <c r="DQ126" s="969" t="s">
        <v>102</v>
      </c>
      <c r="DR126" s="969"/>
      <c r="DS126" s="969"/>
      <c r="DT126" s="969"/>
      <c r="DU126" s="969"/>
      <c r="DV126" s="970" t="s">
        <v>102</v>
      </c>
      <c r="DW126" s="970"/>
      <c r="DX126" s="970"/>
      <c r="DY126" s="970"/>
      <c r="DZ126" s="971"/>
    </row>
    <row r="127" spans="1:130" s="191" customFormat="1" ht="26.25" customHeight="1">
      <c r="A127" s="1107"/>
      <c r="B127" s="997"/>
      <c r="C127" s="1045" t="s">
        <v>415</v>
      </c>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7"/>
      <c r="AA127" s="1001" t="s">
        <v>102</v>
      </c>
      <c r="AB127" s="1002"/>
      <c r="AC127" s="1002"/>
      <c r="AD127" s="1002"/>
      <c r="AE127" s="1003"/>
      <c r="AF127" s="1004" t="s">
        <v>102</v>
      </c>
      <c r="AG127" s="1002"/>
      <c r="AH127" s="1002"/>
      <c r="AI127" s="1002"/>
      <c r="AJ127" s="1003"/>
      <c r="AK127" s="1004" t="s">
        <v>102</v>
      </c>
      <c r="AL127" s="1002"/>
      <c r="AM127" s="1002"/>
      <c r="AN127" s="1002"/>
      <c r="AO127" s="1003"/>
      <c r="AP127" s="1005" t="s">
        <v>102</v>
      </c>
      <c r="AQ127" s="1006"/>
      <c r="AR127" s="1006"/>
      <c r="AS127" s="1006"/>
      <c r="AT127" s="1007"/>
      <c r="AU127" s="227"/>
      <c r="AV127" s="227"/>
      <c r="AW127" s="227"/>
      <c r="AX127" s="1079" t="s">
        <v>416</v>
      </c>
      <c r="AY127" s="1080"/>
      <c r="AZ127" s="1080"/>
      <c r="BA127" s="1080"/>
      <c r="BB127" s="1080"/>
      <c r="BC127" s="1080"/>
      <c r="BD127" s="1080"/>
      <c r="BE127" s="1081"/>
      <c r="BF127" s="1082" t="s">
        <v>417</v>
      </c>
      <c r="BG127" s="1080"/>
      <c r="BH127" s="1080"/>
      <c r="BI127" s="1080"/>
      <c r="BJ127" s="1080"/>
      <c r="BK127" s="1080"/>
      <c r="BL127" s="1081"/>
      <c r="BM127" s="1082" t="s">
        <v>418</v>
      </c>
      <c r="BN127" s="1080"/>
      <c r="BO127" s="1080"/>
      <c r="BP127" s="1080"/>
      <c r="BQ127" s="1080"/>
      <c r="BR127" s="1080"/>
      <c r="BS127" s="1081"/>
      <c r="BT127" s="1082" t="s">
        <v>419</v>
      </c>
      <c r="BU127" s="1080"/>
      <c r="BV127" s="1080"/>
      <c r="BW127" s="1080"/>
      <c r="BX127" s="1080"/>
      <c r="BY127" s="1080"/>
      <c r="BZ127" s="1104"/>
      <c r="CA127" s="227"/>
      <c r="CB127" s="227"/>
      <c r="CC127" s="227"/>
      <c r="CD127" s="228"/>
      <c r="CE127" s="228"/>
      <c r="CF127" s="228"/>
      <c r="CG127" s="225"/>
      <c r="CH127" s="225"/>
      <c r="CI127" s="225"/>
      <c r="CJ127" s="226"/>
      <c r="CK127" s="1068"/>
      <c r="CL127" s="1053"/>
      <c r="CM127" s="1053"/>
      <c r="CN127" s="1053"/>
      <c r="CO127" s="1054"/>
      <c r="CP127" s="998" t="s">
        <v>420</v>
      </c>
      <c r="CQ127" s="999"/>
      <c r="CR127" s="999"/>
      <c r="CS127" s="999"/>
      <c r="CT127" s="999"/>
      <c r="CU127" s="999"/>
      <c r="CV127" s="999"/>
      <c r="CW127" s="999"/>
      <c r="CX127" s="999"/>
      <c r="CY127" s="999"/>
      <c r="CZ127" s="999"/>
      <c r="DA127" s="999"/>
      <c r="DB127" s="999"/>
      <c r="DC127" s="999"/>
      <c r="DD127" s="999"/>
      <c r="DE127" s="999"/>
      <c r="DF127" s="1000"/>
      <c r="DG127" s="968" t="s">
        <v>102</v>
      </c>
      <c r="DH127" s="969"/>
      <c r="DI127" s="969"/>
      <c r="DJ127" s="969"/>
      <c r="DK127" s="969"/>
      <c r="DL127" s="969" t="s">
        <v>102</v>
      </c>
      <c r="DM127" s="969"/>
      <c r="DN127" s="969"/>
      <c r="DO127" s="969"/>
      <c r="DP127" s="969"/>
      <c r="DQ127" s="969" t="s">
        <v>102</v>
      </c>
      <c r="DR127" s="969"/>
      <c r="DS127" s="969"/>
      <c r="DT127" s="969"/>
      <c r="DU127" s="969"/>
      <c r="DV127" s="970" t="s">
        <v>102</v>
      </c>
      <c r="DW127" s="970"/>
      <c r="DX127" s="970"/>
      <c r="DY127" s="970"/>
      <c r="DZ127" s="971"/>
    </row>
    <row r="128" spans="1:130" s="191" customFormat="1" ht="26.25" customHeight="1" thickBot="1">
      <c r="A128" s="1090" t="s">
        <v>421</v>
      </c>
      <c r="B128" s="1091"/>
      <c r="C128" s="1091"/>
      <c r="D128" s="1091"/>
      <c r="E128" s="1091"/>
      <c r="F128" s="1091"/>
      <c r="G128" s="1091"/>
      <c r="H128" s="1091"/>
      <c r="I128" s="1091"/>
      <c r="J128" s="1091"/>
      <c r="K128" s="1091"/>
      <c r="L128" s="1091"/>
      <c r="M128" s="1091"/>
      <c r="N128" s="1091"/>
      <c r="O128" s="1091"/>
      <c r="P128" s="1091"/>
      <c r="Q128" s="1091"/>
      <c r="R128" s="1091"/>
      <c r="S128" s="1091"/>
      <c r="T128" s="1091"/>
      <c r="U128" s="1091"/>
      <c r="V128" s="1091"/>
      <c r="W128" s="1092" t="s">
        <v>422</v>
      </c>
      <c r="X128" s="1092"/>
      <c r="Y128" s="1092"/>
      <c r="Z128" s="1093"/>
      <c r="AA128" s="1094">
        <v>8183069</v>
      </c>
      <c r="AB128" s="1095"/>
      <c r="AC128" s="1095"/>
      <c r="AD128" s="1095"/>
      <c r="AE128" s="1096"/>
      <c r="AF128" s="1097">
        <v>6279160</v>
      </c>
      <c r="AG128" s="1095"/>
      <c r="AH128" s="1095"/>
      <c r="AI128" s="1095"/>
      <c r="AJ128" s="1096"/>
      <c r="AK128" s="1097">
        <v>7874153</v>
      </c>
      <c r="AL128" s="1095"/>
      <c r="AM128" s="1095"/>
      <c r="AN128" s="1095"/>
      <c r="AO128" s="1096"/>
      <c r="AP128" s="1098"/>
      <c r="AQ128" s="1099"/>
      <c r="AR128" s="1099"/>
      <c r="AS128" s="1099"/>
      <c r="AT128" s="1100"/>
      <c r="AU128" s="227"/>
      <c r="AV128" s="227"/>
      <c r="AW128" s="227"/>
      <c r="AX128" s="937" t="s">
        <v>423</v>
      </c>
      <c r="AY128" s="938"/>
      <c r="AZ128" s="938"/>
      <c r="BA128" s="938"/>
      <c r="BB128" s="938"/>
      <c r="BC128" s="938"/>
      <c r="BD128" s="938"/>
      <c r="BE128" s="939"/>
      <c r="BF128" s="1101" t="s">
        <v>102</v>
      </c>
      <c r="BG128" s="1102"/>
      <c r="BH128" s="1102"/>
      <c r="BI128" s="1102"/>
      <c r="BJ128" s="1102"/>
      <c r="BK128" s="1102"/>
      <c r="BL128" s="1103"/>
      <c r="BM128" s="1101">
        <v>3.75</v>
      </c>
      <c r="BN128" s="1102"/>
      <c r="BO128" s="1102"/>
      <c r="BP128" s="1102"/>
      <c r="BQ128" s="1102"/>
      <c r="BR128" s="1102"/>
      <c r="BS128" s="1103"/>
      <c r="BT128" s="1101">
        <v>5</v>
      </c>
      <c r="BU128" s="1102"/>
      <c r="BV128" s="1102"/>
      <c r="BW128" s="1102"/>
      <c r="BX128" s="1102"/>
      <c r="BY128" s="1102"/>
      <c r="BZ128" s="1126"/>
      <c r="CA128" s="228"/>
      <c r="CB128" s="228"/>
      <c r="CC128" s="228"/>
      <c r="CD128" s="228"/>
      <c r="CE128" s="228"/>
      <c r="CF128" s="228"/>
      <c r="CG128" s="225"/>
      <c r="CH128" s="225"/>
      <c r="CI128" s="225"/>
      <c r="CJ128" s="226"/>
      <c r="CK128" s="1069"/>
      <c r="CL128" s="1070"/>
      <c r="CM128" s="1070"/>
      <c r="CN128" s="1070"/>
      <c r="CO128" s="1071"/>
      <c r="CP128" s="1083" t="s">
        <v>424</v>
      </c>
      <c r="CQ128" s="1084"/>
      <c r="CR128" s="1084"/>
      <c r="CS128" s="1084"/>
      <c r="CT128" s="1084"/>
      <c r="CU128" s="1084"/>
      <c r="CV128" s="1084"/>
      <c r="CW128" s="1084"/>
      <c r="CX128" s="1084"/>
      <c r="CY128" s="1084"/>
      <c r="CZ128" s="1084"/>
      <c r="DA128" s="1084"/>
      <c r="DB128" s="1084"/>
      <c r="DC128" s="1084"/>
      <c r="DD128" s="1084"/>
      <c r="DE128" s="1084"/>
      <c r="DF128" s="1085"/>
      <c r="DG128" s="1086">
        <v>1523358</v>
      </c>
      <c r="DH128" s="1087"/>
      <c r="DI128" s="1087"/>
      <c r="DJ128" s="1087"/>
      <c r="DK128" s="1087"/>
      <c r="DL128" s="1087">
        <v>1739940</v>
      </c>
      <c r="DM128" s="1087"/>
      <c r="DN128" s="1087"/>
      <c r="DO128" s="1087"/>
      <c r="DP128" s="1087"/>
      <c r="DQ128" s="1087">
        <v>1622634</v>
      </c>
      <c r="DR128" s="1087"/>
      <c r="DS128" s="1087"/>
      <c r="DT128" s="1087"/>
      <c r="DU128" s="1087"/>
      <c r="DV128" s="1088">
        <v>0.3</v>
      </c>
      <c r="DW128" s="1088"/>
      <c r="DX128" s="1088"/>
      <c r="DY128" s="1088"/>
      <c r="DZ128" s="1089"/>
    </row>
    <row r="129" spans="1:131" s="191" customFormat="1" ht="26.25" customHeight="1">
      <c r="A129" s="979" t="s">
        <v>85</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0" t="s">
        <v>425</v>
      </c>
      <c r="X129" s="1121"/>
      <c r="Y129" s="1121"/>
      <c r="Z129" s="1122"/>
      <c r="AA129" s="1001">
        <v>727835763</v>
      </c>
      <c r="AB129" s="1002"/>
      <c r="AC129" s="1002"/>
      <c r="AD129" s="1002"/>
      <c r="AE129" s="1003"/>
      <c r="AF129" s="1004">
        <v>754662925</v>
      </c>
      <c r="AG129" s="1002"/>
      <c r="AH129" s="1002"/>
      <c r="AI129" s="1002"/>
      <c r="AJ129" s="1003"/>
      <c r="AK129" s="1004">
        <v>747215058</v>
      </c>
      <c r="AL129" s="1002"/>
      <c r="AM129" s="1002"/>
      <c r="AN129" s="1002"/>
      <c r="AO129" s="1003"/>
      <c r="AP129" s="1123"/>
      <c r="AQ129" s="1124"/>
      <c r="AR129" s="1124"/>
      <c r="AS129" s="1124"/>
      <c r="AT129" s="1125"/>
      <c r="AU129" s="229"/>
      <c r="AV129" s="229"/>
      <c r="AW129" s="229"/>
      <c r="AX129" s="1114" t="s">
        <v>426</v>
      </c>
      <c r="AY129" s="999"/>
      <c r="AZ129" s="999"/>
      <c r="BA129" s="999"/>
      <c r="BB129" s="999"/>
      <c r="BC129" s="999"/>
      <c r="BD129" s="999"/>
      <c r="BE129" s="1000"/>
      <c r="BF129" s="1115" t="s">
        <v>102</v>
      </c>
      <c r="BG129" s="1116"/>
      <c r="BH129" s="1116"/>
      <c r="BI129" s="1116"/>
      <c r="BJ129" s="1116"/>
      <c r="BK129" s="1116"/>
      <c r="BL129" s="1117"/>
      <c r="BM129" s="1115">
        <v>8.75</v>
      </c>
      <c r="BN129" s="1116"/>
      <c r="BO129" s="1116"/>
      <c r="BP129" s="1116"/>
      <c r="BQ129" s="1116"/>
      <c r="BR129" s="1116"/>
      <c r="BS129" s="1117"/>
      <c r="BT129" s="1115">
        <v>15</v>
      </c>
      <c r="BU129" s="1118"/>
      <c r="BV129" s="1118"/>
      <c r="BW129" s="1118"/>
      <c r="BX129" s="1118"/>
      <c r="BY129" s="1118"/>
      <c r="BZ129" s="1119"/>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979" t="s">
        <v>427</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0" t="s">
        <v>428</v>
      </c>
      <c r="X130" s="1121"/>
      <c r="Y130" s="1121"/>
      <c r="Z130" s="1122"/>
      <c r="AA130" s="1001">
        <v>118193029</v>
      </c>
      <c r="AB130" s="1002"/>
      <c r="AC130" s="1002"/>
      <c r="AD130" s="1002"/>
      <c r="AE130" s="1003"/>
      <c r="AF130" s="1004">
        <v>121513235</v>
      </c>
      <c r="AG130" s="1002"/>
      <c r="AH130" s="1002"/>
      <c r="AI130" s="1002"/>
      <c r="AJ130" s="1003"/>
      <c r="AK130" s="1004">
        <v>121822407</v>
      </c>
      <c r="AL130" s="1002"/>
      <c r="AM130" s="1002"/>
      <c r="AN130" s="1002"/>
      <c r="AO130" s="1003"/>
      <c r="AP130" s="1123"/>
      <c r="AQ130" s="1124"/>
      <c r="AR130" s="1124"/>
      <c r="AS130" s="1124"/>
      <c r="AT130" s="1125"/>
      <c r="AU130" s="229"/>
      <c r="AV130" s="229"/>
      <c r="AW130" s="229"/>
      <c r="AX130" s="1114" t="s">
        <v>429</v>
      </c>
      <c r="AY130" s="999"/>
      <c r="AZ130" s="999"/>
      <c r="BA130" s="999"/>
      <c r="BB130" s="999"/>
      <c r="BC130" s="999"/>
      <c r="BD130" s="999"/>
      <c r="BE130" s="1000"/>
      <c r="BF130" s="1151">
        <v>13.5</v>
      </c>
      <c r="BG130" s="1152"/>
      <c r="BH130" s="1152"/>
      <c r="BI130" s="1152"/>
      <c r="BJ130" s="1152"/>
      <c r="BK130" s="1152"/>
      <c r="BL130" s="1153"/>
      <c r="BM130" s="1151">
        <v>25</v>
      </c>
      <c r="BN130" s="1152"/>
      <c r="BO130" s="1152"/>
      <c r="BP130" s="1152"/>
      <c r="BQ130" s="1152"/>
      <c r="BR130" s="1152"/>
      <c r="BS130" s="1153"/>
      <c r="BT130" s="1151">
        <v>35</v>
      </c>
      <c r="BU130" s="1154"/>
      <c r="BV130" s="1154"/>
      <c r="BW130" s="1154"/>
      <c r="BX130" s="1154"/>
      <c r="BY130" s="1154"/>
      <c r="BZ130" s="1155"/>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156"/>
      <c r="B131" s="1157"/>
      <c r="C131" s="1157"/>
      <c r="D131" s="1157"/>
      <c r="E131" s="1157"/>
      <c r="F131" s="1157"/>
      <c r="G131" s="1157"/>
      <c r="H131" s="1157"/>
      <c r="I131" s="1157"/>
      <c r="J131" s="1157"/>
      <c r="K131" s="1157"/>
      <c r="L131" s="1157"/>
      <c r="M131" s="1157"/>
      <c r="N131" s="1157"/>
      <c r="O131" s="1157"/>
      <c r="P131" s="1157"/>
      <c r="Q131" s="1157"/>
      <c r="R131" s="1157"/>
      <c r="S131" s="1157"/>
      <c r="T131" s="1157"/>
      <c r="U131" s="1157"/>
      <c r="V131" s="1157"/>
      <c r="W131" s="1158" t="s">
        <v>430</v>
      </c>
      <c r="X131" s="1159"/>
      <c r="Y131" s="1159"/>
      <c r="Z131" s="1160"/>
      <c r="AA131" s="1161">
        <v>609642734</v>
      </c>
      <c r="AB131" s="1162"/>
      <c r="AC131" s="1162"/>
      <c r="AD131" s="1162"/>
      <c r="AE131" s="1163"/>
      <c r="AF131" s="1164">
        <v>633149690</v>
      </c>
      <c r="AG131" s="1162"/>
      <c r="AH131" s="1162"/>
      <c r="AI131" s="1162"/>
      <c r="AJ131" s="1163"/>
      <c r="AK131" s="1164">
        <v>625392651</v>
      </c>
      <c r="AL131" s="1162"/>
      <c r="AM131" s="1162"/>
      <c r="AN131" s="1162"/>
      <c r="AO131" s="1163"/>
      <c r="AP131" s="1165"/>
      <c r="AQ131" s="1166"/>
      <c r="AR131" s="1166"/>
      <c r="AS131" s="1166"/>
      <c r="AT131" s="1167"/>
      <c r="AU131" s="229"/>
      <c r="AV131" s="229"/>
      <c r="AW131" s="229"/>
      <c r="AX131" s="1133" t="s">
        <v>431</v>
      </c>
      <c r="AY131" s="1084"/>
      <c r="AZ131" s="1084"/>
      <c r="BA131" s="1084"/>
      <c r="BB131" s="1084"/>
      <c r="BC131" s="1084"/>
      <c r="BD131" s="1084"/>
      <c r="BE131" s="1085"/>
      <c r="BF131" s="1134">
        <v>228</v>
      </c>
      <c r="BG131" s="1135"/>
      <c r="BH131" s="1135"/>
      <c r="BI131" s="1135"/>
      <c r="BJ131" s="1135"/>
      <c r="BK131" s="1135"/>
      <c r="BL131" s="1136"/>
      <c r="BM131" s="1134">
        <v>400</v>
      </c>
      <c r="BN131" s="1135"/>
      <c r="BO131" s="1135"/>
      <c r="BP131" s="1135"/>
      <c r="BQ131" s="1135"/>
      <c r="BR131" s="1135"/>
      <c r="BS131" s="1136"/>
      <c r="BT131" s="1137"/>
      <c r="BU131" s="1138"/>
      <c r="BV131" s="1138"/>
      <c r="BW131" s="1138"/>
      <c r="BX131" s="1138"/>
      <c r="BY131" s="1138"/>
      <c r="BZ131" s="1139"/>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140" t="s">
        <v>432</v>
      </c>
      <c r="B132" s="1141"/>
      <c r="C132" s="1141"/>
      <c r="D132" s="1141"/>
      <c r="E132" s="1141"/>
      <c r="F132" s="1141"/>
      <c r="G132" s="1141"/>
      <c r="H132" s="1141"/>
      <c r="I132" s="1141"/>
      <c r="J132" s="1141"/>
      <c r="K132" s="1141"/>
      <c r="L132" s="1141"/>
      <c r="M132" s="1141"/>
      <c r="N132" s="1141"/>
      <c r="O132" s="1141"/>
      <c r="P132" s="1141"/>
      <c r="Q132" s="1141"/>
      <c r="R132" s="1141"/>
      <c r="S132" s="1141"/>
      <c r="T132" s="1141"/>
      <c r="U132" s="1141"/>
      <c r="V132" s="1144" t="s">
        <v>433</v>
      </c>
      <c r="W132" s="1144"/>
      <c r="X132" s="1144"/>
      <c r="Y132" s="1144"/>
      <c r="Z132" s="1145"/>
      <c r="AA132" s="1146">
        <v>14.101337920000001</v>
      </c>
      <c r="AB132" s="1147"/>
      <c r="AC132" s="1147"/>
      <c r="AD132" s="1147"/>
      <c r="AE132" s="1148"/>
      <c r="AF132" s="1149">
        <v>13.417892910000001</v>
      </c>
      <c r="AG132" s="1147"/>
      <c r="AH132" s="1147"/>
      <c r="AI132" s="1147"/>
      <c r="AJ132" s="1148"/>
      <c r="AK132" s="1149">
        <v>13.280332100000001</v>
      </c>
      <c r="AL132" s="1147"/>
      <c r="AM132" s="1147"/>
      <c r="AN132" s="1147"/>
      <c r="AO132" s="1148"/>
      <c r="AP132" s="1042"/>
      <c r="AQ132" s="1043"/>
      <c r="AR132" s="1043"/>
      <c r="AS132" s="1043"/>
      <c r="AT132" s="1150"/>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142"/>
      <c r="B133" s="1143"/>
      <c r="C133" s="1143"/>
      <c r="D133" s="1143"/>
      <c r="E133" s="1143"/>
      <c r="F133" s="1143"/>
      <c r="G133" s="1143"/>
      <c r="H133" s="1143"/>
      <c r="I133" s="1143"/>
      <c r="J133" s="1143"/>
      <c r="K133" s="1143"/>
      <c r="L133" s="1143"/>
      <c r="M133" s="1143"/>
      <c r="N133" s="1143"/>
      <c r="O133" s="1143"/>
      <c r="P133" s="1143"/>
      <c r="Q133" s="1143"/>
      <c r="R133" s="1143"/>
      <c r="S133" s="1143"/>
      <c r="T133" s="1143"/>
      <c r="U133" s="1143"/>
      <c r="V133" s="1127" t="s">
        <v>434</v>
      </c>
      <c r="W133" s="1127"/>
      <c r="X133" s="1127"/>
      <c r="Y133" s="1127"/>
      <c r="Z133" s="1128"/>
      <c r="AA133" s="1129">
        <v>14.5</v>
      </c>
      <c r="AB133" s="1130"/>
      <c r="AC133" s="1130"/>
      <c r="AD133" s="1130"/>
      <c r="AE133" s="1131"/>
      <c r="AF133" s="1129">
        <v>14</v>
      </c>
      <c r="AG133" s="1130"/>
      <c r="AH133" s="1130"/>
      <c r="AI133" s="1130"/>
      <c r="AJ133" s="1131"/>
      <c r="AK133" s="1129">
        <v>13.5</v>
      </c>
      <c r="AL133" s="1130"/>
      <c r="AM133" s="1130"/>
      <c r="AN133" s="1130"/>
      <c r="AO133" s="1131"/>
      <c r="AP133" s="1073"/>
      <c r="AQ133" s="1074"/>
      <c r="AR133" s="1074"/>
      <c r="AS133" s="1074"/>
      <c r="AT133" s="1132"/>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9"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435</v>
      </c>
      <c r="B5" s="240"/>
      <c r="C5" s="240"/>
      <c r="D5" s="240"/>
      <c r="E5" s="240"/>
      <c r="F5" s="240"/>
      <c r="G5" s="240"/>
      <c r="H5" s="240"/>
      <c r="I5" s="240"/>
      <c r="J5" s="240"/>
      <c r="K5" s="240"/>
      <c r="L5" s="240"/>
      <c r="M5" s="240"/>
      <c r="N5" s="240"/>
      <c r="O5" s="241"/>
    </row>
    <row r="6" spans="1:16" ht="13.2">
      <c r="A6" s="242"/>
      <c r="B6" s="238"/>
      <c r="C6" s="238"/>
      <c r="D6" s="238"/>
      <c r="E6" s="238"/>
      <c r="F6" s="238"/>
      <c r="G6" s="243" t="s">
        <v>436</v>
      </c>
      <c r="H6" s="243"/>
      <c r="I6" s="243"/>
      <c r="J6" s="243"/>
      <c r="K6" s="238"/>
      <c r="L6" s="238"/>
      <c r="M6" s="238"/>
      <c r="N6" s="238"/>
    </row>
    <row r="7" spans="1:16" ht="13.2">
      <c r="A7" s="242"/>
      <c r="B7" s="238"/>
      <c r="C7" s="238"/>
      <c r="D7" s="238"/>
      <c r="E7" s="238"/>
      <c r="F7" s="238"/>
      <c r="G7" s="245"/>
      <c r="H7" s="246"/>
      <c r="I7" s="246"/>
      <c r="J7" s="247"/>
      <c r="K7" s="1168" t="s">
        <v>437</v>
      </c>
      <c r="L7" s="248"/>
      <c r="M7" s="249" t="s">
        <v>438</v>
      </c>
      <c r="N7" s="250"/>
    </row>
    <row r="8" spans="1:16" ht="13.2">
      <c r="A8" s="242"/>
      <c r="B8" s="238"/>
      <c r="C8" s="238"/>
      <c r="D8" s="238"/>
      <c r="E8" s="238"/>
      <c r="F8" s="238"/>
      <c r="G8" s="251"/>
      <c r="H8" s="252"/>
      <c r="I8" s="252"/>
      <c r="J8" s="253"/>
      <c r="K8" s="1169"/>
      <c r="L8" s="254" t="s">
        <v>439</v>
      </c>
      <c r="M8" s="255" t="s">
        <v>440</v>
      </c>
      <c r="N8" s="256" t="s">
        <v>441</v>
      </c>
    </row>
    <row r="9" spans="1:16" ht="13.2">
      <c r="A9" s="242"/>
      <c r="B9" s="238"/>
      <c r="C9" s="238"/>
      <c r="D9" s="238"/>
      <c r="E9" s="238"/>
      <c r="F9" s="238"/>
      <c r="G9" s="1170" t="s">
        <v>442</v>
      </c>
      <c r="H9" s="1171"/>
      <c r="I9" s="1171"/>
      <c r="J9" s="1172"/>
      <c r="K9" s="257">
        <v>363772458</v>
      </c>
      <c r="L9" s="258">
        <v>96829</v>
      </c>
      <c r="M9" s="259">
        <v>96663</v>
      </c>
      <c r="N9" s="260">
        <v>0.2</v>
      </c>
    </row>
    <row r="10" spans="1:16" ht="13.2">
      <c r="A10" s="242"/>
      <c r="B10" s="238"/>
      <c r="C10" s="238"/>
      <c r="D10" s="238"/>
      <c r="E10" s="238"/>
      <c r="F10" s="238"/>
      <c r="G10" s="1170" t="s">
        <v>443</v>
      </c>
      <c r="H10" s="1171"/>
      <c r="I10" s="1171"/>
      <c r="J10" s="1172"/>
      <c r="K10" s="257">
        <v>200903</v>
      </c>
      <c r="L10" s="258">
        <v>53</v>
      </c>
      <c r="M10" s="259">
        <v>172</v>
      </c>
      <c r="N10" s="260">
        <v>-69.2</v>
      </c>
    </row>
    <row r="11" spans="1:16" ht="13.5" customHeight="1">
      <c r="A11" s="242"/>
      <c r="B11" s="238"/>
      <c r="C11" s="238"/>
      <c r="D11" s="238"/>
      <c r="E11" s="238"/>
      <c r="F11" s="238"/>
      <c r="G11" s="1170" t="s">
        <v>444</v>
      </c>
      <c r="H11" s="1171"/>
      <c r="I11" s="1171"/>
      <c r="J11" s="1172"/>
      <c r="K11" s="257">
        <v>2652844</v>
      </c>
      <c r="L11" s="258">
        <v>706</v>
      </c>
      <c r="M11" s="259">
        <v>495</v>
      </c>
      <c r="N11" s="260">
        <v>42.6</v>
      </c>
    </row>
    <row r="12" spans="1:16" ht="13.5" customHeight="1">
      <c r="A12" s="242"/>
      <c r="B12" s="238"/>
      <c r="C12" s="238"/>
      <c r="D12" s="238"/>
      <c r="E12" s="238"/>
      <c r="F12" s="238"/>
      <c r="G12" s="1170" t="s">
        <v>445</v>
      </c>
      <c r="H12" s="1171"/>
      <c r="I12" s="1171"/>
      <c r="J12" s="1172"/>
      <c r="K12" s="257" t="s">
        <v>446</v>
      </c>
      <c r="L12" s="258" t="s">
        <v>446</v>
      </c>
      <c r="M12" s="259" t="s">
        <v>446</v>
      </c>
      <c r="N12" s="260" t="s">
        <v>446</v>
      </c>
    </row>
    <row r="13" spans="1:16" ht="13.5" customHeight="1">
      <c r="A13" s="242"/>
      <c r="B13" s="238"/>
      <c r="C13" s="238"/>
      <c r="D13" s="238"/>
      <c r="E13" s="238"/>
      <c r="F13" s="238"/>
      <c r="G13" s="1170" t="s">
        <v>447</v>
      </c>
      <c r="H13" s="1171"/>
      <c r="I13" s="1171"/>
      <c r="J13" s="1172"/>
      <c r="K13" s="257" t="s">
        <v>446</v>
      </c>
      <c r="L13" s="258" t="s">
        <v>446</v>
      </c>
      <c r="M13" s="259">
        <v>36</v>
      </c>
      <c r="N13" s="260" t="s">
        <v>446</v>
      </c>
    </row>
    <row r="14" spans="1:16" ht="13.5" customHeight="1">
      <c r="A14" s="242"/>
      <c r="B14" s="238"/>
      <c r="C14" s="238"/>
      <c r="D14" s="238"/>
      <c r="E14" s="238"/>
      <c r="F14" s="238"/>
      <c r="G14" s="1170" t="s">
        <v>448</v>
      </c>
      <c r="H14" s="1171"/>
      <c r="I14" s="1171"/>
      <c r="J14" s="1172"/>
      <c r="K14" s="257">
        <v>3641170</v>
      </c>
      <c r="L14" s="258">
        <v>969</v>
      </c>
      <c r="M14" s="259">
        <v>919</v>
      </c>
      <c r="N14" s="260">
        <v>5.4</v>
      </c>
    </row>
    <row r="15" spans="1:16" ht="13.2">
      <c r="A15" s="242"/>
      <c r="B15" s="238"/>
      <c r="C15" s="238"/>
      <c r="D15" s="238"/>
      <c r="E15" s="238"/>
      <c r="F15" s="238"/>
      <c r="G15" s="1170" t="s">
        <v>449</v>
      </c>
      <c r="H15" s="1171"/>
      <c r="I15" s="1171"/>
      <c r="J15" s="1172"/>
      <c r="K15" s="257">
        <v>-30052599</v>
      </c>
      <c r="L15" s="258">
        <v>-7999</v>
      </c>
      <c r="M15" s="259">
        <v>-8688</v>
      </c>
      <c r="N15" s="260">
        <v>-7.9</v>
      </c>
    </row>
    <row r="16" spans="1:16" ht="13.2">
      <c r="A16" s="242"/>
      <c r="B16" s="238"/>
      <c r="C16" s="238"/>
      <c r="D16" s="238"/>
      <c r="E16" s="238"/>
      <c r="F16" s="238"/>
      <c r="G16" s="1176" t="s">
        <v>139</v>
      </c>
      <c r="H16" s="1177"/>
      <c r="I16" s="1177"/>
      <c r="J16" s="1178"/>
      <c r="K16" s="258">
        <v>340214776</v>
      </c>
      <c r="L16" s="258">
        <v>90558</v>
      </c>
      <c r="M16" s="259">
        <v>89598</v>
      </c>
      <c r="N16" s="260">
        <v>1.1000000000000001</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450</v>
      </c>
      <c r="H19" s="238"/>
      <c r="I19" s="238"/>
      <c r="J19" s="238"/>
      <c r="K19" s="238"/>
      <c r="L19" s="238"/>
      <c r="M19" s="238"/>
      <c r="N19" s="238"/>
    </row>
    <row r="20" spans="1:16" ht="13.2">
      <c r="A20" s="242"/>
      <c r="B20" s="238"/>
      <c r="C20" s="238"/>
      <c r="D20" s="238"/>
      <c r="E20" s="238"/>
      <c r="F20" s="238"/>
      <c r="G20" s="265"/>
      <c r="H20" s="266"/>
      <c r="I20" s="266"/>
      <c r="J20" s="267"/>
      <c r="K20" s="268" t="s">
        <v>451</v>
      </c>
      <c r="L20" s="269" t="s">
        <v>452</v>
      </c>
      <c r="M20" s="270" t="s">
        <v>453</v>
      </c>
      <c r="N20" s="271"/>
    </row>
    <row r="21" spans="1:16" s="277" customFormat="1" ht="13.2">
      <c r="A21" s="272"/>
      <c r="B21" s="243"/>
      <c r="C21" s="243"/>
      <c r="D21" s="243"/>
      <c r="E21" s="243"/>
      <c r="F21" s="243"/>
      <c r="G21" s="1179" t="s">
        <v>454</v>
      </c>
      <c r="H21" s="1180"/>
      <c r="I21" s="1180"/>
      <c r="J21" s="1181"/>
      <c r="K21" s="273">
        <v>831.44</v>
      </c>
      <c r="L21" s="274">
        <v>858.82</v>
      </c>
      <c r="M21" s="275">
        <v>-27.38</v>
      </c>
      <c r="N21" s="243"/>
      <c r="O21" s="276"/>
      <c r="P21" s="272"/>
    </row>
    <row r="22" spans="1:16" s="277" customFormat="1" ht="13.2">
      <c r="A22" s="272"/>
      <c r="B22" s="243"/>
      <c r="C22" s="243"/>
      <c r="D22" s="243"/>
      <c r="E22" s="243"/>
      <c r="F22" s="243"/>
      <c r="G22" s="1179" t="s">
        <v>455</v>
      </c>
      <c r="H22" s="1180"/>
      <c r="I22" s="1180"/>
      <c r="J22" s="1181"/>
      <c r="K22" s="278">
        <v>103.1</v>
      </c>
      <c r="L22" s="279">
        <v>101</v>
      </c>
      <c r="M22" s="280">
        <v>2.1</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456</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457</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458</v>
      </c>
      <c r="H29" s="243"/>
      <c r="I29" s="243"/>
      <c r="J29" s="243"/>
      <c r="K29" s="238"/>
      <c r="L29" s="238"/>
      <c r="M29" s="238"/>
      <c r="N29" s="238"/>
      <c r="O29" s="286"/>
    </row>
    <row r="30" spans="1:16" ht="13.2">
      <c r="A30" s="242"/>
      <c r="B30" s="238"/>
      <c r="C30" s="238"/>
      <c r="D30" s="238"/>
      <c r="E30" s="238"/>
      <c r="F30" s="238"/>
      <c r="G30" s="245"/>
      <c r="H30" s="246"/>
      <c r="I30" s="246"/>
      <c r="J30" s="247"/>
      <c r="K30" s="1168" t="s">
        <v>437</v>
      </c>
      <c r="L30" s="248"/>
      <c r="M30" s="249" t="s">
        <v>438</v>
      </c>
      <c r="N30" s="250"/>
    </row>
    <row r="31" spans="1:16" ht="13.2">
      <c r="A31" s="242"/>
      <c r="B31" s="238"/>
      <c r="C31" s="238"/>
      <c r="D31" s="238"/>
      <c r="E31" s="238"/>
      <c r="F31" s="238"/>
      <c r="G31" s="251"/>
      <c r="H31" s="252"/>
      <c r="I31" s="252"/>
      <c r="J31" s="253"/>
      <c r="K31" s="1169"/>
      <c r="L31" s="254" t="s">
        <v>439</v>
      </c>
      <c r="M31" s="255" t="s">
        <v>440</v>
      </c>
      <c r="N31" s="256" t="s">
        <v>441</v>
      </c>
    </row>
    <row r="32" spans="1:16" ht="27" customHeight="1">
      <c r="A32" s="242"/>
      <c r="B32" s="238"/>
      <c r="C32" s="238"/>
      <c r="D32" s="238"/>
      <c r="E32" s="238"/>
      <c r="F32" s="238"/>
      <c r="G32" s="1173" t="s">
        <v>459</v>
      </c>
      <c r="H32" s="1174"/>
      <c r="I32" s="1174"/>
      <c r="J32" s="1175"/>
      <c r="K32" s="258">
        <v>76748677</v>
      </c>
      <c r="L32" s="258">
        <v>20429</v>
      </c>
      <c r="M32" s="259">
        <v>27098</v>
      </c>
      <c r="N32" s="260">
        <v>-24.6</v>
      </c>
    </row>
    <row r="33" spans="1:16" ht="13.5" customHeight="1">
      <c r="A33" s="242"/>
      <c r="B33" s="238"/>
      <c r="C33" s="238"/>
      <c r="D33" s="238"/>
      <c r="E33" s="238"/>
      <c r="F33" s="238"/>
      <c r="G33" s="1173" t="s">
        <v>460</v>
      </c>
      <c r="H33" s="1174"/>
      <c r="I33" s="1174"/>
      <c r="J33" s="1175"/>
      <c r="K33" s="258">
        <v>10996408</v>
      </c>
      <c r="L33" s="258">
        <v>2927</v>
      </c>
      <c r="M33" s="259">
        <v>3150</v>
      </c>
      <c r="N33" s="260">
        <v>-7.1</v>
      </c>
    </row>
    <row r="34" spans="1:16" ht="27" customHeight="1">
      <c r="A34" s="242"/>
      <c r="B34" s="238"/>
      <c r="C34" s="238"/>
      <c r="D34" s="238"/>
      <c r="E34" s="238"/>
      <c r="F34" s="238"/>
      <c r="G34" s="1173" t="s">
        <v>461</v>
      </c>
      <c r="H34" s="1174"/>
      <c r="I34" s="1174"/>
      <c r="J34" s="1175"/>
      <c r="K34" s="258">
        <v>121509950</v>
      </c>
      <c r="L34" s="258">
        <v>32343</v>
      </c>
      <c r="M34" s="259">
        <v>17943</v>
      </c>
      <c r="N34" s="260">
        <v>80.3</v>
      </c>
    </row>
    <row r="35" spans="1:16" ht="27" customHeight="1">
      <c r="A35" s="242"/>
      <c r="B35" s="238"/>
      <c r="C35" s="238"/>
      <c r="D35" s="238"/>
      <c r="E35" s="238"/>
      <c r="F35" s="238"/>
      <c r="G35" s="1173" t="s">
        <v>462</v>
      </c>
      <c r="H35" s="1174"/>
      <c r="I35" s="1174"/>
      <c r="J35" s="1175"/>
      <c r="K35" s="258">
        <v>2118344</v>
      </c>
      <c r="L35" s="258">
        <v>564</v>
      </c>
      <c r="M35" s="259">
        <v>933</v>
      </c>
      <c r="N35" s="260">
        <v>-39.5</v>
      </c>
    </row>
    <row r="36" spans="1:16" ht="27" customHeight="1">
      <c r="A36" s="242"/>
      <c r="B36" s="238"/>
      <c r="C36" s="238"/>
      <c r="D36" s="238"/>
      <c r="E36" s="238"/>
      <c r="F36" s="238"/>
      <c r="G36" s="1173" t="s">
        <v>463</v>
      </c>
      <c r="H36" s="1174"/>
      <c r="I36" s="1174"/>
      <c r="J36" s="1175"/>
      <c r="K36" s="258" t="s">
        <v>446</v>
      </c>
      <c r="L36" s="258" t="s">
        <v>446</v>
      </c>
      <c r="M36" s="259">
        <v>73</v>
      </c>
      <c r="N36" s="260" t="s">
        <v>446</v>
      </c>
    </row>
    <row r="37" spans="1:16" ht="13.5" customHeight="1">
      <c r="A37" s="242"/>
      <c r="B37" s="238"/>
      <c r="C37" s="238"/>
      <c r="D37" s="238"/>
      <c r="E37" s="238"/>
      <c r="F37" s="238"/>
      <c r="G37" s="1173" t="s">
        <v>464</v>
      </c>
      <c r="H37" s="1174"/>
      <c r="I37" s="1174"/>
      <c r="J37" s="1175"/>
      <c r="K37" s="258">
        <v>1377402</v>
      </c>
      <c r="L37" s="258">
        <v>367</v>
      </c>
      <c r="M37" s="259">
        <v>636</v>
      </c>
      <c r="N37" s="260">
        <v>-42.3</v>
      </c>
    </row>
    <row r="38" spans="1:16" ht="27" customHeight="1">
      <c r="A38" s="242"/>
      <c r="B38" s="238"/>
      <c r="C38" s="238"/>
      <c r="D38" s="238"/>
      <c r="E38" s="238"/>
      <c r="F38" s="238"/>
      <c r="G38" s="1182" t="s">
        <v>465</v>
      </c>
      <c r="H38" s="1183"/>
      <c r="I38" s="1183"/>
      <c r="J38" s="1184"/>
      <c r="K38" s="287" t="s">
        <v>446</v>
      </c>
      <c r="L38" s="287" t="s">
        <v>446</v>
      </c>
      <c r="M38" s="288">
        <v>0</v>
      </c>
      <c r="N38" s="289" t="s">
        <v>446</v>
      </c>
      <c r="O38" s="286"/>
    </row>
    <row r="39" spans="1:16" ht="13.2">
      <c r="A39" s="242"/>
      <c r="B39" s="238"/>
      <c r="C39" s="238"/>
      <c r="D39" s="238"/>
      <c r="E39" s="238"/>
      <c r="F39" s="238"/>
      <c r="G39" s="1182" t="s">
        <v>466</v>
      </c>
      <c r="H39" s="1183"/>
      <c r="I39" s="1183"/>
      <c r="J39" s="1184"/>
      <c r="K39" s="257">
        <v>-7874153</v>
      </c>
      <c r="L39" s="257">
        <v>-2096</v>
      </c>
      <c r="M39" s="290">
        <v>-1999</v>
      </c>
      <c r="N39" s="291">
        <v>4.9000000000000004</v>
      </c>
      <c r="O39" s="286"/>
    </row>
    <row r="40" spans="1:16" ht="27" customHeight="1">
      <c r="A40" s="242"/>
      <c r="B40" s="238"/>
      <c r="C40" s="238"/>
      <c r="D40" s="238"/>
      <c r="E40" s="238"/>
      <c r="F40" s="238"/>
      <c r="G40" s="1173" t="s">
        <v>467</v>
      </c>
      <c r="H40" s="1174"/>
      <c r="I40" s="1174"/>
      <c r="J40" s="1175"/>
      <c r="K40" s="257">
        <v>-121822407</v>
      </c>
      <c r="L40" s="257">
        <v>-32427</v>
      </c>
      <c r="M40" s="290">
        <v>-26952</v>
      </c>
      <c r="N40" s="291">
        <v>20.3</v>
      </c>
      <c r="O40" s="286"/>
    </row>
    <row r="41" spans="1:16" ht="13.2">
      <c r="A41" s="242"/>
      <c r="B41" s="238"/>
      <c r="C41" s="238"/>
      <c r="D41" s="238"/>
      <c r="E41" s="238"/>
      <c r="F41" s="238"/>
      <c r="G41" s="1176" t="s">
        <v>468</v>
      </c>
      <c r="H41" s="1177"/>
      <c r="I41" s="1177"/>
      <c r="J41" s="1178"/>
      <c r="K41" s="258">
        <v>83054221</v>
      </c>
      <c r="L41" s="257">
        <v>22107</v>
      </c>
      <c r="M41" s="290">
        <v>20882</v>
      </c>
      <c r="N41" s="291">
        <v>5.9</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469</v>
      </c>
      <c r="B47" s="238"/>
      <c r="C47" s="238"/>
      <c r="D47" s="238"/>
      <c r="E47" s="238"/>
      <c r="F47" s="238"/>
      <c r="G47" s="238"/>
      <c r="H47" s="238"/>
      <c r="I47" s="238"/>
      <c r="J47" s="238"/>
      <c r="K47" s="238"/>
      <c r="L47" s="238"/>
      <c r="M47" s="238"/>
      <c r="N47" s="238"/>
    </row>
    <row r="48" spans="1:16" ht="13.2">
      <c r="A48" s="242"/>
      <c r="B48" s="238"/>
      <c r="C48" s="238"/>
      <c r="D48" s="238"/>
      <c r="E48" s="238"/>
      <c r="F48" s="238"/>
      <c r="G48" s="296" t="s">
        <v>470</v>
      </c>
      <c r="H48" s="296"/>
      <c r="I48" s="296"/>
      <c r="J48" s="296"/>
      <c r="K48" s="296"/>
      <c r="L48" s="296"/>
      <c r="M48" s="297"/>
      <c r="N48" s="296"/>
    </row>
    <row r="49" spans="1:14" ht="13.5" customHeight="1">
      <c r="A49" s="242"/>
      <c r="B49" s="238"/>
      <c r="C49" s="238"/>
      <c r="D49" s="238"/>
      <c r="E49" s="238"/>
      <c r="F49" s="238"/>
      <c r="G49" s="298"/>
      <c r="H49" s="299"/>
      <c r="I49" s="1185" t="s">
        <v>437</v>
      </c>
      <c r="J49" s="1187" t="s">
        <v>471</v>
      </c>
      <c r="K49" s="1188"/>
      <c r="L49" s="1188"/>
      <c r="M49" s="1188"/>
      <c r="N49" s="1189"/>
    </row>
    <row r="50" spans="1:14" ht="13.2">
      <c r="A50" s="242"/>
      <c r="B50" s="238"/>
      <c r="C50" s="238"/>
      <c r="D50" s="238"/>
      <c r="E50" s="238"/>
      <c r="F50" s="238"/>
      <c r="G50" s="300"/>
      <c r="H50" s="301"/>
      <c r="I50" s="1186"/>
      <c r="J50" s="302" t="s">
        <v>472</v>
      </c>
      <c r="K50" s="303" t="s">
        <v>473</v>
      </c>
      <c r="L50" s="304" t="s">
        <v>474</v>
      </c>
      <c r="M50" s="305" t="s">
        <v>475</v>
      </c>
      <c r="N50" s="306" t="s">
        <v>476</v>
      </c>
    </row>
    <row r="51" spans="1:14" ht="13.2">
      <c r="A51" s="242"/>
      <c r="B51" s="238"/>
      <c r="C51" s="238"/>
      <c r="D51" s="238"/>
      <c r="E51" s="238"/>
      <c r="F51" s="238"/>
      <c r="G51" s="298" t="s">
        <v>477</v>
      </c>
      <c r="H51" s="299"/>
      <c r="I51" s="307">
        <v>161934362</v>
      </c>
      <c r="J51" s="308">
        <v>42508</v>
      </c>
      <c r="K51" s="309">
        <v>2.7</v>
      </c>
      <c r="L51" s="310">
        <v>31502</v>
      </c>
      <c r="M51" s="311">
        <v>-6.9</v>
      </c>
      <c r="N51" s="312">
        <v>9.6</v>
      </c>
    </row>
    <row r="52" spans="1:14" ht="13.2">
      <c r="A52" s="242"/>
      <c r="B52" s="238"/>
      <c r="C52" s="238"/>
      <c r="D52" s="238"/>
      <c r="E52" s="238"/>
      <c r="F52" s="238"/>
      <c r="G52" s="313"/>
      <c r="H52" s="314" t="s">
        <v>478</v>
      </c>
      <c r="I52" s="315">
        <v>65155555</v>
      </c>
      <c r="J52" s="316">
        <v>17104</v>
      </c>
      <c r="K52" s="317">
        <v>7.1</v>
      </c>
      <c r="L52" s="318">
        <v>11020</v>
      </c>
      <c r="M52" s="319">
        <v>-11.8</v>
      </c>
      <c r="N52" s="320">
        <v>18.899999999999999</v>
      </c>
    </row>
    <row r="53" spans="1:14" ht="13.2">
      <c r="A53" s="242"/>
      <c r="B53" s="238"/>
      <c r="C53" s="238"/>
      <c r="D53" s="238"/>
      <c r="E53" s="238"/>
      <c r="F53" s="238"/>
      <c r="G53" s="298" t="s">
        <v>479</v>
      </c>
      <c r="H53" s="299"/>
      <c r="I53" s="307">
        <v>189980866</v>
      </c>
      <c r="J53" s="308">
        <v>49949</v>
      </c>
      <c r="K53" s="309">
        <v>17.5</v>
      </c>
      <c r="L53" s="310">
        <v>34374</v>
      </c>
      <c r="M53" s="311">
        <v>9.1</v>
      </c>
      <c r="N53" s="312">
        <v>8.4</v>
      </c>
    </row>
    <row r="54" spans="1:14" ht="13.2">
      <c r="A54" s="242"/>
      <c r="B54" s="238"/>
      <c r="C54" s="238"/>
      <c r="D54" s="238"/>
      <c r="E54" s="238"/>
      <c r="F54" s="238"/>
      <c r="G54" s="313"/>
      <c r="H54" s="314" t="s">
        <v>478</v>
      </c>
      <c r="I54" s="315">
        <v>77986823</v>
      </c>
      <c r="J54" s="316">
        <v>20504</v>
      </c>
      <c r="K54" s="317">
        <v>19.899999999999999</v>
      </c>
      <c r="L54" s="318">
        <v>10917</v>
      </c>
      <c r="M54" s="319">
        <v>-0.9</v>
      </c>
      <c r="N54" s="320">
        <v>20.8</v>
      </c>
    </row>
    <row r="55" spans="1:14" ht="13.2">
      <c r="A55" s="242"/>
      <c r="B55" s="238"/>
      <c r="C55" s="238"/>
      <c r="D55" s="238"/>
      <c r="E55" s="238"/>
      <c r="F55" s="238"/>
      <c r="G55" s="298" t="s">
        <v>480</v>
      </c>
      <c r="H55" s="299"/>
      <c r="I55" s="307">
        <v>165692735</v>
      </c>
      <c r="J55" s="308">
        <v>43763</v>
      </c>
      <c r="K55" s="309">
        <v>-12.4</v>
      </c>
      <c r="L55" s="310">
        <v>35216</v>
      </c>
      <c r="M55" s="311">
        <v>2.4</v>
      </c>
      <c r="N55" s="312">
        <v>-14.8</v>
      </c>
    </row>
    <row r="56" spans="1:14" ht="13.2">
      <c r="A56" s="242"/>
      <c r="B56" s="238"/>
      <c r="C56" s="238"/>
      <c r="D56" s="238"/>
      <c r="E56" s="238"/>
      <c r="F56" s="238"/>
      <c r="G56" s="313"/>
      <c r="H56" s="314" t="s">
        <v>478</v>
      </c>
      <c r="I56" s="315">
        <v>68025772</v>
      </c>
      <c r="J56" s="316">
        <v>17967</v>
      </c>
      <c r="K56" s="317">
        <v>-12.4</v>
      </c>
      <c r="L56" s="318">
        <v>12644</v>
      </c>
      <c r="M56" s="319">
        <v>15.8</v>
      </c>
      <c r="N56" s="320">
        <v>-28.2</v>
      </c>
    </row>
    <row r="57" spans="1:14" ht="13.2">
      <c r="A57" s="242"/>
      <c r="B57" s="238"/>
      <c r="C57" s="238"/>
      <c r="D57" s="238"/>
      <c r="E57" s="238"/>
      <c r="F57" s="238"/>
      <c r="G57" s="298" t="s">
        <v>481</v>
      </c>
      <c r="H57" s="299"/>
      <c r="I57" s="307">
        <v>151350936</v>
      </c>
      <c r="J57" s="308">
        <v>40140</v>
      </c>
      <c r="K57" s="309">
        <v>-8.3000000000000007</v>
      </c>
      <c r="L57" s="310">
        <v>36736</v>
      </c>
      <c r="M57" s="311">
        <v>4.3</v>
      </c>
      <c r="N57" s="312">
        <v>-12.6</v>
      </c>
    </row>
    <row r="58" spans="1:14" ht="13.2">
      <c r="A58" s="242"/>
      <c r="B58" s="238"/>
      <c r="C58" s="238"/>
      <c r="D58" s="238"/>
      <c r="E58" s="238"/>
      <c r="F58" s="238"/>
      <c r="G58" s="313"/>
      <c r="H58" s="314" t="s">
        <v>478</v>
      </c>
      <c r="I58" s="315">
        <v>67289982</v>
      </c>
      <c r="J58" s="316">
        <v>17846</v>
      </c>
      <c r="K58" s="317">
        <v>-0.7</v>
      </c>
      <c r="L58" s="318">
        <v>13410</v>
      </c>
      <c r="M58" s="319">
        <v>6.1</v>
      </c>
      <c r="N58" s="320">
        <v>-6.8</v>
      </c>
    </row>
    <row r="59" spans="1:14" ht="13.2">
      <c r="A59" s="242"/>
      <c r="B59" s="238"/>
      <c r="C59" s="238"/>
      <c r="D59" s="238"/>
      <c r="E59" s="238"/>
      <c r="F59" s="238"/>
      <c r="G59" s="298" t="s">
        <v>482</v>
      </c>
      <c r="H59" s="299"/>
      <c r="I59" s="307">
        <v>151314031</v>
      </c>
      <c r="J59" s="308">
        <v>40277</v>
      </c>
      <c r="K59" s="309">
        <v>0.3</v>
      </c>
      <c r="L59" s="310">
        <v>38259</v>
      </c>
      <c r="M59" s="311">
        <v>4.0999999999999996</v>
      </c>
      <c r="N59" s="312">
        <v>-3.8</v>
      </c>
    </row>
    <row r="60" spans="1:14" ht="13.2">
      <c r="A60" s="242"/>
      <c r="B60" s="238"/>
      <c r="C60" s="238"/>
      <c r="D60" s="238"/>
      <c r="E60" s="238"/>
      <c r="F60" s="238"/>
      <c r="G60" s="313"/>
      <c r="H60" s="314" t="s">
        <v>478</v>
      </c>
      <c r="I60" s="321">
        <v>62204123</v>
      </c>
      <c r="J60" s="316">
        <v>16557</v>
      </c>
      <c r="K60" s="317">
        <v>-7.2</v>
      </c>
      <c r="L60" s="318">
        <v>13379</v>
      </c>
      <c r="M60" s="319">
        <v>-0.2</v>
      </c>
      <c r="N60" s="320">
        <v>-7</v>
      </c>
    </row>
    <row r="61" spans="1:14" ht="13.2">
      <c r="A61" s="242"/>
      <c r="B61" s="238"/>
      <c r="C61" s="238"/>
      <c r="D61" s="238"/>
      <c r="E61" s="238"/>
      <c r="F61" s="238"/>
      <c r="G61" s="298" t="s">
        <v>483</v>
      </c>
      <c r="H61" s="322"/>
      <c r="I61" s="323">
        <v>164054586</v>
      </c>
      <c r="J61" s="324">
        <v>43327</v>
      </c>
      <c r="K61" s="325">
        <v>0</v>
      </c>
      <c r="L61" s="326">
        <v>35217</v>
      </c>
      <c r="M61" s="327">
        <v>2.6</v>
      </c>
      <c r="N61" s="312">
        <v>-2.6</v>
      </c>
    </row>
    <row r="62" spans="1:14" ht="13.2">
      <c r="A62" s="242"/>
      <c r="B62" s="238"/>
      <c r="C62" s="238"/>
      <c r="D62" s="238"/>
      <c r="E62" s="238"/>
      <c r="F62" s="238"/>
      <c r="G62" s="313"/>
      <c r="H62" s="314" t="s">
        <v>478</v>
      </c>
      <c r="I62" s="315">
        <v>68132451</v>
      </c>
      <c r="J62" s="316">
        <v>17996</v>
      </c>
      <c r="K62" s="317">
        <v>1.3</v>
      </c>
      <c r="L62" s="318">
        <v>12274</v>
      </c>
      <c r="M62" s="319">
        <v>1.8</v>
      </c>
      <c r="N62" s="320">
        <v>-0.5</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484</v>
      </c>
      <c r="G46" s="331" t="s">
        <v>485</v>
      </c>
      <c r="H46" s="331" t="s">
        <v>486</v>
      </c>
      <c r="I46" s="331" t="s">
        <v>487</v>
      </c>
      <c r="J46" s="332" t="s">
        <v>488</v>
      </c>
    </row>
    <row r="47" spans="2:10" ht="57.75" customHeight="1">
      <c r="B47" s="7"/>
      <c r="C47" s="1190" t="s">
        <v>3</v>
      </c>
      <c r="D47" s="1190"/>
      <c r="E47" s="1191"/>
      <c r="F47" s="333">
        <v>1.24</v>
      </c>
      <c r="G47" s="334">
        <v>1.24</v>
      </c>
      <c r="H47" s="334">
        <v>1.22</v>
      </c>
      <c r="I47" s="334">
        <v>1.18</v>
      </c>
      <c r="J47" s="335">
        <v>1.19</v>
      </c>
    </row>
    <row r="48" spans="2:10" ht="57.75" customHeight="1">
      <c r="B48" s="8"/>
      <c r="C48" s="1192" t="s">
        <v>4</v>
      </c>
      <c r="D48" s="1192"/>
      <c r="E48" s="1193"/>
      <c r="F48" s="336">
        <v>0.95</v>
      </c>
      <c r="G48" s="337">
        <v>1.73</v>
      </c>
      <c r="H48" s="337">
        <v>0.91</v>
      </c>
      <c r="I48" s="337">
        <v>0.81</v>
      </c>
      <c r="J48" s="338">
        <v>0.88</v>
      </c>
    </row>
    <row r="49" spans="2:10" ht="57.75" customHeight="1" thickBot="1">
      <c r="B49" s="9"/>
      <c r="C49" s="1194" t="s">
        <v>5</v>
      </c>
      <c r="D49" s="1194"/>
      <c r="E49" s="1195"/>
      <c r="F49" s="339">
        <v>0.03</v>
      </c>
      <c r="G49" s="340">
        <v>0.78</v>
      </c>
      <c r="H49" s="340" t="s">
        <v>489</v>
      </c>
      <c r="I49" s="340" t="s">
        <v>490</v>
      </c>
      <c r="J49" s="341">
        <v>0.06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2018-03-14T23:43:09Z</cp:lastPrinted>
  <dcterms:created xsi:type="dcterms:W3CDTF">2018-01-24T03:04:37Z</dcterms:created>
  <dcterms:modified xsi:type="dcterms:W3CDTF">2018-11-28T07:41:24Z</dcterms:modified>
</cp:coreProperties>
</file>