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3" i="9" l="1"/>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W37" i="9" s="1"/>
  <c r="BY36" i="9"/>
  <c r="BY35" i="9"/>
  <c r="BY34" i="9"/>
  <c r="BY33" i="9"/>
  <c r="BW33" i="9" s="1"/>
  <c r="BY32" i="9"/>
  <c r="BY31" i="9"/>
  <c r="E40" i="9"/>
  <c r="E39" i="9"/>
  <c r="C39" i="9" s="1"/>
  <c r="E38" i="9"/>
  <c r="E37" i="9"/>
  <c r="E36" i="9"/>
  <c r="E35" i="9"/>
  <c r="E34" i="9"/>
  <c r="E33" i="9"/>
  <c r="E32" i="9"/>
  <c r="E31" i="9"/>
  <c r="C31" i="9" s="1"/>
  <c r="BW40" i="9"/>
  <c r="BE40" i="9"/>
  <c r="AM40" i="9"/>
  <c r="U40" i="9"/>
  <c r="C40" i="9"/>
  <c r="BW39" i="9"/>
  <c r="BE39" i="9"/>
  <c r="AM39" i="9"/>
  <c r="U39" i="9"/>
  <c r="BW38" i="9"/>
  <c r="BE38" i="9"/>
  <c r="AM38" i="9"/>
  <c r="U38" i="9"/>
  <c r="C38" i="9"/>
  <c r="BE37" i="9"/>
  <c r="AM37" i="9"/>
  <c r="U37" i="9"/>
  <c r="BW36" i="9"/>
  <c r="BE36" i="9"/>
  <c r="AM36" i="9"/>
  <c r="U36" i="9"/>
  <c r="BW35" i="9"/>
  <c r="BE35" i="9"/>
  <c r="AM35" i="9"/>
  <c r="U35" i="9"/>
  <c r="BW34" i="9"/>
  <c r="BE34" i="9"/>
  <c r="U34" i="9"/>
  <c r="U33" i="9"/>
  <c r="U32"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2" i="9" l="1"/>
  <c r="C33" i="9" s="1"/>
  <c r="C34" i="9" s="1"/>
  <c r="C35" i="9" s="1"/>
  <c r="C36" i="9" s="1"/>
  <c r="C37" i="9" s="1"/>
  <c r="U31" i="9"/>
  <c r="AM31" i="9" l="1"/>
  <c r="AM32" i="9" s="1"/>
  <c r="AM33" i="9" s="1"/>
  <c r="AM34" i="9" s="1"/>
  <c r="BE31" i="9" l="1"/>
  <c r="BE32" i="9" s="1"/>
  <c r="BE33" i="9" s="1"/>
  <c r="BW31" i="9"/>
  <c r="BW32"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<sst xmlns="http://schemas.openxmlformats.org/spreadsheetml/2006/main" count="1224" uniqueCount="583">
  <si>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</si>
  <si>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</si>
  <si>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</si>
  <si>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</si>
  <si>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</si>
  <si>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</si>
  <si>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</si>
  <si>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</si>
  <si>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</si>
  <si>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</si>
  <si>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</si>
  <si>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</si>
  <si>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</si>
  <si>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</si>
  <si>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</si>
  <si>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</si>
  <si>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</si>
  <si>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</si>
  <si>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</si>
  <si>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</si>
  <si>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</si>
  <si>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</si>
  <si>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</si>
  <si>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</si>
  <si>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</si>
  <si>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</si>
  <si>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</si>
  <si>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</si>
  <si>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</si>
  <si>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</si>
  <si>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</si>
  <si>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</si>
  <si>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</si>
  <si>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</si>
  <si>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</si>
  <si>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</si>
  <si>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</si>
  <si>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</si>
  <si>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</si>
  <si>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</si>
  <si>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</si>
  <si>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</si>
  <si>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</si>
  <si>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</si>
  <si>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</si>
  <si>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</si>
  <si>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</si>
  <si>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</si>
  <si>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</si>
  <si>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</si>
  <si>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</si>
  <si>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</si>
  <si>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</si>
  <si>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</si>
  <si>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</si>
  <si>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</si>
  <si>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</si>
  <si>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</si>
  <si>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</si>
  <si>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</si>
  <si>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</si>
  <si>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</si>
  <si>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</si>
  <si>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</si>
  <si>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</si>
  <si>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京都府</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</si>
  <si>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</si>
  <si>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</si>
  <si>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</si>
  <si>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</si>
  <si>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</si>
  <si>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</si>
  <si>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</si>
  <si>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</si>
  <si>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</si>
  <si>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</si>
  <si>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</si>
  <si>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</si>
  <si>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</si>
  <si>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</si>
  <si>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</si>
  <si>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</si>
  <si>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</si>
  <si>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</si>
  <si>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</si>
  <si>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</si>
  <si>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</si>
  <si>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</si>
  <si>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</si>
  <si>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</si>
  <si>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</si>
  <si>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</si>
  <si>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</si>
  <si>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</si>
  <si>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</si>
  <si>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</si>
  <si>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</si>
  <si>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</si>
  <si>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</si>
  <si>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</si>
  <si>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</si>
  <si>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</si>
  <si>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</si>
  <si>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</si>
  <si>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</si>
  <si>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</si>
  <si>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</si>
  <si>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</si>
  <si>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</si>
  <si>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</si>
  <si>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</si>
  <si>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</si>
  <si>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</si>
  <si>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</si>
  <si>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</si>
  <si>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</si>
  <si>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</si>
  <si>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</si>
  <si>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</si>
  <si>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</si>
  <si>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</si>
  <si>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</si>
  <si>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</si>
  <si>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</si>
  <si>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</si>
  <si>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</si>
  <si>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</si>
  <si>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</si>
  <si>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</si>
  <si>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</si>
  <si>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</si>
  <si>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</si>
  <si>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</si>
  <si>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</si>
  <si>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</si>
  <si>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</si>
  <si>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</si>
  <si>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</si>
  <si>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</si>
  <si>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</si>
  <si>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</si>
  <si>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</si>
  <si>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</si>
  <si>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</si>
  <si>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</si>
  <si>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</si>
  <si>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</si>
  <si>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</si>
  <si>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</si>
  <si>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</si>
  <si>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</si>
  <si>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</si>
  <si>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</si>
  <si>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</si>
  <si>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</si>
  <si>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</si>
  <si>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</si>
  <si>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</si>
  <si>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</si>
  <si>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</si>
  <si>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</si>
  <si>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</si>
  <si>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</si>
  <si>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</si>
  <si>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</si>
  <si>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</si>
  <si>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</si>
  <si>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</si>
  <si>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</si>
  <si>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</si>
  <si>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</si>
  <si>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</si>
  <si>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</si>
  <si>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</si>
  <si>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</si>
  <si>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</si>
  <si>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</si>
  <si>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</si>
  <si>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</si>
  <si>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</si>
  <si>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</si>
  <si>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</si>
  <si>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</si>
  <si>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</si>
  <si>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</si>
  <si>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</si>
  <si>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</si>
  <si>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</si>
  <si>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</si>
  <si>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</si>
  <si>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</si>
  <si>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</si>
  <si>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</si>
  <si>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</si>
  <si>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</si>
  <si>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</si>
  <si>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</si>
  <si>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</si>
  <si>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</si>
  <si>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</si>
  <si>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</si>
  <si>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</si>
  <si>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</si>
  <si>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</si>
  <si>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</si>
  <si>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</si>
  <si>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</si>
  <si>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</si>
  <si>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</si>
  <si>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</si>
  <si>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</si>
  <si>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</si>
  <si>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</si>
  <si>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</si>
  <si>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</si>
  <si>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</si>
  <si>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</si>
  <si>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</si>
  <si>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</si>
  <si>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</si>
  <si>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</si>
  <si>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</si>
  <si>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</si>
  <si>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</si>
  <si>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</si>
  <si>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</si>
  <si>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</si>
  <si>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</si>
  <si>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</si>
  <si>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</si>
  <si>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</si>
  <si>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</si>
  <si>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</si>
  <si>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</si>
  <si>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</si>
  <si>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</si>
  <si>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</si>
  <si>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</si>
  <si>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</si>
  <si>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</si>
  <si>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</si>
  <si>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</si>
  <si>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</si>
  <si>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</si>
  <si>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</si>
  <si>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</si>
  <si>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</si>
  <si>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</si>
  <si>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</si>
  <si>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</si>
  <si>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</si>
  <si>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</si>
  <si>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</si>
  <si>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</si>
  <si>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</si>
  <si>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</si>
  <si>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</si>
  <si>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</si>
  <si>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</si>
  <si>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</si>
  <si>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</si>
  <si>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</si>
  <si>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</si>
  <si>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</si>
  <si>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</si>
  <si>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</si>
  <si>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</si>
  <si>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</si>
  <si>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</si>
  <si>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</si>
  <si>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</si>
  <si>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</si>
  <si>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</si>
  <si>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</si>
  <si>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</si>
  <si>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</si>
  <si>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</si>
  <si>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</si>
  <si>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</si>
  <si>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</si>
  <si>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</si>
  <si>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</si>
  <si>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</si>
  <si>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</si>
  <si>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</si>
  <si>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</si>
  <si>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</si>
  <si>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</si>
  <si>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</si>
  <si>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</si>
  <si>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</si>
  <si>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</si>
  <si>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</si>
  <si>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</si>
  <si>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</si>
  <si>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</si>
  <si>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</si>
  <si>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</si>
  <si>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</si>
  <si>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</si>
  <si>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</si>
  <si>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</si>
  <si>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</si>
  <si>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</si>
  <si>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</si>
  <si>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</si>
  <si>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</si>
  <si>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</si>
  <si>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</si>
  <si>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</si>
  <si>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</si>
  <si>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</si>
  <si>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</si>
  <si>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京都府</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</si>
  <si>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</si>
  <si>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</si>
  <si>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</si>
  <si>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</si>
  <si>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</si>
  <si>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</si>
  <si>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</si>
  <si>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</si>
  <si>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</si>
  <si>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</si>
  <si>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</si>
  <si>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</si>
  <si>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</si>
  <si>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</si>
  <si>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</si>
  <si>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</si>
  <si>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</si>
  <si>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</si>
  <si>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</si>
  <si>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</si>
  <si>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営林事業特別会計</t>
    <phoneticPr fontId="5"/>
  </si>
  <si>
    <t>母子及び父子並びに寡婦福祉資金貸付事業特別会計</t>
    <phoneticPr fontId="5"/>
  </si>
  <si>
    <t>農業改良資金助成事業等特別会計</t>
    <phoneticPr fontId="5"/>
  </si>
  <si>
    <t>中小企業経営基盤強化資金助成事業特別会計</t>
    <phoneticPr fontId="5"/>
  </si>
  <si>
    <t>公共用地先行取得事業特別会計</t>
    <phoneticPr fontId="5"/>
  </si>
  <si>
    <t>公債費特別会計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</si>
  <si>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</si>
  <si>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</si>
  <si>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</si>
  <si>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</si>
  <si>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</si>
  <si>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</si>
  <si>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</si>
  <si>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</si>
  <si>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</si>
  <si>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</si>
  <si>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</si>
  <si>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</si>
  <si>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</si>
  <si>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収益事業特別会計</t>
    <phoneticPr fontId="5"/>
  </si>
  <si>
    <t>電気事業会計</t>
    <phoneticPr fontId="5"/>
  </si>
  <si>
    <t>法適用企業</t>
    <phoneticPr fontId="5"/>
  </si>
  <si>
    <t>水道事業会計</t>
    <phoneticPr fontId="5"/>
  </si>
  <si>
    <t>工業用水道事業会計</t>
    <phoneticPr fontId="5"/>
  </si>
  <si>
    <t>病院事業会計</t>
    <phoneticPr fontId="5"/>
  </si>
  <si>
    <t>流域下水道事業特別会計</t>
    <phoneticPr fontId="5"/>
  </si>
  <si>
    <t>法非適用企業</t>
    <phoneticPr fontId="5"/>
  </si>
  <si>
    <t>地域開発事業特別会計</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</si>
  <si>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</si>
  <si>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</si>
  <si>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</si>
  <si>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</si>
  <si>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</si>
  <si>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</si>
  <si>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</si>
  <si>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</si>
  <si>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</si>
  <si>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</si>
  <si>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</si>
  <si>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</si>
  <si>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</si>
  <si>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</si>
  <si>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</si>
  <si>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</si>
  <si>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</si>
  <si>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</si>
  <si>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</si>
  <si>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</si>
  <si>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</si>
  <si>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</si>
  <si>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</si>
  <si>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</si>
  <si>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</si>
  <si>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</si>
  <si>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</si>
  <si>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</si>
  <si>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</si>
  <si>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</si>
  <si>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</si>
  <si>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</si>
  <si>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</si>
  <si>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</si>
  <si>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</si>
  <si>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</si>
  <si>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</si>
  <si>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</si>
  <si>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</si>
  <si>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</si>
  <si>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</si>
  <si>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</si>
  <si>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</si>
  <si>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</si>
  <si>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</si>
  <si>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</si>
  <si>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</si>
  <si>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</si>
  <si>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</si>
  <si>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</si>
  <si>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</si>
  <si>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</si>
  <si>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</si>
  <si>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</si>
  <si>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</si>
  <si>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</si>
  <si>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</si>
  <si>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</si>
  <si>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</si>
  <si>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</si>
  <si>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</si>
  <si>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</si>
  <si>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</si>
  <si>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</si>
  <si>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</si>
  <si>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</si>
  <si>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</si>
  <si>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</si>
  <si>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</si>
  <si>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</si>
  <si>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</si>
  <si>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</si>
  <si>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</si>
  <si>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</si>
  <si>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</si>
  <si>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</si>
  <si>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</si>
  <si>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</si>
  <si>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</si>
  <si>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</si>
  <si>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</si>
  <si>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</si>
  <si>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</si>
  <si>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</si>
  <si>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</si>
  <si>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</si>
  <si>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</si>
  <si>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</si>
  <si>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</si>
  <si>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</si>
  <si>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</si>
  <si>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</si>
  <si>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</si>
  <si>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</si>
  <si>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</si>
  <si>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</si>
  <si>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</si>
  <si>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</si>
  <si>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</si>
  <si>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</si>
  <si>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</si>
  <si>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</si>
  <si>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</si>
  <si>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</si>
  <si>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</si>
  <si>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</si>
  <si>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</si>
  <si>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</si>
  <si>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</si>
  <si>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</si>
  <si>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</si>
  <si>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</si>
  <si>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</si>
  <si>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</si>
  <si>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</si>
  <si>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</si>
  <si>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</si>
  <si>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</si>
  <si>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</si>
  <si>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</si>
  <si>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</si>
  <si>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</si>
  <si>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</si>
  <si>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</si>
  <si>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</si>
  <si>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</si>
  <si>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</si>
  <si>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</si>
  <si>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</si>
  <si>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</si>
  <si>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</si>
  <si>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</si>
  <si>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</si>
  <si>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</si>
  <si>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病院事業会計</t>
  </si>
  <si>
    <t>収益事業特別会計</t>
  </si>
  <si>
    <t>電気事業会計</t>
  </si>
  <si>
    <t>一般会計</t>
  </si>
  <si>
    <t>工業用水道事業会計</t>
  </si>
  <si>
    <t>水道事業会計</t>
  </si>
  <si>
    <t>流域下水道事業特別会計</t>
  </si>
  <si>
    <t>営林事業特別会計</t>
  </si>
  <si>
    <t>その他会計（赤字）</t>
  </si>
  <si>
    <t>その他会計（黒字）</t>
  </si>
  <si>
    <t>京都地方税機構</t>
    <rPh sb="0" eb="2">
      <t>キョウト</t>
    </rPh>
    <rPh sb="2" eb="4">
      <t>チホウ</t>
    </rPh>
    <rPh sb="4" eb="5">
      <t>ゼイ</t>
    </rPh>
    <rPh sb="5" eb="7">
      <t>キコウ</t>
    </rPh>
    <phoneticPr fontId="2"/>
  </si>
  <si>
    <t>関西広域連合</t>
    <rPh sb="0" eb="2">
      <t>カンサイ</t>
    </rPh>
    <rPh sb="2" eb="4">
      <t>コウイキ</t>
    </rPh>
    <rPh sb="4" eb="6">
      <t>レンゴウ</t>
    </rPh>
    <phoneticPr fontId="2"/>
  </si>
  <si>
    <t>-</t>
    <phoneticPr fontId="2"/>
  </si>
  <si>
    <t>-</t>
    <phoneticPr fontId="2"/>
  </si>
  <si>
    <t>-</t>
    <phoneticPr fontId="2"/>
  </si>
  <si>
    <t>-</t>
    <phoneticPr fontId="2"/>
  </si>
  <si>
    <t>京都府農業総合支援センター</t>
    <phoneticPr fontId="2"/>
  </si>
  <si>
    <t>京都府畜産振興協会</t>
    <phoneticPr fontId="2"/>
  </si>
  <si>
    <t>京都府家畜畜産物衛生指導協会</t>
    <phoneticPr fontId="2"/>
  </si>
  <si>
    <t>京都国際工芸センター</t>
    <phoneticPr fontId="2"/>
  </si>
  <si>
    <t>京都府公園公社</t>
    <phoneticPr fontId="2"/>
  </si>
  <si>
    <t>関西文化学術研究都市推進機構</t>
    <phoneticPr fontId="2"/>
  </si>
  <si>
    <t>丹後王国食のみやこ</t>
    <phoneticPr fontId="2"/>
  </si>
  <si>
    <t>京都府水産振興事業団</t>
    <phoneticPr fontId="2"/>
  </si>
  <si>
    <t>京都府林業労働支援センター</t>
    <phoneticPr fontId="2"/>
  </si>
  <si>
    <t>京都産業２１</t>
    <phoneticPr fontId="2"/>
  </si>
  <si>
    <t>京都府中小企業センター</t>
    <phoneticPr fontId="2"/>
  </si>
  <si>
    <t>京都府総合見本市会館</t>
    <phoneticPr fontId="2"/>
  </si>
  <si>
    <t>京都和装産業振興財団</t>
    <phoneticPr fontId="2"/>
  </si>
  <si>
    <t>京都伝統工芸産業支援センター</t>
    <phoneticPr fontId="2"/>
  </si>
  <si>
    <t>丹後地域産業振興基金協会</t>
    <phoneticPr fontId="2"/>
  </si>
  <si>
    <t>京都府民総合交流事業団</t>
    <phoneticPr fontId="2"/>
  </si>
  <si>
    <t>京都府民間社会福祉施設職員共済会</t>
    <phoneticPr fontId="2"/>
  </si>
  <si>
    <t>京都ＳＫＹセンター</t>
    <phoneticPr fontId="2"/>
  </si>
  <si>
    <t>京都府生活衛生営業指導センター</t>
    <phoneticPr fontId="2"/>
  </si>
  <si>
    <t>京都ゼミナールハウス</t>
    <phoneticPr fontId="2"/>
  </si>
  <si>
    <t>京都府埋蔵文化財調査研究センター</t>
    <phoneticPr fontId="2"/>
  </si>
  <si>
    <t>京都府立植物園協力会</t>
    <phoneticPr fontId="2"/>
  </si>
  <si>
    <t>京都園芸倶楽部</t>
    <phoneticPr fontId="2"/>
  </si>
  <si>
    <t>京都文化財団</t>
    <phoneticPr fontId="2"/>
  </si>
  <si>
    <t>京都府長岡京記念文化事業団</t>
    <phoneticPr fontId="2"/>
  </si>
  <si>
    <t>京都こども文化会館</t>
    <phoneticPr fontId="2"/>
  </si>
  <si>
    <t>京都府国際センター</t>
    <phoneticPr fontId="2"/>
  </si>
  <si>
    <t>京都府暴力追放運動推進センター</t>
    <phoneticPr fontId="2"/>
  </si>
  <si>
    <t>京都総合食品センター</t>
    <phoneticPr fontId="2"/>
  </si>
  <si>
    <t>けいはんな</t>
    <phoneticPr fontId="2"/>
  </si>
  <si>
    <t>舞鶴２１</t>
    <phoneticPr fontId="2"/>
  </si>
  <si>
    <t>京都環境保全公社</t>
    <phoneticPr fontId="2"/>
  </si>
  <si>
    <t>西山ドライブウエイ</t>
    <phoneticPr fontId="2"/>
  </si>
  <si>
    <t>北近畿タンゴ鉄道</t>
    <phoneticPr fontId="2"/>
  </si>
  <si>
    <t>舞鶴倉庫</t>
    <phoneticPr fontId="2"/>
  </si>
  <si>
    <t>京都パープルサンガ</t>
    <phoneticPr fontId="2"/>
  </si>
  <si>
    <t>国際電気通信基礎技術研究所</t>
    <phoneticPr fontId="2"/>
  </si>
  <si>
    <t>京都放送</t>
    <phoneticPr fontId="2"/>
  </si>
  <si>
    <t>エフエム京都</t>
    <phoneticPr fontId="2"/>
  </si>
  <si>
    <t>京都府住宅供給公社</t>
    <phoneticPr fontId="2"/>
  </si>
  <si>
    <t>京都府道路公社</t>
    <phoneticPr fontId="2"/>
  </si>
  <si>
    <t>京都府土地開発公社</t>
    <phoneticPr fontId="2"/>
  </si>
  <si>
    <t>地球環境産業技術研究機構</t>
    <phoneticPr fontId="2"/>
  </si>
  <si>
    <t>長田野工業センター</t>
    <phoneticPr fontId="2"/>
  </si>
  <si>
    <t>京都府公立大学法人</t>
    <phoneticPr fontId="2"/>
  </si>
  <si>
    <t>京都技術サポートセンター</t>
    <phoneticPr fontId="2"/>
  </si>
  <si>
    <t>-</t>
    <phoneticPr fontId="2"/>
  </si>
  <si>
    <t>-</t>
    <phoneticPr fontId="2"/>
  </si>
  <si>
    <t>-</t>
    <phoneticPr fontId="2"/>
  </si>
  <si>
    <t>-</t>
    <phoneticPr fontId="2"/>
  </si>
  <si>
    <t>○</t>
  </si>
  <si>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</si>
  <si>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</si>
  <si>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</si>
  <si>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</si>
  <si>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</si>
  <si>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</si>
  <si>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H28</t>
    <phoneticPr fontId="5"/>
  </si>
  <si>
    <t>H27</t>
    <phoneticPr fontId="5"/>
  </si>
  <si>
    <t>H26</t>
    <phoneticPr fontId="5"/>
  </si>
  <si>
    <t>H25</t>
    <phoneticPr fontId="5"/>
  </si>
  <si>
    <t>H24</t>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</si>
  <si>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</si>
  <si>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</si>
  <si>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</si>
  <si>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</si>
  <si>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</si>
  <si>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</si>
  <si>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</si>
  <si>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類似団体と比較して高く推移していますが、実質公債費比率は、平成28年度は償還期間が満了した元金償還額の減等により、単年度、３カ年平均ともに改善しています。
　一方、将来負担比率は、平成24年度から平成26年度に３年連続で発生した連年災害を受けての総合的な防災・減災対策に対して重点的に投資したこと等による府債残高の増により、平成28年度は悪化していますが、今後も引き続き、平成26年度に策定した｢府民満足最大化・京都力結集プラン｣に掲げる平成30年度までに府でコントロール可能な府債の残高（臨時財政対策債、災害関連の起債等及び府債管理基金残高を除く）を税収等返済資金の約２倍（平成28年度は約2.25倍）の水準とする目標に向け、府債残高の適正管理を行ってまいります。</t>
    <rPh sb="48" eb="50">
      <t>ヘイセイ</t>
    </rPh>
    <rPh sb="52" eb="54">
      <t>ネンド</t>
    </rPh>
    <rPh sb="109" eb="111">
      <t>ヘイセイ</t>
    </rPh>
    <rPh sb="113" eb="115">
      <t>ネンド</t>
    </rPh>
    <rPh sb="117" eb="119">
      <t>ヘイセイ</t>
    </rPh>
    <rPh sb="121" eb="123">
      <t>ネンド</t>
    </rPh>
    <rPh sb="125" eb="126">
      <t>ネン</t>
    </rPh>
    <rPh sb="126" eb="128">
      <t>レンゾク</t>
    </rPh>
    <rPh sb="129" eb="131">
      <t>ハッセイ</t>
    </rPh>
    <rPh sb="133" eb="135">
      <t>レンネン</t>
    </rPh>
    <rPh sb="135" eb="137">
      <t>サイガイ</t>
    </rPh>
    <rPh sb="138" eb="139">
      <t>ウ</t>
    </rPh>
    <rPh sb="142" eb="145">
      <t>ソウゴウテキ</t>
    </rPh>
    <rPh sb="146" eb="148">
      <t>ボウサイ</t>
    </rPh>
    <rPh sb="149" eb="151">
      <t>ゲンサイ</t>
    </rPh>
    <rPh sb="151" eb="153">
      <t>タイサク</t>
    </rPh>
    <rPh sb="154" eb="155">
      <t>タイ</t>
    </rPh>
    <rPh sb="157" eb="160">
      <t>ジュウテンテキ</t>
    </rPh>
    <rPh sb="161" eb="163">
      <t>トウシ</t>
    </rPh>
    <rPh sb="167" eb="168">
      <t>トウ</t>
    </rPh>
    <rPh sb="173" eb="175">
      <t>ザンダカ</t>
    </rPh>
    <rPh sb="176" eb="177">
      <t>ゾウ</t>
    </rPh>
    <rPh sb="247" eb="248">
      <t>フ</t>
    </rPh>
    <rPh sb="255" eb="257">
      <t>カノウ</t>
    </rPh>
    <rPh sb="264" eb="271">
      <t>リンジザイセイタイサクサイ</t>
    </rPh>
    <rPh sb="272" eb="274">
      <t>サイガイ</t>
    </rPh>
    <rPh sb="274" eb="276">
      <t>カンレン</t>
    </rPh>
    <rPh sb="277" eb="279">
      <t>キサイ</t>
    </rPh>
    <rPh sb="279" eb="280">
      <t>トウ</t>
    </rPh>
    <rPh sb="280" eb="281">
      <t>オヨ</t>
    </rPh>
    <rPh sb="282" eb="283">
      <t>フ</t>
    </rPh>
    <rPh sb="283" eb="284">
      <t>サイ</t>
    </rPh>
    <rPh sb="284" eb="286">
      <t>カンリ</t>
    </rPh>
    <rPh sb="286" eb="288">
      <t>キキン</t>
    </rPh>
    <rPh sb="288" eb="290">
      <t>ザンダカ</t>
    </rPh>
    <rPh sb="291" eb="292">
      <t>ノゾ</t>
    </rPh>
    <rPh sb="335" eb="336">
      <t>ザン</t>
    </rPh>
    <rPh sb="336" eb="337">
      <t>ダカ</t>
    </rPh>
    <phoneticPr fontId="2"/>
  </si>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</sst>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1"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9" fillId="0" borderId="0" xfId="36" applyNumberFormat="1" applyFont="1" applyBorder="1" applyAlignment="1">
      <alignment horizontal="right" vertical="center"/>
    </xf>
    <xf numFmtId="189" fontId="9" fillId="0" borderId="0" xfId="36" applyNumberFormat="1" applyFont="1" applyFill="1" applyBorder="1" applyAlignment="1">
      <alignment horizontal="right" vertical="center"/>
    </xf>
    <xf numFmtId="177" fontId="9" fillId="0" borderId="0" xfId="36" applyNumberFormat="1" applyFont="1" applyFill="1" applyBorder="1" applyAlignment="1">
      <alignment horizontal="right" vertical="center"/>
    </xf>
    <xf numFmtId="178" fontId="9"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8"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6"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9" fillId="5" borderId="0" xfId="6" applyFont="1" applyFill="1" applyProtection="1">
      <protection hidden="1"/>
    </xf>
    <xf numFmtId="0" fontId="9" fillId="5" borderId="0" xfId="6" applyFont="1" applyFill="1"/>
    <xf numFmtId="0" fontId="9" fillId="5" borderId="0" xfId="6" applyFont="1" applyFill="1" applyAlignment="1">
      <alignment vertical="center"/>
    </xf>
    <xf numFmtId="0" fontId="9" fillId="5" borderId="0" xfId="6" applyFont="1" applyFill="1" applyBorder="1" applyAlignment="1">
      <alignment vertical="center"/>
    </xf>
    <xf numFmtId="0" fontId="9" fillId="5" borderId="0" xfId="6" applyFont="1" applyFill="1" applyAlignment="1" applyProtection="1">
      <alignment vertical="center"/>
      <protection hidden="1"/>
    </xf>
    <xf numFmtId="0" fontId="0" fillId="5" borderId="0" xfId="6" applyFont="1" applyFill="1" applyAlignment="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7"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41039</c:v>
                </c:pt>
                <c:pt idx="1">
                  <c:v>46614</c:v>
                </c:pt>
                <c:pt idx="2">
                  <c:v>43610</c:v>
                </c:pt>
                <c:pt idx="3">
                  <c:v>38683</c:v>
                </c:pt>
                <c:pt idx="4">
                  <c:v>36103</c:v>
                </c:pt>
              </c:numCache>
            </c:numRef>
          </c:val>
          <c:smooth val="0"/>
        </c:ser>
        <c:dLbls>
          <c:showLegendKey val="0"/>
          <c:showVal val="0"/>
          <c:showCatName val="0"/>
          <c:showSerName val="0"/>
          <c:showPercent val="0"/>
          <c:showBubbleSize val="0"/>
        </c:dLbls>
        <c:marker val="1"/>
        <c:smooth val="0"/>
        <c:axId val="388178632"/>
        <c:axId val="388179024"/>
      </c:lineChart>
      <c:catAx>
        <c:axId val="388178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179024"/>
        <c:crosses val="autoZero"/>
        <c:auto val="1"/>
        <c:lblAlgn val="ctr"/>
        <c:lblOffset val="100"/>
        <c:tickLblSkip val="1"/>
        <c:tickMarkSkip val="1"/>
        <c:noMultiLvlLbl val="0"/>
      </c:catAx>
      <c:valAx>
        <c:axId val="3881790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178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0.11</c:v>
                </c:pt>
                <c:pt idx="1">
                  <c:v>0.13</c:v>
                </c:pt>
                <c:pt idx="2">
                  <c:v>0.13</c:v>
                </c:pt>
                <c:pt idx="3">
                  <c:v>0.13</c:v>
                </c:pt>
                <c:pt idx="4">
                  <c:v>0.13</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88180592"/>
        <c:axId val="388180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0.02</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88180592"/>
        <c:axId val="388180984"/>
      </c:lineChart>
      <c:catAx>
        <c:axId val="3881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180984"/>
        <c:crosses val="autoZero"/>
        <c:auto val="1"/>
        <c:lblAlgn val="ctr"/>
        <c:lblOffset val="100"/>
        <c:tickLblSkip val="1"/>
        <c:tickMarkSkip val="1"/>
        <c:noMultiLvlLbl val="0"/>
      </c:catAx>
      <c:valAx>
        <c:axId val="38818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18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営林事業特別会計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0.01</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0.74</c:v>
                </c:pt>
                <c:pt idx="2">
                  <c:v>#N/A</c:v>
                </c:pt>
                <c:pt idx="3">
                  <c:v>0.71</c:v>
                </c:pt>
                <c:pt idx="4">
                  <c:v>#N/A</c:v>
                </c:pt>
                <c:pt idx="5">
                  <c:v>0.38</c:v>
                </c:pt>
                <c:pt idx="6">
                  <c:v>#N/A</c:v>
                </c:pt>
                <c:pt idx="7">
                  <c:v>0.24</c:v>
                </c:pt>
                <c:pt idx="8">
                  <c:v>#N/A</c:v>
                </c:pt>
                <c:pt idx="9">
                  <c:v>0.1</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0.19</c:v>
                </c:pt>
                <c:pt idx="4">
                  <c:v>#N/A</c:v>
                </c:pt>
                <c:pt idx="5">
                  <c:v>0.17</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0.13</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0.13</c:v>
                </c:pt>
                <c:pt idx="4">
                  <c:v>#N/A</c:v>
                </c:pt>
                <c:pt idx="5">
                  <c:v>0.14000000000000001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収益事業特別会計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0.23</c:v>
                </c:pt>
                <c:pt idx="2">
                  <c:v>#N/A</c:v>
                </c:pt>
                <c:pt idx="3">
                  <c:v>0.26</c:v>
                </c:pt>
                <c:pt idx="4">
                  <c:v>#N/A</c:v>
                </c:pt>
                <c:pt idx="5">
                  <c:v>0.27</c:v>
                </c:pt>
                <c:pt idx="6">
                  <c:v>#N/A</c:v>
                </c:pt>
                <c:pt idx="7">
                  <c:v>0.27</c:v>
                </c:pt>
                <c:pt idx="8">
                  <c:v>#N/A</c:v>
                </c:pt>
                <c:pt idx="9">
                  <c:v>0.24</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0.44</c:v>
                </c:pt>
                <c:pt idx="2">
                  <c:v>#N/A</c:v>
                </c:pt>
                <c:pt idx="3">
                  <c:v>0.41</c:v>
                </c:pt>
                <c:pt idx="4">
                  <c:v>#N/A</c:v>
                </c:pt>
                <c:pt idx="5">
                  <c:v>0.37</c:v>
                </c:pt>
                <c:pt idx="6">
                  <c:v>#N/A</c:v>
                </c:pt>
                <c:pt idx="7">
                  <c:v>0.35</c:v>
                </c:pt>
                <c:pt idx="8">
                  <c:v>#N/A</c:v>
                </c:pt>
                <c:pt idx="9">
                  <c:v>0.35</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35250728"/>
        <c:axId val="435251120"/>
      </c:barChart>
      <c:catAx>
        <c:axId val="435250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251120"/>
        <c:crosses val="autoZero"/>
        <c:auto val="1"/>
        <c:lblAlgn val="ctr"/>
        <c:lblOffset val="100"/>
        <c:tickLblSkip val="1"/>
        <c:tickMarkSkip val="1"/>
        <c:noMultiLvlLbl val="0"/>
      </c:catAx>
      <c:valAx>
        <c:axId val="43525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250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69674</c:v>
                </c:pt>
                <c:pt idx="5">
                  <c:v>72683</c:v>
                </c:pt>
                <c:pt idx="8">
                  <c:v>75329</c:v>
                </c:pt>
                <c:pt idx="11">
                  <c:v>76043</c:v>
                </c:pt>
                <c:pt idx="14">
                  <c:v>76209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1129</c:v>
                </c:pt>
                <c:pt idx="3">
                  <c:v>1046</c:v>
                </c:pt>
                <c:pt idx="6">
                  <c:v>652</c:v>
                </c:pt>
                <c:pt idx="9">
                  <c:v>808</c:v>
                </c:pt>
                <c:pt idx="12">
                  <c:v>553</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3689</c:v>
                </c:pt>
                <c:pt idx="3">
                  <c:v>3528</c:v>
                </c:pt>
                <c:pt idx="6">
                  <c:v>3352</c:v>
                </c:pt>
                <c:pt idx="9">
                  <c:v>3206</c:v>
                </c:pt>
                <c:pt idx="12">
                  <c:v>2858</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53079</c:v>
                </c:pt>
                <c:pt idx="3">
                  <c:v>58550</c:v>
                </c:pt>
                <c:pt idx="6">
                  <c:v>62036</c:v>
                </c:pt>
                <c:pt idx="9">
                  <c:v>66217</c:v>
                </c:pt>
                <c:pt idx="12">
                  <c:v>70050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7472</c:v>
                </c:pt>
                <c:pt idx="3">
                  <c:v>21215</c:v>
                </c:pt>
                <c:pt idx="6">
                  <c:v>23940</c:v>
                </c:pt>
                <c:pt idx="9">
                  <c:v>21987</c:v>
                </c:pt>
                <c:pt idx="12">
                  <c:v>12421</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65777</c:v>
                </c:pt>
                <c:pt idx="3">
                  <c:v>64595</c:v>
                </c:pt>
                <c:pt idx="6">
                  <c:v>60246</c:v>
                </c:pt>
                <c:pt idx="9">
                  <c:v>54439</c:v>
                </c:pt>
                <c:pt idx="12">
                  <c:v>52585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35251904"/>
        <c:axId val="435252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61472</c:v>
                </c:pt>
                <c:pt idx="2">
                  <c:v>#N/A</c:v>
                </c:pt>
                <c:pt idx="3">
                  <c:v>#N/A</c:v>
                </c:pt>
                <c:pt idx="4">
                  <c:v>76251</c:v>
                </c:pt>
                <c:pt idx="5">
                  <c:v>#N/A</c:v>
                </c:pt>
                <c:pt idx="6">
                  <c:v>#N/A</c:v>
                </c:pt>
                <c:pt idx="7">
                  <c:v>74897</c:v>
                </c:pt>
                <c:pt idx="8">
                  <c:v>#N/A</c:v>
                </c:pt>
                <c:pt idx="9">
                  <c:v>#N/A</c:v>
                </c:pt>
                <c:pt idx="10">
                  <c:v>70614</c:v>
                </c:pt>
                <c:pt idx="11">
                  <c:v>#N/A</c:v>
                </c:pt>
                <c:pt idx="12">
                  <c:v>#N/A</c:v>
                </c:pt>
                <c:pt idx="13">
                  <c:v>62258</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35251904"/>
        <c:axId val="435252296"/>
      </c:lineChart>
      <c:catAx>
        <c:axId val="4352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252296"/>
        <c:crosses val="autoZero"/>
        <c:auto val="1"/>
        <c:lblAlgn val="ctr"/>
        <c:lblOffset val="100"/>
        <c:tickLblSkip val="1"/>
        <c:tickMarkSkip val="1"/>
        <c:noMultiLvlLbl val="0"/>
      </c:catAx>
      <c:valAx>
        <c:axId val="43525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25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905249</c:v>
                </c:pt>
                <c:pt idx="5">
                  <c:v>961117</c:v>
                </c:pt>
                <c:pt idx="8">
                  <c:v>995914</c:v>
                </c:pt>
                <c:pt idx="11">
                  <c:v>1012209</c:v>
                </c:pt>
                <c:pt idx="14">
                  <c:v>1007912</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31138</c:v>
                </c:pt>
                <c:pt idx="5">
                  <c:v>34462</c:v>
                </c:pt>
                <c:pt idx="8">
                  <c:v>31525</c:v>
                </c:pt>
                <c:pt idx="11">
                  <c:v>29848</c:v>
                </c:pt>
                <c:pt idx="14">
                  <c:v>29369</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113572</c:v>
                </c:pt>
                <c:pt idx="5">
                  <c:v>134324</c:v>
                </c:pt>
                <c:pt idx="8">
                  <c:v>137254</c:v>
                </c:pt>
                <c:pt idx="11">
                  <c:v>149209</c:v>
                </c:pt>
                <c:pt idx="14">
                  <c:v>162319</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19874</c:v>
                </c:pt>
                <c:pt idx="3">
                  <c:v>19424</c:v>
                </c:pt>
                <c:pt idx="6">
                  <c:v>888</c:v>
                </c:pt>
                <c:pt idx="9">
                  <c:v>799</c:v>
                </c:pt>
                <c:pt idx="12">
                  <c:v>1152</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242325</c:v>
                </c:pt>
                <c:pt idx="3">
                  <c:v>235123</c:v>
                </c:pt>
                <c:pt idx="6">
                  <c:v>216463</c:v>
                </c:pt>
                <c:pt idx="9">
                  <c:v>209728</c:v>
                </c:pt>
                <c:pt idx="12">
                  <c:v>203964</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18</c:v>
                </c:pt>
                <c:pt idx="12">
                  <c:v>18</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39834</c:v>
                </c:pt>
                <c:pt idx="3">
                  <c:v>36346</c:v>
                </c:pt>
                <c:pt idx="6">
                  <c:v>32972</c:v>
                </c:pt>
                <c:pt idx="9">
                  <c:v>30098</c:v>
                </c:pt>
                <c:pt idx="12">
                  <c:v>28627</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6336</c:v>
                </c:pt>
                <c:pt idx="3">
                  <c:v>4810</c:v>
                </c:pt>
                <c:pt idx="6">
                  <c:v>4039</c:v>
                </c:pt>
                <c:pt idx="9">
                  <c:v>4067</c:v>
                </c:pt>
                <c:pt idx="12">
                  <c:v>4412</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1880308</c:v>
                </c:pt>
                <c:pt idx="3">
                  <c:v>1967689</c:v>
                </c:pt>
                <c:pt idx="6">
                  <c:v>2057642</c:v>
                </c:pt>
                <c:pt idx="9">
                  <c:v>2115351</c:v>
                </c:pt>
                <c:pt idx="12">
                  <c:v>2175273</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38934648"/>
        <c:axId val="43893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1138718</c:v>
                </c:pt>
                <c:pt idx="2">
                  <c:v>#N/A</c:v>
                </c:pt>
                <c:pt idx="3">
                  <c:v>#N/A</c:v>
                </c:pt>
                <c:pt idx="4">
                  <c:v>1133490</c:v>
                </c:pt>
                <c:pt idx="5">
                  <c:v>#N/A</c:v>
                </c:pt>
                <c:pt idx="6">
                  <c:v>#N/A</c:v>
                </c:pt>
                <c:pt idx="7">
                  <c:v>1147310</c:v>
                </c:pt>
                <c:pt idx="8">
                  <c:v>#N/A</c:v>
                </c:pt>
                <c:pt idx="9">
                  <c:v>#N/A</c:v>
                </c:pt>
                <c:pt idx="10">
                  <c:v>1168795</c:v>
                </c:pt>
                <c:pt idx="11">
                  <c:v>#N/A</c:v>
                </c:pt>
                <c:pt idx="12">
                  <c:v>#N/A</c:v>
                </c:pt>
                <c:pt idx="13">
                  <c:v>1213846</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38934648"/>
        <c:axId val="438935040"/>
      </c:lineChart>
      <c:catAx>
        <c:axId val="43893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935040"/>
        <c:crosses val="autoZero"/>
        <c:auto val="1"/>
        <c:lblAlgn val="ctr"/>
        <c:lblOffset val="100"/>
        <c:tickLblSkip val="1"/>
        <c:tickMarkSkip val="1"/>
        <c:noMultiLvlLbl val="0"/>
      </c:catAx>
      <c:valAx>
        <c:axId val="43893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93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{A85E240B-33C2-440E-B38B-867EF2E4E34E}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{D0A52657-3C76-44B5-8B35-93626D2E8B15}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{49AE5FE5-649F-427E-9C7D-9B145658E799}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{6FE1870D-7937-48DC-9C97-B6E546E1338C}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{681F2891-C57E-4559-8ACA-28F8DFA6D346}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{52CBDBBD-B813-46D2-A923-13FEAB0E3FDC}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{6DE1BCDD-DA69-4E10-BA18-A809A390BE77}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{9DAC2D56-F514-4071-8B88-AC5458854510}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{8C95E387-966F-470B-AABF-F18B0A2A8B18}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{3413E803-D83E-4955-A275-EE2FC7FBA2B2}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38936216"/>
        <c:axId val="438936608"/>
      </c:scatterChart>
      <c:valAx>
        <c:axId val="438936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936608"/>
        <c:crosses val="autoZero"/>
        <c:crossBetween val="midCat"/>
      </c:valAx>
      <c:valAx>
        <c:axId val="43893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93621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{9FA8177A-5025-4996-ABDD-C0FC846631E6}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{F22C3BF5-7C34-469A-8505-CB3CFFEDA060}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{BA769B45-22AE-4F3F-ADDE-60FC4D07D68D}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{09ED859C-91FC-43DF-8748-F1F71592CCFC}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{707705D6-51D0-4426-9128-0A0FCC5ED855}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15.4</c:v>
                </c:pt>
                <c:pt idx="2">
                  <c:v>15.7</c:v>
                </c:pt>
                <c:pt idx="3">
                  <c:v>16.2</c:v>
                </c:pt>
                <c:pt idx="4">
                  <c:v>14.9</c:v>
                </c:pt>
              </c:numCache>
            </c:numRef>
          </c:xVal>
          <c:yVal>
            <c:numRef>
              <c:f>公会計指標分析・財政指標組合せ分析表!$K$73:$O$73</c:f>
              <c:numCache>
                <c:formatCode>#,##0.0;"▲ "#,##0.0</c:formatCode>
                <c:ptCount val="5"/>
                <c:pt idx="0">
                  <c:v>251.7</c:v>
                </c:pt>
                <c:pt idx="1">
                  <c:v>254.4</c:v>
                </c:pt>
                <c:pt idx="2">
                  <c:v>254.3</c:v>
                </c:pt>
                <c:pt idx="3">
                  <c:v>248.8</c:v>
                </c:pt>
                <c:pt idx="4">
                  <c:v>259.5</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{96CE4109-1BDA-4284-8AB7-A9AFE4248466}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{D2669C74-22B4-400C-ABCE-8511CF7E8493}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{E9DA050B-9B53-4D1C-812D-A25E4DD1DFF3}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{1B24BC10-411B-4264-B16E-A117B4CC922E}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{5E8BAC56-5A15-4436-A324-0B80E2683B25}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38937392"/>
        <c:axId val="438937784"/>
      </c:scatterChart>
      <c:valAx>
        <c:axId val="438937392"/>
        <c:scaling>
          <c:orientation val="minMax"/>
          <c:max val="16.5"/>
          <c:min val="1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937784"/>
        <c:crosses val="autoZero"/>
        <c:crossBetween val="midCat"/>
      </c:valAx>
      <c:valAx>
        <c:axId val="438937784"/>
        <c:scaling>
          <c:orientation val="minMax"/>
          <c:max val="271"/>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93739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○満期一括償還地方債に係る年度割相当額</a:t>
          </a:r>
        </a:p>
        <a:p>
          <a:r>
            <a:rPr kumimoji="1" lang="ja-JP" altLang="en-US" sz="1200">
              <a:latin typeface="ＭＳ ゴシック" pitchFamily="49" charset="-128"/>
              <a:ea typeface="ＭＳ ゴシック" pitchFamily="49" charset="-128"/>
            </a:rPr>
            <a:t>　有利な利率で起債を発行する目的で、銀行借入れから市場公募債等（満期一括償還）に移行しているため、増加傾向にあります。</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京都府では実質投資的経費を抑制する「公債費プログラム」を策定し、平成２５年度には臨時財政対策債等を除く府債残高が減少に転じました。</a:t>
          </a:r>
        </a:p>
        <a:p>
          <a:r>
            <a:rPr kumimoji="1" lang="ja-JP" altLang="en-US" sz="1200">
              <a:latin typeface="ＭＳ ゴシック" pitchFamily="49" charset="-128"/>
              <a:ea typeface="ＭＳ ゴシック" pitchFamily="49" charset="-128"/>
            </a:rPr>
            <a:t>　今後は、「府民満足最大化・京都力結集プラン」に基づく府債発行規模の適正化と新たな投資財源の確保により、府債残高と税収等の返済資金との適正なバランスの実現を目指します。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○一般会計等に係る地方債の残高</a:t>
          </a:r>
        </a:p>
        <a:p>
          <a:r>
            <a:rPr kumimoji="1" lang="ja-JP" altLang="en-US" sz="1050">
              <a:latin typeface="ＭＳ ゴシック" pitchFamily="49" charset="-128"/>
              <a:ea typeface="ＭＳ ゴシック" pitchFamily="49" charset="-128"/>
            </a:rPr>
            <a:t>　有利な利率で起債を発行する目的で、銀行借入れから市場公募債等（満期一括償還）に移行しているため、一時的に府債残高は増加傾向にあります。また、平成２８年度は、税収減等に伴い、府債管理基金への積立を抑制したため、分子が増加しています。</a:t>
          </a:r>
        </a:p>
        <a:p>
          <a:r>
            <a:rPr kumimoji="1" lang="ja-JP" altLang="en-US" sz="1050">
              <a:latin typeface="ＭＳ ゴシック" pitchFamily="49" charset="-128"/>
              <a:ea typeface="ＭＳ ゴシック" pitchFamily="49" charset="-128"/>
            </a:rPr>
            <a:t>　京都府では実質投資的経費を抑制する「公債費プログラム」を策定し、平成２５年度には臨時財政対策債等を除く府債残高が減少に転じました。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今後は、「府民満足最大化・京都力結集プラン」に基づく府債発行規模の適正化と新たな投資財源の確保により、府債残高と税収等の返済資金との適正なバランスの実現を目指します。</a:t>
          </a: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京都府では、法令で定数が定められている教職員や警察官の職員数が職員数全体の４分の３を占めており、人件費の比率が高くなる傾向にありますが、職員定数の削減により退職手当負担見込額は減少しています。</a:t>
          </a:r>
        </a:p>
        <a:p>
          <a:r>
            <a:rPr kumimoji="1" lang="ja-JP" altLang="en-US" sz="1050">
              <a:latin typeface="ＭＳ ゴシック" pitchFamily="49" charset="-128"/>
              <a:ea typeface="ＭＳ ゴシック" pitchFamily="49" charset="-128"/>
            </a:rPr>
            <a:t>　平成２９年度以降も、「府民満足最大化・京都力結集プラン」に基づき、社会環境の変化に対応して事業、組織・定数を柔軟かつ機動的に組み替えるなど、行財政改革を継続していきます。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0669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経費等の支出が増加傾向にある一方で、平成２８年度は府税収入をはじめとする一般財源が大幅に減少するなど厳しい財政運営となり、財政力指数はグループ内平均を下回っているものの、都道府県平均より高い水準にあります。</a:t>
          </a:r>
        </a:p>
        <a:p>
          <a:r>
            <a:rPr kumimoji="1" lang="ja-JP" altLang="en-US" sz="1300">
              <a:latin typeface="ＭＳ Ｐゴシック"/>
            </a:rPr>
            <a:t>　今後も、府税の徴収率の向上対策や府有資産の利活用等、自主財源の確保に努めます。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6" name="直線コネクタ 65"/>
        <xdr:cNvCxnSpPr/>
      </xdr:nvCxnSpPr>
      <xdr:spPr>
        <a:xfrm flipV="1">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7"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44450</xdr:rowOff>
    </xdr:to>
    <xdr:cxnSp macro="">
      <xdr:nvCxnSpPr>
        <xdr:cNvPr id="69" name="直線コネクタ 68"/>
        <xdr:cNvCxnSpPr/>
      </xdr:nvCxnSpPr>
      <xdr:spPr>
        <a:xfrm flipV="1">
          <a:off x="3225800" y="750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5" name="直線コネクタ 74"/>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9" name="テキスト ボックス 7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5" name="円/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6"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7" name="円/楕円 86"/>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8" name="テキスト ボックス 87"/>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平成２８年度は社会保障経費が増加する一方で、府税収入をはじめとする一般財源が大幅に減少し、府債管理基金への積立の抑制等により収支の黒字を確保しました。</a:t>
          </a:r>
        </a:p>
        <a:p>
          <a:r>
            <a:rPr kumimoji="1" lang="ja-JP" altLang="en-US" sz="1300">
              <a:latin typeface="ＭＳ Ｐゴシック"/>
            </a:rPr>
            <a:t>　厳しい財政状況が続く中、「府民満足最大化・京都力結集プラン（平成２６～３０年度）」に基づき、人件費の抑制や府民ニーズに即した事業の見直し、歳入確保の取組を行うことで、平成２８年度は１０６．６億円の収支改善を達成しており、今後とも、持続可能な財政構造の確立に努め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66</xdr:row>
      <xdr:rowOff>102658</xdr:rowOff>
    </xdr:to>
    <xdr:cxnSp macro="">
      <xdr:nvCxnSpPr>
        <xdr:cNvPr id="122" name="直線コネクタ 121"/>
        <xdr:cNvCxnSpPr/>
      </xdr:nvCxnSpPr>
      <xdr:spPr>
        <a:xfrm flipV="1">
          <a:off x="4953000" y="1003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74735</xdr:rowOff>
    </xdr:from>
    <xdr:ext cx="762000" cy="259045"/>
    <xdr:sp macro="" textlink="">
      <xdr:nvSpPr>
        <xdr:cNvPr id="123"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102658</xdr:rowOff>
    </xdr:from>
    <xdr:to>
      <xdr:col>7</xdr:col>
      <xdr:colOff>241300</xdr:colOff>
      <xdr:row>66</xdr:row>
      <xdr:rowOff>102658</xdr:rowOff>
    </xdr:to>
    <xdr:cxnSp macro="">
      <xdr:nvCxnSpPr>
        <xdr:cNvPr id="124" name="直線コネクタ 123"/>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15875</xdr:rowOff>
    </xdr:from>
    <xdr:to>
      <xdr:col>7</xdr:col>
      <xdr:colOff>152400</xdr:colOff>
      <xdr:row>59</xdr:row>
      <xdr:rowOff>76200</xdr:rowOff>
    </xdr:to>
    <xdr:cxnSp macro="">
      <xdr:nvCxnSpPr>
        <xdr:cNvPr id="127" name="直線コネクタ 126"/>
        <xdr:cNvCxnSpPr/>
      </xdr:nvCxnSpPr>
      <xdr:spPr>
        <a:xfrm flipV="1">
          <a:off x="4114800" y="101314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8"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9" name="フローチャート : 判断 128"/>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106892</xdr:rowOff>
    </xdr:from>
    <xdr:to>
      <xdr:col>6</xdr:col>
      <xdr:colOff>0</xdr:colOff>
      <xdr:row>59</xdr:row>
      <xdr:rowOff>76200</xdr:rowOff>
    </xdr:to>
    <xdr:cxnSp macro="">
      <xdr:nvCxnSpPr>
        <xdr:cNvPr id="130" name="直線コネクタ 129"/>
        <xdr:cNvCxnSpPr/>
      </xdr:nvCxnSpPr>
      <xdr:spPr>
        <a:xfrm>
          <a:off x="3225800" y="1005099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115358</xdr:rowOff>
    </xdr:from>
    <xdr:to>
      <xdr:col>6</xdr:col>
      <xdr:colOff>50800</xdr:colOff>
      <xdr:row>61</xdr:row>
      <xdr:rowOff>45508</xdr:rowOff>
    </xdr:to>
    <xdr:sp macro="" textlink="">
      <xdr:nvSpPr>
        <xdr:cNvPr id="131" name="フローチャート : 判断 130"/>
        <xdr:cNvSpPr/>
      </xdr:nvSpPr>
      <xdr:spPr>
        <a:xfrm>
          <a:off x="4064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30285</xdr:rowOff>
    </xdr:from>
    <xdr:ext cx="736600" cy="259045"/>
    <xdr:sp macro="" textlink="">
      <xdr:nvSpPr>
        <xdr:cNvPr id="132" name="テキスト ボックス 131"/>
        <xdr:cNvSpPr txBox="1"/>
      </xdr:nvSpPr>
      <xdr:spPr>
        <a:xfrm>
          <a:off x="3733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86783</xdr:rowOff>
    </xdr:from>
    <xdr:to>
      <xdr:col>4</xdr:col>
      <xdr:colOff>482600</xdr:colOff>
      <xdr:row>58</xdr:row>
      <xdr:rowOff>106892</xdr:rowOff>
    </xdr:to>
    <xdr:cxnSp macro="">
      <xdr:nvCxnSpPr>
        <xdr:cNvPr id="133" name="直線コネクタ 132"/>
        <xdr:cNvCxnSpPr/>
      </xdr:nvCxnSpPr>
      <xdr:spPr>
        <a:xfrm>
          <a:off x="2336800" y="100308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76200</xdr:rowOff>
    </xdr:from>
    <xdr:to>
      <xdr:col>4</xdr:col>
      <xdr:colOff>533400</xdr:colOff>
      <xdr:row>59</xdr:row>
      <xdr:rowOff>6350</xdr:rowOff>
    </xdr:to>
    <xdr:sp macro="" textlink="">
      <xdr:nvSpPr>
        <xdr:cNvPr id="134" name="フローチャート : 判断 133"/>
        <xdr:cNvSpPr/>
      </xdr:nvSpPr>
      <xdr:spPr>
        <a:xfrm>
          <a:off x="3175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162577</xdr:rowOff>
    </xdr:from>
    <xdr:ext cx="762000" cy="259045"/>
    <xdr:sp macro="" textlink="">
      <xdr:nvSpPr>
        <xdr:cNvPr id="135" name="テキスト ボックス 134"/>
        <xdr:cNvSpPr txBox="1"/>
      </xdr:nvSpPr>
      <xdr:spPr>
        <a:xfrm>
          <a:off x="2844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86783</xdr:rowOff>
    </xdr:from>
    <xdr:to>
      <xdr:col>3</xdr:col>
      <xdr:colOff>279400</xdr:colOff>
      <xdr:row>59</xdr:row>
      <xdr:rowOff>76200</xdr:rowOff>
    </xdr:to>
    <xdr:cxnSp macro="">
      <xdr:nvCxnSpPr>
        <xdr:cNvPr id="136" name="直線コネクタ 135"/>
        <xdr:cNvCxnSpPr/>
      </xdr:nvCxnSpPr>
      <xdr:spPr>
        <a:xfrm flipV="1">
          <a:off x="1447800" y="100308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5292</xdr:rowOff>
    </xdr:from>
    <xdr:to>
      <xdr:col>3</xdr:col>
      <xdr:colOff>330200</xdr:colOff>
      <xdr:row>59</xdr:row>
      <xdr:rowOff>106892</xdr:rowOff>
    </xdr:to>
    <xdr:sp macro="" textlink="">
      <xdr:nvSpPr>
        <xdr:cNvPr id="137" name="フローチャート : 判断 136"/>
        <xdr:cNvSpPr/>
      </xdr:nvSpPr>
      <xdr:spPr>
        <a:xfrm>
          <a:off x="22860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91669</xdr:rowOff>
    </xdr:from>
    <xdr:ext cx="762000" cy="259045"/>
    <xdr:sp macro="" textlink="">
      <xdr:nvSpPr>
        <xdr:cNvPr id="138" name="テキスト ボックス 137"/>
        <xdr:cNvSpPr txBox="1"/>
      </xdr:nvSpPr>
      <xdr:spPr>
        <a:xfrm>
          <a:off x="19558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39" name="フローチャート : 判断 138"/>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0" name="テキスト ボックス 139"/>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136525</xdr:rowOff>
    </xdr:from>
    <xdr:to>
      <xdr:col>7</xdr:col>
      <xdr:colOff>203200</xdr:colOff>
      <xdr:row>59</xdr:row>
      <xdr:rowOff>66675</xdr:rowOff>
    </xdr:to>
    <xdr:sp macro="" textlink="">
      <xdr:nvSpPr>
        <xdr:cNvPr id="146" name="円/楕円 145"/>
        <xdr:cNvSpPr/>
      </xdr:nvSpPr>
      <xdr:spPr>
        <a:xfrm>
          <a:off x="4902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57802</xdr:rowOff>
    </xdr:from>
    <xdr:ext cx="762000" cy="259045"/>
    <xdr:sp macro="" textlink="">
      <xdr:nvSpPr>
        <xdr:cNvPr id="147" name="財政構造の弾力性該当値テキスト"/>
        <xdr:cNvSpPr txBox="1"/>
      </xdr:nvSpPr>
      <xdr:spPr>
        <a:xfrm>
          <a:off x="5041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48" name="円/楕円 147"/>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49" name="テキスト ボックス 148"/>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56092</xdr:rowOff>
    </xdr:from>
    <xdr:to>
      <xdr:col>4</xdr:col>
      <xdr:colOff>533400</xdr:colOff>
      <xdr:row>58</xdr:row>
      <xdr:rowOff>157692</xdr:rowOff>
    </xdr:to>
    <xdr:sp macro="" textlink="">
      <xdr:nvSpPr>
        <xdr:cNvPr id="150" name="円/楕円 149"/>
        <xdr:cNvSpPr/>
      </xdr:nvSpPr>
      <xdr:spPr>
        <a:xfrm>
          <a:off x="3175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167869</xdr:rowOff>
    </xdr:from>
    <xdr:ext cx="762000" cy="259045"/>
    <xdr:sp macro="" textlink="">
      <xdr:nvSpPr>
        <xdr:cNvPr id="151" name="テキスト ボックス 150"/>
        <xdr:cNvSpPr txBox="1"/>
      </xdr:nvSpPr>
      <xdr:spPr>
        <a:xfrm>
          <a:off x="2844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35983</xdr:rowOff>
    </xdr:from>
    <xdr:to>
      <xdr:col>3</xdr:col>
      <xdr:colOff>330200</xdr:colOff>
      <xdr:row>58</xdr:row>
      <xdr:rowOff>137583</xdr:rowOff>
    </xdr:to>
    <xdr:sp macro="" textlink="">
      <xdr:nvSpPr>
        <xdr:cNvPr id="152" name="円/楕円 151"/>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147760</xdr:rowOff>
    </xdr:from>
    <xdr:ext cx="762000" cy="259045"/>
    <xdr:sp macro="" textlink="">
      <xdr:nvSpPr>
        <xdr:cNvPr id="153" name="テキスト ボックス 152"/>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54" name="円/楕円 153"/>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137177</xdr:rowOff>
    </xdr:from>
    <xdr:ext cx="762000" cy="259045"/>
    <xdr:sp macro="" textlink="">
      <xdr:nvSpPr>
        <xdr:cNvPr id="155" name="テキスト ボックス 15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府民満足最大化プラン（平成２１～２５年度）」において、給与費プログラムにより、給与構造改革や職員定数の削減（必要な部門には増員）、諸手当等の見直しを実施し、これまでに３４０億円の収支改善を図るなど、人件費総額を適切に管理してきました。</a:t>
          </a:r>
        </a:p>
        <a:p>
          <a:r>
            <a:rPr kumimoji="1" lang="ja-JP" altLang="en-US" sz="1300">
              <a:latin typeface="ＭＳ Ｐゴシック"/>
            </a:rPr>
            <a:t>　「府民満足最大化・京都力結集プラン（平成２６～３０年度）」においても、社会環境の変化に対応して事業、組織・定数の柔軟かつ機動的な組み替えに取り組んでおり、平成２８年度は１０６．６億円の収支改善を達成しています。</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61254</xdr:rowOff>
    </xdr:from>
    <xdr:to>
      <xdr:col>7</xdr:col>
      <xdr:colOff>152400</xdr:colOff>
      <xdr:row>83</xdr:row>
      <xdr:rowOff>68458</xdr:rowOff>
    </xdr:to>
    <xdr:cxnSp macro="">
      <xdr:nvCxnSpPr>
        <xdr:cNvPr id="190" name="直線コネクタ 189"/>
        <xdr:cNvCxnSpPr/>
      </xdr:nvCxnSpPr>
      <xdr:spPr>
        <a:xfrm>
          <a:off x="4114800" y="14291604"/>
          <a:ext cx="8382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1"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56152</xdr:rowOff>
    </xdr:from>
    <xdr:to>
      <xdr:col>6</xdr:col>
      <xdr:colOff>0</xdr:colOff>
      <xdr:row>83</xdr:row>
      <xdr:rowOff>61254</xdr:rowOff>
    </xdr:to>
    <xdr:cxnSp macro="">
      <xdr:nvCxnSpPr>
        <xdr:cNvPr id="193" name="直線コネクタ 192"/>
        <xdr:cNvCxnSpPr/>
      </xdr:nvCxnSpPr>
      <xdr:spPr>
        <a:xfrm>
          <a:off x="3225800" y="14286502"/>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5" name="テキスト ボックス 194"/>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157400</xdr:rowOff>
    </xdr:from>
    <xdr:to>
      <xdr:col>4</xdr:col>
      <xdr:colOff>482600</xdr:colOff>
      <xdr:row>83</xdr:row>
      <xdr:rowOff>56152</xdr:rowOff>
    </xdr:to>
    <xdr:cxnSp macro="">
      <xdr:nvCxnSpPr>
        <xdr:cNvPr id="196" name="直線コネクタ 195"/>
        <xdr:cNvCxnSpPr/>
      </xdr:nvCxnSpPr>
      <xdr:spPr>
        <a:xfrm>
          <a:off x="2336800" y="14216300"/>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7" name="フローチャート : 判断 196"/>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61016</xdr:rowOff>
    </xdr:from>
    <xdr:ext cx="762000" cy="259045"/>
    <xdr:sp macro="" textlink="">
      <xdr:nvSpPr>
        <xdr:cNvPr id="198" name="テキスト ボックス 197"/>
        <xdr:cNvSpPr txBox="1"/>
      </xdr:nvSpPr>
      <xdr:spPr>
        <a:xfrm>
          <a:off x="2844800" y="137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157400</xdr:rowOff>
    </xdr:from>
    <xdr:to>
      <xdr:col>3</xdr:col>
      <xdr:colOff>279400</xdr:colOff>
      <xdr:row>83</xdr:row>
      <xdr:rowOff>47982</xdr:rowOff>
    </xdr:to>
    <xdr:cxnSp macro="">
      <xdr:nvCxnSpPr>
        <xdr:cNvPr id="199" name="直線コネクタ 198"/>
        <xdr:cNvCxnSpPr/>
      </xdr:nvCxnSpPr>
      <xdr:spPr>
        <a:xfrm flipV="1">
          <a:off x="1447800" y="14216300"/>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0" name="フローチャート : 判断 199"/>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32249</xdr:rowOff>
    </xdr:from>
    <xdr:ext cx="762000" cy="259045"/>
    <xdr:sp macro="" textlink="">
      <xdr:nvSpPr>
        <xdr:cNvPr id="201" name="テキスト ボックス 200"/>
        <xdr:cNvSpPr txBox="1"/>
      </xdr:nvSpPr>
      <xdr:spPr>
        <a:xfrm>
          <a:off x="1955800" y="137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2" name="フローチャート : 判断 201"/>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86059</xdr:rowOff>
    </xdr:from>
    <xdr:ext cx="762000" cy="259045"/>
    <xdr:sp macro="" textlink="">
      <xdr:nvSpPr>
        <xdr:cNvPr id="203" name="テキスト ボックス 202"/>
        <xdr:cNvSpPr txBox="1"/>
      </xdr:nvSpPr>
      <xdr:spPr>
        <a:xfrm>
          <a:off x="1066800" y="138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17658</xdr:rowOff>
    </xdr:from>
    <xdr:to>
      <xdr:col>7</xdr:col>
      <xdr:colOff>203200</xdr:colOff>
      <xdr:row>83</xdr:row>
      <xdr:rowOff>119258</xdr:rowOff>
    </xdr:to>
    <xdr:sp macro="" textlink="">
      <xdr:nvSpPr>
        <xdr:cNvPr id="209" name="円/楕円 208"/>
        <xdr:cNvSpPr/>
      </xdr:nvSpPr>
      <xdr:spPr>
        <a:xfrm>
          <a:off x="4902200" y="142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161185</xdr:rowOff>
    </xdr:from>
    <xdr:ext cx="762000" cy="259045"/>
    <xdr:sp macro="" textlink="">
      <xdr:nvSpPr>
        <xdr:cNvPr id="210" name="人件費・物件費等の状況該当値テキスト"/>
        <xdr:cNvSpPr txBox="1"/>
      </xdr:nvSpPr>
      <xdr:spPr>
        <a:xfrm>
          <a:off x="5041900" y="1422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10454</xdr:rowOff>
    </xdr:from>
    <xdr:to>
      <xdr:col>6</xdr:col>
      <xdr:colOff>50800</xdr:colOff>
      <xdr:row>83</xdr:row>
      <xdr:rowOff>112054</xdr:rowOff>
    </xdr:to>
    <xdr:sp macro="" textlink="">
      <xdr:nvSpPr>
        <xdr:cNvPr id="211" name="円/楕円 210"/>
        <xdr:cNvSpPr/>
      </xdr:nvSpPr>
      <xdr:spPr>
        <a:xfrm>
          <a:off x="4064000" y="142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96831</xdr:rowOff>
    </xdr:from>
    <xdr:ext cx="736600" cy="259045"/>
    <xdr:sp macro="" textlink="">
      <xdr:nvSpPr>
        <xdr:cNvPr id="212" name="テキスト ボックス 211"/>
        <xdr:cNvSpPr txBox="1"/>
      </xdr:nvSpPr>
      <xdr:spPr>
        <a:xfrm>
          <a:off x="3733800" y="1432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5352</xdr:rowOff>
    </xdr:from>
    <xdr:to>
      <xdr:col>4</xdr:col>
      <xdr:colOff>533400</xdr:colOff>
      <xdr:row>83</xdr:row>
      <xdr:rowOff>106952</xdr:rowOff>
    </xdr:to>
    <xdr:sp macro="" textlink="">
      <xdr:nvSpPr>
        <xdr:cNvPr id="213" name="円/楕円 212"/>
        <xdr:cNvSpPr/>
      </xdr:nvSpPr>
      <xdr:spPr>
        <a:xfrm>
          <a:off x="3175000" y="142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91729</xdr:rowOff>
    </xdr:from>
    <xdr:ext cx="762000" cy="259045"/>
    <xdr:sp macro="" textlink="">
      <xdr:nvSpPr>
        <xdr:cNvPr id="214" name="テキスト ボックス 213"/>
        <xdr:cNvSpPr txBox="1"/>
      </xdr:nvSpPr>
      <xdr:spPr>
        <a:xfrm>
          <a:off x="2844800" y="143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106600</xdr:rowOff>
    </xdr:from>
    <xdr:to>
      <xdr:col>3</xdr:col>
      <xdr:colOff>330200</xdr:colOff>
      <xdr:row>83</xdr:row>
      <xdr:rowOff>36750</xdr:rowOff>
    </xdr:to>
    <xdr:sp macro="" textlink="">
      <xdr:nvSpPr>
        <xdr:cNvPr id="215" name="円/楕円 214"/>
        <xdr:cNvSpPr/>
      </xdr:nvSpPr>
      <xdr:spPr>
        <a:xfrm>
          <a:off x="2286000" y="14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21527</xdr:rowOff>
    </xdr:from>
    <xdr:ext cx="762000" cy="259045"/>
    <xdr:sp macro="" textlink="">
      <xdr:nvSpPr>
        <xdr:cNvPr id="216" name="テキスト ボックス 215"/>
        <xdr:cNvSpPr txBox="1"/>
      </xdr:nvSpPr>
      <xdr:spPr>
        <a:xfrm>
          <a:off x="1955800" y="142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168632</xdr:rowOff>
    </xdr:from>
    <xdr:to>
      <xdr:col>2</xdr:col>
      <xdr:colOff>127000</xdr:colOff>
      <xdr:row>83</xdr:row>
      <xdr:rowOff>98782</xdr:rowOff>
    </xdr:to>
    <xdr:sp macro="" textlink="">
      <xdr:nvSpPr>
        <xdr:cNvPr id="217" name="円/楕円 216"/>
        <xdr:cNvSpPr/>
      </xdr:nvSpPr>
      <xdr:spPr>
        <a:xfrm>
          <a:off x="1397000" y="142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83559</xdr:rowOff>
    </xdr:from>
    <xdr:ext cx="762000" cy="259045"/>
    <xdr:sp macro="" textlink="">
      <xdr:nvSpPr>
        <xdr:cNvPr id="218" name="テキスト ボックス 217"/>
        <xdr:cNvSpPr txBox="1"/>
      </xdr:nvSpPr>
      <xdr:spPr>
        <a:xfrm>
          <a:off x="1066800" y="143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京都府では、従前から府独自の給与費プログラムによる総人件費抑制や給与構造改革による給与水準の引下げをはじめ、諸手当の抜本的な見直しを進めるほか、厳しい財政状況を考慮して、独自の給料月額のカット措置を実施しているところです。</a:t>
          </a:r>
        </a:p>
        <a:p>
          <a:r>
            <a:rPr kumimoji="1" lang="ja-JP" altLang="en-US" sz="1300">
              <a:latin typeface="ＭＳ Ｐゴシック"/>
            </a:rPr>
            <a:t>　近年は、国より１年遅れで給与制度の総合的見直しを実施した平成</a:t>
          </a:r>
          <a:r>
            <a:rPr kumimoji="1" lang="en-US" altLang="ja-JP" sz="1300">
              <a:latin typeface="ＭＳ Ｐゴシック"/>
            </a:rPr>
            <a:t>27</a:t>
          </a:r>
          <a:r>
            <a:rPr kumimoji="1" lang="ja-JP" altLang="en-US" sz="1300">
              <a:latin typeface="ＭＳ Ｐゴシック"/>
            </a:rPr>
            <a:t>年度の数値を除き、国の水準を下回る数値で推移しています。</a:t>
          </a:r>
        </a:p>
        <a:p>
          <a:r>
            <a:rPr kumimoji="1" lang="ja-JP" altLang="en-US" sz="1300">
              <a:latin typeface="ＭＳ Ｐゴシック"/>
            </a:rPr>
            <a:t>　今後も職務・職責を基本に勤務実績を的確に反映した給与制度という視点から給与水準の適正化に努めます。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85</xdr:row>
      <xdr:rowOff>48986</xdr:rowOff>
    </xdr:to>
    <xdr:cxnSp macro="">
      <xdr:nvCxnSpPr>
        <xdr:cNvPr id="247" name="直線コネクタ 246"/>
        <xdr:cNvCxnSpPr/>
      </xdr:nvCxnSpPr>
      <xdr:spPr>
        <a:xfrm flipV="1">
          <a:off x="17018000" y="14001750"/>
          <a:ext cx="0" cy="620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21063</xdr:rowOff>
    </xdr:from>
    <xdr:ext cx="762000" cy="259045"/>
    <xdr:sp macro="" textlink="">
      <xdr:nvSpPr>
        <xdr:cNvPr id="248" name="給与水準   （国との比較）最小値テキスト"/>
        <xdr:cNvSpPr txBox="1"/>
      </xdr:nvSpPr>
      <xdr:spPr>
        <a:xfrm>
          <a:off x="17106900" y="145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48986</xdr:rowOff>
    </xdr:from>
    <xdr:to>
      <xdr:col>24</xdr:col>
      <xdr:colOff>647700</xdr:colOff>
      <xdr:row>85</xdr:row>
      <xdr:rowOff>48986</xdr:rowOff>
    </xdr:to>
    <xdr:cxnSp macro="">
      <xdr:nvCxnSpPr>
        <xdr:cNvPr id="249" name="直線コネクタ 248"/>
        <xdr:cNvCxnSpPr/>
      </xdr:nvCxnSpPr>
      <xdr:spPr>
        <a:xfrm>
          <a:off x="16929100" y="146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0"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1" name="直線コネクタ 250"/>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148771</xdr:rowOff>
    </xdr:from>
    <xdr:to>
      <xdr:col>24</xdr:col>
      <xdr:colOff>558800</xdr:colOff>
      <xdr:row>82</xdr:row>
      <xdr:rowOff>115207</xdr:rowOff>
    </xdr:to>
    <xdr:cxnSp macro="">
      <xdr:nvCxnSpPr>
        <xdr:cNvPr id="252" name="直線コネクタ 251"/>
        <xdr:cNvCxnSpPr/>
      </xdr:nvCxnSpPr>
      <xdr:spPr>
        <a:xfrm flipV="1">
          <a:off x="16179800" y="140362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3"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4" name="フローチャート : 判断 253"/>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115207</xdr:rowOff>
    </xdr:to>
    <xdr:cxnSp macro="">
      <xdr:nvCxnSpPr>
        <xdr:cNvPr id="255" name="直線コネクタ 254"/>
        <xdr:cNvCxnSpPr/>
      </xdr:nvCxnSpPr>
      <xdr:spPr>
        <a:xfrm>
          <a:off x="15290800" y="140189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150586</xdr:rowOff>
    </xdr:from>
    <xdr:to>
      <xdr:col>23</xdr:col>
      <xdr:colOff>457200</xdr:colOff>
      <xdr:row>83</xdr:row>
      <xdr:rowOff>80736</xdr:rowOff>
    </xdr:to>
    <xdr:sp macro="" textlink="">
      <xdr:nvSpPr>
        <xdr:cNvPr id="256" name="フローチャート : 判断 255"/>
        <xdr:cNvSpPr/>
      </xdr:nvSpPr>
      <xdr:spPr>
        <a:xfrm>
          <a:off x="16129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57" name="テキスト ボックス 256"/>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147864</xdr:rowOff>
    </xdr:from>
    <xdr:to>
      <xdr:col>22</xdr:col>
      <xdr:colOff>203200</xdr:colOff>
      <xdr:row>81</xdr:row>
      <xdr:rowOff>131536</xdr:rowOff>
    </xdr:to>
    <xdr:cxnSp macro="">
      <xdr:nvCxnSpPr>
        <xdr:cNvPr id="258" name="直線コネクタ 257"/>
        <xdr:cNvCxnSpPr/>
      </xdr:nvCxnSpPr>
      <xdr:spPr>
        <a:xfrm>
          <a:off x="14401800" y="138638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59" name="フローチャート : 判断 258"/>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0" name="テキスト ボックス 259"/>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147864</xdr:rowOff>
    </xdr:from>
    <xdr:to>
      <xdr:col>21</xdr:col>
      <xdr:colOff>0</xdr:colOff>
      <xdr:row>89</xdr:row>
      <xdr:rowOff>52614</xdr:rowOff>
    </xdr:to>
    <xdr:cxnSp macro="">
      <xdr:nvCxnSpPr>
        <xdr:cNvPr id="261" name="直線コネクタ 260"/>
        <xdr:cNvCxnSpPr/>
      </xdr:nvCxnSpPr>
      <xdr:spPr>
        <a:xfrm flipV="1">
          <a:off x="13512800" y="13863864"/>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116114</xdr:rowOff>
    </xdr:from>
    <xdr:to>
      <xdr:col>21</xdr:col>
      <xdr:colOff>50800</xdr:colOff>
      <xdr:row>83</xdr:row>
      <xdr:rowOff>46264</xdr:rowOff>
    </xdr:to>
    <xdr:sp macro="" textlink="">
      <xdr:nvSpPr>
        <xdr:cNvPr id="262" name="フローチャート : 判断 261"/>
        <xdr:cNvSpPr/>
      </xdr:nvSpPr>
      <xdr:spPr>
        <a:xfrm>
          <a:off x="14351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31041</xdr:rowOff>
    </xdr:from>
    <xdr:ext cx="762000" cy="259045"/>
    <xdr:sp macro="" textlink="">
      <xdr:nvSpPr>
        <xdr:cNvPr id="263" name="テキスト ボックス 262"/>
        <xdr:cNvSpPr txBox="1"/>
      </xdr:nvSpPr>
      <xdr:spPr>
        <a:xfrm>
          <a:off x="14020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37193</xdr:rowOff>
    </xdr:from>
    <xdr:to>
      <xdr:col>19</xdr:col>
      <xdr:colOff>533400</xdr:colOff>
      <xdr:row>90</xdr:row>
      <xdr:rowOff>138793</xdr:rowOff>
    </xdr:to>
    <xdr:sp macro="" textlink="">
      <xdr:nvSpPr>
        <xdr:cNvPr id="264" name="フローチャート : 判断 263"/>
        <xdr:cNvSpPr/>
      </xdr:nvSpPr>
      <xdr:spPr>
        <a:xfrm>
          <a:off x="13462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123570</xdr:rowOff>
    </xdr:from>
    <xdr:ext cx="762000" cy="259045"/>
    <xdr:sp macro="" textlink="">
      <xdr:nvSpPr>
        <xdr:cNvPr id="265" name="テキスト ボックス 264"/>
        <xdr:cNvSpPr txBox="1"/>
      </xdr:nvSpPr>
      <xdr:spPr>
        <a:xfrm>
          <a:off x="13131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97971</xdr:rowOff>
    </xdr:from>
    <xdr:to>
      <xdr:col>24</xdr:col>
      <xdr:colOff>609600</xdr:colOff>
      <xdr:row>82</xdr:row>
      <xdr:rowOff>28121</xdr:rowOff>
    </xdr:to>
    <xdr:sp macro="" textlink="">
      <xdr:nvSpPr>
        <xdr:cNvPr id="271" name="円/楕円 270"/>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19248</xdr:rowOff>
    </xdr:from>
    <xdr:ext cx="762000" cy="259045"/>
    <xdr:sp macro="" textlink="">
      <xdr:nvSpPr>
        <xdr:cNvPr id="272" name="給与水準   （国との比較）該当値テキスト"/>
        <xdr:cNvSpPr txBox="1"/>
      </xdr:nvSpPr>
      <xdr:spPr>
        <a:xfrm>
          <a:off x="17106900" y="139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64407</xdr:rowOff>
    </xdr:from>
    <xdr:to>
      <xdr:col>23</xdr:col>
      <xdr:colOff>457200</xdr:colOff>
      <xdr:row>82</xdr:row>
      <xdr:rowOff>166007</xdr:rowOff>
    </xdr:to>
    <xdr:sp macro="" textlink="">
      <xdr:nvSpPr>
        <xdr:cNvPr id="273" name="円/楕円 272"/>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4734</xdr:rowOff>
    </xdr:from>
    <xdr:ext cx="736600" cy="259045"/>
    <xdr:sp macro="" textlink="">
      <xdr:nvSpPr>
        <xdr:cNvPr id="274" name="テキスト ボックス 273"/>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5" name="円/楕円 274"/>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76" name="テキスト ボックス 275"/>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97064</xdr:rowOff>
    </xdr:from>
    <xdr:to>
      <xdr:col>21</xdr:col>
      <xdr:colOff>50800</xdr:colOff>
      <xdr:row>81</xdr:row>
      <xdr:rowOff>27214</xdr:rowOff>
    </xdr:to>
    <xdr:sp macro="" textlink="">
      <xdr:nvSpPr>
        <xdr:cNvPr id="277" name="円/楕円 276"/>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37391</xdr:rowOff>
    </xdr:from>
    <xdr:ext cx="762000" cy="259045"/>
    <xdr:sp macro="" textlink="">
      <xdr:nvSpPr>
        <xdr:cNvPr id="278" name="テキスト ボックス 277"/>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1814</xdr:rowOff>
    </xdr:from>
    <xdr:to>
      <xdr:col>19</xdr:col>
      <xdr:colOff>533400</xdr:colOff>
      <xdr:row>89</xdr:row>
      <xdr:rowOff>103414</xdr:rowOff>
    </xdr:to>
    <xdr:sp macro="" textlink="">
      <xdr:nvSpPr>
        <xdr:cNvPr id="279" name="円/楕円 278"/>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113591</xdr:rowOff>
    </xdr:from>
    <xdr:ext cx="762000" cy="259045"/>
    <xdr:sp macro="" textlink="">
      <xdr:nvSpPr>
        <xdr:cNvPr id="280" name="テキスト ボックス 279"/>
        <xdr:cNvSpPr txBox="1"/>
      </xdr:nvSpPr>
      <xdr:spPr>
        <a:xfrm>
          <a:off x="13131800" y="150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平成２８年度の人口１０万人当たり職員数（平成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日現在）は、政令市への義務教育職員の移管に伴い、減少しています。</a:t>
          </a:r>
        </a:p>
        <a:p>
          <a:r>
            <a:rPr kumimoji="1" lang="ja-JP" altLang="en-US" sz="1100">
              <a:latin typeface="ＭＳ Ｐゴシック"/>
            </a:rPr>
            <a:t>　京都府では、給与費プログラムによる総人件費の抑制手法の一つに職員定数の削減を位置付け、総務事務の集中処理など、電子府庁の推進やアウトソーシングの活用を図ることにより、内部管理事務の抜本的見直しをはじめ、組織を簡素化する一方で、新たな課題に対して適時適切に応える職員配置に取り組んできました。</a:t>
          </a:r>
          <a:endParaRPr kumimoji="1" lang="en-US" altLang="ja-JP" sz="1100">
            <a:latin typeface="ＭＳ Ｐゴシック"/>
          </a:endParaRPr>
        </a:p>
        <a:p>
          <a:r>
            <a:rPr kumimoji="1" lang="ja-JP" altLang="en-US" sz="1100">
              <a:latin typeface="ＭＳ Ｐゴシック"/>
            </a:rPr>
            <a:t>　平成２９年度以降も「府民満足最大化・京都力結集プラン」に基づき、既存の事務・業務を徹底的に見直した上で、府民ニーズに対応する適切な職員配置に取り組みます。</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8" name="直線コネクタ 307"/>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9"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0" name="直線コネクタ 309"/>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1"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2" name="直線コネクタ 311"/>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66616</xdr:rowOff>
    </xdr:from>
    <xdr:to>
      <xdr:col>24</xdr:col>
      <xdr:colOff>558800</xdr:colOff>
      <xdr:row>64</xdr:row>
      <xdr:rowOff>18196</xdr:rowOff>
    </xdr:to>
    <xdr:cxnSp macro="">
      <xdr:nvCxnSpPr>
        <xdr:cNvPr id="313" name="直線コネクタ 312"/>
        <xdr:cNvCxnSpPr/>
      </xdr:nvCxnSpPr>
      <xdr:spPr>
        <a:xfrm flipV="1">
          <a:off x="16179800" y="10525066"/>
          <a:ext cx="838200" cy="46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4"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5" name="フローチャート : 判断 314"/>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12023</xdr:rowOff>
    </xdr:from>
    <xdr:to>
      <xdr:col>23</xdr:col>
      <xdr:colOff>406400</xdr:colOff>
      <xdr:row>64</xdr:row>
      <xdr:rowOff>18196</xdr:rowOff>
    </xdr:to>
    <xdr:cxnSp macro="">
      <xdr:nvCxnSpPr>
        <xdr:cNvPr id="316" name="直線コネクタ 315"/>
        <xdr:cNvCxnSpPr/>
      </xdr:nvCxnSpPr>
      <xdr:spPr>
        <a:xfrm>
          <a:off x="15290800" y="1098482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7" name="フローチャート : 判断 316"/>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18" name="テキスト ボックス 317"/>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12023</xdr:rowOff>
    </xdr:from>
    <xdr:to>
      <xdr:col>22</xdr:col>
      <xdr:colOff>203200</xdr:colOff>
      <xdr:row>64</xdr:row>
      <xdr:rowOff>21272</xdr:rowOff>
    </xdr:to>
    <xdr:cxnSp macro="">
      <xdr:nvCxnSpPr>
        <xdr:cNvPr id="319" name="直線コネクタ 318"/>
        <xdr:cNvCxnSpPr/>
      </xdr:nvCxnSpPr>
      <xdr:spPr>
        <a:xfrm flipV="1">
          <a:off x="14401800" y="10984823"/>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20" name="フローチャート : 判断 319"/>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21" name="テキスト ボックス 320"/>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21272</xdr:rowOff>
    </xdr:from>
    <xdr:to>
      <xdr:col>21</xdr:col>
      <xdr:colOff>0</xdr:colOff>
      <xdr:row>64</xdr:row>
      <xdr:rowOff>22237</xdr:rowOff>
    </xdr:to>
    <xdr:cxnSp macro="">
      <xdr:nvCxnSpPr>
        <xdr:cNvPr id="322" name="直線コネクタ 321"/>
        <xdr:cNvCxnSpPr/>
      </xdr:nvCxnSpPr>
      <xdr:spPr>
        <a:xfrm flipV="1">
          <a:off x="13512800" y="1099407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3" name="フローチャート : 判断 322"/>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4" name="テキスト ボックス 323"/>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5" name="フローチャート : 判断 324"/>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6" name="テキスト ボックス 325"/>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15816</xdr:rowOff>
    </xdr:from>
    <xdr:to>
      <xdr:col>24</xdr:col>
      <xdr:colOff>609600</xdr:colOff>
      <xdr:row>61</xdr:row>
      <xdr:rowOff>117416</xdr:rowOff>
    </xdr:to>
    <xdr:sp macro="" textlink="">
      <xdr:nvSpPr>
        <xdr:cNvPr id="332" name="円/楕円 331"/>
        <xdr:cNvSpPr/>
      </xdr:nvSpPr>
      <xdr:spPr>
        <a:xfrm>
          <a:off x="16967200" y="104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159343</xdr:rowOff>
    </xdr:from>
    <xdr:ext cx="762000" cy="259045"/>
    <xdr:sp macro="" textlink="">
      <xdr:nvSpPr>
        <xdr:cNvPr id="333" name="定員管理の状況該当値テキスト"/>
        <xdr:cNvSpPr txBox="1"/>
      </xdr:nvSpPr>
      <xdr:spPr>
        <a:xfrm>
          <a:off x="17106900" y="1044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138846</xdr:rowOff>
    </xdr:from>
    <xdr:to>
      <xdr:col>23</xdr:col>
      <xdr:colOff>457200</xdr:colOff>
      <xdr:row>64</xdr:row>
      <xdr:rowOff>68996</xdr:rowOff>
    </xdr:to>
    <xdr:sp macro="" textlink="">
      <xdr:nvSpPr>
        <xdr:cNvPr id="334" name="円/楕円 333"/>
        <xdr:cNvSpPr/>
      </xdr:nvSpPr>
      <xdr:spPr>
        <a:xfrm>
          <a:off x="16129000" y="10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53773</xdr:rowOff>
    </xdr:from>
    <xdr:ext cx="736600" cy="259045"/>
    <xdr:sp macro="" textlink="">
      <xdr:nvSpPr>
        <xdr:cNvPr id="335" name="テキスト ボックス 334"/>
        <xdr:cNvSpPr txBox="1"/>
      </xdr:nvSpPr>
      <xdr:spPr>
        <a:xfrm>
          <a:off x="15798800" y="1102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132673</xdr:rowOff>
    </xdr:from>
    <xdr:to>
      <xdr:col>22</xdr:col>
      <xdr:colOff>254000</xdr:colOff>
      <xdr:row>64</xdr:row>
      <xdr:rowOff>62823</xdr:rowOff>
    </xdr:to>
    <xdr:sp macro="" textlink="">
      <xdr:nvSpPr>
        <xdr:cNvPr id="336" name="円/楕円 335"/>
        <xdr:cNvSpPr/>
      </xdr:nvSpPr>
      <xdr:spPr>
        <a:xfrm>
          <a:off x="15240000" y="109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47600</xdr:rowOff>
    </xdr:from>
    <xdr:ext cx="762000" cy="259045"/>
    <xdr:sp macro="" textlink="">
      <xdr:nvSpPr>
        <xdr:cNvPr id="337" name="テキスト ボックス 336"/>
        <xdr:cNvSpPr txBox="1"/>
      </xdr:nvSpPr>
      <xdr:spPr>
        <a:xfrm>
          <a:off x="14909800" y="110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1,094.40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141922</xdr:rowOff>
    </xdr:from>
    <xdr:to>
      <xdr:col>21</xdr:col>
      <xdr:colOff>50800</xdr:colOff>
      <xdr:row>64</xdr:row>
      <xdr:rowOff>72072</xdr:rowOff>
    </xdr:to>
    <xdr:sp macro="" textlink="">
      <xdr:nvSpPr>
        <xdr:cNvPr id="338" name="円/楕円 337"/>
        <xdr:cNvSpPr/>
      </xdr:nvSpPr>
      <xdr:spPr>
        <a:xfrm>
          <a:off x="14351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56849</xdr:rowOff>
    </xdr:from>
    <xdr:ext cx="762000" cy="259045"/>
    <xdr:sp macro="" textlink="">
      <xdr:nvSpPr>
        <xdr:cNvPr id="339" name="テキスト ボックス 338"/>
        <xdr:cNvSpPr txBox="1"/>
      </xdr:nvSpPr>
      <xdr:spPr>
        <a:xfrm>
          <a:off x="14020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142887</xdr:rowOff>
    </xdr:from>
    <xdr:to>
      <xdr:col>19</xdr:col>
      <xdr:colOff>533400</xdr:colOff>
      <xdr:row>64</xdr:row>
      <xdr:rowOff>73037</xdr:rowOff>
    </xdr:to>
    <xdr:sp macro="" textlink="">
      <xdr:nvSpPr>
        <xdr:cNvPr id="340" name="円/楕円 339"/>
        <xdr:cNvSpPr/>
      </xdr:nvSpPr>
      <xdr:spPr>
        <a:xfrm>
          <a:off x="13462000" y="109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57814</xdr:rowOff>
    </xdr:from>
    <xdr:ext cx="762000" cy="259045"/>
    <xdr:sp macro="" textlink="">
      <xdr:nvSpPr>
        <xdr:cNvPr id="341" name="テキスト ボックス 340"/>
        <xdr:cNvSpPr txBox="1"/>
      </xdr:nvSpPr>
      <xdr:spPr>
        <a:xfrm>
          <a:off x="13131800" y="1103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償還期間が満了した元金償還額の減等により、実質公債費比率は単年度、３カ年平均ともに改善しています。</a:t>
          </a:r>
        </a:p>
        <a:p>
          <a:r>
            <a:rPr kumimoji="1" lang="ja-JP" altLang="en-US" sz="1300">
              <a:latin typeface="ＭＳ Ｐゴシック"/>
            </a:rPr>
            <a:t>　「府民満足最大化・京都力結集プラン（平成２６～３０年度）」では、３０年度までに府債残高を税収等返済資金の約２倍の水準とすることを目標としており、平成２８年度は約</a:t>
          </a:r>
          <a:r>
            <a:rPr kumimoji="1" lang="en-US" altLang="ja-JP" sz="1300">
              <a:latin typeface="ＭＳ Ｐゴシック"/>
            </a:rPr>
            <a:t>2.25</a:t>
          </a:r>
          <a:r>
            <a:rPr kumimoji="1" lang="ja-JP" altLang="en-US" sz="1300">
              <a:latin typeface="ＭＳ Ｐゴシック"/>
            </a:rPr>
            <a:t>倍となっています。</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9" name="直線コネクタ 368"/>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1" name="直線コネクタ 37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43</xdr:row>
      <xdr:rowOff>55033</xdr:rowOff>
    </xdr:to>
    <xdr:cxnSp macro="">
      <xdr:nvCxnSpPr>
        <xdr:cNvPr id="374" name="直線コネクタ 373"/>
        <xdr:cNvCxnSpPr/>
      </xdr:nvCxnSpPr>
      <xdr:spPr>
        <a:xfrm flipV="1">
          <a:off x="16179800" y="7165975"/>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5"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6" name="フローチャート : 判断 375"/>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125942</xdr:rowOff>
    </xdr:from>
    <xdr:to>
      <xdr:col>23</xdr:col>
      <xdr:colOff>406400</xdr:colOff>
      <xdr:row>43</xdr:row>
      <xdr:rowOff>55033</xdr:rowOff>
    </xdr:to>
    <xdr:cxnSp macro="">
      <xdr:nvCxnSpPr>
        <xdr:cNvPr id="377" name="直線コネクタ 376"/>
        <xdr:cNvCxnSpPr/>
      </xdr:nvCxnSpPr>
      <xdr:spPr>
        <a:xfrm>
          <a:off x="15290800" y="73268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8" name="フローチャート : 判断 37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79" name="テキスト ボックス 37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125942</xdr:rowOff>
    </xdr:to>
    <xdr:cxnSp macro="">
      <xdr:nvCxnSpPr>
        <xdr:cNvPr id="380" name="直線コネクタ 379"/>
        <xdr:cNvCxnSpPr/>
      </xdr:nvCxnSpPr>
      <xdr:spPr>
        <a:xfrm>
          <a:off x="14401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1" name="フローチャート : 判断 380"/>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2" name="テキスト ボックス 381"/>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42</xdr:row>
      <xdr:rowOff>65617</xdr:rowOff>
    </xdr:to>
    <xdr:cxnSp macro="">
      <xdr:nvCxnSpPr>
        <xdr:cNvPr id="383" name="直線コネクタ 382"/>
        <xdr:cNvCxnSpPr/>
      </xdr:nvCxnSpPr>
      <xdr:spPr>
        <a:xfrm>
          <a:off x="13512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4" name="フローチャート :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5" name="テキスト ボックス 384"/>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6" name="フローチャート : 判断 385"/>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387" name="テキスト ボックス 386"/>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3" name="円/楕円 392"/>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4"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395" name="円/楕円 394"/>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396" name="テキスト ボックス 395"/>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75142</xdr:rowOff>
    </xdr:from>
    <xdr:to>
      <xdr:col>22</xdr:col>
      <xdr:colOff>254000</xdr:colOff>
      <xdr:row>43</xdr:row>
      <xdr:rowOff>5292</xdr:rowOff>
    </xdr:to>
    <xdr:sp macro="" textlink="">
      <xdr:nvSpPr>
        <xdr:cNvPr id="397" name="円/楕円 396"/>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161519</xdr:rowOff>
    </xdr:from>
    <xdr:ext cx="762000" cy="259045"/>
    <xdr:sp macro="" textlink="">
      <xdr:nvSpPr>
        <xdr:cNvPr id="398" name="テキスト ボックス 397"/>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399" name="円/楕円 398"/>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400" name="テキスト ボックス 39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1" name="円/楕円 400"/>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2" name="テキスト ボックス 40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地方債現在高の増や、税収減等に伴う府債管理基金への積立抑制等により、平成２８年度は将来負担比率が悪化しています。</a:t>
          </a:r>
        </a:p>
        <a:p>
          <a:r>
            <a:rPr kumimoji="1" lang="ja-JP" altLang="en-US" sz="1300">
              <a:latin typeface="ＭＳ Ｐゴシック"/>
            </a:rPr>
            <a:t>　　「府民満足最大化・京都力結集プラン（平成２６～３０年度）」では、平成３０年度までに府債残高を税収等返済資金の約２倍の水準とすることを目標としており、平成２８年度は約</a:t>
          </a:r>
          <a:r>
            <a:rPr kumimoji="1" lang="en-US" altLang="ja-JP" sz="1300">
              <a:latin typeface="ＭＳ Ｐゴシック"/>
            </a:rPr>
            <a:t>2.25</a:t>
          </a:r>
          <a:r>
            <a:rPr kumimoji="1" lang="ja-JP" altLang="en-US" sz="1300">
              <a:latin typeface="ＭＳ Ｐゴシック"/>
            </a:rPr>
            <a:t>倍となっています。</a:t>
          </a:r>
        </a:p>
        <a:p>
          <a:r>
            <a:rPr kumimoji="1" lang="ja-JP" altLang="en-US" sz="1300">
              <a:latin typeface="ＭＳ Ｐゴシック"/>
            </a:rPr>
            <a:t>　今後とも、府債発行規模の適正化を図り、持続可能な財政構造を確立していきます。</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6" name="直線コネクタ 425"/>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7"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8" name="直線コネクタ 427"/>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9"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0" name="直線コネクタ 429"/>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40386</xdr:rowOff>
    </xdr:from>
    <xdr:to>
      <xdr:col>24</xdr:col>
      <xdr:colOff>558800</xdr:colOff>
      <xdr:row>20</xdr:row>
      <xdr:rowOff>104934</xdr:rowOff>
    </xdr:to>
    <xdr:cxnSp macro="">
      <xdr:nvCxnSpPr>
        <xdr:cNvPr id="431" name="直線コネクタ 430"/>
        <xdr:cNvCxnSpPr/>
      </xdr:nvCxnSpPr>
      <xdr:spPr>
        <a:xfrm>
          <a:off x="16179800" y="3469386"/>
          <a:ext cx="8382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31704</xdr:rowOff>
    </xdr:from>
    <xdr:ext cx="762000" cy="259045"/>
    <xdr:sp macro="" textlink="">
      <xdr:nvSpPr>
        <xdr:cNvPr id="432" name="将来負担の状況平均値テキスト"/>
        <xdr:cNvSpPr txBox="1"/>
      </xdr:nvSpPr>
      <xdr:spPr>
        <a:xfrm>
          <a:off x="17106900" y="2946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3" name="フローチャート : 判断 432"/>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40386</xdr:rowOff>
    </xdr:from>
    <xdr:to>
      <xdr:col>23</xdr:col>
      <xdr:colOff>406400</xdr:colOff>
      <xdr:row>20</xdr:row>
      <xdr:rowOff>73565</xdr:rowOff>
    </xdr:to>
    <xdr:cxnSp macro="">
      <xdr:nvCxnSpPr>
        <xdr:cNvPr id="434" name="直線コネクタ 433"/>
        <xdr:cNvCxnSpPr/>
      </xdr:nvCxnSpPr>
      <xdr:spPr>
        <a:xfrm flipV="1">
          <a:off x="15290800" y="346938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5" name="フローチャート : 判断 434"/>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127557</xdr:rowOff>
    </xdr:from>
    <xdr:ext cx="736600" cy="259045"/>
    <xdr:sp macro="" textlink="">
      <xdr:nvSpPr>
        <xdr:cNvPr id="436" name="テキスト ボックス 435"/>
        <xdr:cNvSpPr txBox="1"/>
      </xdr:nvSpPr>
      <xdr:spPr>
        <a:xfrm>
          <a:off x="15798800" y="2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73565</xdr:rowOff>
    </xdr:from>
    <xdr:to>
      <xdr:col>22</xdr:col>
      <xdr:colOff>203200</xdr:colOff>
      <xdr:row>20</xdr:row>
      <xdr:rowOff>74168</xdr:rowOff>
    </xdr:to>
    <xdr:cxnSp macro="">
      <xdr:nvCxnSpPr>
        <xdr:cNvPr id="437" name="直線コネクタ 436"/>
        <xdr:cNvCxnSpPr/>
      </xdr:nvCxnSpPr>
      <xdr:spPr>
        <a:xfrm flipV="1">
          <a:off x="14401800" y="350256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8" name="フローチャート : 判断 437"/>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36339</xdr:rowOff>
    </xdr:from>
    <xdr:ext cx="762000" cy="259045"/>
    <xdr:sp macro="" textlink="">
      <xdr:nvSpPr>
        <xdr:cNvPr id="439" name="テキスト ボックス 438"/>
        <xdr:cNvSpPr txBox="1"/>
      </xdr:nvSpPr>
      <xdr:spPr>
        <a:xfrm>
          <a:off x="14909800" y="29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57880</xdr:rowOff>
    </xdr:from>
    <xdr:to>
      <xdr:col>21</xdr:col>
      <xdr:colOff>0</xdr:colOff>
      <xdr:row>20</xdr:row>
      <xdr:rowOff>74168</xdr:rowOff>
    </xdr:to>
    <xdr:cxnSp macro="">
      <xdr:nvCxnSpPr>
        <xdr:cNvPr id="440" name="直線コネクタ 439"/>
        <xdr:cNvCxnSpPr/>
      </xdr:nvCxnSpPr>
      <xdr:spPr>
        <a:xfrm>
          <a:off x="13512800" y="348688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41" name="フローチャート : 判断 440"/>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124413</xdr:rowOff>
    </xdr:from>
    <xdr:ext cx="762000" cy="259045"/>
    <xdr:sp macro="" textlink="">
      <xdr:nvSpPr>
        <xdr:cNvPr id="442" name="テキスト ボックス 441"/>
        <xdr:cNvSpPr txBox="1"/>
      </xdr:nvSpPr>
      <xdr:spPr>
        <a:xfrm>
          <a:off x="14020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3" name="フローチャート : 判断 442"/>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16305</xdr:rowOff>
    </xdr:from>
    <xdr:ext cx="762000" cy="259045"/>
    <xdr:sp macro="" textlink="">
      <xdr:nvSpPr>
        <xdr:cNvPr id="444" name="テキスト ボックス 443"/>
        <xdr:cNvSpPr txBox="1"/>
      </xdr:nvSpPr>
      <xdr:spPr>
        <a:xfrm>
          <a:off x="13131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54134</xdr:rowOff>
    </xdr:from>
    <xdr:to>
      <xdr:col>24</xdr:col>
      <xdr:colOff>609600</xdr:colOff>
      <xdr:row>20</xdr:row>
      <xdr:rowOff>155734</xdr:rowOff>
    </xdr:to>
    <xdr:sp macro="" textlink="">
      <xdr:nvSpPr>
        <xdr:cNvPr id="450" name="円/楕円 449"/>
        <xdr:cNvSpPr/>
      </xdr:nvSpPr>
      <xdr:spPr>
        <a:xfrm>
          <a:off x="16967200" y="34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26211</xdr:rowOff>
    </xdr:from>
    <xdr:ext cx="762000" cy="259045"/>
    <xdr:sp macro="" textlink="">
      <xdr:nvSpPr>
        <xdr:cNvPr id="451" name="将来負担の状況該当値テキスト"/>
        <xdr:cNvSpPr txBox="1"/>
      </xdr:nvSpPr>
      <xdr:spPr>
        <a:xfrm>
          <a:off x="17106900" y="34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161036</xdr:rowOff>
    </xdr:from>
    <xdr:to>
      <xdr:col>23</xdr:col>
      <xdr:colOff>457200</xdr:colOff>
      <xdr:row>20</xdr:row>
      <xdr:rowOff>91186</xdr:rowOff>
    </xdr:to>
    <xdr:sp macro="" textlink="">
      <xdr:nvSpPr>
        <xdr:cNvPr id="452" name="円/楕円 451"/>
        <xdr:cNvSpPr/>
      </xdr:nvSpPr>
      <xdr:spPr>
        <a:xfrm>
          <a:off x="16129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75963</xdr:rowOff>
    </xdr:from>
    <xdr:ext cx="736600" cy="259045"/>
    <xdr:sp macro="" textlink="">
      <xdr:nvSpPr>
        <xdr:cNvPr id="453" name="テキスト ボックス 452"/>
        <xdr:cNvSpPr txBox="1"/>
      </xdr:nvSpPr>
      <xdr:spPr>
        <a:xfrm>
          <a:off x="15798800" y="35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22765</xdr:rowOff>
    </xdr:from>
    <xdr:to>
      <xdr:col>22</xdr:col>
      <xdr:colOff>254000</xdr:colOff>
      <xdr:row>20</xdr:row>
      <xdr:rowOff>124365</xdr:rowOff>
    </xdr:to>
    <xdr:sp macro="" textlink="">
      <xdr:nvSpPr>
        <xdr:cNvPr id="454" name="円/楕円 453"/>
        <xdr:cNvSpPr/>
      </xdr:nvSpPr>
      <xdr:spPr>
        <a:xfrm>
          <a:off x="15240000" y="34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109142</xdr:rowOff>
    </xdr:from>
    <xdr:ext cx="762000" cy="259045"/>
    <xdr:sp macro="" textlink="">
      <xdr:nvSpPr>
        <xdr:cNvPr id="455" name="テキスト ボックス 454"/>
        <xdr:cNvSpPr txBox="1"/>
      </xdr:nvSpPr>
      <xdr:spPr>
        <a:xfrm>
          <a:off x="14909800" y="35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23368</xdr:rowOff>
    </xdr:from>
    <xdr:to>
      <xdr:col>21</xdr:col>
      <xdr:colOff>50800</xdr:colOff>
      <xdr:row>20</xdr:row>
      <xdr:rowOff>124968</xdr:rowOff>
    </xdr:to>
    <xdr:sp macro="" textlink="">
      <xdr:nvSpPr>
        <xdr:cNvPr id="456" name="円/楕円 455"/>
        <xdr:cNvSpPr/>
      </xdr:nvSpPr>
      <xdr:spPr>
        <a:xfrm>
          <a:off x="14351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109745</xdr:rowOff>
    </xdr:from>
    <xdr:ext cx="762000" cy="259045"/>
    <xdr:sp macro="" textlink="">
      <xdr:nvSpPr>
        <xdr:cNvPr id="457" name="テキスト ボックス 456"/>
        <xdr:cNvSpPr txBox="1"/>
      </xdr:nvSpPr>
      <xdr:spPr>
        <a:xfrm>
          <a:off x="14020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7080</xdr:rowOff>
    </xdr:from>
    <xdr:to>
      <xdr:col>19</xdr:col>
      <xdr:colOff>533400</xdr:colOff>
      <xdr:row>20</xdr:row>
      <xdr:rowOff>108680</xdr:rowOff>
    </xdr:to>
    <xdr:sp macro="" textlink="">
      <xdr:nvSpPr>
        <xdr:cNvPr id="458" name="円/楕円 457"/>
        <xdr:cNvSpPr/>
      </xdr:nvSpPr>
      <xdr:spPr>
        <a:xfrm>
          <a:off x="13462000" y="34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93457</xdr:rowOff>
    </xdr:from>
    <xdr:ext cx="762000" cy="259045"/>
    <xdr:sp macro="" textlink="">
      <xdr:nvSpPr>
        <xdr:cNvPr id="459" name="テキスト ボックス 458"/>
        <xdr:cNvSpPr txBox="1"/>
      </xdr:nvSpPr>
      <xdr:spPr>
        <a:xfrm>
          <a:off x="13131800" y="35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京都府では、知事部局等職員の人件費割合は低いものの、法令で定数が定められている教職員や警察官の職員数が職員数全体の４分の３を占めていることから、人件費の割合が高くなる構造にあります。</a:t>
          </a:r>
        </a:p>
        <a:p>
          <a:r>
            <a:rPr kumimoji="1" lang="ja-JP" altLang="en-US" sz="1050">
              <a:latin typeface="ＭＳ Ｐゴシック"/>
            </a:rPr>
            <a:t>　こうした中、給与費プログラムにより、給与構造改革や職員定数の削減（必要な部門には増員）、諸手当等の見直しを実施し、平成２１年度～２５年度の取組期間には３４０億円の収支改善を図るなど、人件費総額を適切に管理しています。</a:t>
          </a:r>
        </a:p>
        <a:p>
          <a:r>
            <a:rPr kumimoji="1" lang="ja-JP" altLang="en-US" sz="1050">
              <a:latin typeface="ＭＳ Ｐゴシック"/>
            </a:rPr>
            <a:t>　今後は、職員全員が高いモチベーションを持って、一丸となって府民満足の向上に取り組めるよう、働きやすい職場環境づくりや、適正な人事・給与制度の確立に向けた見直しを行うことなどに取り組み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38</xdr:row>
      <xdr:rowOff>81280</xdr:rowOff>
    </xdr:to>
    <xdr:cxnSp macro="">
      <xdr:nvCxnSpPr>
        <xdr:cNvPr id="63" name="直線コネクタ 62"/>
        <xdr:cNvCxnSpPr/>
      </xdr:nvCxnSpPr>
      <xdr:spPr>
        <a:xfrm>
          <a:off x="3987800" y="63906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4"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161290</xdr:rowOff>
    </xdr:to>
    <xdr:cxnSp macro="">
      <xdr:nvCxnSpPr>
        <xdr:cNvPr id="66" name="直線コネクタ 65"/>
        <xdr:cNvCxnSpPr/>
      </xdr:nvCxnSpPr>
      <xdr:spPr>
        <a:xfrm flipV="1">
          <a:off x="3098800" y="6390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58420</xdr:rowOff>
    </xdr:to>
    <xdr:cxnSp macro="">
      <xdr:nvCxnSpPr>
        <xdr:cNvPr id="69" name="直線コネクタ 68"/>
        <xdr:cNvCxnSpPr/>
      </xdr:nvCxnSpPr>
      <xdr:spPr>
        <a:xfrm flipV="1">
          <a:off x="2209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0" name="フローチャート : 判断 69"/>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1" name="テキスト ボックス 70"/>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41</xdr:row>
      <xdr:rowOff>1270</xdr:rowOff>
    </xdr:to>
    <xdr:cxnSp macro="">
      <xdr:nvCxnSpPr>
        <xdr:cNvPr id="72" name="直線コネクタ 71"/>
        <xdr:cNvCxnSpPr/>
      </xdr:nvCxnSpPr>
      <xdr:spPr>
        <a:xfrm flipV="1">
          <a:off x="1320800" y="65735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3" name="フローチャート : 判断 72"/>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74" name="テキスト ボックス 73"/>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75" name="フローチャート : 判断 74"/>
        <xdr:cNvSpPr/>
      </xdr:nvSpPr>
      <xdr:spPr>
        <a:xfrm>
          <a:off x="1270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165117</xdr:rowOff>
    </xdr:from>
    <xdr:ext cx="762000" cy="259045"/>
    <xdr:sp macro="" textlink="">
      <xdr:nvSpPr>
        <xdr:cNvPr id="76" name="テキスト ボックス 75"/>
        <xdr:cNvSpPr txBox="1"/>
      </xdr:nvSpPr>
      <xdr:spPr>
        <a:xfrm>
          <a:off x="939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2" name="円/楕円 81"/>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3"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4" name="円/楕円 83"/>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85" name="テキスト ボックス 84"/>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6" name="円/楕円 85"/>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7" name="テキスト ボックス 86"/>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89" name="テキスト ボックス 88"/>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0" name="円/楕円 89"/>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1" name="テキスト ボックス 90"/>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府民満足最大化プラン（平成２１～２５年度）」においては、京都指標等のベンチマークによって重点課題を絞り込み、府民満足につながる施策への集中投資などにより７８１億円の収支改善を達成しており、そうした事務事業の合理化等により経費の縮減に努めていることで、物件費の経常収支比率は、グループ内平均値よりも低い水準にあると考えております。</a:t>
          </a:r>
        </a:p>
        <a:p>
          <a:r>
            <a:rPr kumimoji="1" lang="ja-JP" altLang="en-US" sz="1050">
              <a:latin typeface="ＭＳ Ｐゴシック"/>
            </a:rPr>
            <a:t>　平成２６年度に作成した「府民満足最大化・京都力結集プラン」では、平成２６年度から３０年度までの間に４００億円程度の収支構造改善を図ることを目標としており、平成２８年度は１０６．６億円の収支改善を達成しました。今後とも、進化するＩＣＴの積極的な活用等により仕事のやり方を抜本的に見直すなど、引き続き、低い水準で推移できるよう努めてまいります。</a:t>
          </a: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69850</xdr:rowOff>
    </xdr:to>
    <xdr:cxnSp macro="">
      <xdr:nvCxnSpPr>
        <xdr:cNvPr id="120" name="直線コネクタ 119"/>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1"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17</xdr:row>
      <xdr:rowOff>69850</xdr:rowOff>
    </xdr:to>
    <xdr:cxnSp macro="">
      <xdr:nvCxnSpPr>
        <xdr:cNvPr id="123" name="直線コネクタ 122"/>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5" name="テキスト ボックス 12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69850</xdr:rowOff>
    </xdr:from>
    <xdr:to>
      <xdr:col>21</xdr:col>
      <xdr:colOff>352425</xdr:colOff>
      <xdr:row>18</xdr:row>
      <xdr:rowOff>35560</xdr:rowOff>
    </xdr:to>
    <xdr:cxnSp macro="">
      <xdr:nvCxnSpPr>
        <xdr:cNvPr id="126" name="直線コネクタ 125"/>
        <xdr:cNvCxnSpPr/>
      </xdr:nvCxnSpPr>
      <xdr:spPr>
        <a:xfrm flipV="1">
          <a:off x="13893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7" name="フローチャート : 判断 126"/>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8" name="テキスト ボックス 127"/>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35560</xdr:rowOff>
    </xdr:from>
    <xdr:to>
      <xdr:col>20</xdr:col>
      <xdr:colOff>149225</xdr:colOff>
      <xdr:row>18</xdr:row>
      <xdr:rowOff>35560</xdr:rowOff>
    </xdr:to>
    <xdr:cxnSp macro="">
      <xdr:nvCxnSpPr>
        <xdr:cNvPr id="129" name="直線コネクタ 128"/>
        <xdr:cNvCxnSpPr/>
      </xdr:nvCxnSpPr>
      <xdr:spPr>
        <a:xfrm>
          <a:off x="13004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0" name="フローチャート : 判断 129"/>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1" name="テキスト ボックス 13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2" name="フローチャート : 判断 131"/>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3" name="テキスト ボックス 13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1" name="円/楕円 140"/>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42" name="テキスト ボックス 14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3" name="円/楕円 14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130827</xdr:rowOff>
    </xdr:from>
    <xdr:ext cx="762000" cy="259045"/>
    <xdr:sp macro="" textlink="">
      <xdr:nvSpPr>
        <xdr:cNvPr id="144" name="テキスト ボックス 14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156210</xdr:rowOff>
    </xdr:from>
    <xdr:to>
      <xdr:col>20</xdr:col>
      <xdr:colOff>200025</xdr:colOff>
      <xdr:row>18</xdr:row>
      <xdr:rowOff>86360</xdr:rowOff>
    </xdr:to>
    <xdr:sp macro="" textlink="">
      <xdr:nvSpPr>
        <xdr:cNvPr id="145" name="円/楕円 144"/>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96537</xdr:rowOff>
    </xdr:from>
    <xdr:ext cx="762000" cy="259045"/>
    <xdr:sp macro="" textlink="">
      <xdr:nvSpPr>
        <xdr:cNvPr id="146" name="テキスト ボックス 145"/>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156210</xdr:rowOff>
    </xdr:from>
    <xdr:to>
      <xdr:col>18</xdr:col>
      <xdr:colOff>682625</xdr:colOff>
      <xdr:row>18</xdr:row>
      <xdr:rowOff>86360</xdr:rowOff>
    </xdr:to>
    <xdr:sp macro="" textlink="">
      <xdr:nvSpPr>
        <xdr:cNvPr id="147" name="円/楕円 146"/>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96537</xdr:rowOff>
    </xdr:from>
    <xdr:ext cx="762000" cy="259045"/>
    <xdr:sp macro="" textlink="">
      <xdr:nvSpPr>
        <xdr:cNvPr id="148" name="テキスト ボックス 147"/>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経費については増加傾向にあるものの、京都府では、市町村を通じて給付する事業が多く、補助費等が高くなる一方で、扶助費に係る経常収支比率は、グループ内平均値より低い水準を保っています。</a:t>
          </a:r>
        </a:p>
        <a:p>
          <a:r>
            <a:rPr kumimoji="1" lang="ja-JP" altLang="en-US" sz="1300">
              <a:latin typeface="ＭＳ Ｐゴシック"/>
            </a:rPr>
            <a:t>　引き続き、社会保障経費全体の中で動向を注視していく必要があると考えているところです。</a:t>
          </a: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12700</xdr:rowOff>
    </xdr:to>
    <xdr:cxnSp macro="">
      <xdr:nvCxnSpPr>
        <xdr:cNvPr id="179" name="直線コネクタ 178"/>
        <xdr:cNvCxnSpPr/>
      </xdr:nvCxnSpPr>
      <xdr:spPr>
        <a:xfrm>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2" name="直線コネクタ 181"/>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5" name="直線コネクタ 184"/>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6" name="フローチャート : 判断 185"/>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7" name="テキスト ボックス 18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146050</xdr:rowOff>
    </xdr:to>
    <xdr:cxnSp macro="">
      <xdr:nvCxnSpPr>
        <xdr:cNvPr id="188" name="直線コネクタ 187"/>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89" name="フローチャート :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0" name="テキスト ボックス 18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1" name="フローチャート : 判断 190"/>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2" name="テキスト ボックス 19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198" name="円/楕円 197"/>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199"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0" name="円/楕円 199"/>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1" name="テキスト ボックス 200"/>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2" name="円/楕円 201"/>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3" name="テキスト ボックス 202"/>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4" name="円/楕円 20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5" name="テキスト ボックス 20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6" name="円/楕円 205"/>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7" name="テキスト ボックス 206"/>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グループ内平均を下回っているものの、維持修繕費については、老朽化による増加等も見込まれるため、公共施設の更新・維持管理に係る潜在的な財政需要を把握し、計画的な維持管理を推進するアセットマネジメントにより、施設等の維持修繕費を減らしながら、今後も適正な管理を継続していきます。</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81280</xdr:rowOff>
    </xdr:from>
    <xdr:to>
      <xdr:col>24</xdr:col>
      <xdr:colOff>22225</xdr:colOff>
      <xdr:row>54</xdr:row>
      <xdr:rowOff>81280</xdr:rowOff>
    </xdr:to>
    <xdr:cxnSp macro="">
      <xdr:nvCxnSpPr>
        <xdr:cNvPr id="235" name="直線コネクタ 234"/>
        <xdr:cNvCxnSpPr/>
      </xdr:nvCxnSpPr>
      <xdr:spPr>
        <a:xfrm>
          <a:off x="15671800" y="933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13987</xdr:rowOff>
    </xdr:from>
    <xdr:ext cx="762000" cy="259045"/>
    <xdr:sp macro="" textlink="">
      <xdr:nvSpPr>
        <xdr:cNvPr id="236" name="その他平均値テキスト"/>
        <xdr:cNvSpPr txBox="1"/>
      </xdr:nvSpPr>
      <xdr:spPr>
        <a:xfrm>
          <a:off x="16598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81280</xdr:rowOff>
    </xdr:from>
    <xdr:to>
      <xdr:col>22</xdr:col>
      <xdr:colOff>555625</xdr:colOff>
      <xdr:row>54</xdr:row>
      <xdr:rowOff>81280</xdr:rowOff>
    </xdr:to>
    <xdr:cxnSp macro="">
      <xdr:nvCxnSpPr>
        <xdr:cNvPr id="238" name="直線コネクタ 237"/>
        <xdr:cNvCxnSpPr/>
      </xdr:nvCxnSpPr>
      <xdr:spPr>
        <a:xfrm>
          <a:off x="14782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0" name="テキスト ボックス 239"/>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161290</xdr:rowOff>
    </xdr:from>
    <xdr:to>
      <xdr:col>21</xdr:col>
      <xdr:colOff>352425</xdr:colOff>
      <xdr:row>54</xdr:row>
      <xdr:rowOff>81280</xdr:rowOff>
    </xdr:to>
    <xdr:cxnSp macro="">
      <xdr:nvCxnSpPr>
        <xdr:cNvPr id="241" name="直線コネクタ 240"/>
        <xdr:cNvCxnSpPr/>
      </xdr:nvCxnSpPr>
      <xdr:spPr>
        <a:xfrm>
          <a:off x="13893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2" name="フローチャート : 判断 241"/>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3" name="テキスト ボックス 242"/>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161290</xdr:rowOff>
    </xdr:from>
    <xdr:to>
      <xdr:col>20</xdr:col>
      <xdr:colOff>149225</xdr:colOff>
      <xdr:row>54</xdr:row>
      <xdr:rowOff>127000</xdr:rowOff>
    </xdr:to>
    <xdr:cxnSp macro="">
      <xdr:nvCxnSpPr>
        <xdr:cNvPr id="244" name="直線コネクタ 243"/>
        <xdr:cNvCxnSpPr/>
      </xdr:nvCxnSpPr>
      <xdr:spPr>
        <a:xfrm flipV="1">
          <a:off x="13004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5" name="フローチャート :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46" name="テキスト ボックス 245"/>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7" name="フローチャート :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48" name="テキスト ボックス 247"/>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30480</xdr:rowOff>
    </xdr:from>
    <xdr:to>
      <xdr:col>24</xdr:col>
      <xdr:colOff>73025</xdr:colOff>
      <xdr:row>54</xdr:row>
      <xdr:rowOff>132080</xdr:rowOff>
    </xdr:to>
    <xdr:sp macro="" textlink="">
      <xdr:nvSpPr>
        <xdr:cNvPr id="254" name="円/楕円 253"/>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110507</xdr:rowOff>
    </xdr:from>
    <xdr:ext cx="762000" cy="259045"/>
    <xdr:sp macro="" textlink="">
      <xdr:nvSpPr>
        <xdr:cNvPr id="255"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30480</xdr:rowOff>
    </xdr:from>
    <xdr:to>
      <xdr:col>22</xdr:col>
      <xdr:colOff>606425</xdr:colOff>
      <xdr:row>54</xdr:row>
      <xdr:rowOff>132080</xdr:rowOff>
    </xdr:to>
    <xdr:sp macro="" textlink="">
      <xdr:nvSpPr>
        <xdr:cNvPr id="256" name="円/楕円 255"/>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142257</xdr:rowOff>
    </xdr:from>
    <xdr:ext cx="736600" cy="259045"/>
    <xdr:sp macro="" textlink="">
      <xdr:nvSpPr>
        <xdr:cNvPr id="257" name="テキスト ボックス 256"/>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30480</xdr:rowOff>
    </xdr:from>
    <xdr:to>
      <xdr:col>21</xdr:col>
      <xdr:colOff>403225</xdr:colOff>
      <xdr:row>54</xdr:row>
      <xdr:rowOff>132080</xdr:rowOff>
    </xdr:to>
    <xdr:sp macro="" textlink="">
      <xdr:nvSpPr>
        <xdr:cNvPr id="258" name="円/楕円 257"/>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142257</xdr:rowOff>
    </xdr:from>
    <xdr:ext cx="762000" cy="259045"/>
    <xdr:sp macro="" textlink="">
      <xdr:nvSpPr>
        <xdr:cNvPr id="259" name="テキスト ボックス 258"/>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110490</xdr:rowOff>
    </xdr:from>
    <xdr:to>
      <xdr:col>20</xdr:col>
      <xdr:colOff>200025</xdr:colOff>
      <xdr:row>54</xdr:row>
      <xdr:rowOff>40640</xdr:rowOff>
    </xdr:to>
    <xdr:sp macro="" textlink="">
      <xdr:nvSpPr>
        <xdr:cNvPr id="260" name="円/楕円 259"/>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50817</xdr:rowOff>
    </xdr:from>
    <xdr:ext cx="762000" cy="259045"/>
    <xdr:sp macro="" textlink="">
      <xdr:nvSpPr>
        <xdr:cNvPr id="261" name="テキスト ボックス 260"/>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2" name="円/楕円 26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3" name="テキスト ボックス 26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関係費や介護保険費負担金など社会保障関係経費の増等により、補助費等に係る経常収支比率は、グループ内平均値を上回っています。今後も高齢化の進展などにより、この傾向は続くことが見込まれるため、特に介護予防・健康長寿・未病改善の推進等により医療費の縮減などに積極的に取り組むほか、事業の見直しも引き続き実施することで改善を図ってまいります。</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113393</xdr:rowOff>
    </xdr:from>
    <xdr:to>
      <xdr:col>24</xdr:col>
      <xdr:colOff>22225</xdr:colOff>
      <xdr:row>38</xdr:row>
      <xdr:rowOff>170543</xdr:rowOff>
    </xdr:to>
    <xdr:cxnSp macro="">
      <xdr:nvCxnSpPr>
        <xdr:cNvPr id="296" name="直線コネクタ 295"/>
        <xdr:cNvCxnSpPr/>
      </xdr:nvCxnSpPr>
      <xdr:spPr>
        <a:xfrm>
          <a:off x="15671800" y="6457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152599</xdr:rowOff>
    </xdr:from>
    <xdr:ext cx="762000" cy="259045"/>
    <xdr:sp macro="" textlink="">
      <xdr:nvSpPr>
        <xdr:cNvPr id="29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110672</xdr:rowOff>
    </xdr:from>
    <xdr:to>
      <xdr:col>22</xdr:col>
      <xdr:colOff>555625</xdr:colOff>
      <xdr:row>37</xdr:row>
      <xdr:rowOff>113393</xdr:rowOff>
    </xdr:to>
    <xdr:cxnSp macro="">
      <xdr:nvCxnSpPr>
        <xdr:cNvPr id="299" name="直線コネクタ 298"/>
        <xdr:cNvCxnSpPr/>
      </xdr:nvCxnSpPr>
      <xdr:spPr>
        <a:xfrm>
          <a:off x="14782800" y="6282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01" name="テキスト ボックス 30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34472</xdr:rowOff>
    </xdr:from>
    <xdr:to>
      <xdr:col>21</xdr:col>
      <xdr:colOff>352425</xdr:colOff>
      <xdr:row>36</xdr:row>
      <xdr:rowOff>110672</xdr:rowOff>
    </xdr:to>
    <xdr:cxnSp macro="">
      <xdr:nvCxnSpPr>
        <xdr:cNvPr id="302" name="直線コネクタ 301"/>
        <xdr:cNvCxnSpPr/>
      </xdr:nvCxnSpPr>
      <xdr:spPr>
        <a:xfrm>
          <a:off x="13893800" y="620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3" name="フローチャート : 判断 30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04" name="テキスト ボックス 30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23586</xdr:rowOff>
    </xdr:from>
    <xdr:to>
      <xdr:col>20</xdr:col>
      <xdr:colOff>149225</xdr:colOff>
      <xdr:row>36</xdr:row>
      <xdr:rowOff>34472</xdr:rowOff>
    </xdr:to>
    <xdr:cxnSp macro="">
      <xdr:nvCxnSpPr>
        <xdr:cNvPr id="305" name="直線コネクタ 304"/>
        <xdr:cNvCxnSpPr/>
      </xdr:nvCxnSpPr>
      <xdr:spPr>
        <a:xfrm>
          <a:off x="13004800" y="6195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6" name="フローチャート :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168927</xdr:rowOff>
    </xdr:from>
    <xdr:ext cx="762000" cy="259045"/>
    <xdr:sp macro="" textlink="">
      <xdr:nvSpPr>
        <xdr:cNvPr id="307" name="テキスト ボックス 30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08" name="フローチャート : 判断 307"/>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147155</xdr:rowOff>
    </xdr:from>
    <xdr:ext cx="762000" cy="259045"/>
    <xdr:sp macro="" textlink="">
      <xdr:nvSpPr>
        <xdr:cNvPr id="309" name="テキスト ボックス 308"/>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38</xdr:row>
      <xdr:rowOff>119743</xdr:rowOff>
    </xdr:from>
    <xdr:to>
      <xdr:col>24</xdr:col>
      <xdr:colOff>73025</xdr:colOff>
      <xdr:row>39</xdr:row>
      <xdr:rowOff>49893</xdr:rowOff>
    </xdr:to>
    <xdr:sp macro="" textlink="">
      <xdr:nvSpPr>
        <xdr:cNvPr id="315" name="円/楕円 314"/>
        <xdr:cNvSpPr/>
      </xdr:nvSpPr>
      <xdr:spPr>
        <a:xfrm>
          <a:off x="16459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91820</xdr:rowOff>
    </xdr:from>
    <xdr:ext cx="762000" cy="259045"/>
    <xdr:sp macro="" textlink="">
      <xdr:nvSpPr>
        <xdr:cNvPr id="316" name="補助費等該当値テキスト"/>
        <xdr:cNvSpPr txBox="1"/>
      </xdr:nvSpPr>
      <xdr:spPr>
        <a:xfrm>
          <a:off x="16598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62593</xdr:rowOff>
    </xdr:from>
    <xdr:to>
      <xdr:col>22</xdr:col>
      <xdr:colOff>606425</xdr:colOff>
      <xdr:row>37</xdr:row>
      <xdr:rowOff>164193</xdr:rowOff>
    </xdr:to>
    <xdr:sp macro="" textlink="">
      <xdr:nvSpPr>
        <xdr:cNvPr id="317" name="円/楕円 316"/>
        <xdr:cNvSpPr/>
      </xdr:nvSpPr>
      <xdr:spPr>
        <a:xfrm>
          <a:off x="15621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148970</xdr:rowOff>
    </xdr:from>
    <xdr:ext cx="736600" cy="259045"/>
    <xdr:sp macro="" textlink="">
      <xdr:nvSpPr>
        <xdr:cNvPr id="318" name="テキスト ボックス 317"/>
        <xdr:cNvSpPr txBox="1"/>
      </xdr:nvSpPr>
      <xdr:spPr>
        <a:xfrm>
          <a:off x="15290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59872</xdr:rowOff>
    </xdr:from>
    <xdr:to>
      <xdr:col>21</xdr:col>
      <xdr:colOff>403225</xdr:colOff>
      <xdr:row>36</xdr:row>
      <xdr:rowOff>161472</xdr:rowOff>
    </xdr:to>
    <xdr:sp macro="" textlink="">
      <xdr:nvSpPr>
        <xdr:cNvPr id="319" name="円/楕円 31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146249</xdr:rowOff>
    </xdr:from>
    <xdr:ext cx="762000" cy="259045"/>
    <xdr:sp macro="" textlink="">
      <xdr:nvSpPr>
        <xdr:cNvPr id="320" name="テキスト ボックス 319"/>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155122</xdr:rowOff>
    </xdr:from>
    <xdr:to>
      <xdr:col>20</xdr:col>
      <xdr:colOff>200025</xdr:colOff>
      <xdr:row>36</xdr:row>
      <xdr:rowOff>85272</xdr:rowOff>
    </xdr:to>
    <xdr:sp macro="" textlink="">
      <xdr:nvSpPr>
        <xdr:cNvPr id="321" name="円/楕円 320"/>
        <xdr:cNvSpPr/>
      </xdr:nvSpPr>
      <xdr:spPr>
        <a:xfrm>
          <a:off x="13843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70049</xdr:rowOff>
    </xdr:from>
    <xdr:ext cx="762000" cy="259045"/>
    <xdr:sp macro="" textlink="">
      <xdr:nvSpPr>
        <xdr:cNvPr id="322" name="テキスト ボックス 321"/>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144236</xdr:rowOff>
    </xdr:from>
    <xdr:to>
      <xdr:col>18</xdr:col>
      <xdr:colOff>682625</xdr:colOff>
      <xdr:row>36</xdr:row>
      <xdr:rowOff>74386</xdr:rowOff>
    </xdr:to>
    <xdr:sp macro="" textlink="">
      <xdr:nvSpPr>
        <xdr:cNvPr id="323" name="円/楕円 322"/>
        <xdr:cNvSpPr/>
      </xdr:nvSpPr>
      <xdr:spPr>
        <a:xfrm>
          <a:off x="12954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59163</xdr:rowOff>
    </xdr:from>
    <xdr:ext cx="762000" cy="259045"/>
    <xdr:sp macro="" textlink="">
      <xdr:nvSpPr>
        <xdr:cNvPr id="324" name="テキスト ボックス 323"/>
        <xdr:cNvSpPr txBox="1"/>
      </xdr:nvSpPr>
      <xdr:spPr>
        <a:xfrm>
          <a:off x="12623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の経常収支比率は、公共事業をはじめとする投資的経費の重点化など公債費の抑制に努めてきた結果、近年は一定の水準を保っていますが、平成２８年度は社会保障経費が増加する一方で府税収入をはじめとする一般財源が大幅に減少し、府債管理基金への積立の抑制等により収支の黒字を確保したため、数値が低下しています。</a:t>
          </a:r>
        </a:p>
        <a:p>
          <a:r>
            <a:rPr kumimoji="1" lang="ja-JP" altLang="en-US" sz="1050">
              <a:latin typeface="ＭＳ Ｐゴシック"/>
            </a:rPr>
            <a:t>　平成２６年度に作成した「府民満足最大化・京都力結集プラン」では、府債発行規模の適正化と新たな投資財源を確保するとともに税収増を目指し、社会資本ストックを形成している府債残高と税収などの返済資金との適正なバランスを実現させるため、３０年度までに府債残高を税収等返済資金の約２倍の水準とすることを目標としており、平成２８年度は約</a:t>
          </a:r>
          <a:r>
            <a:rPr kumimoji="1" lang="en-US" altLang="ja-JP" sz="1050">
              <a:latin typeface="ＭＳ Ｐゴシック"/>
            </a:rPr>
            <a:t>2.25</a:t>
          </a:r>
          <a:r>
            <a:rPr kumimoji="1" lang="ja-JP" altLang="en-US" sz="1050">
              <a:latin typeface="ＭＳ Ｐゴシック"/>
            </a:rPr>
            <a:t>倍となっています。</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101600</xdr:rowOff>
    </xdr:from>
    <xdr:to>
      <xdr:col>7</xdr:col>
      <xdr:colOff>15875</xdr:colOff>
      <xdr:row>75</xdr:row>
      <xdr:rowOff>31750</xdr:rowOff>
    </xdr:to>
    <xdr:cxnSp macro="">
      <xdr:nvCxnSpPr>
        <xdr:cNvPr id="355" name="直線コネクタ 354"/>
        <xdr:cNvCxnSpPr/>
      </xdr:nvCxnSpPr>
      <xdr:spPr>
        <a:xfrm flipV="1">
          <a:off x="3987800" y="124460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82550</xdr:rowOff>
    </xdr:to>
    <xdr:cxnSp macro="">
      <xdr:nvCxnSpPr>
        <xdr:cNvPr id="358" name="直線コネクタ 357"/>
        <xdr:cNvCxnSpPr/>
      </xdr:nvCxnSpPr>
      <xdr:spPr>
        <a:xfrm flipV="1">
          <a:off x="3098800" y="1289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60" name="テキスト ボックス 359"/>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82550</xdr:rowOff>
    </xdr:from>
    <xdr:to>
      <xdr:col>4</xdr:col>
      <xdr:colOff>346075</xdr:colOff>
      <xdr:row>75</xdr:row>
      <xdr:rowOff>95250</xdr:rowOff>
    </xdr:to>
    <xdr:cxnSp macro="">
      <xdr:nvCxnSpPr>
        <xdr:cNvPr id="361" name="直線コネクタ 360"/>
        <xdr:cNvCxnSpPr/>
      </xdr:nvCxnSpPr>
      <xdr:spPr>
        <a:xfrm flipV="1">
          <a:off x="2209800" y="1294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2" name="フローチャート : 判断 361"/>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63" name="テキスト ボックス 36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75</xdr:row>
      <xdr:rowOff>95250</xdr:rowOff>
    </xdr:to>
    <xdr:cxnSp macro="">
      <xdr:nvCxnSpPr>
        <xdr:cNvPr id="364" name="直線コネクタ 363"/>
        <xdr:cNvCxnSpPr/>
      </xdr:nvCxnSpPr>
      <xdr:spPr>
        <a:xfrm>
          <a:off x="1320800" y="12776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5" name="フローチャート : 判断 364"/>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99077</xdr:rowOff>
    </xdr:from>
    <xdr:ext cx="762000" cy="259045"/>
    <xdr:sp macro="" textlink="">
      <xdr:nvSpPr>
        <xdr:cNvPr id="366" name="テキスト ボックス 365"/>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7" name="フローチャート : 判断 366"/>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68" name="テキスト ボックス 367"/>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50800</xdr:rowOff>
    </xdr:from>
    <xdr:to>
      <xdr:col>7</xdr:col>
      <xdr:colOff>66675</xdr:colOff>
      <xdr:row>72</xdr:row>
      <xdr:rowOff>152400</xdr:rowOff>
    </xdr:to>
    <xdr:sp macro="" textlink="">
      <xdr:nvSpPr>
        <xdr:cNvPr id="374" name="円/楕円 373"/>
        <xdr:cNvSpPr/>
      </xdr:nvSpPr>
      <xdr:spPr>
        <a:xfrm>
          <a:off x="47752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130827</xdr:rowOff>
    </xdr:from>
    <xdr:ext cx="762000" cy="259045"/>
    <xdr:sp macro="" textlink="">
      <xdr:nvSpPr>
        <xdr:cNvPr id="375" name="公債費該当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76" name="円/楕円 37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77" name="テキスト ボックス 376"/>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31750</xdr:rowOff>
    </xdr:from>
    <xdr:to>
      <xdr:col>4</xdr:col>
      <xdr:colOff>396875</xdr:colOff>
      <xdr:row>75</xdr:row>
      <xdr:rowOff>133350</xdr:rowOff>
    </xdr:to>
    <xdr:sp macro="" textlink="">
      <xdr:nvSpPr>
        <xdr:cNvPr id="378" name="円/楕円 377"/>
        <xdr:cNvSpPr/>
      </xdr:nvSpPr>
      <xdr:spPr>
        <a:xfrm>
          <a:off x="3048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143527</xdr:rowOff>
    </xdr:from>
    <xdr:ext cx="762000" cy="259045"/>
    <xdr:sp macro="" textlink="">
      <xdr:nvSpPr>
        <xdr:cNvPr id="379" name="テキスト ボックス 378"/>
        <xdr:cNvSpPr txBox="1"/>
      </xdr:nvSpPr>
      <xdr:spPr>
        <a:xfrm>
          <a:off x="2717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44450</xdr:rowOff>
    </xdr:from>
    <xdr:to>
      <xdr:col>3</xdr:col>
      <xdr:colOff>193675</xdr:colOff>
      <xdr:row>75</xdr:row>
      <xdr:rowOff>146050</xdr:rowOff>
    </xdr:to>
    <xdr:sp macro="" textlink="">
      <xdr:nvSpPr>
        <xdr:cNvPr id="380" name="円/楕円 379"/>
        <xdr:cNvSpPr/>
      </xdr:nvSpPr>
      <xdr:spPr>
        <a:xfrm>
          <a:off x="2159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156227</xdr:rowOff>
    </xdr:from>
    <xdr:ext cx="762000" cy="259045"/>
    <xdr:sp macro="" textlink="">
      <xdr:nvSpPr>
        <xdr:cNvPr id="381" name="テキスト ボックス 380"/>
        <xdr:cNvSpPr txBox="1"/>
      </xdr:nvSpPr>
      <xdr:spPr>
        <a:xfrm>
          <a:off x="1828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82" name="円/楕円 381"/>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83" name="テキスト ボックス 382"/>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グループ内平均値とおおむね同じ水準で推移してきましたが、平成２８年度は府税収入をはじめとする一般財源の減、社会保障関係経費の増等により、平均値以上に悪化しています。</a:t>
          </a:r>
        </a:p>
        <a:p>
          <a:r>
            <a:rPr kumimoji="1" lang="ja-JP" altLang="en-US" sz="1300">
              <a:latin typeface="ＭＳ Ｐゴシック"/>
            </a:rPr>
            <a:t>　平成２６年度に作成した平成２６年度から３０年度までの間に４００億円程度の収支構造改善を図ることを目標とする「府民満足最大化・京都力結集プラン」を着実に実行することで、改善を図ってまいります。</a:t>
          </a: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09" name="直線コネクタ 408"/>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1" name="直線コネクタ 41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2"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3" name="直線コネクタ 412"/>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114300</xdr:rowOff>
    </xdr:from>
    <xdr:to>
      <xdr:col>24</xdr:col>
      <xdr:colOff>22225</xdr:colOff>
      <xdr:row>79</xdr:row>
      <xdr:rowOff>6350</xdr:rowOff>
    </xdr:to>
    <xdr:cxnSp macro="">
      <xdr:nvCxnSpPr>
        <xdr:cNvPr id="414" name="直線コネクタ 413"/>
        <xdr:cNvCxnSpPr/>
      </xdr:nvCxnSpPr>
      <xdr:spPr>
        <a:xfrm>
          <a:off x="15671800" y="131445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5"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16" name="フローチャート : 判断 415"/>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146050</xdr:rowOff>
    </xdr:from>
    <xdr:to>
      <xdr:col>22</xdr:col>
      <xdr:colOff>555625</xdr:colOff>
      <xdr:row>76</xdr:row>
      <xdr:rowOff>114300</xdr:rowOff>
    </xdr:to>
    <xdr:cxnSp macro="">
      <xdr:nvCxnSpPr>
        <xdr:cNvPr id="417" name="直線コネクタ 416"/>
        <xdr:cNvCxnSpPr/>
      </xdr:nvCxnSpPr>
      <xdr:spPr>
        <a:xfrm>
          <a:off x="14782800" y="1300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18" name="フローチャート : 判断 417"/>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3827</xdr:rowOff>
    </xdr:from>
    <xdr:ext cx="736600" cy="259045"/>
    <xdr:sp macro="" textlink="">
      <xdr:nvSpPr>
        <xdr:cNvPr id="419" name="テキスト ボックス 418"/>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120650</xdr:rowOff>
    </xdr:from>
    <xdr:to>
      <xdr:col>21</xdr:col>
      <xdr:colOff>352425</xdr:colOff>
      <xdr:row>75</xdr:row>
      <xdr:rowOff>146050</xdr:rowOff>
    </xdr:to>
    <xdr:cxnSp macro="">
      <xdr:nvCxnSpPr>
        <xdr:cNvPr id="420" name="直線コネクタ 419"/>
        <xdr:cNvCxnSpPr/>
      </xdr:nvCxnSpPr>
      <xdr:spPr>
        <a:xfrm>
          <a:off x="13893800" y="1297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1" name="フローチャート : 判断 420"/>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22" name="テキスト ボックス 421"/>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120650</xdr:rowOff>
    </xdr:from>
    <xdr:to>
      <xdr:col>20</xdr:col>
      <xdr:colOff>149225</xdr:colOff>
      <xdr:row>77</xdr:row>
      <xdr:rowOff>57150</xdr:rowOff>
    </xdr:to>
    <xdr:cxnSp macro="">
      <xdr:nvCxnSpPr>
        <xdr:cNvPr id="423" name="直線コネクタ 422"/>
        <xdr:cNvCxnSpPr/>
      </xdr:nvCxnSpPr>
      <xdr:spPr>
        <a:xfrm flipV="1">
          <a:off x="13004800" y="12979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4" name="フローチャート : 判断 423"/>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5" name="テキスト ボックス 42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26" name="フローチャート : 判断 42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27" name="テキスト ボックス 426"/>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78</xdr:row>
      <xdr:rowOff>127000</xdr:rowOff>
    </xdr:from>
    <xdr:to>
      <xdr:col>24</xdr:col>
      <xdr:colOff>73025</xdr:colOff>
      <xdr:row>79</xdr:row>
      <xdr:rowOff>57150</xdr:rowOff>
    </xdr:to>
    <xdr:sp macro="" textlink="">
      <xdr:nvSpPr>
        <xdr:cNvPr id="433" name="円/楕円 432"/>
        <xdr:cNvSpPr/>
      </xdr:nvSpPr>
      <xdr:spPr>
        <a:xfrm>
          <a:off x="164592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99077</xdr:rowOff>
    </xdr:from>
    <xdr:ext cx="762000" cy="259045"/>
    <xdr:sp macro="" textlink="">
      <xdr:nvSpPr>
        <xdr:cNvPr id="434" name="公債費以外該当値テキスト"/>
        <xdr:cNvSpPr txBox="1"/>
      </xdr:nvSpPr>
      <xdr:spPr>
        <a:xfrm>
          <a:off x="16598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63500</xdr:rowOff>
    </xdr:from>
    <xdr:to>
      <xdr:col>22</xdr:col>
      <xdr:colOff>606425</xdr:colOff>
      <xdr:row>76</xdr:row>
      <xdr:rowOff>165100</xdr:rowOff>
    </xdr:to>
    <xdr:sp macro="" textlink="">
      <xdr:nvSpPr>
        <xdr:cNvPr id="435" name="円/楕円 434"/>
        <xdr:cNvSpPr/>
      </xdr:nvSpPr>
      <xdr:spPr>
        <a:xfrm>
          <a:off x="15621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149877</xdr:rowOff>
    </xdr:from>
    <xdr:ext cx="736600" cy="259045"/>
    <xdr:sp macro="" textlink="">
      <xdr:nvSpPr>
        <xdr:cNvPr id="436" name="テキスト ボックス 435"/>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95250</xdr:rowOff>
    </xdr:from>
    <xdr:to>
      <xdr:col>21</xdr:col>
      <xdr:colOff>403225</xdr:colOff>
      <xdr:row>76</xdr:row>
      <xdr:rowOff>25400</xdr:rowOff>
    </xdr:to>
    <xdr:sp macro="" textlink="">
      <xdr:nvSpPr>
        <xdr:cNvPr id="437" name="円/楕円 436"/>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10177</xdr:rowOff>
    </xdr:from>
    <xdr:ext cx="762000" cy="259045"/>
    <xdr:sp macro="" textlink="">
      <xdr:nvSpPr>
        <xdr:cNvPr id="438" name="テキスト ボックス 437"/>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69850</xdr:rowOff>
    </xdr:from>
    <xdr:to>
      <xdr:col>20</xdr:col>
      <xdr:colOff>200025</xdr:colOff>
      <xdr:row>76</xdr:row>
      <xdr:rowOff>0</xdr:rowOff>
    </xdr:to>
    <xdr:sp macro="" textlink="">
      <xdr:nvSpPr>
        <xdr:cNvPr id="439" name="円/楕円 438"/>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156227</xdr:rowOff>
    </xdr:from>
    <xdr:ext cx="762000" cy="259045"/>
    <xdr:sp macro="" textlink="">
      <xdr:nvSpPr>
        <xdr:cNvPr id="440" name="テキスト ボックス 439"/>
        <xdr:cNvSpPr txBox="1"/>
      </xdr:nvSpPr>
      <xdr:spPr>
        <a:xfrm>
          <a:off x="13512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6350</xdr:rowOff>
    </xdr:from>
    <xdr:to>
      <xdr:col>18</xdr:col>
      <xdr:colOff>682625</xdr:colOff>
      <xdr:row>77</xdr:row>
      <xdr:rowOff>107950</xdr:rowOff>
    </xdr:to>
    <xdr:sp macro="" textlink="">
      <xdr:nvSpPr>
        <xdr:cNvPr id="441" name="円/楕円 440"/>
        <xdr:cNvSpPr/>
      </xdr:nvSpPr>
      <xdr:spPr>
        <a:xfrm>
          <a:off x="12954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92727</xdr:rowOff>
    </xdr:from>
    <xdr:ext cx="762000" cy="259045"/>
    <xdr:sp macro="" textlink="">
      <xdr:nvSpPr>
        <xdr:cNvPr id="442" name="テキスト ボックス 441"/>
        <xdr:cNvSpPr txBox="1"/>
      </xdr:nvSpPr>
      <xdr:spPr>
        <a:xfrm>
          <a:off x="12623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130825</xdr:rowOff>
    </xdr:from>
    <xdr:to>
      <xdr:col>4</xdr:col>
      <xdr:colOff>1117600</xdr:colOff>
      <xdr:row>14</xdr:row>
      <xdr:rowOff>137980</xdr:rowOff>
    </xdr:to>
    <xdr:cxnSp macro="">
      <xdr:nvCxnSpPr>
        <xdr:cNvPr id="48" name="直線コネクタ 47"/>
        <xdr:cNvCxnSpPr/>
      </xdr:nvCxnSpPr>
      <xdr:spPr bwMode="auto">
        <a:xfrm flipV="1">
          <a:off x="5003800" y="2578750"/>
          <a:ext cx="6477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137980</xdr:rowOff>
    </xdr:from>
    <xdr:to>
      <xdr:col>4</xdr:col>
      <xdr:colOff>469900</xdr:colOff>
      <xdr:row>14</xdr:row>
      <xdr:rowOff>152542</xdr:rowOff>
    </xdr:to>
    <xdr:cxnSp macro="">
      <xdr:nvCxnSpPr>
        <xdr:cNvPr id="51" name="直線コネクタ 50"/>
        <xdr:cNvCxnSpPr/>
      </xdr:nvCxnSpPr>
      <xdr:spPr bwMode="auto">
        <a:xfrm flipV="1">
          <a:off x="4305300" y="2585905"/>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152542</xdr:rowOff>
    </xdr:from>
    <xdr:to>
      <xdr:col>3</xdr:col>
      <xdr:colOff>904875</xdr:colOff>
      <xdr:row>15</xdr:row>
      <xdr:rowOff>66703</xdr:rowOff>
    </xdr:to>
    <xdr:cxnSp macro="">
      <xdr:nvCxnSpPr>
        <xdr:cNvPr id="54" name="直線コネクタ 53"/>
        <xdr:cNvCxnSpPr/>
      </xdr:nvCxnSpPr>
      <xdr:spPr bwMode="auto">
        <a:xfrm flipV="1">
          <a:off x="3606800" y="2600467"/>
          <a:ext cx="698500" cy="8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130094</xdr:rowOff>
    </xdr:from>
    <xdr:to>
      <xdr:col>3</xdr:col>
      <xdr:colOff>206375</xdr:colOff>
      <xdr:row>15</xdr:row>
      <xdr:rowOff>66703</xdr:rowOff>
    </xdr:to>
    <xdr:cxnSp macro="">
      <xdr:nvCxnSpPr>
        <xdr:cNvPr id="57" name="直線コネクタ 56"/>
        <xdr:cNvCxnSpPr/>
      </xdr:nvCxnSpPr>
      <xdr:spPr bwMode="auto">
        <a:xfrm>
          <a:off x="2908300" y="2578019"/>
          <a:ext cx="698500" cy="10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80025</xdr:rowOff>
    </xdr:from>
    <xdr:to>
      <xdr:col>5</xdr:col>
      <xdr:colOff>34925</xdr:colOff>
      <xdr:row>15</xdr:row>
      <xdr:rowOff>10175</xdr:rowOff>
    </xdr:to>
    <xdr:sp macro="" textlink="">
      <xdr:nvSpPr>
        <xdr:cNvPr id="67" name="円/楕円 66"/>
        <xdr:cNvSpPr/>
      </xdr:nvSpPr>
      <xdr:spPr bwMode="auto">
        <a:xfrm>
          <a:off x="5600700" y="252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96552</xdr:rowOff>
    </xdr:from>
    <xdr:ext cx="762000" cy="259045"/>
    <xdr:sp macro="" textlink="">
      <xdr:nvSpPr>
        <xdr:cNvPr id="68" name="人口1人当たり決算額の推移該当値テキスト130"/>
        <xdr:cNvSpPr txBox="1"/>
      </xdr:nvSpPr>
      <xdr:spPr>
        <a:xfrm>
          <a:off x="5740400" y="23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99,416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87180</xdr:rowOff>
    </xdr:from>
    <xdr:to>
      <xdr:col>4</xdr:col>
      <xdr:colOff>520700</xdr:colOff>
      <xdr:row>15</xdr:row>
      <xdr:rowOff>17330</xdr:rowOff>
    </xdr:to>
    <xdr:sp macro="" textlink="">
      <xdr:nvSpPr>
        <xdr:cNvPr id="69" name="円/楕円 68"/>
        <xdr:cNvSpPr/>
      </xdr:nvSpPr>
      <xdr:spPr bwMode="auto">
        <a:xfrm>
          <a:off x="4953000" y="253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27507</xdr:rowOff>
    </xdr:from>
    <xdr:ext cx="736600" cy="259045"/>
    <xdr:sp macro="" textlink="">
      <xdr:nvSpPr>
        <xdr:cNvPr id="70" name="テキスト ボックス 69"/>
        <xdr:cNvSpPr txBox="1"/>
      </xdr:nvSpPr>
      <xdr:spPr>
        <a:xfrm>
          <a:off x="4622800" y="230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99,103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101742</xdr:rowOff>
    </xdr:from>
    <xdr:to>
      <xdr:col>3</xdr:col>
      <xdr:colOff>955675</xdr:colOff>
      <xdr:row>15</xdr:row>
      <xdr:rowOff>31892</xdr:rowOff>
    </xdr:to>
    <xdr:sp macro="" textlink="">
      <xdr:nvSpPr>
        <xdr:cNvPr id="71" name="円/楕円 70"/>
        <xdr:cNvSpPr/>
      </xdr:nvSpPr>
      <xdr:spPr bwMode="auto">
        <a:xfrm>
          <a:off x="4254500" y="254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42069</xdr:rowOff>
    </xdr:from>
    <xdr:ext cx="762000" cy="259045"/>
    <xdr:sp macro="" textlink="">
      <xdr:nvSpPr>
        <xdr:cNvPr id="72" name="テキスト ボックス 71"/>
        <xdr:cNvSpPr txBox="1"/>
      </xdr:nvSpPr>
      <xdr:spPr>
        <a:xfrm>
          <a:off x="3924300" y="231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15903</xdr:rowOff>
    </xdr:from>
    <xdr:to>
      <xdr:col>3</xdr:col>
      <xdr:colOff>257175</xdr:colOff>
      <xdr:row>15</xdr:row>
      <xdr:rowOff>117503</xdr:rowOff>
    </xdr:to>
    <xdr:sp macro="" textlink="">
      <xdr:nvSpPr>
        <xdr:cNvPr id="73" name="円/楕円 72"/>
        <xdr:cNvSpPr/>
      </xdr:nvSpPr>
      <xdr:spPr bwMode="auto">
        <a:xfrm>
          <a:off x="3556000" y="263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127680</xdr:rowOff>
    </xdr:from>
    <xdr:ext cx="762000" cy="259045"/>
    <xdr:sp macro="" textlink="">
      <xdr:nvSpPr>
        <xdr:cNvPr id="74" name="テキスト ボックス 73"/>
        <xdr:cNvSpPr txBox="1"/>
      </xdr:nvSpPr>
      <xdr:spPr>
        <a:xfrm>
          <a:off x="3225800" y="24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79294</xdr:rowOff>
    </xdr:from>
    <xdr:to>
      <xdr:col>2</xdr:col>
      <xdr:colOff>692150</xdr:colOff>
      <xdr:row>15</xdr:row>
      <xdr:rowOff>9444</xdr:rowOff>
    </xdr:to>
    <xdr:sp macro="" textlink="">
      <xdr:nvSpPr>
        <xdr:cNvPr id="75" name="円/楕円 74"/>
        <xdr:cNvSpPr/>
      </xdr:nvSpPr>
      <xdr:spPr bwMode="auto">
        <a:xfrm>
          <a:off x="2857500" y="252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19621</xdr:rowOff>
    </xdr:from>
    <xdr:ext cx="762000" cy="259045"/>
    <xdr:sp macro="" textlink="">
      <xdr:nvSpPr>
        <xdr:cNvPr id="76" name="テキスト ボックス 75"/>
        <xdr:cNvSpPr txBox="1"/>
      </xdr:nvSpPr>
      <xdr:spPr>
        <a:xfrm>
          <a:off x="2527300" y="229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76800</xdr:rowOff>
    </xdr:from>
    <xdr:to>
      <xdr:col>4</xdr:col>
      <xdr:colOff>1117600</xdr:colOff>
      <xdr:row>35</xdr:row>
      <xdr:rowOff>25867</xdr:rowOff>
    </xdr:to>
    <xdr:cxnSp macro="">
      <xdr:nvCxnSpPr>
        <xdr:cNvPr id="109" name="直線コネクタ 108"/>
        <xdr:cNvCxnSpPr/>
      </xdr:nvCxnSpPr>
      <xdr:spPr bwMode="auto">
        <a:xfrm>
          <a:off x="5003800" y="6344250"/>
          <a:ext cx="647700" cy="29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272207</xdr:rowOff>
    </xdr:from>
    <xdr:to>
      <xdr:col>4</xdr:col>
      <xdr:colOff>469900</xdr:colOff>
      <xdr:row>34</xdr:row>
      <xdr:rowOff>76800</xdr:rowOff>
    </xdr:to>
    <xdr:cxnSp macro="">
      <xdr:nvCxnSpPr>
        <xdr:cNvPr id="112" name="直線コネクタ 111"/>
        <xdr:cNvCxnSpPr/>
      </xdr:nvCxnSpPr>
      <xdr:spPr bwMode="auto">
        <a:xfrm>
          <a:off x="4305300" y="6196757"/>
          <a:ext cx="698500" cy="14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231059</xdr:rowOff>
    </xdr:from>
    <xdr:to>
      <xdr:col>3</xdr:col>
      <xdr:colOff>904875</xdr:colOff>
      <xdr:row>33</xdr:row>
      <xdr:rowOff>272207</xdr:rowOff>
    </xdr:to>
    <xdr:cxnSp macro="">
      <xdr:nvCxnSpPr>
        <xdr:cNvPr id="115" name="直線コネクタ 114"/>
        <xdr:cNvCxnSpPr/>
      </xdr:nvCxnSpPr>
      <xdr:spPr bwMode="auto">
        <a:xfrm>
          <a:off x="3606800" y="6155609"/>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217715</xdr:rowOff>
    </xdr:from>
    <xdr:ext cx="762000" cy="259045"/>
    <xdr:sp macro="" textlink="">
      <xdr:nvSpPr>
        <xdr:cNvPr id="117" name="テキスト ボックス 116"/>
        <xdr:cNvSpPr txBox="1"/>
      </xdr:nvSpPr>
      <xdr:spPr>
        <a:xfrm>
          <a:off x="3924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231059</xdr:rowOff>
    </xdr:from>
    <xdr:to>
      <xdr:col>3</xdr:col>
      <xdr:colOff>206375</xdr:colOff>
      <xdr:row>35</xdr:row>
      <xdr:rowOff>68844</xdr:rowOff>
    </xdr:to>
    <xdr:cxnSp macro="">
      <xdr:nvCxnSpPr>
        <xdr:cNvPr id="118" name="直線コネクタ 117"/>
        <xdr:cNvCxnSpPr/>
      </xdr:nvCxnSpPr>
      <xdr:spPr bwMode="auto">
        <a:xfrm flipV="1">
          <a:off x="2908300" y="6155609"/>
          <a:ext cx="698500" cy="52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317967</xdr:rowOff>
    </xdr:from>
    <xdr:to>
      <xdr:col>5</xdr:col>
      <xdr:colOff>34925</xdr:colOff>
      <xdr:row>35</xdr:row>
      <xdr:rowOff>76667</xdr:rowOff>
    </xdr:to>
    <xdr:sp macro="" textlink="">
      <xdr:nvSpPr>
        <xdr:cNvPr id="128" name="円/楕円 127"/>
        <xdr:cNvSpPr/>
      </xdr:nvSpPr>
      <xdr:spPr bwMode="auto">
        <a:xfrm>
          <a:off x="5600700" y="658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163044</xdr:rowOff>
    </xdr:from>
    <xdr:ext cx="762000" cy="259045"/>
    <xdr:sp macro="" textlink="">
      <xdr:nvSpPr>
        <xdr:cNvPr id="129" name="人口1人当たり決算額の推移該当値テキスト445"/>
        <xdr:cNvSpPr txBox="1"/>
      </xdr:nvSpPr>
      <xdr:spPr>
        <a:xfrm>
          <a:off x="5740400" y="64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26000</xdr:rowOff>
    </xdr:from>
    <xdr:to>
      <xdr:col>4</xdr:col>
      <xdr:colOff>520700</xdr:colOff>
      <xdr:row>34</xdr:row>
      <xdr:rowOff>127600</xdr:rowOff>
    </xdr:to>
    <xdr:sp macro="" textlink="">
      <xdr:nvSpPr>
        <xdr:cNvPr id="130" name="円/楕円 129"/>
        <xdr:cNvSpPr/>
      </xdr:nvSpPr>
      <xdr:spPr bwMode="auto">
        <a:xfrm>
          <a:off x="4953000" y="629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137777</xdr:rowOff>
    </xdr:from>
    <xdr:ext cx="736600" cy="259045"/>
    <xdr:sp macro="" textlink="">
      <xdr:nvSpPr>
        <xdr:cNvPr id="131" name="テキスト ボックス 130"/>
        <xdr:cNvSpPr txBox="1"/>
      </xdr:nvSpPr>
      <xdr:spPr>
        <a:xfrm>
          <a:off x="4622800" y="606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221407</xdr:rowOff>
    </xdr:from>
    <xdr:to>
      <xdr:col>3</xdr:col>
      <xdr:colOff>955675</xdr:colOff>
      <xdr:row>33</xdr:row>
      <xdr:rowOff>323007</xdr:rowOff>
    </xdr:to>
    <xdr:sp macro="" textlink="">
      <xdr:nvSpPr>
        <xdr:cNvPr id="132" name="円/楕円 131"/>
        <xdr:cNvSpPr/>
      </xdr:nvSpPr>
      <xdr:spPr bwMode="auto">
        <a:xfrm>
          <a:off x="4254500" y="614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161734</xdr:rowOff>
    </xdr:from>
    <xdr:ext cx="762000" cy="259045"/>
    <xdr:sp macro="" textlink="">
      <xdr:nvSpPr>
        <xdr:cNvPr id="133" name="テキスト ボックス 132"/>
        <xdr:cNvSpPr txBox="1"/>
      </xdr:nvSpPr>
      <xdr:spPr>
        <a:xfrm>
          <a:off x="3924300" y="591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180259</xdr:rowOff>
    </xdr:from>
    <xdr:to>
      <xdr:col>3</xdr:col>
      <xdr:colOff>257175</xdr:colOff>
      <xdr:row>33</xdr:row>
      <xdr:rowOff>281859</xdr:rowOff>
    </xdr:to>
    <xdr:sp macro="" textlink="">
      <xdr:nvSpPr>
        <xdr:cNvPr id="134" name="円/楕円 133"/>
        <xdr:cNvSpPr/>
      </xdr:nvSpPr>
      <xdr:spPr bwMode="auto">
        <a:xfrm>
          <a:off x="3556000" y="610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120586</xdr:rowOff>
    </xdr:from>
    <xdr:ext cx="762000" cy="259045"/>
    <xdr:sp macro="" textlink="">
      <xdr:nvSpPr>
        <xdr:cNvPr id="135" name="テキスト ボックス 134"/>
        <xdr:cNvSpPr txBox="1"/>
      </xdr:nvSpPr>
      <xdr:spPr>
        <a:xfrm>
          <a:off x="3225800" y="58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18044</xdr:rowOff>
    </xdr:from>
    <xdr:to>
      <xdr:col>2</xdr:col>
      <xdr:colOff>692150</xdr:colOff>
      <xdr:row>35</xdr:row>
      <xdr:rowOff>119644</xdr:rowOff>
    </xdr:to>
    <xdr:sp macro="" textlink="">
      <xdr:nvSpPr>
        <xdr:cNvPr id="136" name="円/楕円 135"/>
        <xdr:cNvSpPr/>
      </xdr:nvSpPr>
      <xdr:spPr bwMode="auto">
        <a:xfrm>
          <a:off x="2857500" y="662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129821</xdr:rowOff>
    </xdr:from>
    <xdr:ext cx="762000" cy="259045"/>
    <xdr:sp macro="" textlink="">
      <xdr:nvSpPr>
        <xdr:cNvPr id="137" name="テキスト ボックス 136"/>
        <xdr:cNvSpPr txBox="1"/>
      </xdr:nvSpPr>
      <xdr:spPr>
        <a:xfrm>
          <a:off x="2527300" y="63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28280</xdr:rowOff>
    </xdr:from>
    <xdr:to>
      <xdr:col>6</xdr:col>
      <xdr:colOff>511175</xdr:colOff>
      <xdr:row>35</xdr:row>
      <xdr:rowOff>36419</xdr:rowOff>
    </xdr:to>
    <xdr:cxnSp macro="">
      <xdr:nvCxnSpPr>
        <xdr:cNvPr id="59" name="直線コネクタ 58"/>
        <xdr:cNvCxnSpPr/>
      </xdr:nvCxnSpPr>
      <xdr:spPr>
        <a:xfrm flipV="1">
          <a:off x="3797300" y="6029030"/>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32281</xdr:rowOff>
    </xdr:from>
    <xdr:to>
      <xdr:col>5</xdr:col>
      <xdr:colOff>358775</xdr:colOff>
      <xdr:row>35</xdr:row>
      <xdr:rowOff>36419</xdr:rowOff>
    </xdr:to>
    <xdr:cxnSp macro="">
      <xdr:nvCxnSpPr>
        <xdr:cNvPr id="62" name="直線コネクタ 61"/>
        <xdr:cNvCxnSpPr/>
      </xdr:nvCxnSpPr>
      <xdr:spPr>
        <a:xfrm>
          <a:off x="2908300" y="6033031"/>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32281</xdr:rowOff>
    </xdr:from>
    <xdr:to>
      <xdr:col>4</xdr:col>
      <xdr:colOff>155575</xdr:colOff>
      <xdr:row>35</xdr:row>
      <xdr:rowOff>130945</xdr:rowOff>
    </xdr:to>
    <xdr:cxnSp macro="">
      <xdr:nvCxnSpPr>
        <xdr:cNvPr id="65" name="直線コネクタ 64"/>
        <xdr:cNvCxnSpPr/>
      </xdr:nvCxnSpPr>
      <xdr:spPr>
        <a:xfrm flipV="1">
          <a:off x="2019300" y="6033031"/>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167818</xdr:rowOff>
    </xdr:from>
    <xdr:to>
      <xdr:col>2</xdr:col>
      <xdr:colOff>638175</xdr:colOff>
      <xdr:row>35</xdr:row>
      <xdr:rowOff>130945</xdr:rowOff>
    </xdr:to>
    <xdr:cxnSp macro="">
      <xdr:nvCxnSpPr>
        <xdr:cNvPr id="68" name="直線コネクタ 67"/>
        <xdr:cNvCxnSpPr/>
      </xdr:nvCxnSpPr>
      <xdr:spPr>
        <a:xfrm>
          <a:off x="1130300" y="5997118"/>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148930</xdr:rowOff>
    </xdr:from>
    <xdr:to>
      <xdr:col>6</xdr:col>
      <xdr:colOff>561975</xdr:colOff>
      <xdr:row>35</xdr:row>
      <xdr:rowOff>79080</xdr:rowOff>
    </xdr:to>
    <xdr:sp macro="" textlink="">
      <xdr:nvSpPr>
        <xdr:cNvPr id="78" name="円/楕円 77"/>
        <xdr:cNvSpPr/>
      </xdr:nvSpPr>
      <xdr:spPr>
        <a:xfrm>
          <a:off x="4584700" y="59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357</xdr:rowOff>
    </xdr:from>
    <xdr:ext cx="599010" cy="259045"/>
    <xdr:sp macro="" textlink="">
      <xdr:nvSpPr>
        <xdr:cNvPr id="79" name="人件費該当値テキスト"/>
        <xdr:cNvSpPr txBox="1"/>
      </xdr:nvSpPr>
      <xdr:spPr>
        <a:xfrm>
          <a:off x="4686300" y="582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157069</xdr:rowOff>
    </xdr:from>
    <xdr:to>
      <xdr:col>5</xdr:col>
      <xdr:colOff>409575</xdr:colOff>
      <xdr:row>35</xdr:row>
      <xdr:rowOff>87219</xdr:rowOff>
    </xdr:to>
    <xdr:sp macro="" textlink="">
      <xdr:nvSpPr>
        <xdr:cNvPr id="80" name="円/楕円 79"/>
        <xdr:cNvSpPr/>
      </xdr:nvSpPr>
      <xdr:spPr>
        <a:xfrm>
          <a:off x="3746500" y="59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103746</xdr:rowOff>
    </xdr:from>
    <xdr:ext cx="599010" cy="259045"/>
    <xdr:sp macro="" textlink="">
      <xdr:nvSpPr>
        <xdr:cNvPr id="81" name="テキスト ボックス 80"/>
        <xdr:cNvSpPr txBox="1"/>
      </xdr:nvSpPr>
      <xdr:spPr>
        <a:xfrm>
          <a:off x="3485094" y="576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152931</xdr:rowOff>
    </xdr:from>
    <xdr:to>
      <xdr:col>4</xdr:col>
      <xdr:colOff>206375</xdr:colOff>
      <xdr:row>35</xdr:row>
      <xdr:rowOff>83081</xdr:rowOff>
    </xdr:to>
    <xdr:sp macro="" textlink="">
      <xdr:nvSpPr>
        <xdr:cNvPr id="82" name="円/楕円 81"/>
        <xdr:cNvSpPr/>
      </xdr:nvSpPr>
      <xdr:spPr>
        <a:xfrm>
          <a:off x="2857500" y="59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99608</xdr:rowOff>
    </xdr:from>
    <xdr:ext cx="599010" cy="259045"/>
    <xdr:sp macro="" textlink="">
      <xdr:nvSpPr>
        <xdr:cNvPr id="83" name="テキスト ボックス 82"/>
        <xdr:cNvSpPr txBox="1"/>
      </xdr:nvSpPr>
      <xdr:spPr>
        <a:xfrm>
          <a:off x="2608794" y="57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80145</xdr:rowOff>
    </xdr:from>
    <xdr:to>
      <xdr:col>3</xdr:col>
      <xdr:colOff>3175</xdr:colOff>
      <xdr:row>36</xdr:row>
      <xdr:rowOff>10295</xdr:rowOff>
    </xdr:to>
    <xdr:sp macro="" textlink="">
      <xdr:nvSpPr>
        <xdr:cNvPr id="84" name="円/楕円 83"/>
        <xdr:cNvSpPr/>
      </xdr:nvSpPr>
      <xdr:spPr>
        <a:xfrm>
          <a:off x="1968500" y="60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26822</xdr:rowOff>
    </xdr:from>
    <xdr:ext cx="599010" cy="259045"/>
    <xdr:sp macro="" textlink="">
      <xdr:nvSpPr>
        <xdr:cNvPr id="85" name="テキスト ボックス 84"/>
        <xdr:cNvSpPr txBox="1"/>
      </xdr:nvSpPr>
      <xdr:spPr>
        <a:xfrm>
          <a:off x="1719794" y="58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117018</xdr:rowOff>
    </xdr:from>
    <xdr:to>
      <xdr:col>1</xdr:col>
      <xdr:colOff>485775</xdr:colOff>
      <xdr:row>35</xdr:row>
      <xdr:rowOff>47168</xdr:rowOff>
    </xdr:to>
    <xdr:sp macro="" textlink="">
      <xdr:nvSpPr>
        <xdr:cNvPr id="86" name="円/楕円 85"/>
        <xdr:cNvSpPr/>
      </xdr:nvSpPr>
      <xdr:spPr>
        <a:xfrm>
          <a:off x="1079500" y="59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63695</xdr:rowOff>
    </xdr:from>
    <xdr:ext cx="599010" cy="259045"/>
    <xdr:sp macro="" textlink="">
      <xdr:nvSpPr>
        <xdr:cNvPr id="87" name="テキスト ボックス 86"/>
        <xdr:cNvSpPr txBox="1"/>
      </xdr:nvSpPr>
      <xdr:spPr>
        <a:xfrm>
          <a:off x="830794" y="572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103673</xdr:rowOff>
    </xdr:from>
    <xdr:to>
      <xdr:col>6</xdr:col>
      <xdr:colOff>511175</xdr:colOff>
      <xdr:row>55</xdr:row>
      <xdr:rowOff>103947</xdr:rowOff>
    </xdr:to>
    <xdr:cxnSp macro="">
      <xdr:nvCxnSpPr>
        <xdr:cNvPr id="112" name="直線コネクタ 111"/>
        <xdr:cNvCxnSpPr/>
      </xdr:nvCxnSpPr>
      <xdr:spPr>
        <a:xfrm flipV="1">
          <a:off x="3797300" y="953342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129323</xdr:rowOff>
    </xdr:from>
    <xdr:ext cx="469744" cy="259045"/>
    <xdr:sp macro="" textlink="">
      <xdr:nvSpPr>
        <xdr:cNvPr id="113" name="物件費平均値テキスト"/>
        <xdr:cNvSpPr txBox="1"/>
      </xdr:nvSpPr>
      <xdr:spPr>
        <a:xfrm>
          <a:off x="4686300" y="9559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91877</xdr:rowOff>
    </xdr:from>
    <xdr:to>
      <xdr:col>5</xdr:col>
      <xdr:colOff>358775</xdr:colOff>
      <xdr:row>55</xdr:row>
      <xdr:rowOff>103947</xdr:rowOff>
    </xdr:to>
    <xdr:cxnSp macro="">
      <xdr:nvCxnSpPr>
        <xdr:cNvPr id="115" name="直線コネクタ 114"/>
        <xdr:cNvCxnSpPr/>
      </xdr:nvCxnSpPr>
      <xdr:spPr>
        <a:xfrm>
          <a:off x="2908300" y="952162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57086</xdr:rowOff>
    </xdr:from>
    <xdr:ext cx="534377" cy="259045"/>
    <xdr:sp macro="" textlink="">
      <xdr:nvSpPr>
        <xdr:cNvPr id="117" name="テキスト ボックス 116"/>
        <xdr:cNvSpPr txBox="1"/>
      </xdr:nvSpPr>
      <xdr:spPr>
        <a:xfrm>
          <a:off x="35174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91877</xdr:rowOff>
    </xdr:from>
    <xdr:to>
      <xdr:col>4</xdr:col>
      <xdr:colOff>155575</xdr:colOff>
      <xdr:row>55</xdr:row>
      <xdr:rowOff>104404</xdr:rowOff>
    </xdr:to>
    <xdr:cxnSp macro="">
      <xdr:nvCxnSpPr>
        <xdr:cNvPr id="118" name="直線コネクタ 117"/>
        <xdr:cNvCxnSpPr/>
      </xdr:nvCxnSpPr>
      <xdr:spPr>
        <a:xfrm flipV="1">
          <a:off x="2019300" y="9521627"/>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86758</xdr:rowOff>
    </xdr:from>
    <xdr:ext cx="469744" cy="259045"/>
    <xdr:sp macro="" textlink="">
      <xdr:nvSpPr>
        <xdr:cNvPr id="120" name="テキスト ボックス 119"/>
        <xdr:cNvSpPr txBox="1"/>
      </xdr:nvSpPr>
      <xdr:spPr>
        <a:xfrm>
          <a:off x="26734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104404</xdr:rowOff>
    </xdr:from>
    <xdr:to>
      <xdr:col>2</xdr:col>
      <xdr:colOff>638175</xdr:colOff>
      <xdr:row>55</xdr:row>
      <xdr:rowOff>145324</xdr:rowOff>
    </xdr:to>
    <xdr:cxnSp macro="">
      <xdr:nvCxnSpPr>
        <xdr:cNvPr id="121" name="直線コネクタ 120"/>
        <xdr:cNvCxnSpPr/>
      </xdr:nvCxnSpPr>
      <xdr:spPr>
        <a:xfrm flipV="1">
          <a:off x="1130300" y="9534154"/>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171111</xdr:rowOff>
    </xdr:from>
    <xdr:ext cx="534377" cy="259045"/>
    <xdr:sp macro="" textlink="">
      <xdr:nvSpPr>
        <xdr:cNvPr id="123" name="テキスト ボックス 122"/>
        <xdr:cNvSpPr txBox="1"/>
      </xdr:nvSpPr>
      <xdr:spPr>
        <a:xfrm>
          <a:off x="1752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52873</xdr:rowOff>
    </xdr:from>
    <xdr:to>
      <xdr:col>6</xdr:col>
      <xdr:colOff>561975</xdr:colOff>
      <xdr:row>55</xdr:row>
      <xdr:rowOff>154473</xdr:rowOff>
    </xdr:to>
    <xdr:sp macro="" textlink="">
      <xdr:nvSpPr>
        <xdr:cNvPr id="131" name="円/楕円 130"/>
        <xdr:cNvSpPr/>
      </xdr:nvSpPr>
      <xdr:spPr>
        <a:xfrm>
          <a:off x="4584700" y="9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75750</xdr:rowOff>
    </xdr:from>
    <xdr:ext cx="534377" cy="259045"/>
    <xdr:sp macro="" textlink="">
      <xdr:nvSpPr>
        <xdr:cNvPr id="132" name="物件費該当値テキスト"/>
        <xdr:cNvSpPr txBox="1"/>
      </xdr:nvSpPr>
      <xdr:spPr>
        <a:xfrm>
          <a:off x="4686300" y="93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53147</xdr:rowOff>
    </xdr:from>
    <xdr:to>
      <xdr:col>5</xdr:col>
      <xdr:colOff>409575</xdr:colOff>
      <xdr:row>55</xdr:row>
      <xdr:rowOff>154747</xdr:rowOff>
    </xdr:to>
    <xdr:sp macro="" textlink="">
      <xdr:nvSpPr>
        <xdr:cNvPr id="133" name="円/楕円 132"/>
        <xdr:cNvSpPr/>
      </xdr:nvSpPr>
      <xdr:spPr>
        <a:xfrm>
          <a:off x="3746500" y="94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171274</xdr:rowOff>
    </xdr:from>
    <xdr:ext cx="534377" cy="259045"/>
    <xdr:sp macro="" textlink="">
      <xdr:nvSpPr>
        <xdr:cNvPr id="134" name="テキスト ボックス 133"/>
        <xdr:cNvSpPr txBox="1"/>
      </xdr:nvSpPr>
      <xdr:spPr>
        <a:xfrm>
          <a:off x="3517411" y="92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41077</xdr:rowOff>
    </xdr:from>
    <xdr:to>
      <xdr:col>4</xdr:col>
      <xdr:colOff>206375</xdr:colOff>
      <xdr:row>55</xdr:row>
      <xdr:rowOff>142677</xdr:rowOff>
    </xdr:to>
    <xdr:sp macro="" textlink="">
      <xdr:nvSpPr>
        <xdr:cNvPr id="135" name="円/楕円 134"/>
        <xdr:cNvSpPr/>
      </xdr:nvSpPr>
      <xdr:spPr>
        <a:xfrm>
          <a:off x="2857500" y="94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159204</xdr:rowOff>
    </xdr:from>
    <xdr:ext cx="534377" cy="259045"/>
    <xdr:sp macro="" textlink="">
      <xdr:nvSpPr>
        <xdr:cNvPr id="136" name="テキスト ボックス 135"/>
        <xdr:cNvSpPr txBox="1"/>
      </xdr:nvSpPr>
      <xdr:spPr>
        <a:xfrm>
          <a:off x="2641111" y="92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53604</xdr:rowOff>
    </xdr:from>
    <xdr:to>
      <xdr:col>3</xdr:col>
      <xdr:colOff>3175</xdr:colOff>
      <xdr:row>55</xdr:row>
      <xdr:rowOff>155204</xdr:rowOff>
    </xdr:to>
    <xdr:sp macro="" textlink="">
      <xdr:nvSpPr>
        <xdr:cNvPr id="137" name="円/楕円 136"/>
        <xdr:cNvSpPr/>
      </xdr:nvSpPr>
      <xdr:spPr>
        <a:xfrm>
          <a:off x="1968500" y="94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281</xdr:rowOff>
    </xdr:from>
    <xdr:ext cx="534377" cy="259045"/>
    <xdr:sp macro="" textlink="">
      <xdr:nvSpPr>
        <xdr:cNvPr id="138" name="テキスト ボックス 137"/>
        <xdr:cNvSpPr txBox="1"/>
      </xdr:nvSpPr>
      <xdr:spPr>
        <a:xfrm>
          <a:off x="1752111" y="92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94524</xdr:rowOff>
    </xdr:from>
    <xdr:to>
      <xdr:col>1</xdr:col>
      <xdr:colOff>485775</xdr:colOff>
      <xdr:row>56</xdr:row>
      <xdr:rowOff>24674</xdr:rowOff>
    </xdr:to>
    <xdr:sp macro="" textlink="">
      <xdr:nvSpPr>
        <xdr:cNvPr id="139" name="円/楕円 138"/>
        <xdr:cNvSpPr/>
      </xdr:nvSpPr>
      <xdr:spPr>
        <a:xfrm>
          <a:off x="1079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15801</xdr:rowOff>
    </xdr:from>
    <xdr:ext cx="534377" cy="259045"/>
    <xdr:sp macro="" textlink="">
      <xdr:nvSpPr>
        <xdr:cNvPr id="140" name="テキスト ボックス 139"/>
        <xdr:cNvSpPr txBox="1"/>
      </xdr:nvSpPr>
      <xdr:spPr>
        <a:xfrm>
          <a:off x="863111" y="961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39370</xdr:rowOff>
    </xdr:from>
    <xdr:to>
      <xdr:col>6</xdr:col>
      <xdr:colOff>511175</xdr:colOff>
      <xdr:row>78</xdr:row>
      <xdr:rowOff>55626</xdr:rowOff>
    </xdr:to>
    <xdr:cxnSp macro="">
      <xdr:nvCxnSpPr>
        <xdr:cNvPr id="167" name="直線コネクタ 166"/>
        <xdr:cNvCxnSpPr/>
      </xdr:nvCxnSpPr>
      <xdr:spPr>
        <a:xfrm flipV="1">
          <a:off x="3797300" y="13412470"/>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49912</xdr:rowOff>
    </xdr:from>
    <xdr:to>
      <xdr:col>5</xdr:col>
      <xdr:colOff>358775</xdr:colOff>
      <xdr:row>78</xdr:row>
      <xdr:rowOff>55626</xdr:rowOff>
    </xdr:to>
    <xdr:cxnSp macro="">
      <xdr:nvCxnSpPr>
        <xdr:cNvPr id="170" name="直線コネクタ 169"/>
        <xdr:cNvCxnSpPr/>
      </xdr:nvCxnSpPr>
      <xdr:spPr>
        <a:xfrm>
          <a:off x="2908300" y="1342301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49912</xdr:rowOff>
    </xdr:from>
    <xdr:to>
      <xdr:col>4</xdr:col>
      <xdr:colOff>155575</xdr:colOff>
      <xdr:row>78</xdr:row>
      <xdr:rowOff>50673</xdr:rowOff>
    </xdr:to>
    <xdr:cxnSp macro="">
      <xdr:nvCxnSpPr>
        <xdr:cNvPr id="173" name="直線コネクタ 172"/>
        <xdr:cNvCxnSpPr/>
      </xdr:nvCxnSpPr>
      <xdr:spPr>
        <a:xfrm flipV="1">
          <a:off x="2019300" y="1342301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5" name="テキスト ボックス 174"/>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50673</xdr:rowOff>
    </xdr:from>
    <xdr:to>
      <xdr:col>2</xdr:col>
      <xdr:colOff>638175</xdr:colOff>
      <xdr:row>78</xdr:row>
      <xdr:rowOff>59562</xdr:rowOff>
    </xdr:to>
    <xdr:cxnSp macro="">
      <xdr:nvCxnSpPr>
        <xdr:cNvPr id="176" name="直線コネクタ 175"/>
        <xdr:cNvCxnSpPr/>
      </xdr:nvCxnSpPr>
      <xdr:spPr>
        <a:xfrm flipV="1">
          <a:off x="1130300" y="13423773"/>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51198</xdr:rowOff>
    </xdr:from>
    <xdr:ext cx="469744" cy="259045"/>
    <xdr:sp macro="" textlink="">
      <xdr:nvSpPr>
        <xdr:cNvPr id="178" name="テキスト ボックス 177"/>
        <xdr:cNvSpPr txBox="1"/>
      </xdr:nvSpPr>
      <xdr:spPr>
        <a:xfrm>
          <a:off x="1784427"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53103</xdr:rowOff>
    </xdr:from>
    <xdr:ext cx="469744" cy="259045"/>
    <xdr:sp macro="" textlink="">
      <xdr:nvSpPr>
        <xdr:cNvPr id="180" name="テキスト ボックス 179"/>
        <xdr:cNvSpPr txBox="1"/>
      </xdr:nvSpPr>
      <xdr:spPr>
        <a:xfrm>
          <a:off x="895427"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160020</xdr:rowOff>
    </xdr:from>
    <xdr:to>
      <xdr:col>6</xdr:col>
      <xdr:colOff>561975</xdr:colOff>
      <xdr:row>78</xdr:row>
      <xdr:rowOff>90170</xdr:rowOff>
    </xdr:to>
    <xdr:sp macro="" textlink="">
      <xdr:nvSpPr>
        <xdr:cNvPr id="186" name="円/楕円 185"/>
        <xdr:cNvSpPr/>
      </xdr:nvSpPr>
      <xdr:spPr>
        <a:xfrm>
          <a:off x="45847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138447</xdr:rowOff>
    </xdr:from>
    <xdr:ext cx="469744" cy="259045"/>
    <xdr:sp macro="" textlink="">
      <xdr:nvSpPr>
        <xdr:cNvPr id="187" name="維持補修費該当値テキスト"/>
        <xdr:cNvSpPr txBox="1"/>
      </xdr:nvSpPr>
      <xdr:spPr>
        <a:xfrm>
          <a:off x="4686300" y="133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4826</xdr:rowOff>
    </xdr:from>
    <xdr:to>
      <xdr:col>5</xdr:col>
      <xdr:colOff>409575</xdr:colOff>
      <xdr:row>78</xdr:row>
      <xdr:rowOff>106426</xdr:rowOff>
    </xdr:to>
    <xdr:sp macro="" textlink="">
      <xdr:nvSpPr>
        <xdr:cNvPr id="188" name="円/楕円 187"/>
        <xdr:cNvSpPr/>
      </xdr:nvSpPr>
      <xdr:spPr>
        <a:xfrm>
          <a:off x="37465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97553</xdr:rowOff>
    </xdr:from>
    <xdr:ext cx="469744" cy="259045"/>
    <xdr:sp macro="" textlink="">
      <xdr:nvSpPr>
        <xdr:cNvPr id="189" name="テキスト ボックス 188"/>
        <xdr:cNvSpPr txBox="1"/>
      </xdr:nvSpPr>
      <xdr:spPr>
        <a:xfrm>
          <a:off x="3549727" y="134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170562</xdr:rowOff>
    </xdr:from>
    <xdr:to>
      <xdr:col>4</xdr:col>
      <xdr:colOff>206375</xdr:colOff>
      <xdr:row>78</xdr:row>
      <xdr:rowOff>100712</xdr:rowOff>
    </xdr:to>
    <xdr:sp macro="" textlink="">
      <xdr:nvSpPr>
        <xdr:cNvPr id="190" name="円/楕円 189"/>
        <xdr:cNvSpPr/>
      </xdr:nvSpPr>
      <xdr:spPr>
        <a:xfrm>
          <a:off x="28575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91839</xdr:rowOff>
    </xdr:from>
    <xdr:ext cx="469744" cy="259045"/>
    <xdr:sp macro="" textlink="">
      <xdr:nvSpPr>
        <xdr:cNvPr id="191" name="テキスト ボックス 190"/>
        <xdr:cNvSpPr txBox="1"/>
      </xdr:nvSpPr>
      <xdr:spPr>
        <a:xfrm>
          <a:off x="2673427" y="134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171323</xdr:rowOff>
    </xdr:from>
    <xdr:to>
      <xdr:col>3</xdr:col>
      <xdr:colOff>3175</xdr:colOff>
      <xdr:row>78</xdr:row>
      <xdr:rowOff>101473</xdr:rowOff>
    </xdr:to>
    <xdr:sp macro="" textlink="">
      <xdr:nvSpPr>
        <xdr:cNvPr id="192" name="円/楕円 191"/>
        <xdr:cNvSpPr/>
      </xdr:nvSpPr>
      <xdr:spPr>
        <a:xfrm>
          <a:off x="1968500" y="133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92600</xdr:rowOff>
    </xdr:from>
    <xdr:ext cx="469744" cy="259045"/>
    <xdr:sp macro="" textlink="">
      <xdr:nvSpPr>
        <xdr:cNvPr id="193" name="テキスト ボックス 192"/>
        <xdr:cNvSpPr txBox="1"/>
      </xdr:nvSpPr>
      <xdr:spPr>
        <a:xfrm>
          <a:off x="1784427" y="134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8762</xdr:rowOff>
    </xdr:from>
    <xdr:to>
      <xdr:col>1</xdr:col>
      <xdr:colOff>485775</xdr:colOff>
      <xdr:row>78</xdr:row>
      <xdr:rowOff>110362</xdr:rowOff>
    </xdr:to>
    <xdr:sp macro="" textlink="">
      <xdr:nvSpPr>
        <xdr:cNvPr id="194" name="円/楕円 193"/>
        <xdr:cNvSpPr/>
      </xdr:nvSpPr>
      <xdr:spPr>
        <a:xfrm>
          <a:off x="1079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101489</xdr:rowOff>
    </xdr:from>
    <xdr:ext cx="469744" cy="259045"/>
    <xdr:sp macro="" textlink="">
      <xdr:nvSpPr>
        <xdr:cNvPr id="195" name="テキスト ボックス 194"/>
        <xdr:cNvSpPr txBox="1"/>
      </xdr:nvSpPr>
      <xdr:spPr>
        <a:xfrm>
          <a:off x="895427" y="134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124351</xdr:rowOff>
    </xdr:from>
    <xdr:to>
      <xdr:col>6</xdr:col>
      <xdr:colOff>511175</xdr:colOff>
      <xdr:row>98</xdr:row>
      <xdr:rowOff>23930</xdr:rowOff>
    </xdr:to>
    <xdr:cxnSp macro="">
      <xdr:nvCxnSpPr>
        <xdr:cNvPr id="225" name="直線コネクタ 224"/>
        <xdr:cNvCxnSpPr/>
      </xdr:nvCxnSpPr>
      <xdr:spPr>
        <a:xfrm flipV="1">
          <a:off x="3797300" y="16755001"/>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23930</xdr:rowOff>
    </xdr:from>
    <xdr:to>
      <xdr:col>5</xdr:col>
      <xdr:colOff>358775</xdr:colOff>
      <xdr:row>98</xdr:row>
      <xdr:rowOff>68345</xdr:rowOff>
    </xdr:to>
    <xdr:cxnSp macro="">
      <xdr:nvCxnSpPr>
        <xdr:cNvPr id="228" name="直線コネクタ 227"/>
        <xdr:cNvCxnSpPr/>
      </xdr:nvCxnSpPr>
      <xdr:spPr>
        <a:xfrm flipV="1">
          <a:off x="2908300" y="16826030"/>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68345</xdr:rowOff>
    </xdr:from>
    <xdr:to>
      <xdr:col>4</xdr:col>
      <xdr:colOff>155575</xdr:colOff>
      <xdr:row>98</xdr:row>
      <xdr:rowOff>76998</xdr:rowOff>
    </xdr:to>
    <xdr:cxnSp macro="">
      <xdr:nvCxnSpPr>
        <xdr:cNvPr id="231" name="直線コネクタ 230"/>
        <xdr:cNvCxnSpPr/>
      </xdr:nvCxnSpPr>
      <xdr:spPr>
        <a:xfrm flipV="1">
          <a:off x="2019300" y="16870445"/>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76998</xdr:rowOff>
    </xdr:from>
    <xdr:to>
      <xdr:col>2</xdr:col>
      <xdr:colOff>638175</xdr:colOff>
      <xdr:row>98</xdr:row>
      <xdr:rowOff>93163</xdr:rowOff>
    </xdr:to>
    <xdr:cxnSp macro="">
      <xdr:nvCxnSpPr>
        <xdr:cNvPr id="234" name="直線コネクタ 233"/>
        <xdr:cNvCxnSpPr/>
      </xdr:nvCxnSpPr>
      <xdr:spPr>
        <a:xfrm flipV="1">
          <a:off x="1130300" y="16879098"/>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144488</xdr:rowOff>
    </xdr:from>
    <xdr:ext cx="469744" cy="259045"/>
    <xdr:sp macro="" textlink="">
      <xdr:nvSpPr>
        <xdr:cNvPr id="236" name="テキスト ボックス 235"/>
        <xdr:cNvSpPr txBox="1"/>
      </xdr:nvSpPr>
      <xdr:spPr>
        <a:xfrm>
          <a:off x="1784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138284</xdr:rowOff>
    </xdr:from>
    <xdr:ext cx="469744" cy="259045"/>
    <xdr:sp macro="" textlink="">
      <xdr:nvSpPr>
        <xdr:cNvPr id="238" name="テキスト ボックス 237"/>
        <xdr:cNvSpPr txBox="1"/>
      </xdr:nvSpPr>
      <xdr:spPr>
        <a:xfrm>
          <a:off x="895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73551</xdr:rowOff>
    </xdr:from>
    <xdr:to>
      <xdr:col>6</xdr:col>
      <xdr:colOff>561975</xdr:colOff>
      <xdr:row>98</xdr:row>
      <xdr:rowOff>3701</xdr:rowOff>
    </xdr:to>
    <xdr:sp macro="" textlink="">
      <xdr:nvSpPr>
        <xdr:cNvPr id="244" name="円/楕円 243"/>
        <xdr:cNvSpPr/>
      </xdr:nvSpPr>
      <xdr:spPr>
        <a:xfrm>
          <a:off x="4584700" y="167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51978</xdr:rowOff>
    </xdr:from>
    <xdr:ext cx="469744" cy="259045"/>
    <xdr:sp macro="" textlink="">
      <xdr:nvSpPr>
        <xdr:cNvPr id="245" name="扶助費該当値テキスト"/>
        <xdr:cNvSpPr txBox="1"/>
      </xdr:nvSpPr>
      <xdr:spPr>
        <a:xfrm>
          <a:off x="4686300" y="1668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144580</xdr:rowOff>
    </xdr:from>
    <xdr:to>
      <xdr:col>5</xdr:col>
      <xdr:colOff>409575</xdr:colOff>
      <xdr:row>98</xdr:row>
      <xdr:rowOff>74730</xdr:rowOff>
    </xdr:to>
    <xdr:sp macro="" textlink="">
      <xdr:nvSpPr>
        <xdr:cNvPr id="246" name="円/楕円 245"/>
        <xdr:cNvSpPr/>
      </xdr:nvSpPr>
      <xdr:spPr>
        <a:xfrm>
          <a:off x="3746500" y="167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65857</xdr:rowOff>
    </xdr:from>
    <xdr:ext cx="469744" cy="259045"/>
    <xdr:sp macro="" textlink="">
      <xdr:nvSpPr>
        <xdr:cNvPr id="247" name="テキスト ボックス 246"/>
        <xdr:cNvSpPr txBox="1"/>
      </xdr:nvSpPr>
      <xdr:spPr>
        <a:xfrm>
          <a:off x="3549727" y="1686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17545</xdr:rowOff>
    </xdr:from>
    <xdr:to>
      <xdr:col>4</xdr:col>
      <xdr:colOff>206375</xdr:colOff>
      <xdr:row>98</xdr:row>
      <xdr:rowOff>119145</xdr:rowOff>
    </xdr:to>
    <xdr:sp macro="" textlink="">
      <xdr:nvSpPr>
        <xdr:cNvPr id="248" name="円/楕円 247"/>
        <xdr:cNvSpPr/>
      </xdr:nvSpPr>
      <xdr:spPr>
        <a:xfrm>
          <a:off x="2857500" y="168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110272</xdr:rowOff>
    </xdr:from>
    <xdr:ext cx="469744" cy="259045"/>
    <xdr:sp macro="" textlink="">
      <xdr:nvSpPr>
        <xdr:cNvPr id="249" name="テキスト ボックス 248"/>
        <xdr:cNvSpPr txBox="1"/>
      </xdr:nvSpPr>
      <xdr:spPr>
        <a:xfrm>
          <a:off x="2673427" y="169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26198</xdr:rowOff>
    </xdr:from>
    <xdr:to>
      <xdr:col>3</xdr:col>
      <xdr:colOff>3175</xdr:colOff>
      <xdr:row>98</xdr:row>
      <xdr:rowOff>127798</xdr:rowOff>
    </xdr:to>
    <xdr:sp macro="" textlink="">
      <xdr:nvSpPr>
        <xdr:cNvPr id="250" name="円/楕円 249"/>
        <xdr:cNvSpPr/>
      </xdr:nvSpPr>
      <xdr:spPr>
        <a:xfrm>
          <a:off x="1968500" y="168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118925</xdr:rowOff>
    </xdr:from>
    <xdr:ext cx="469744" cy="259045"/>
    <xdr:sp macro="" textlink="">
      <xdr:nvSpPr>
        <xdr:cNvPr id="251" name="テキスト ボックス 250"/>
        <xdr:cNvSpPr txBox="1"/>
      </xdr:nvSpPr>
      <xdr:spPr>
        <a:xfrm>
          <a:off x="1784427" y="169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42363</xdr:rowOff>
    </xdr:from>
    <xdr:to>
      <xdr:col>1</xdr:col>
      <xdr:colOff>485775</xdr:colOff>
      <xdr:row>98</xdr:row>
      <xdr:rowOff>143963</xdr:rowOff>
    </xdr:to>
    <xdr:sp macro="" textlink="">
      <xdr:nvSpPr>
        <xdr:cNvPr id="252" name="円/楕円 251"/>
        <xdr:cNvSpPr/>
      </xdr:nvSpPr>
      <xdr:spPr>
        <a:xfrm>
          <a:off x="1079500" y="168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135090</xdr:rowOff>
    </xdr:from>
    <xdr:ext cx="469744" cy="259045"/>
    <xdr:sp macro="" textlink="">
      <xdr:nvSpPr>
        <xdr:cNvPr id="253" name="テキスト ボックス 252"/>
        <xdr:cNvSpPr txBox="1"/>
      </xdr:nvSpPr>
      <xdr:spPr>
        <a:xfrm>
          <a:off x="895427" y="169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6582</xdr:rowOff>
    </xdr:from>
    <xdr:to>
      <xdr:col>15</xdr:col>
      <xdr:colOff>180975</xdr:colOff>
      <xdr:row>36</xdr:row>
      <xdr:rowOff>10962</xdr:rowOff>
    </xdr:to>
    <xdr:cxnSp macro="">
      <xdr:nvCxnSpPr>
        <xdr:cNvPr id="278" name="直線コネクタ 277"/>
        <xdr:cNvCxnSpPr/>
      </xdr:nvCxnSpPr>
      <xdr:spPr>
        <a:xfrm>
          <a:off x="9639300" y="6178782"/>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79"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6582</xdr:rowOff>
    </xdr:from>
    <xdr:to>
      <xdr:col>14</xdr:col>
      <xdr:colOff>28575</xdr:colOff>
      <xdr:row>36</xdr:row>
      <xdr:rowOff>31961</xdr:rowOff>
    </xdr:to>
    <xdr:cxnSp macro="">
      <xdr:nvCxnSpPr>
        <xdr:cNvPr id="281" name="直線コネクタ 280"/>
        <xdr:cNvCxnSpPr/>
      </xdr:nvCxnSpPr>
      <xdr:spPr>
        <a:xfrm flipV="1">
          <a:off x="8750300" y="6178782"/>
          <a:ext cx="889000" cy="2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3" name="テキスト ボックス 282"/>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31961</xdr:rowOff>
    </xdr:from>
    <xdr:to>
      <xdr:col>12</xdr:col>
      <xdr:colOff>511175</xdr:colOff>
      <xdr:row>36</xdr:row>
      <xdr:rowOff>89454</xdr:rowOff>
    </xdr:to>
    <xdr:cxnSp macro="">
      <xdr:nvCxnSpPr>
        <xdr:cNvPr id="284" name="直線コネクタ 283"/>
        <xdr:cNvCxnSpPr/>
      </xdr:nvCxnSpPr>
      <xdr:spPr>
        <a:xfrm flipV="1">
          <a:off x="7861300" y="6204161"/>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86" name="テキスト ボックス 285"/>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83798</xdr:rowOff>
    </xdr:from>
    <xdr:to>
      <xdr:col>11</xdr:col>
      <xdr:colOff>307975</xdr:colOff>
      <xdr:row>36</xdr:row>
      <xdr:rowOff>89454</xdr:rowOff>
    </xdr:to>
    <xdr:cxnSp macro="">
      <xdr:nvCxnSpPr>
        <xdr:cNvPr id="287" name="直線コネクタ 286"/>
        <xdr:cNvCxnSpPr/>
      </xdr:nvCxnSpPr>
      <xdr:spPr>
        <a:xfrm>
          <a:off x="6972300" y="6255998"/>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89" name="テキスト ボックス 288"/>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11132</xdr:rowOff>
    </xdr:from>
    <xdr:ext cx="534377" cy="259045"/>
    <xdr:sp macro="" textlink="">
      <xdr:nvSpPr>
        <xdr:cNvPr id="291" name="テキスト ボックス 290"/>
        <xdr:cNvSpPr txBox="1"/>
      </xdr:nvSpPr>
      <xdr:spPr>
        <a:xfrm>
          <a:off x="6705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131612</xdr:rowOff>
    </xdr:from>
    <xdr:to>
      <xdr:col>15</xdr:col>
      <xdr:colOff>231775</xdr:colOff>
      <xdr:row>36</xdr:row>
      <xdr:rowOff>61762</xdr:rowOff>
    </xdr:to>
    <xdr:sp macro="" textlink="">
      <xdr:nvSpPr>
        <xdr:cNvPr id="297" name="円/楕円 296"/>
        <xdr:cNvSpPr/>
      </xdr:nvSpPr>
      <xdr:spPr>
        <a:xfrm>
          <a:off x="10426700" y="61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154489</xdr:rowOff>
    </xdr:from>
    <xdr:ext cx="599010" cy="259045"/>
    <xdr:sp macro="" textlink="">
      <xdr:nvSpPr>
        <xdr:cNvPr id="298" name="補助費等該当値テキスト"/>
        <xdr:cNvSpPr txBox="1"/>
      </xdr:nvSpPr>
      <xdr:spPr>
        <a:xfrm>
          <a:off x="10528300" y="598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127232</xdr:rowOff>
    </xdr:from>
    <xdr:to>
      <xdr:col>14</xdr:col>
      <xdr:colOff>79375</xdr:colOff>
      <xdr:row>36</xdr:row>
      <xdr:rowOff>57382</xdr:rowOff>
    </xdr:to>
    <xdr:sp macro="" textlink="">
      <xdr:nvSpPr>
        <xdr:cNvPr id="299" name="円/楕円 298"/>
        <xdr:cNvSpPr/>
      </xdr:nvSpPr>
      <xdr:spPr>
        <a:xfrm>
          <a:off x="9588500" y="61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73909</xdr:rowOff>
    </xdr:from>
    <xdr:ext cx="599010" cy="259045"/>
    <xdr:sp macro="" textlink="">
      <xdr:nvSpPr>
        <xdr:cNvPr id="300" name="テキスト ボックス 299"/>
        <xdr:cNvSpPr txBox="1"/>
      </xdr:nvSpPr>
      <xdr:spPr>
        <a:xfrm>
          <a:off x="9327094" y="59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152611</xdr:rowOff>
    </xdr:from>
    <xdr:to>
      <xdr:col>12</xdr:col>
      <xdr:colOff>561975</xdr:colOff>
      <xdr:row>36</xdr:row>
      <xdr:rowOff>82761</xdr:rowOff>
    </xdr:to>
    <xdr:sp macro="" textlink="">
      <xdr:nvSpPr>
        <xdr:cNvPr id="301" name="円/楕円 300"/>
        <xdr:cNvSpPr/>
      </xdr:nvSpPr>
      <xdr:spPr>
        <a:xfrm>
          <a:off x="8699500" y="61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99288</xdr:rowOff>
    </xdr:from>
    <xdr:ext cx="534377" cy="259045"/>
    <xdr:sp macro="" textlink="">
      <xdr:nvSpPr>
        <xdr:cNvPr id="302" name="テキスト ボックス 301"/>
        <xdr:cNvSpPr txBox="1"/>
      </xdr:nvSpPr>
      <xdr:spPr>
        <a:xfrm>
          <a:off x="8483111" y="59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38654</xdr:rowOff>
    </xdr:from>
    <xdr:to>
      <xdr:col>11</xdr:col>
      <xdr:colOff>358775</xdr:colOff>
      <xdr:row>36</xdr:row>
      <xdr:rowOff>140254</xdr:rowOff>
    </xdr:to>
    <xdr:sp macro="" textlink="">
      <xdr:nvSpPr>
        <xdr:cNvPr id="303" name="円/楕円 302"/>
        <xdr:cNvSpPr/>
      </xdr:nvSpPr>
      <xdr:spPr>
        <a:xfrm>
          <a:off x="7810500" y="62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156781</xdr:rowOff>
    </xdr:from>
    <xdr:ext cx="534377" cy="259045"/>
    <xdr:sp macro="" textlink="">
      <xdr:nvSpPr>
        <xdr:cNvPr id="304" name="テキスト ボックス 303"/>
        <xdr:cNvSpPr txBox="1"/>
      </xdr:nvSpPr>
      <xdr:spPr>
        <a:xfrm>
          <a:off x="7594111" y="59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32998</xdr:rowOff>
    </xdr:from>
    <xdr:to>
      <xdr:col>10</xdr:col>
      <xdr:colOff>155575</xdr:colOff>
      <xdr:row>36</xdr:row>
      <xdr:rowOff>134598</xdr:rowOff>
    </xdr:to>
    <xdr:sp macro="" textlink="">
      <xdr:nvSpPr>
        <xdr:cNvPr id="305" name="円/楕円 304"/>
        <xdr:cNvSpPr/>
      </xdr:nvSpPr>
      <xdr:spPr>
        <a:xfrm>
          <a:off x="6921500" y="62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151125</xdr:rowOff>
    </xdr:from>
    <xdr:ext cx="534377" cy="259045"/>
    <xdr:sp macro="" textlink="">
      <xdr:nvSpPr>
        <xdr:cNvPr id="306" name="テキスト ボックス 305"/>
        <xdr:cNvSpPr txBox="1"/>
      </xdr:nvSpPr>
      <xdr:spPr>
        <a:xfrm>
          <a:off x="6705111" y="59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114144</xdr:rowOff>
    </xdr:from>
    <xdr:to>
      <xdr:col>15</xdr:col>
      <xdr:colOff>180975</xdr:colOff>
      <xdr:row>57</xdr:row>
      <xdr:rowOff>138719</xdr:rowOff>
    </xdr:to>
    <xdr:cxnSp macro="">
      <xdr:nvCxnSpPr>
        <xdr:cNvPr id="337" name="直線コネクタ 336"/>
        <xdr:cNvCxnSpPr/>
      </xdr:nvCxnSpPr>
      <xdr:spPr>
        <a:xfrm>
          <a:off x="9639300" y="9886794"/>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90260</xdr:rowOff>
    </xdr:from>
    <xdr:ext cx="534377" cy="259045"/>
    <xdr:sp macro="" textlink="">
      <xdr:nvSpPr>
        <xdr:cNvPr id="338" name="普通建設事業費平均値テキスト"/>
        <xdr:cNvSpPr txBox="1"/>
      </xdr:nvSpPr>
      <xdr:spPr>
        <a:xfrm>
          <a:off x="10528300" y="969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67215</xdr:rowOff>
    </xdr:from>
    <xdr:to>
      <xdr:col>14</xdr:col>
      <xdr:colOff>28575</xdr:colOff>
      <xdr:row>57</xdr:row>
      <xdr:rowOff>114144</xdr:rowOff>
    </xdr:to>
    <xdr:cxnSp macro="">
      <xdr:nvCxnSpPr>
        <xdr:cNvPr id="340" name="直線コネクタ 339"/>
        <xdr:cNvCxnSpPr/>
      </xdr:nvCxnSpPr>
      <xdr:spPr>
        <a:xfrm>
          <a:off x="8750300" y="9839865"/>
          <a:ext cx="889000" cy="4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38602</xdr:rowOff>
    </xdr:from>
    <xdr:to>
      <xdr:col>12</xdr:col>
      <xdr:colOff>511175</xdr:colOff>
      <xdr:row>57</xdr:row>
      <xdr:rowOff>67215</xdr:rowOff>
    </xdr:to>
    <xdr:cxnSp macro="">
      <xdr:nvCxnSpPr>
        <xdr:cNvPr id="343" name="直線コネクタ 342"/>
        <xdr:cNvCxnSpPr/>
      </xdr:nvCxnSpPr>
      <xdr:spPr>
        <a:xfrm>
          <a:off x="7861300" y="981125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38602</xdr:rowOff>
    </xdr:from>
    <xdr:to>
      <xdr:col>11</xdr:col>
      <xdr:colOff>307975</xdr:colOff>
      <xdr:row>57</xdr:row>
      <xdr:rowOff>91704</xdr:rowOff>
    </xdr:to>
    <xdr:cxnSp macro="">
      <xdr:nvCxnSpPr>
        <xdr:cNvPr id="346" name="直線コネクタ 345"/>
        <xdr:cNvCxnSpPr/>
      </xdr:nvCxnSpPr>
      <xdr:spPr>
        <a:xfrm flipV="1">
          <a:off x="6972300" y="9811252"/>
          <a:ext cx="889000" cy="5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48" name="テキスト ボックス 347"/>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0" name="テキスト ボックス 349"/>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87919</xdr:rowOff>
    </xdr:from>
    <xdr:to>
      <xdr:col>15</xdr:col>
      <xdr:colOff>231775</xdr:colOff>
      <xdr:row>58</xdr:row>
      <xdr:rowOff>18069</xdr:rowOff>
    </xdr:to>
    <xdr:sp macro="" textlink="">
      <xdr:nvSpPr>
        <xdr:cNvPr id="356" name="円/楕円 355"/>
        <xdr:cNvSpPr/>
      </xdr:nvSpPr>
      <xdr:spPr>
        <a:xfrm>
          <a:off x="10426700" y="98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66346</xdr:rowOff>
    </xdr:from>
    <xdr:ext cx="534377" cy="259045"/>
    <xdr:sp macro="" textlink="">
      <xdr:nvSpPr>
        <xdr:cNvPr id="357" name="普通建設事業費該当値テキスト"/>
        <xdr:cNvSpPr txBox="1"/>
      </xdr:nvSpPr>
      <xdr:spPr>
        <a:xfrm>
          <a:off x="10528300" y="98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63344</xdr:rowOff>
    </xdr:from>
    <xdr:to>
      <xdr:col>14</xdr:col>
      <xdr:colOff>79375</xdr:colOff>
      <xdr:row>57</xdr:row>
      <xdr:rowOff>164944</xdr:rowOff>
    </xdr:to>
    <xdr:sp macro="" textlink="">
      <xdr:nvSpPr>
        <xdr:cNvPr id="358" name="円/楕円 357"/>
        <xdr:cNvSpPr/>
      </xdr:nvSpPr>
      <xdr:spPr>
        <a:xfrm>
          <a:off x="9588500" y="98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10021</xdr:rowOff>
    </xdr:from>
    <xdr:ext cx="534377" cy="259045"/>
    <xdr:sp macro="" textlink="">
      <xdr:nvSpPr>
        <xdr:cNvPr id="359" name="テキスト ボックス 358"/>
        <xdr:cNvSpPr txBox="1"/>
      </xdr:nvSpPr>
      <xdr:spPr>
        <a:xfrm>
          <a:off x="9359411" y="96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16415</xdr:rowOff>
    </xdr:from>
    <xdr:to>
      <xdr:col>12</xdr:col>
      <xdr:colOff>561975</xdr:colOff>
      <xdr:row>57</xdr:row>
      <xdr:rowOff>118015</xdr:rowOff>
    </xdr:to>
    <xdr:sp macro="" textlink="">
      <xdr:nvSpPr>
        <xdr:cNvPr id="360" name="円/楕円 359"/>
        <xdr:cNvSpPr/>
      </xdr:nvSpPr>
      <xdr:spPr>
        <a:xfrm>
          <a:off x="8699500" y="97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134542</xdr:rowOff>
    </xdr:from>
    <xdr:ext cx="534377" cy="259045"/>
    <xdr:sp macro="" textlink="">
      <xdr:nvSpPr>
        <xdr:cNvPr id="361" name="テキスト ボックス 360"/>
        <xdr:cNvSpPr txBox="1"/>
      </xdr:nvSpPr>
      <xdr:spPr>
        <a:xfrm>
          <a:off x="8483111" y="95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159252</xdr:rowOff>
    </xdr:from>
    <xdr:to>
      <xdr:col>11</xdr:col>
      <xdr:colOff>358775</xdr:colOff>
      <xdr:row>57</xdr:row>
      <xdr:rowOff>89402</xdr:rowOff>
    </xdr:to>
    <xdr:sp macro="" textlink="">
      <xdr:nvSpPr>
        <xdr:cNvPr id="362" name="円/楕円 361"/>
        <xdr:cNvSpPr/>
      </xdr:nvSpPr>
      <xdr:spPr>
        <a:xfrm>
          <a:off x="7810500" y="97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105929</xdr:rowOff>
    </xdr:from>
    <xdr:ext cx="534377" cy="259045"/>
    <xdr:sp macro="" textlink="">
      <xdr:nvSpPr>
        <xdr:cNvPr id="363" name="テキスト ボックス 362"/>
        <xdr:cNvSpPr txBox="1"/>
      </xdr:nvSpPr>
      <xdr:spPr>
        <a:xfrm>
          <a:off x="7594111" y="95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40904</xdr:rowOff>
    </xdr:from>
    <xdr:to>
      <xdr:col>10</xdr:col>
      <xdr:colOff>155575</xdr:colOff>
      <xdr:row>57</xdr:row>
      <xdr:rowOff>142504</xdr:rowOff>
    </xdr:to>
    <xdr:sp macro="" textlink="">
      <xdr:nvSpPr>
        <xdr:cNvPr id="364" name="円/楕円 363"/>
        <xdr:cNvSpPr/>
      </xdr:nvSpPr>
      <xdr:spPr>
        <a:xfrm>
          <a:off x="6921500" y="9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159031</xdr:rowOff>
    </xdr:from>
    <xdr:ext cx="534377" cy="259045"/>
    <xdr:sp macro="" textlink="">
      <xdr:nvSpPr>
        <xdr:cNvPr id="365" name="テキスト ボックス 364"/>
        <xdr:cNvSpPr txBox="1"/>
      </xdr:nvSpPr>
      <xdr:spPr>
        <a:xfrm>
          <a:off x="6705111" y="95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159099</xdr:rowOff>
    </xdr:from>
    <xdr:to>
      <xdr:col>15</xdr:col>
      <xdr:colOff>180975</xdr:colOff>
      <xdr:row>77</xdr:row>
      <xdr:rowOff>160617</xdr:rowOff>
    </xdr:to>
    <xdr:cxnSp macro="">
      <xdr:nvCxnSpPr>
        <xdr:cNvPr id="394" name="直線コネクタ 393"/>
        <xdr:cNvCxnSpPr/>
      </xdr:nvCxnSpPr>
      <xdr:spPr>
        <a:xfrm flipV="1">
          <a:off x="9639300" y="13360749"/>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5"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107990</xdr:rowOff>
    </xdr:from>
    <xdr:to>
      <xdr:col>14</xdr:col>
      <xdr:colOff>28575</xdr:colOff>
      <xdr:row>77</xdr:row>
      <xdr:rowOff>160617</xdr:rowOff>
    </xdr:to>
    <xdr:cxnSp macro="">
      <xdr:nvCxnSpPr>
        <xdr:cNvPr id="397" name="直線コネクタ 396"/>
        <xdr:cNvCxnSpPr/>
      </xdr:nvCxnSpPr>
      <xdr:spPr>
        <a:xfrm>
          <a:off x="8750300" y="13309640"/>
          <a:ext cx="889000" cy="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1" name="テキスト ボックス 400"/>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108299</xdr:rowOff>
    </xdr:from>
    <xdr:to>
      <xdr:col>15</xdr:col>
      <xdr:colOff>231775</xdr:colOff>
      <xdr:row>78</xdr:row>
      <xdr:rowOff>38449</xdr:rowOff>
    </xdr:to>
    <xdr:sp macro="" textlink="">
      <xdr:nvSpPr>
        <xdr:cNvPr id="407" name="円/楕円 406"/>
        <xdr:cNvSpPr/>
      </xdr:nvSpPr>
      <xdr:spPr>
        <a:xfrm>
          <a:off x="10426700" y="133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131176</xdr:rowOff>
    </xdr:from>
    <xdr:ext cx="534377" cy="259045"/>
    <xdr:sp macro="" textlink="">
      <xdr:nvSpPr>
        <xdr:cNvPr id="408" name="普通建設事業費 （ うち新規整備　）該当値テキスト"/>
        <xdr:cNvSpPr txBox="1"/>
      </xdr:nvSpPr>
      <xdr:spPr>
        <a:xfrm>
          <a:off x="10528300" y="131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109817</xdr:rowOff>
    </xdr:from>
    <xdr:to>
      <xdr:col>14</xdr:col>
      <xdr:colOff>79375</xdr:colOff>
      <xdr:row>78</xdr:row>
      <xdr:rowOff>39967</xdr:rowOff>
    </xdr:to>
    <xdr:sp macro="" textlink="">
      <xdr:nvSpPr>
        <xdr:cNvPr id="409" name="円/楕円 408"/>
        <xdr:cNvSpPr/>
      </xdr:nvSpPr>
      <xdr:spPr>
        <a:xfrm>
          <a:off x="9588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56494</xdr:rowOff>
    </xdr:from>
    <xdr:ext cx="534377" cy="259045"/>
    <xdr:sp macro="" textlink="">
      <xdr:nvSpPr>
        <xdr:cNvPr id="410" name="テキスト ボックス 409"/>
        <xdr:cNvSpPr txBox="1"/>
      </xdr:nvSpPr>
      <xdr:spPr>
        <a:xfrm>
          <a:off x="9359411" y="130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57190</xdr:rowOff>
    </xdr:from>
    <xdr:to>
      <xdr:col>12</xdr:col>
      <xdr:colOff>561975</xdr:colOff>
      <xdr:row>77</xdr:row>
      <xdr:rowOff>158790</xdr:rowOff>
    </xdr:to>
    <xdr:sp macro="" textlink="">
      <xdr:nvSpPr>
        <xdr:cNvPr id="411" name="円/楕円 410"/>
        <xdr:cNvSpPr/>
      </xdr:nvSpPr>
      <xdr:spPr>
        <a:xfrm>
          <a:off x="8699500" y="132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3867</xdr:rowOff>
    </xdr:from>
    <xdr:ext cx="534377" cy="259045"/>
    <xdr:sp macro="" textlink="">
      <xdr:nvSpPr>
        <xdr:cNvPr id="412" name="テキスト ボックス 411"/>
        <xdr:cNvSpPr txBox="1"/>
      </xdr:nvSpPr>
      <xdr:spPr>
        <a:xfrm>
          <a:off x="8483111" y="130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58662</xdr:rowOff>
    </xdr:from>
    <xdr:to>
      <xdr:col>15</xdr:col>
      <xdr:colOff>180975</xdr:colOff>
      <xdr:row>97</xdr:row>
      <xdr:rowOff>143624</xdr:rowOff>
    </xdr:to>
    <xdr:cxnSp macro="">
      <xdr:nvCxnSpPr>
        <xdr:cNvPr id="439" name="直線コネクタ 438"/>
        <xdr:cNvCxnSpPr/>
      </xdr:nvCxnSpPr>
      <xdr:spPr>
        <a:xfrm>
          <a:off x="9639300" y="16689312"/>
          <a:ext cx="8382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20717</xdr:rowOff>
    </xdr:from>
    <xdr:ext cx="534377" cy="259045"/>
    <xdr:sp macro="" textlink="">
      <xdr:nvSpPr>
        <xdr:cNvPr id="440" name="普通建設事業費 （ うち更新整備　）平均値テキスト"/>
        <xdr:cNvSpPr txBox="1"/>
      </xdr:nvSpPr>
      <xdr:spPr>
        <a:xfrm>
          <a:off x="10528300" y="1630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58662</xdr:rowOff>
    </xdr:from>
    <xdr:to>
      <xdr:col>14</xdr:col>
      <xdr:colOff>28575</xdr:colOff>
      <xdr:row>97</xdr:row>
      <xdr:rowOff>127203</xdr:rowOff>
    </xdr:to>
    <xdr:cxnSp macro="">
      <xdr:nvCxnSpPr>
        <xdr:cNvPr id="442" name="直線コネクタ 441"/>
        <xdr:cNvCxnSpPr/>
      </xdr:nvCxnSpPr>
      <xdr:spPr>
        <a:xfrm flipV="1">
          <a:off x="8750300" y="16689312"/>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4715</xdr:rowOff>
    </xdr:from>
    <xdr:ext cx="534377" cy="259045"/>
    <xdr:sp macro="" textlink="">
      <xdr:nvSpPr>
        <xdr:cNvPr id="444" name="テキスト ボックス 443"/>
        <xdr:cNvSpPr txBox="1"/>
      </xdr:nvSpPr>
      <xdr:spPr>
        <a:xfrm>
          <a:off x="93594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7117</xdr:rowOff>
    </xdr:from>
    <xdr:ext cx="534377" cy="259045"/>
    <xdr:sp macro="" textlink="">
      <xdr:nvSpPr>
        <xdr:cNvPr id="446" name="テキスト ボックス 445"/>
        <xdr:cNvSpPr txBox="1"/>
      </xdr:nvSpPr>
      <xdr:spPr>
        <a:xfrm>
          <a:off x="8483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92824</xdr:rowOff>
    </xdr:from>
    <xdr:to>
      <xdr:col>15</xdr:col>
      <xdr:colOff>231775</xdr:colOff>
      <xdr:row>98</xdr:row>
      <xdr:rowOff>22974</xdr:rowOff>
    </xdr:to>
    <xdr:sp macro="" textlink="">
      <xdr:nvSpPr>
        <xdr:cNvPr id="452" name="円/楕円 451"/>
        <xdr:cNvSpPr/>
      </xdr:nvSpPr>
      <xdr:spPr>
        <a:xfrm>
          <a:off x="104267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7751</xdr:rowOff>
    </xdr:from>
    <xdr:ext cx="469744" cy="259045"/>
    <xdr:sp macro="" textlink="">
      <xdr:nvSpPr>
        <xdr:cNvPr id="453" name="普通建設事業費 （ うち更新整備　）該当値テキスト"/>
        <xdr:cNvSpPr txBox="1"/>
      </xdr:nvSpPr>
      <xdr:spPr>
        <a:xfrm>
          <a:off x="10528300" y="1663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7862</xdr:rowOff>
    </xdr:from>
    <xdr:to>
      <xdr:col>14</xdr:col>
      <xdr:colOff>79375</xdr:colOff>
      <xdr:row>97</xdr:row>
      <xdr:rowOff>109462</xdr:rowOff>
    </xdr:to>
    <xdr:sp macro="" textlink="">
      <xdr:nvSpPr>
        <xdr:cNvPr id="454" name="円/楕円 453"/>
        <xdr:cNvSpPr/>
      </xdr:nvSpPr>
      <xdr:spPr>
        <a:xfrm>
          <a:off x="9588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100589</xdr:rowOff>
    </xdr:from>
    <xdr:ext cx="469744" cy="259045"/>
    <xdr:sp macro="" textlink="">
      <xdr:nvSpPr>
        <xdr:cNvPr id="455" name="テキスト ボックス 454"/>
        <xdr:cNvSpPr txBox="1"/>
      </xdr:nvSpPr>
      <xdr:spPr>
        <a:xfrm>
          <a:off x="9391727"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76403</xdr:rowOff>
    </xdr:from>
    <xdr:to>
      <xdr:col>12</xdr:col>
      <xdr:colOff>561975</xdr:colOff>
      <xdr:row>98</xdr:row>
      <xdr:rowOff>6553</xdr:rowOff>
    </xdr:to>
    <xdr:sp macro="" textlink="">
      <xdr:nvSpPr>
        <xdr:cNvPr id="456" name="円/楕円 455"/>
        <xdr:cNvSpPr/>
      </xdr:nvSpPr>
      <xdr:spPr>
        <a:xfrm>
          <a:off x="8699500" y="167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97</xdr:row>
      <xdr:rowOff>169130</xdr:rowOff>
    </xdr:from>
    <xdr:ext cx="469744" cy="259045"/>
    <xdr:sp macro="" textlink="">
      <xdr:nvSpPr>
        <xdr:cNvPr id="457" name="テキスト ボックス 456"/>
        <xdr:cNvSpPr txBox="1"/>
      </xdr:nvSpPr>
      <xdr:spPr>
        <a:xfrm>
          <a:off x="8515427" y="167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3473</xdr:rowOff>
    </xdr:from>
    <xdr:to>
      <xdr:col>23</xdr:col>
      <xdr:colOff>517525</xdr:colOff>
      <xdr:row>39</xdr:row>
      <xdr:rowOff>31134</xdr:rowOff>
    </xdr:to>
    <xdr:cxnSp macro="">
      <xdr:nvCxnSpPr>
        <xdr:cNvPr id="484" name="直線コネクタ 483"/>
        <xdr:cNvCxnSpPr/>
      </xdr:nvCxnSpPr>
      <xdr:spPr>
        <a:xfrm>
          <a:off x="15481300" y="6690023"/>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149054</xdr:rowOff>
    </xdr:from>
    <xdr:to>
      <xdr:col>22</xdr:col>
      <xdr:colOff>365125</xdr:colOff>
      <xdr:row>39</xdr:row>
      <xdr:rowOff>3473</xdr:rowOff>
    </xdr:to>
    <xdr:cxnSp macro="">
      <xdr:nvCxnSpPr>
        <xdr:cNvPr id="487" name="直線コネクタ 486"/>
        <xdr:cNvCxnSpPr/>
      </xdr:nvCxnSpPr>
      <xdr:spPr>
        <a:xfrm>
          <a:off x="14592300" y="6664154"/>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149054</xdr:rowOff>
    </xdr:from>
    <xdr:to>
      <xdr:col>21</xdr:col>
      <xdr:colOff>161925</xdr:colOff>
      <xdr:row>39</xdr:row>
      <xdr:rowOff>18218</xdr:rowOff>
    </xdr:to>
    <xdr:cxnSp macro="">
      <xdr:nvCxnSpPr>
        <xdr:cNvPr id="490" name="直線コネクタ 489"/>
        <xdr:cNvCxnSpPr/>
      </xdr:nvCxnSpPr>
      <xdr:spPr>
        <a:xfrm flipV="1">
          <a:off x="13703300" y="666415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38295</xdr:rowOff>
    </xdr:from>
    <xdr:ext cx="469744" cy="259045"/>
    <xdr:sp macro="" textlink="">
      <xdr:nvSpPr>
        <xdr:cNvPr id="492" name="テキスト ボックス 491"/>
        <xdr:cNvSpPr txBox="1"/>
      </xdr:nvSpPr>
      <xdr:spPr>
        <a:xfrm>
          <a:off x="14357427"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18218</xdr:rowOff>
    </xdr:from>
    <xdr:to>
      <xdr:col>19</xdr:col>
      <xdr:colOff>644525</xdr:colOff>
      <xdr:row>39</xdr:row>
      <xdr:rowOff>28353</xdr:rowOff>
    </xdr:to>
    <xdr:cxnSp macro="">
      <xdr:nvCxnSpPr>
        <xdr:cNvPr id="493" name="直線コネクタ 492"/>
        <xdr:cNvCxnSpPr/>
      </xdr:nvCxnSpPr>
      <xdr:spPr>
        <a:xfrm flipV="1">
          <a:off x="12814300" y="670476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151784</xdr:rowOff>
    </xdr:from>
    <xdr:to>
      <xdr:col>23</xdr:col>
      <xdr:colOff>568325</xdr:colOff>
      <xdr:row>39</xdr:row>
      <xdr:rowOff>81934</xdr:rowOff>
    </xdr:to>
    <xdr:sp macro="" textlink="">
      <xdr:nvSpPr>
        <xdr:cNvPr id="503" name="円/楕円 502"/>
        <xdr:cNvSpPr/>
      </xdr:nvSpPr>
      <xdr:spPr>
        <a:xfrm>
          <a:off x="16268700" y="66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68813</xdr:rowOff>
    </xdr:from>
    <xdr:ext cx="378565" cy="259045"/>
    <xdr:sp macro="" textlink="">
      <xdr:nvSpPr>
        <xdr:cNvPr id="504" name="災害復旧事業費該当値テキスト"/>
        <xdr:cNvSpPr txBox="1"/>
      </xdr:nvSpPr>
      <xdr:spPr>
        <a:xfrm>
          <a:off x="16370300" y="6583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124123</xdr:rowOff>
    </xdr:from>
    <xdr:to>
      <xdr:col>22</xdr:col>
      <xdr:colOff>415925</xdr:colOff>
      <xdr:row>39</xdr:row>
      <xdr:rowOff>54273</xdr:rowOff>
    </xdr:to>
    <xdr:sp macro="" textlink="">
      <xdr:nvSpPr>
        <xdr:cNvPr id="505" name="円/楕円 504"/>
        <xdr:cNvSpPr/>
      </xdr:nvSpPr>
      <xdr:spPr>
        <a:xfrm>
          <a:off x="15430500" y="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45400</xdr:rowOff>
    </xdr:from>
    <xdr:ext cx="469744" cy="259045"/>
    <xdr:sp macro="" textlink="">
      <xdr:nvSpPr>
        <xdr:cNvPr id="506" name="テキスト ボックス 505"/>
        <xdr:cNvSpPr txBox="1"/>
      </xdr:nvSpPr>
      <xdr:spPr>
        <a:xfrm>
          <a:off x="15233727" y="673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98254</xdr:rowOff>
    </xdr:from>
    <xdr:to>
      <xdr:col>21</xdr:col>
      <xdr:colOff>212725</xdr:colOff>
      <xdr:row>39</xdr:row>
      <xdr:rowOff>28404</xdr:rowOff>
    </xdr:to>
    <xdr:sp macro="" textlink="">
      <xdr:nvSpPr>
        <xdr:cNvPr id="507" name="円/楕円 506"/>
        <xdr:cNvSpPr/>
      </xdr:nvSpPr>
      <xdr:spPr>
        <a:xfrm>
          <a:off x="14541500" y="66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44931</xdr:rowOff>
    </xdr:from>
    <xdr:ext cx="469744" cy="259045"/>
    <xdr:sp macro="" textlink="">
      <xdr:nvSpPr>
        <xdr:cNvPr id="508" name="テキスト ボックス 507"/>
        <xdr:cNvSpPr txBox="1"/>
      </xdr:nvSpPr>
      <xdr:spPr>
        <a:xfrm>
          <a:off x="14357427" y="6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138868</xdr:rowOff>
    </xdr:from>
    <xdr:to>
      <xdr:col>20</xdr:col>
      <xdr:colOff>9525</xdr:colOff>
      <xdr:row>39</xdr:row>
      <xdr:rowOff>69018</xdr:rowOff>
    </xdr:to>
    <xdr:sp macro="" textlink="">
      <xdr:nvSpPr>
        <xdr:cNvPr id="509" name="円/楕円 508"/>
        <xdr:cNvSpPr/>
      </xdr:nvSpPr>
      <xdr:spPr>
        <a:xfrm>
          <a:off x="13652500" y="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60145</xdr:rowOff>
    </xdr:from>
    <xdr:ext cx="469744" cy="259045"/>
    <xdr:sp macro="" textlink="">
      <xdr:nvSpPr>
        <xdr:cNvPr id="510" name="テキスト ボックス 509"/>
        <xdr:cNvSpPr txBox="1"/>
      </xdr:nvSpPr>
      <xdr:spPr>
        <a:xfrm>
          <a:off x="13468427" y="67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149003</xdr:rowOff>
    </xdr:from>
    <xdr:to>
      <xdr:col>18</xdr:col>
      <xdr:colOff>492125</xdr:colOff>
      <xdr:row>39</xdr:row>
      <xdr:rowOff>79153</xdr:rowOff>
    </xdr:to>
    <xdr:sp macro="" textlink="">
      <xdr:nvSpPr>
        <xdr:cNvPr id="511" name="円/楕円 510"/>
        <xdr:cNvSpPr/>
      </xdr:nvSpPr>
      <xdr:spPr>
        <a:xfrm>
          <a:off x="12763500" y="66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70280</xdr:rowOff>
    </xdr:from>
    <xdr:ext cx="378565" cy="259045"/>
    <xdr:sp macro="" textlink="">
      <xdr:nvSpPr>
        <xdr:cNvPr id="512" name="テキスト ボックス 511"/>
        <xdr:cNvSpPr txBox="1"/>
      </xdr:nvSpPr>
      <xdr:spPr>
        <a:xfrm>
          <a:off x="12625017" y="675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133604</xdr:rowOff>
    </xdr:from>
    <xdr:to>
      <xdr:col>23</xdr:col>
      <xdr:colOff>517525</xdr:colOff>
      <xdr:row>77</xdr:row>
      <xdr:rowOff>113221</xdr:rowOff>
    </xdr:to>
    <xdr:cxnSp macro="">
      <xdr:nvCxnSpPr>
        <xdr:cNvPr id="587" name="直線コネクタ 586"/>
        <xdr:cNvCxnSpPr/>
      </xdr:nvCxnSpPr>
      <xdr:spPr>
        <a:xfrm>
          <a:off x="15481300" y="12992354"/>
          <a:ext cx="838200" cy="3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121302</xdr:rowOff>
    </xdr:from>
    <xdr:ext cx="534377" cy="259045"/>
    <xdr:sp macro="" textlink="">
      <xdr:nvSpPr>
        <xdr:cNvPr id="588" name="公債費平均値テキスト"/>
        <xdr:cNvSpPr txBox="1"/>
      </xdr:nvSpPr>
      <xdr:spPr>
        <a:xfrm>
          <a:off x="16370300" y="12808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108763</xdr:rowOff>
    </xdr:from>
    <xdr:to>
      <xdr:col>22</xdr:col>
      <xdr:colOff>365125</xdr:colOff>
      <xdr:row>75</xdr:row>
      <xdr:rowOff>133604</xdr:rowOff>
    </xdr:to>
    <xdr:cxnSp macro="">
      <xdr:nvCxnSpPr>
        <xdr:cNvPr id="590" name="直線コネクタ 589"/>
        <xdr:cNvCxnSpPr/>
      </xdr:nvCxnSpPr>
      <xdr:spPr>
        <a:xfrm>
          <a:off x="14592300" y="12967513"/>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21671</xdr:rowOff>
    </xdr:from>
    <xdr:ext cx="534377" cy="259045"/>
    <xdr:sp macro="" textlink="">
      <xdr:nvSpPr>
        <xdr:cNvPr id="592" name="テキスト ボックス 591"/>
        <xdr:cNvSpPr txBox="1"/>
      </xdr:nvSpPr>
      <xdr:spPr>
        <a:xfrm>
          <a:off x="152014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108763</xdr:rowOff>
    </xdr:from>
    <xdr:to>
      <xdr:col>21</xdr:col>
      <xdr:colOff>161925</xdr:colOff>
      <xdr:row>75</xdr:row>
      <xdr:rowOff>154826</xdr:rowOff>
    </xdr:to>
    <xdr:cxnSp macro="">
      <xdr:nvCxnSpPr>
        <xdr:cNvPr id="593" name="直線コネクタ 592"/>
        <xdr:cNvCxnSpPr/>
      </xdr:nvCxnSpPr>
      <xdr:spPr>
        <a:xfrm flipV="1">
          <a:off x="13703300" y="12967513"/>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595" name="テキスト ボックス 594"/>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154826</xdr:rowOff>
    </xdr:from>
    <xdr:to>
      <xdr:col>19</xdr:col>
      <xdr:colOff>644525</xdr:colOff>
      <xdr:row>76</xdr:row>
      <xdr:rowOff>100648</xdr:rowOff>
    </xdr:to>
    <xdr:cxnSp macro="">
      <xdr:nvCxnSpPr>
        <xdr:cNvPr id="596" name="直線コネクタ 595"/>
        <xdr:cNvCxnSpPr/>
      </xdr:nvCxnSpPr>
      <xdr:spPr>
        <a:xfrm flipV="1">
          <a:off x="12814300" y="13013576"/>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43172</xdr:rowOff>
    </xdr:from>
    <xdr:ext cx="534377" cy="259045"/>
    <xdr:sp macro="" textlink="">
      <xdr:nvSpPr>
        <xdr:cNvPr id="598" name="テキスト ボックス 597"/>
        <xdr:cNvSpPr txBox="1"/>
      </xdr:nvSpPr>
      <xdr:spPr>
        <a:xfrm>
          <a:off x="13436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9377</xdr:rowOff>
    </xdr:from>
    <xdr:ext cx="534377" cy="259045"/>
    <xdr:sp macro="" textlink="">
      <xdr:nvSpPr>
        <xdr:cNvPr id="600" name="テキスト ボックス 599"/>
        <xdr:cNvSpPr txBox="1"/>
      </xdr:nvSpPr>
      <xdr:spPr>
        <a:xfrm>
          <a:off x="12547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62421</xdr:rowOff>
    </xdr:from>
    <xdr:to>
      <xdr:col>23</xdr:col>
      <xdr:colOff>568325</xdr:colOff>
      <xdr:row>77</xdr:row>
      <xdr:rowOff>164021</xdr:rowOff>
    </xdr:to>
    <xdr:sp macro="" textlink="">
      <xdr:nvSpPr>
        <xdr:cNvPr id="606" name="円/楕円 605"/>
        <xdr:cNvSpPr/>
      </xdr:nvSpPr>
      <xdr:spPr>
        <a:xfrm>
          <a:off x="16268700" y="132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40848</xdr:rowOff>
    </xdr:from>
    <xdr:ext cx="534377" cy="259045"/>
    <xdr:sp macro="" textlink="">
      <xdr:nvSpPr>
        <xdr:cNvPr id="607" name="公債費該当値テキスト"/>
        <xdr:cNvSpPr txBox="1"/>
      </xdr:nvSpPr>
      <xdr:spPr>
        <a:xfrm>
          <a:off x="16370300" y="132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82804</xdr:rowOff>
    </xdr:from>
    <xdr:to>
      <xdr:col>22</xdr:col>
      <xdr:colOff>415925</xdr:colOff>
      <xdr:row>76</xdr:row>
      <xdr:rowOff>12954</xdr:rowOff>
    </xdr:to>
    <xdr:sp macro="" textlink="">
      <xdr:nvSpPr>
        <xdr:cNvPr id="608" name="円/楕円 607"/>
        <xdr:cNvSpPr/>
      </xdr:nvSpPr>
      <xdr:spPr>
        <a:xfrm>
          <a:off x="15430500" y="12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4081</xdr:rowOff>
    </xdr:from>
    <xdr:ext cx="534377" cy="259045"/>
    <xdr:sp macro="" textlink="">
      <xdr:nvSpPr>
        <xdr:cNvPr id="609" name="テキスト ボックス 608"/>
        <xdr:cNvSpPr txBox="1"/>
      </xdr:nvSpPr>
      <xdr:spPr>
        <a:xfrm>
          <a:off x="15201411" y="130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57963</xdr:rowOff>
    </xdr:from>
    <xdr:to>
      <xdr:col>21</xdr:col>
      <xdr:colOff>212725</xdr:colOff>
      <xdr:row>75</xdr:row>
      <xdr:rowOff>159562</xdr:rowOff>
    </xdr:to>
    <xdr:sp macro="" textlink="">
      <xdr:nvSpPr>
        <xdr:cNvPr id="610" name="円/楕円 609"/>
        <xdr:cNvSpPr/>
      </xdr:nvSpPr>
      <xdr:spPr>
        <a:xfrm>
          <a:off x="14541500" y="12916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4640</xdr:rowOff>
    </xdr:from>
    <xdr:ext cx="534377" cy="259045"/>
    <xdr:sp macro="" textlink="">
      <xdr:nvSpPr>
        <xdr:cNvPr id="611" name="テキスト ボックス 610"/>
        <xdr:cNvSpPr txBox="1"/>
      </xdr:nvSpPr>
      <xdr:spPr>
        <a:xfrm>
          <a:off x="14325111" y="126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104025</xdr:rowOff>
    </xdr:from>
    <xdr:to>
      <xdr:col>20</xdr:col>
      <xdr:colOff>9525</xdr:colOff>
      <xdr:row>76</xdr:row>
      <xdr:rowOff>34175</xdr:rowOff>
    </xdr:to>
    <xdr:sp macro="" textlink="">
      <xdr:nvSpPr>
        <xdr:cNvPr id="612" name="円/楕円 611"/>
        <xdr:cNvSpPr/>
      </xdr:nvSpPr>
      <xdr:spPr>
        <a:xfrm>
          <a:off x="13652500" y="12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50702</xdr:rowOff>
    </xdr:from>
    <xdr:ext cx="534377" cy="259045"/>
    <xdr:sp macro="" textlink="">
      <xdr:nvSpPr>
        <xdr:cNvPr id="613" name="テキスト ボックス 612"/>
        <xdr:cNvSpPr txBox="1"/>
      </xdr:nvSpPr>
      <xdr:spPr>
        <a:xfrm>
          <a:off x="13436111" y="127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49848</xdr:rowOff>
    </xdr:from>
    <xdr:to>
      <xdr:col>18</xdr:col>
      <xdr:colOff>492125</xdr:colOff>
      <xdr:row>76</xdr:row>
      <xdr:rowOff>151448</xdr:rowOff>
    </xdr:to>
    <xdr:sp macro="" textlink="">
      <xdr:nvSpPr>
        <xdr:cNvPr id="614" name="円/楕円 613"/>
        <xdr:cNvSpPr/>
      </xdr:nvSpPr>
      <xdr:spPr>
        <a:xfrm>
          <a:off x="12763500" y="130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167974</xdr:rowOff>
    </xdr:from>
    <xdr:ext cx="534377" cy="259045"/>
    <xdr:sp macro="" textlink="">
      <xdr:nvSpPr>
        <xdr:cNvPr id="615" name="テキスト ボックス 614"/>
        <xdr:cNvSpPr txBox="1"/>
      </xdr:nvSpPr>
      <xdr:spPr>
        <a:xfrm>
          <a:off x="12547111" y="128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124265</xdr:rowOff>
    </xdr:from>
    <xdr:to>
      <xdr:col>23</xdr:col>
      <xdr:colOff>517525</xdr:colOff>
      <xdr:row>98</xdr:row>
      <xdr:rowOff>126926</xdr:rowOff>
    </xdr:to>
    <xdr:cxnSp macro="">
      <xdr:nvCxnSpPr>
        <xdr:cNvPr id="640" name="直線コネクタ 639"/>
        <xdr:cNvCxnSpPr/>
      </xdr:nvCxnSpPr>
      <xdr:spPr>
        <a:xfrm flipV="1">
          <a:off x="15481300" y="16926365"/>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126926</xdr:rowOff>
    </xdr:from>
    <xdr:to>
      <xdr:col>22</xdr:col>
      <xdr:colOff>365125</xdr:colOff>
      <xdr:row>98</xdr:row>
      <xdr:rowOff>128764</xdr:rowOff>
    </xdr:to>
    <xdr:cxnSp macro="">
      <xdr:nvCxnSpPr>
        <xdr:cNvPr id="643" name="直線コネクタ 642"/>
        <xdr:cNvCxnSpPr/>
      </xdr:nvCxnSpPr>
      <xdr:spPr>
        <a:xfrm flipV="1">
          <a:off x="14592300" y="16929026"/>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94173</xdr:rowOff>
    </xdr:from>
    <xdr:to>
      <xdr:col>21</xdr:col>
      <xdr:colOff>161925</xdr:colOff>
      <xdr:row>98</xdr:row>
      <xdr:rowOff>128764</xdr:rowOff>
    </xdr:to>
    <xdr:cxnSp macro="">
      <xdr:nvCxnSpPr>
        <xdr:cNvPr id="646" name="直線コネクタ 645"/>
        <xdr:cNvCxnSpPr/>
      </xdr:nvCxnSpPr>
      <xdr:spPr>
        <a:xfrm>
          <a:off x="13703300" y="16896273"/>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160100</xdr:rowOff>
    </xdr:from>
    <xdr:ext cx="534377" cy="259045"/>
    <xdr:sp macro="" textlink="">
      <xdr:nvSpPr>
        <xdr:cNvPr id="648" name="テキスト ボックス 647"/>
        <xdr:cNvSpPr txBox="1"/>
      </xdr:nvSpPr>
      <xdr:spPr>
        <a:xfrm>
          <a:off x="14325111" y="1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94173</xdr:rowOff>
    </xdr:from>
    <xdr:to>
      <xdr:col>19</xdr:col>
      <xdr:colOff>644525</xdr:colOff>
      <xdr:row>98</xdr:row>
      <xdr:rowOff>99366</xdr:rowOff>
    </xdr:to>
    <xdr:cxnSp macro="">
      <xdr:nvCxnSpPr>
        <xdr:cNvPr id="649" name="直線コネクタ 648"/>
        <xdr:cNvCxnSpPr/>
      </xdr:nvCxnSpPr>
      <xdr:spPr>
        <a:xfrm flipV="1">
          <a:off x="12814300" y="1689627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156574</xdr:rowOff>
    </xdr:from>
    <xdr:ext cx="534377" cy="259045"/>
    <xdr:sp macro="" textlink="">
      <xdr:nvSpPr>
        <xdr:cNvPr id="651" name="テキスト ボックス 650"/>
        <xdr:cNvSpPr txBox="1"/>
      </xdr:nvSpPr>
      <xdr:spPr>
        <a:xfrm>
          <a:off x="13436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73465</xdr:rowOff>
    </xdr:from>
    <xdr:to>
      <xdr:col>23</xdr:col>
      <xdr:colOff>568325</xdr:colOff>
      <xdr:row>99</xdr:row>
      <xdr:rowOff>3615</xdr:rowOff>
    </xdr:to>
    <xdr:sp macro="" textlink="">
      <xdr:nvSpPr>
        <xdr:cNvPr id="659" name="円/楕円 658"/>
        <xdr:cNvSpPr/>
      </xdr:nvSpPr>
      <xdr:spPr>
        <a:xfrm>
          <a:off x="16268700" y="168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18494</xdr:rowOff>
    </xdr:from>
    <xdr:ext cx="469744" cy="259045"/>
    <xdr:sp macro="" textlink="">
      <xdr:nvSpPr>
        <xdr:cNvPr id="660" name="積立金該当値テキスト"/>
        <xdr:cNvSpPr txBox="1"/>
      </xdr:nvSpPr>
      <xdr:spPr>
        <a:xfrm>
          <a:off x="16370300" y="1682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76126</xdr:rowOff>
    </xdr:from>
    <xdr:to>
      <xdr:col>22</xdr:col>
      <xdr:colOff>415925</xdr:colOff>
      <xdr:row>99</xdr:row>
      <xdr:rowOff>6276</xdr:rowOff>
    </xdr:to>
    <xdr:sp macro="" textlink="">
      <xdr:nvSpPr>
        <xdr:cNvPr id="661" name="円/楕円 660"/>
        <xdr:cNvSpPr/>
      </xdr:nvSpPr>
      <xdr:spPr>
        <a:xfrm>
          <a:off x="15430500" y="168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168853</xdr:rowOff>
    </xdr:from>
    <xdr:ext cx="469744" cy="259045"/>
    <xdr:sp macro="" textlink="">
      <xdr:nvSpPr>
        <xdr:cNvPr id="662" name="テキスト ボックス 661"/>
        <xdr:cNvSpPr txBox="1"/>
      </xdr:nvSpPr>
      <xdr:spPr>
        <a:xfrm>
          <a:off x="15233727" y="169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77964</xdr:rowOff>
    </xdr:from>
    <xdr:to>
      <xdr:col>21</xdr:col>
      <xdr:colOff>212725</xdr:colOff>
      <xdr:row>99</xdr:row>
      <xdr:rowOff>8114</xdr:rowOff>
    </xdr:to>
    <xdr:sp macro="" textlink="">
      <xdr:nvSpPr>
        <xdr:cNvPr id="663" name="円/楕円 662"/>
        <xdr:cNvSpPr/>
      </xdr:nvSpPr>
      <xdr:spPr>
        <a:xfrm>
          <a:off x="14541500" y="168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170691</xdr:rowOff>
    </xdr:from>
    <xdr:ext cx="469744" cy="259045"/>
    <xdr:sp macro="" textlink="">
      <xdr:nvSpPr>
        <xdr:cNvPr id="664" name="テキスト ボックス 663"/>
        <xdr:cNvSpPr txBox="1"/>
      </xdr:nvSpPr>
      <xdr:spPr>
        <a:xfrm>
          <a:off x="14357427" y="169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43373</xdr:rowOff>
    </xdr:from>
    <xdr:to>
      <xdr:col>20</xdr:col>
      <xdr:colOff>9525</xdr:colOff>
      <xdr:row>98</xdr:row>
      <xdr:rowOff>144973</xdr:rowOff>
    </xdr:to>
    <xdr:sp macro="" textlink="">
      <xdr:nvSpPr>
        <xdr:cNvPr id="665" name="円/楕円 664"/>
        <xdr:cNvSpPr/>
      </xdr:nvSpPr>
      <xdr:spPr>
        <a:xfrm>
          <a:off x="13652500" y="168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136100</xdr:rowOff>
    </xdr:from>
    <xdr:ext cx="469744" cy="259045"/>
    <xdr:sp macro="" textlink="">
      <xdr:nvSpPr>
        <xdr:cNvPr id="666" name="テキスト ボックス 665"/>
        <xdr:cNvSpPr txBox="1"/>
      </xdr:nvSpPr>
      <xdr:spPr>
        <a:xfrm>
          <a:off x="13468427" y="1693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48566</xdr:rowOff>
    </xdr:from>
    <xdr:to>
      <xdr:col>18</xdr:col>
      <xdr:colOff>492125</xdr:colOff>
      <xdr:row>98</xdr:row>
      <xdr:rowOff>150166</xdr:rowOff>
    </xdr:to>
    <xdr:sp macro="" textlink="">
      <xdr:nvSpPr>
        <xdr:cNvPr id="667" name="円/楕円 666"/>
        <xdr:cNvSpPr/>
      </xdr:nvSpPr>
      <xdr:spPr>
        <a:xfrm>
          <a:off x="12763500" y="168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141293</xdr:rowOff>
    </xdr:from>
    <xdr:ext cx="469744" cy="259045"/>
    <xdr:sp macro="" textlink="">
      <xdr:nvSpPr>
        <xdr:cNvPr id="668" name="テキスト ボックス 667"/>
        <xdr:cNvSpPr txBox="1"/>
      </xdr:nvSpPr>
      <xdr:spPr>
        <a:xfrm>
          <a:off x="12579427" y="169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2" name="テキスト ボックス 68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4" name="テキスト ボックス 68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0" name="直線コネクタ 689"/>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3"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4" name="直線コネクタ 693"/>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83820</xdr:rowOff>
    </xdr:from>
    <xdr:to>
      <xdr:col>32</xdr:col>
      <xdr:colOff>187325</xdr:colOff>
      <xdr:row>37</xdr:row>
      <xdr:rowOff>19050</xdr:rowOff>
    </xdr:to>
    <xdr:cxnSp macro="">
      <xdr:nvCxnSpPr>
        <xdr:cNvPr id="695" name="直線コネクタ 694"/>
        <xdr:cNvCxnSpPr/>
      </xdr:nvCxnSpPr>
      <xdr:spPr>
        <a:xfrm>
          <a:off x="21323300" y="6256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6"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7" name="フローチャート : 判断 696"/>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83820</xdr:rowOff>
    </xdr:from>
    <xdr:to>
      <xdr:col>31</xdr:col>
      <xdr:colOff>34925</xdr:colOff>
      <xdr:row>37</xdr:row>
      <xdr:rowOff>8890</xdr:rowOff>
    </xdr:to>
    <xdr:cxnSp macro="">
      <xdr:nvCxnSpPr>
        <xdr:cNvPr id="698" name="直線コネクタ 697"/>
        <xdr:cNvCxnSpPr/>
      </xdr:nvCxnSpPr>
      <xdr:spPr>
        <a:xfrm flipV="1">
          <a:off x="20434300" y="62560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699" name="フローチャート : 判断 698"/>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0" name="テキスト ボックス 699"/>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162560</xdr:rowOff>
    </xdr:from>
    <xdr:to>
      <xdr:col>29</xdr:col>
      <xdr:colOff>517525</xdr:colOff>
      <xdr:row>37</xdr:row>
      <xdr:rowOff>8890</xdr:rowOff>
    </xdr:to>
    <xdr:cxnSp macro="">
      <xdr:nvCxnSpPr>
        <xdr:cNvPr id="701" name="直線コネクタ 700"/>
        <xdr:cNvCxnSpPr/>
      </xdr:nvCxnSpPr>
      <xdr:spPr>
        <a:xfrm>
          <a:off x="19545300" y="63347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2" name="フローチャート : 判断 701"/>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3" name="テキスト ボックス 702"/>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26670</xdr:rowOff>
    </xdr:from>
    <xdr:to>
      <xdr:col>28</xdr:col>
      <xdr:colOff>314325</xdr:colOff>
      <xdr:row>36</xdr:row>
      <xdr:rowOff>162560</xdr:rowOff>
    </xdr:to>
    <xdr:cxnSp macro="">
      <xdr:nvCxnSpPr>
        <xdr:cNvPr id="704" name="直線コネクタ 703"/>
        <xdr:cNvCxnSpPr/>
      </xdr:nvCxnSpPr>
      <xdr:spPr>
        <a:xfrm>
          <a:off x="18656300" y="6027420"/>
          <a:ext cx="88900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05" name="フローチャート : 判断 704"/>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95267</xdr:rowOff>
    </xdr:from>
    <xdr:ext cx="378565" cy="259045"/>
    <xdr:sp macro="" textlink="">
      <xdr:nvSpPr>
        <xdr:cNvPr id="706" name="テキスト ボックス 705"/>
        <xdr:cNvSpPr txBox="1"/>
      </xdr:nvSpPr>
      <xdr:spPr>
        <a:xfrm>
          <a:off x="19356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07" name="フローチャート : 判断 706"/>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57167</xdr:rowOff>
    </xdr:from>
    <xdr:ext cx="378565" cy="259045"/>
    <xdr:sp macro="" textlink="">
      <xdr:nvSpPr>
        <xdr:cNvPr id="708" name="テキスト ボックス 707"/>
        <xdr:cNvSpPr txBox="1"/>
      </xdr:nvSpPr>
      <xdr:spPr>
        <a:xfrm>
          <a:off x="18467017" y="5715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139700</xdr:rowOff>
    </xdr:from>
    <xdr:to>
      <xdr:col>32</xdr:col>
      <xdr:colOff>238125</xdr:colOff>
      <xdr:row>37</xdr:row>
      <xdr:rowOff>69850</xdr:rowOff>
    </xdr:to>
    <xdr:sp macro="" textlink="">
      <xdr:nvSpPr>
        <xdr:cNvPr id="714" name="円/楕円 713"/>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118127</xdr:rowOff>
    </xdr:from>
    <xdr:ext cx="378565" cy="259045"/>
    <xdr:sp macro="" textlink="">
      <xdr:nvSpPr>
        <xdr:cNvPr id="715" name="投資及び出資金該当値テキスト"/>
        <xdr:cNvSpPr txBox="1"/>
      </xdr:nvSpPr>
      <xdr:spPr>
        <a:xfrm>
          <a:off x="22212300" y="62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33020</xdr:rowOff>
    </xdr:from>
    <xdr:to>
      <xdr:col>31</xdr:col>
      <xdr:colOff>85725</xdr:colOff>
      <xdr:row>36</xdr:row>
      <xdr:rowOff>134620</xdr:rowOff>
    </xdr:to>
    <xdr:sp macro="" textlink="">
      <xdr:nvSpPr>
        <xdr:cNvPr id="716" name="円/楕円 715"/>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125747</xdr:rowOff>
    </xdr:from>
    <xdr:ext cx="378565" cy="259045"/>
    <xdr:sp macro="" textlink="">
      <xdr:nvSpPr>
        <xdr:cNvPr id="717" name="テキスト ボックス 716"/>
        <xdr:cNvSpPr txBox="1"/>
      </xdr:nvSpPr>
      <xdr:spPr>
        <a:xfrm>
          <a:off x="21121317" y="62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129540</xdr:rowOff>
    </xdr:from>
    <xdr:to>
      <xdr:col>29</xdr:col>
      <xdr:colOff>568325</xdr:colOff>
      <xdr:row>37</xdr:row>
      <xdr:rowOff>59690</xdr:rowOff>
    </xdr:to>
    <xdr:sp macro="" textlink="">
      <xdr:nvSpPr>
        <xdr:cNvPr id="718" name="円/楕円 717"/>
        <xdr:cNvSpPr/>
      </xdr:nvSpPr>
      <xdr:spPr>
        <a:xfrm>
          <a:off x="20383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19" name="テキスト ボックス 718"/>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111760</xdr:rowOff>
    </xdr:from>
    <xdr:to>
      <xdr:col>28</xdr:col>
      <xdr:colOff>365125</xdr:colOff>
      <xdr:row>37</xdr:row>
      <xdr:rowOff>41910</xdr:rowOff>
    </xdr:to>
    <xdr:sp macro="" textlink="">
      <xdr:nvSpPr>
        <xdr:cNvPr id="720" name="円/楕円 719"/>
        <xdr:cNvSpPr/>
      </xdr:nvSpPr>
      <xdr:spPr>
        <a:xfrm>
          <a:off x="1949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33037</xdr:rowOff>
    </xdr:from>
    <xdr:ext cx="378565" cy="259045"/>
    <xdr:sp macro="" textlink="">
      <xdr:nvSpPr>
        <xdr:cNvPr id="721" name="テキスト ボックス 720"/>
        <xdr:cNvSpPr txBox="1"/>
      </xdr:nvSpPr>
      <xdr:spPr>
        <a:xfrm>
          <a:off x="19356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147320</xdr:rowOff>
    </xdr:from>
    <xdr:to>
      <xdr:col>27</xdr:col>
      <xdr:colOff>161925</xdr:colOff>
      <xdr:row>35</xdr:row>
      <xdr:rowOff>77470</xdr:rowOff>
    </xdr:to>
    <xdr:sp macro="" textlink="">
      <xdr:nvSpPr>
        <xdr:cNvPr id="722" name="円/楕円 721"/>
        <xdr:cNvSpPr/>
      </xdr:nvSpPr>
      <xdr:spPr>
        <a:xfrm>
          <a:off x="18605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68597</xdr:rowOff>
    </xdr:from>
    <xdr:ext cx="378565" cy="259045"/>
    <xdr:sp macro="" textlink="">
      <xdr:nvSpPr>
        <xdr:cNvPr id="723" name="テキスト ボックス 722"/>
        <xdr:cNvSpPr txBox="1"/>
      </xdr:nvSpPr>
      <xdr:spPr>
        <a:xfrm>
          <a:off x="18467017" y="6069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96135</xdr:rowOff>
    </xdr:from>
    <xdr:to>
      <xdr:col>32</xdr:col>
      <xdr:colOff>187325</xdr:colOff>
      <xdr:row>52</xdr:row>
      <xdr:rowOff>16223</xdr:rowOff>
    </xdr:to>
    <xdr:cxnSp macro="">
      <xdr:nvCxnSpPr>
        <xdr:cNvPr id="752" name="直線コネクタ 751"/>
        <xdr:cNvCxnSpPr/>
      </xdr:nvCxnSpPr>
      <xdr:spPr>
        <a:xfrm>
          <a:off x="21323300" y="8840085"/>
          <a:ext cx="8382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29445</xdr:rowOff>
    </xdr:from>
    <xdr:ext cx="534377" cy="259045"/>
    <xdr:sp macro="" textlink="">
      <xdr:nvSpPr>
        <xdr:cNvPr id="753" name="貸付金平均値テキスト"/>
        <xdr:cNvSpPr txBox="1"/>
      </xdr:nvSpPr>
      <xdr:spPr>
        <a:xfrm>
          <a:off x="22212300" y="9459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41239</xdr:rowOff>
    </xdr:from>
    <xdr:to>
      <xdr:col>31</xdr:col>
      <xdr:colOff>34925</xdr:colOff>
      <xdr:row>51</xdr:row>
      <xdr:rowOff>96135</xdr:rowOff>
    </xdr:to>
    <xdr:cxnSp macro="">
      <xdr:nvCxnSpPr>
        <xdr:cNvPr id="755" name="直線コネクタ 754"/>
        <xdr:cNvCxnSpPr/>
      </xdr:nvCxnSpPr>
      <xdr:spPr>
        <a:xfrm>
          <a:off x="20434300" y="8785189"/>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62984</xdr:rowOff>
    </xdr:from>
    <xdr:ext cx="534377" cy="259045"/>
    <xdr:sp macro="" textlink="">
      <xdr:nvSpPr>
        <xdr:cNvPr id="757" name="テキスト ボックス 756"/>
        <xdr:cNvSpPr txBox="1"/>
      </xdr:nvSpPr>
      <xdr:spPr>
        <a:xfrm>
          <a:off x="210434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125919</xdr:rowOff>
    </xdr:from>
    <xdr:to>
      <xdr:col>29</xdr:col>
      <xdr:colOff>517525</xdr:colOff>
      <xdr:row>51</xdr:row>
      <xdr:rowOff>41239</xdr:rowOff>
    </xdr:to>
    <xdr:cxnSp macro="">
      <xdr:nvCxnSpPr>
        <xdr:cNvPr id="758" name="直線コネクタ 757"/>
        <xdr:cNvCxnSpPr/>
      </xdr:nvCxnSpPr>
      <xdr:spPr>
        <a:xfrm>
          <a:off x="19545300" y="8698419"/>
          <a:ext cx="889000" cy="8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60828</xdr:rowOff>
    </xdr:from>
    <xdr:ext cx="534377" cy="259045"/>
    <xdr:sp macro="" textlink="">
      <xdr:nvSpPr>
        <xdr:cNvPr id="760" name="テキスト ボックス 759"/>
        <xdr:cNvSpPr txBox="1"/>
      </xdr:nvSpPr>
      <xdr:spPr>
        <a:xfrm>
          <a:off x="20167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125919</xdr:rowOff>
    </xdr:from>
    <xdr:to>
      <xdr:col>28</xdr:col>
      <xdr:colOff>314325</xdr:colOff>
      <xdr:row>51</xdr:row>
      <xdr:rowOff>99009</xdr:rowOff>
    </xdr:to>
    <xdr:cxnSp macro="">
      <xdr:nvCxnSpPr>
        <xdr:cNvPr id="761" name="直線コネクタ 760"/>
        <xdr:cNvCxnSpPr/>
      </xdr:nvCxnSpPr>
      <xdr:spPr>
        <a:xfrm flipV="1">
          <a:off x="18656300" y="8698419"/>
          <a:ext cx="889000" cy="1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2" name="フローチャート : 判断 761"/>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137017</xdr:rowOff>
    </xdr:from>
    <xdr:ext cx="534377" cy="259045"/>
    <xdr:sp macro="" textlink="">
      <xdr:nvSpPr>
        <xdr:cNvPr id="763" name="テキスト ボックス 762"/>
        <xdr:cNvSpPr txBox="1"/>
      </xdr:nvSpPr>
      <xdr:spPr>
        <a:xfrm>
          <a:off x="19278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4" name="フローチャート : 判断 763"/>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46883</xdr:rowOff>
    </xdr:from>
    <xdr:ext cx="534377" cy="259045"/>
    <xdr:sp macro="" textlink="">
      <xdr:nvSpPr>
        <xdr:cNvPr id="765" name="テキスト ボックス 764"/>
        <xdr:cNvSpPr txBox="1"/>
      </xdr:nvSpPr>
      <xdr:spPr>
        <a:xfrm>
          <a:off x="18389111" y="93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136873</xdr:rowOff>
    </xdr:from>
    <xdr:to>
      <xdr:col>32</xdr:col>
      <xdr:colOff>238125</xdr:colOff>
      <xdr:row>52</xdr:row>
      <xdr:rowOff>67023</xdr:rowOff>
    </xdr:to>
    <xdr:sp macro="" textlink="">
      <xdr:nvSpPr>
        <xdr:cNvPr id="771" name="円/楕円 770"/>
        <xdr:cNvSpPr/>
      </xdr:nvSpPr>
      <xdr:spPr>
        <a:xfrm>
          <a:off x="22110700" y="88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159750</xdr:rowOff>
    </xdr:from>
    <xdr:ext cx="534377" cy="259045"/>
    <xdr:sp macro="" textlink="">
      <xdr:nvSpPr>
        <xdr:cNvPr id="772" name="貸付金該当値テキスト"/>
        <xdr:cNvSpPr txBox="1"/>
      </xdr:nvSpPr>
      <xdr:spPr>
        <a:xfrm>
          <a:off x="22212300" y="87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45335</xdr:rowOff>
    </xdr:from>
    <xdr:to>
      <xdr:col>31</xdr:col>
      <xdr:colOff>85725</xdr:colOff>
      <xdr:row>51</xdr:row>
      <xdr:rowOff>146935</xdr:rowOff>
    </xdr:to>
    <xdr:sp macro="" textlink="">
      <xdr:nvSpPr>
        <xdr:cNvPr id="773" name="円/楕円 772"/>
        <xdr:cNvSpPr/>
      </xdr:nvSpPr>
      <xdr:spPr>
        <a:xfrm>
          <a:off x="21272500" y="8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49</xdr:row>
      <xdr:rowOff>163462</xdr:rowOff>
    </xdr:from>
    <xdr:ext cx="534377" cy="259045"/>
    <xdr:sp macro="" textlink="">
      <xdr:nvSpPr>
        <xdr:cNvPr id="774" name="テキスト ボックス 773"/>
        <xdr:cNvSpPr txBox="1"/>
      </xdr:nvSpPr>
      <xdr:spPr>
        <a:xfrm>
          <a:off x="21043411" y="85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161889</xdr:rowOff>
    </xdr:from>
    <xdr:to>
      <xdr:col>29</xdr:col>
      <xdr:colOff>568325</xdr:colOff>
      <xdr:row>51</xdr:row>
      <xdr:rowOff>92039</xdr:rowOff>
    </xdr:to>
    <xdr:sp macro="" textlink="">
      <xdr:nvSpPr>
        <xdr:cNvPr id="775" name="円/楕円 774"/>
        <xdr:cNvSpPr/>
      </xdr:nvSpPr>
      <xdr:spPr>
        <a:xfrm>
          <a:off x="20383500" y="8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108566</xdr:rowOff>
    </xdr:from>
    <xdr:ext cx="534377" cy="259045"/>
    <xdr:sp macro="" textlink="">
      <xdr:nvSpPr>
        <xdr:cNvPr id="776" name="テキスト ボックス 775"/>
        <xdr:cNvSpPr txBox="1"/>
      </xdr:nvSpPr>
      <xdr:spPr>
        <a:xfrm>
          <a:off x="20167111" y="85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43,765</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75119</xdr:rowOff>
    </xdr:from>
    <xdr:to>
      <xdr:col>28</xdr:col>
      <xdr:colOff>365125</xdr:colOff>
      <xdr:row>51</xdr:row>
      <xdr:rowOff>5269</xdr:rowOff>
    </xdr:to>
    <xdr:sp macro="" textlink="">
      <xdr:nvSpPr>
        <xdr:cNvPr id="777" name="円/楕円 776"/>
        <xdr:cNvSpPr/>
      </xdr:nvSpPr>
      <xdr:spPr>
        <a:xfrm>
          <a:off x="19494500" y="8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21796</xdr:rowOff>
    </xdr:from>
    <xdr:ext cx="534377" cy="259045"/>
    <xdr:sp macro="" textlink="">
      <xdr:nvSpPr>
        <xdr:cNvPr id="778" name="テキスト ボックス 777"/>
        <xdr:cNvSpPr txBox="1"/>
      </xdr:nvSpPr>
      <xdr:spPr>
        <a:xfrm>
          <a:off x="19278111" y="8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48209</xdr:rowOff>
    </xdr:from>
    <xdr:to>
      <xdr:col>27</xdr:col>
      <xdr:colOff>161925</xdr:colOff>
      <xdr:row>51</xdr:row>
      <xdr:rowOff>149809</xdr:rowOff>
    </xdr:to>
    <xdr:sp macro="" textlink="">
      <xdr:nvSpPr>
        <xdr:cNvPr id="779" name="円/楕円 778"/>
        <xdr:cNvSpPr/>
      </xdr:nvSpPr>
      <xdr:spPr>
        <a:xfrm>
          <a:off x="18605500" y="87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166336</xdr:rowOff>
    </xdr:from>
    <xdr:ext cx="534377" cy="259045"/>
    <xdr:sp macro="" textlink="">
      <xdr:nvSpPr>
        <xdr:cNvPr id="780" name="テキスト ボックス 779"/>
        <xdr:cNvSpPr txBox="1"/>
      </xdr:nvSpPr>
      <xdr:spPr>
        <a:xfrm>
          <a:off x="18389111" y="856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37288</xdr:rowOff>
    </xdr:from>
    <xdr:to>
      <xdr:col>32</xdr:col>
      <xdr:colOff>187325</xdr:colOff>
      <xdr:row>77</xdr:row>
      <xdr:rowOff>60376</xdr:rowOff>
    </xdr:to>
    <xdr:cxnSp macro="">
      <xdr:nvCxnSpPr>
        <xdr:cNvPr id="805" name="直線コネクタ 804"/>
        <xdr:cNvCxnSpPr/>
      </xdr:nvCxnSpPr>
      <xdr:spPr>
        <a:xfrm>
          <a:off x="21323300" y="13238938"/>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15799</xdr:rowOff>
    </xdr:from>
    <xdr:to>
      <xdr:col>31</xdr:col>
      <xdr:colOff>34925</xdr:colOff>
      <xdr:row>77</xdr:row>
      <xdr:rowOff>37288</xdr:rowOff>
    </xdr:to>
    <xdr:cxnSp macro="">
      <xdr:nvCxnSpPr>
        <xdr:cNvPr id="808" name="直線コネクタ 807"/>
        <xdr:cNvCxnSpPr/>
      </xdr:nvCxnSpPr>
      <xdr:spPr>
        <a:xfrm>
          <a:off x="20434300" y="1321744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163931</xdr:rowOff>
    </xdr:from>
    <xdr:to>
      <xdr:col>29</xdr:col>
      <xdr:colOff>517525</xdr:colOff>
      <xdr:row>77</xdr:row>
      <xdr:rowOff>15799</xdr:rowOff>
    </xdr:to>
    <xdr:cxnSp macro="">
      <xdr:nvCxnSpPr>
        <xdr:cNvPr id="811" name="直線コネクタ 810"/>
        <xdr:cNvCxnSpPr/>
      </xdr:nvCxnSpPr>
      <xdr:spPr>
        <a:xfrm>
          <a:off x="19545300" y="13194131"/>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163931</xdr:rowOff>
    </xdr:from>
    <xdr:to>
      <xdr:col>28</xdr:col>
      <xdr:colOff>314325</xdr:colOff>
      <xdr:row>76</xdr:row>
      <xdr:rowOff>164846</xdr:rowOff>
    </xdr:to>
    <xdr:cxnSp macro="">
      <xdr:nvCxnSpPr>
        <xdr:cNvPr id="814" name="直線コネクタ 813"/>
        <xdr:cNvCxnSpPr/>
      </xdr:nvCxnSpPr>
      <xdr:spPr>
        <a:xfrm flipV="1">
          <a:off x="18656300" y="131941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9576</xdr:rowOff>
    </xdr:from>
    <xdr:to>
      <xdr:col>32</xdr:col>
      <xdr:colOff>238125</xdr:colOff>
      <xdr:row>77</xdr:row>
      <xdr:rowOff>111176</xdr:rowOff>
    </xdr:to>
    <xdr:sp macro="" textlink="">
      <xdr:nvSpPr>
        <xdr:cNvPr id="824" name="円/楕円 823"/>
        <xdr:cNvSpPr/>
      </xdr:nvSpPr>
      <xdr:spPr>
        <a:xfrm>
          <a:off x="22110700" y="132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159453</xdr:rowOff>
    </xdr:from>
    <xdr:ext cx="469744" cy="259045"/>
    <xdr:sp macro="" textlink="">
      <xdr:nvSpPr>
        <xdr:cNvPr id="825" name="繰出金該当値テキスト"/>
        <xdr:cNvSpPr txBox="1"/>
      </xdr:nvSpPr>
      <xdr:spPr>
        <a:xfrm>
          <a:off x="22212300" y="131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157938</xdr:rowOff>
    </xdr:from>
    <xdr:to>
      <xdr:col>31</xdr:col>
      <xdr:colOff>85725</xdr:colOff>
      <xdr:row>77</xdr:row>
      <xdr:rowOff>88088</xdr:rowOff>
    </xdr:to>
    <xdr:sp macro="" textlink="">
      <xdr:nvSpPr>
        <xdr:cNvPr id="826" name="円/楕円 825"/>
        <xdr:cNvSpPr/>
      </xdr:nvSpPr>
      <xdr:spPr>
        <a:xfrm>
          <a:off x="21272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79215</xdr:rowOff>
    </xdr:from>
    <xdr:ext cx="469744" cy="259045"/>
    <xdr:sp macro="" textlink="">
      <xdr:nvSpPr>
        <xdr:cNvPr id="827" name="テキスト ボックス 826"/>
        <xdr:cNvSpPr txBox="1"/>
      </xdr:nvSpPr>
      <xdr:spPr>
        <a:xfrm>
          <a:off x="21075727"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136449</xdr:rowOff>
    </xdr:from>
    <xdr:to>
      <xdr:col>29</xdr:col>
      <xdr:colOff>568325</xdr:colOff>
      <xdr:row>77</xdr:row>
      <xdr:rowOff>66599</xdr:rowOff>
    </xdr:to>
    <xdr:sp macro="" textlink="">
      <xdr:nvSpPr>
        <xdr:cNvPr id="828" name="円/楕円 827"/>
        <xdr:cNvSpPr/>
      </xdr:nvSpPr>
      <xdr:spPr>
        <a:xfrm>
          <a:off x="20383500" y="131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57726</xdr:rowOff>
    </xdr:from>
    <xdr:ext cx="469744" cy="259045"/>
    <xdr:sp macro="" textlink="">
      <xdr:nvSpPr>
        <xdr:cNvPr id="829" name="テキスト ボックス 828"/>
        <xdr:cNvSpPr txBox="1"/>
      </xdr:nvSpPr>
      <xdr:spPr>
        <a:xfrm>
          <a:off x="20199427" y="132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113131</xdr:rowOff>
    </xdr:from>
    <xdr:to>
      <xdr:col>28</xdr:col>
      <xdr:colOff>365125</xdr:colOff>
      <xdr:row>77</xdr:row>
      <xdr:rowOff>43281</xdr:rowOff>
    </xdr:to>
    <xdr:sp macro="" textlink="">
      <xdr:nvSpPr>
        <xdr:cNvPr id="830" name="円/楕円 829"/>
        <xdr:cNvSpPr/>
      </xdr:nvSpPr>
      <xdr:spPr>
        <a:xfrm>
          <a:off x="19494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34408</xdr:rowOff>
    </xdr:from>
    <xdr:ext cx="469744" cy="259045"/>
    <xdr:sp macro="" textlink="">
      <xdr:nvSpPr>
        <xdr:cNvPr id="831" name="テキスト ボックス 830"/>
        <xdr:cNvSpPr txBox="1"/>
      </xdr:nvSpPr>
      <xdr:spPr>
        <a:xfrm>
          <a:off x="19310427" y="132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114046</xdr:rowOff>
    </xdr:from>
    <xdr:to>
      <xdr:col>27</xdr:col>
      <xdr:colOff>161925</xdr:colOff>
      <xdr:row>77</xdr:row>
      <xdr:rowOff>44196</xdr:rowOff>
    </xdr:to>
    <xdr:sp macro="" textlink="">
      <xdr:nvSpPr>
        <xdr:cNvPr id="832" name="円/楕円 831"/>
        <xdr:cNvSpPr/>
      </xdr:nvSpPr>
      <xdr:spPr>
        <a:xfrm>
          <a:off x="186055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35323</xdr:rowOff>
    </xdr:from>
    <xdr:ext cx="469744" cy="259045"/>
    <xdr:sp macro="" textlink="">
      <xdr:nvSpPr>
        <xdr:cNvPr id="833" name="テキスト ボックス 832"/>
        <xdr:cNvSpPr txBox="1"/>
      </xdr:nvSpPr>
      <xdr:spPr>
        <a:xfrm>
          <a:off x="18421427" y="132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支出額は、法令で定数が定められている教職員や警察官の職員数が多いため、グループ内平均値より大きくなる傾向にあります。こうした中、府独自の給与費プログラムにより、給与構造改革や職員定数の削減（必要な部門には増員）、諸手当等の見直しを実施するなど、人件費総額を適切に管理してきました。</a:t>
          </a:r>
        </a:p>
        <a:p>
          <a:r>
            <a:rPr kumimoji="1" lang="ja-JP" altLang="en-US" sz="1300">
              <a:latin typeface="ＭＳ Ｐゴシック"/>
            </a:rPr>
            <a:t>　貸付金の支出額は、景気の下支えのため、中小企業への積極的な融資支援を行っていることから、グループ内平均や都道府県平均を上回っています。</a:t>
          </a:r>
        </a:p>
        <a:p>
          <a:r>
            <a:rPr kumimoji="1" lang="ja-JP" altLang="en-US" sz="1300">
              <a:latin typeface="ＭＳ Ｐゴシック"/>
            </a:rPr>
            <a:t>　今後とも、「府民満足最大化・京都力結集プラン」に基づき、限られた財源を最大限有効に活用し、持続可能な財政構造を確立するとともに、人材の育成・強化を通じて、より質の高い府民サービスの提供に不可欠な堅固な土台の構築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2,569,410
2,515,005
4,612.19
899,170,238
894,014,038
690,447
542,128,155
2,005,068,594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156845</xdr:rowOff>
    </xdr:from>
    <xdr:to>
      <xdr:col>6</xdr:col>
      <xdr:colOff>511175</xdr:colOff>
      <xdr:row>33</xdr:row>
      <xdr:rowOff>10160</xdr:rowOff>
    </xdr:to>
    <xdr:cxnSp macro="">
      <xdr:nvCxnSpPr>
        <xdr:cNvPr id="61" name="直線コネクタ 60"/>
        <xdr:cNvCxnSpPr/>
      </xdr:nvCxnSpPr>
      <xdr:spPr>
        <a:xfrm flipV="1">
          <a:off x="3797300" y="5643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164465</xdr:rowOff>
    </xdr:from>
    <xdr:to>
      <xdr:col>5</xdr:col>
      <xdr:colOff>358775</xdr:colOff>
      <xdr:row>33</xdr:row>
      <xdr:rowOff>10160</xdr:rowOff>
    </xdr:to>
    <xdr:cxnSp macro="">
      <xdr:nvCxnSpPr>
        <xdr:cNvPr id="64" name="直線コネクタ 63"/>
        <xdr:cNvCxnSpPr/>
      </xdr:nvCxnSpPr>
      <xdr:spPr>
        <a:xfrm>
          <a:off x="2908300" y="565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164465</xdr:rowOff>
    </xdr:from>
    <xdr:to>
      <xdr:col>4</xdr:col>
      <xdr:colOff>155575</xdr:colOff>
      <xdr:row>33</xdr:row>
      <xdr:rowOff>61595</xdr:rowOff>
    </xdr:to>
    <xdr:cxnSp macro="">
      <xdr:nvCxnSpPr>
        <xdr:cNvPr id="67" name="直線コネクタ 66"/>
        <xdr:cNvCxnSpPr/>
      </xdr:nvCxnSpPr>
      <xdr:spPr>
        <a:xfrm flipV="1">
          <a:off x="2019300" y="56508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46355</xdr:rowOff>
    </xdr:from>
    <xdr:to>
      <xdr:col>2</xdr:col>
      <xdr:colOff>638175</xdr:colOff>
      <xdr:row>33</xdr:row>
      <xdr:rowOff>61595</xdr:rowOff>
    </xdr:to>
    <xdr:cxnSp macro="">
      <xdr:nvCxnSpPr>
        <xdr:cNvPr id="70" name="直線コネクタ 69"/>
        <xdr:cNvCxnSpPr/>
      </xdr:nvCxnSpPr>
      <xdr:spPr>
        <a:xfrm>
          <a:off x="1130300" y="5704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78757</xdr:rowOff>
    </xdr:from>
    <xdr:ext cx="378565" cy="259045"/>
    <xdr:sp macro="" textlink="">
      <xdr:nvSpPr>
        <xdr:cNvPr id="72" name="テキスト ボックス 71"/>
        <xdr:cNvSpPr txBox="1"/>
      </xdr:nvSpPr>
      <xdr:spPr>
        <a:xfrm>
          <a:off x="1830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42562</xdr:rowOff>
    </xdr:from>
    <xdr:ext cx="378565" cy="259045"/>
    <xdr:sp macro="" textlink="">
      <xdr:nvSpPr>
        <xdr:cNvPr id="74" name="テキスト ボックス 73"/>
        <xdr:cNvSpPr txBox="1"/>
      </xdr:nvSpPr>
      <xdr:spPr>
        <a:xfrm>
          <a:off x="941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106045</xdr:rowOff>
    </xdr:from>
    <xdr:to>
      <xdr:col>6</xdr:col>
      <xdr:colOff>561975</xdr:colOff>
      <xdr:row>33</xdr:row>
      <xdr:rowOff>36195</xdr:rowOff>
    </xdr:to>
    <xdr:sp macro="" textlink="">
      <xdr:nvSpPr>
        <xdr:cNvPr id="80" name="円/楕円 79"/>
        <xdr:cNvSpPr/>
      </xdr:nvSpPr>
      <xdr:spPr>
        <a:xfrm>
          <a:off x="45847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128922</xdr:rowOff>
    </xdr:from>
    <xdr:ext cx="378565" cy="259045"/>
    <xdr:sp macro="" textlink="">
      <xdr:nvSpPr>
        <xdr:cNvPr id="81" name="議会費該当値テキスト"/>
        <xdr:cNvSpPr txBox="1"/>
      </xdr:nvSpPr>
      <xdr:spPr>
        <a:xfrm>
          <a:off x="4686300" y="544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130810</xdr:rowOff>
    </xdr:from>
    <xdr:to>
      <xdr:col>5</xdr:col>
      <xdr:colOff>409575</xdr:colOff>
      <xdr:row>33</xdr:row>
      <xdr:rowOff>60960</xdr:rowOff>
    </xdr:to>
    <xdr:sp macro="" textlink="">
      <xdr:nvSpPr>
        <xdr:cNvPr id="82" name="円/楕円 81"/>
        <xdr:cNvSpPr/>
      </xdr:nvSpPr>
      <xdr:spPr>
        <a:xfrm>
          <a:off x="3746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77487</xdr:rowOff>
    </xdr:from>
    <xdr:ext cx="378565" cy="259045"/>
    <xdr:sp macro="" textlink="">
      <xdr:nvSpPr>
        <xdr:cNvPr id="83" name="テキスト ボックス 82"/>
        <xdr:cNvSpPr txBox="1"/>
      </xdr:nvSpPr>
      <xdr:spPr>
        <a:xfrm>
          <a:off x="35953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113665</xdr:rowOff>
    </xdr:from>
    <xdr:to>
      <xdr:col>4</xdr:col>
      <xdr:colOff>206375</xdr:colOff>
      <xdr:row>33</xdr:row>
      <xdr:rowOff>43815</xdr:rowOff>
    </xdr:to>
    <xdr:sp macro="" textlink="">
      <xdr:nvSpPr>
        <xdr:cNvPr id="84" name="円/楕円 83"/>
        <xdr:cNvSpPr/>
      </xdr:nvSpPr>
      <xdr:spPr>
        <a:xfrm>
          <a:off x="2857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60342</xdr:rowOff>
    </xdr:from>
    <xdr:ext cx="378565" cy="259045"/>
    <xdr:sp macro="" textlink="">
      <xdr:nvSpPr>
        <xdr:cNvPr id="85" name="テキスト ボックス 84"/>
        <xdr:cNvSpPr txBox="1"/>
      </xdr:nvSpPr>
      <xdr:spPr>
        <a:xfrm>
          <a:off x="2719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10795</xdr:rowOff>
    </xdr:from>
    <xdr:to>
      <xdr:col>3</xdr:col>
      <xdr:colOff>3175</xdr:colOff>
      <xdr:row>33</xdr:row>
      <xdr:rowOff>112395</xdr:rowOff>
    </xdr:to>
    <xdr:sp macro="" textlink="">
      <xdr:nvSpPr>
        <xdr:cNvPr id="86" name="円/楕円 85"/>
        <xdr:cNvSpPr/>
      </xdr:nvSpPr>
      <xdr:spPr>
        <a:xfrm>
          <a:off x="196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128922</xdr:rowOff>
    </xdr:from>
    <xdr:ext cx="378565" cy="259045"/>
    <xdr:sp macro="" textlink="">
      <xdr:nvSpPr>
        <xdr:cNvPr id="87" name="テキスト ボックス 86"/>
        <xdr:cNvSpPr txBox="1"/>
      </xdr:nvSpPr>
      <xdr:spPr>
        <a:xfrm>
          <a:off x="1830017" y="544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167005</xdr:rowOff>
    </xdr:from>
    <xdr:to>
      <xdr:col>1</xdr:col>
      <xdr:colOff>485775</xdr:colOff>
      <xdr:row>33</xdr:row>
      <xdr:rowOff>97155</xdr:rowOff>
    </xdr:to>
    <xdr:sp macro="" textlink="">
      <xdr:nvSpPr>
        <xdr:cNvPr id="88" name="円/楕円 87"/>
        <xdr:cNvSpPr/>
      </xdr:nvSpPr>
      <xdr:spPr>
        <a:xfrm>
          <a:off x="1079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113682</xdr:rowOff>
    </xdr:from>
    <xdr:ext cx="378565" cy="259045"/>
    <xdr:sp macro="" textlink="">
      <xdr:nvSpPr>
        <xdr:cNvPr id="89" name="テキスト ボックス 88"/>
        <xdr:cNvSpPr txBox="1"/>
      </xdr:nvSpPr>
      <xdr:spPr>
        <a:xfrm>
          <a:off x="941017" y="542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20110</xdr:rowOff>
    </xdr:from>
    <xdr:to>
      <xdr:col>6</xdr:col>
      <xdr:colOff>511175</xdr:colOff>
      <xdr:row>58</xdr:row>
      <xdr:rowOff>49337</xdr:rowOff>
    </xdr:to>
    <xdr:cxnSp macro="">
      <xdr:nvCxnSpPr>
        <xdr:cNvPr id="119" name="直線コネクタ 118"/>
        <xdr:cNvCxnSpPr/>
      </xdr:nvCxnSpPr>
      <xdr:spPr>
        <a:xfrm flipV="1">
          <a:off x="3797300" y="9964210"/>
          <a:ext cx="8382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30849</xdr:rowOff>
    </xdr:from>
    <xdr:ext cx="534377" cy="259045"/>
    <xdr:sp macro="" textlink="">
      <xdr:nvSpPr>
        <xdr:cNvPr id="120" name="総務費平均値テキスト"/>
        <xdr:cNvSpPr txBox="1"/>
      </xdr:nvSpPr>
      <xdr:spPr>
        <a:xfrm>
          <a:off x="4686300" y="997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49337</xdr:rowOff>
    </xdr:from>
    <xdr:to>
      <xdr:col>5</xdr:col>
      <xdr:colOff>358775</xdr:colOff>
      <xdr:row>58</xdr:row>
      <xdr:rowOff>65764</xdr:rowOff>
    </xdr:to>
    <xdr:cxnSp macro="">
      <xdr:nvCxnSpPr>
        <xdr:cNvPr id="122" name="直線コネクタ 121"/>
        <xdr:cNvCxnSpPr/>
      </xdr:nvCxnSpPr>
      <xdr:spPr>
        <a:xfrm flipV="1">
          <a:off x="2908300" y="9993437"/>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96588</xdr:rowOff>
    </xdr:from>
    <xdr:ext cx="534377" cy="259045"/>
    <xdr:sp macro="" textlink="">
      <xdr:nvSpPr>
        <xdr:cNvPr id="124" name="テキスト ボックス 123"/>
        <xdr:cNvSpPr txBox="1"/>
      </xdr:nvSpPr>
      <xdr:spPr>
        <a:xfrm>
          <a:off x="35174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158021</xdr:rowOff>
    </xdr:from>
    <xdr:to>
      <xdr:col>4</xdr:col>
      <xdr:colOff>155575</xdr:colOff>
      <xdr:row>58</xdr:row>
      <xdr:rowOff>65764</xdr:rowOff>
    </xdr:to>
    <xdr:cxnSp macro="">
      <xdr:nvCxnSpPr>
        <xdr:cNvPr id="125" name="直線コネクタ 124"/>
        <xdr:cNvCxnSpPr/>
      </xdr:nvCxnSpPr>
      <xdr:spPr>
        <a:xfrm>
          <a:off x="2019300" y="9930671"/>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77182</xdr:rowOff>
    </xdr:from>
    <xdr:ext cx="534377" cy="259045"/>
    <xdr:sp macro="" textlink="">
      <xdr:nvSpPr>
        <xdr:cNvPr id="127" name="テキスト ボックス 126"/>
        <xdr:cNvSpPr txBox="1"/>
      </xdr:nvSpPr>
      <xdr:spPr>
        <a:xfrm>
          <a:off x="2641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158021</xdr:rowOff>
    </xdr:from>
    <xdr:to>
      <xdr:col>2</xdr:col>
      <xdr:colOff>638175</xdr:colOff>
      <xdr:row>58</xdr:row>
      <xdr:rowOff>113966</xdr:rowOff>
    </xdr:to>
    <xdr:cxnSp macro="">
      <xdr:nvCxnSpPr>
        <xdr:cNvPr id="128" name="直線コネクタ 127"/>
        <xdr:cNvCxnSpPr/>
      </xdr:nvCxnSpPr>
      <xdr:spPr>
        <a:xfrm flipV="1">
          <a:off x="1130300" y="9930671"/>
          <a:ext cx="8890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140760</xdr:rowOff>
    </xdr:from>
    <xdr:to>
      <xdr:col>6</xdr:col>
      <xdr:colOff>561975</xdr:colOff>
      <xdr:row>58</xdr:row>
      <xdr:rowOff>70910</xdr:rowOff>
    </xdr:to>
    <xdr:sp macro="" textlink="">
      <xdr:nvSpPr>
        <xdr:cNvPr id="138" name="円/楕円 137"/>
        <xdr:cNvSpPr/>
      </xdr:nvSpPr>
      <xdr:spPr>
        <a:xfrm>
          <a:off x="4584700" y="99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163637</xdr:rowOff>
    </xdr:from>
    <xdr:ext cx="534377" cy="259045"/>
    <xdr:sp macro="" textlink="">
      <xdr:nvSpPr>
        <xdr:cNvPr id="139" name="総務費該当値テキスト"/>
        <xdr:cNvSpPr txBox="1"/>
      </xdr:nvSpPr>
      <xdr:spPr>
        <a:xfrm>
          <a:off x="4686300" y="97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169987</xdr:rowOff>
    </xdr:from>
    <xdr:to>
      <xdr:col>5</xdr:col>
      <xdr:colOff>409575</xdr:colOff>
      <xdr:row>58</xdr:row>
      <xdr:rowOff>100137</xdr:rowOff>
    </xdr:to>
    <xdr:sp macro="" textlink="">
      <xdr:nvSpPr>
        <xdr:cNvPr id="140" name="円/楕円 139"/>
        <xdr:cNvSpPr/>
      </xdr:nvSpPr>
      <xdr:spPr>
        <a:xfrm>
          <a:off x="3746500" y="99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116664</xdr:rowOff>
    </xdr:from>
    <xdr:ext cx="534377" cy="259045"/>
    <xdr:sp macro="" textlink="">
      <xdr:nvSpPr>
        <xdr:cNvPr id="141" name="テキスト ボックス 140"/>
        <xdr:cNvSpPr txBox="1"/>
      </xdr:nvSpPr>
      <xdr:spPr>
        <a:xfrm>
          <a:off x="3517411" y="97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14964</xdr:rowOff>
    </xdr:from>
    <xdr:to>
      <xdr:col>4</xdr:col>
      <xdr:colOff>206375</xdr:colOff>
      <xdr:row>58</xdr:row>
      <xdr:rowOff>116564</xdr:rowOff>
    </xdr:to>
    <xdr:sp macro="" textlink="">
      <xdr:nvSpPr>
        <xdr:cNvPr id="142" name="円/楕円 141"/>
        <xdr:cNvSpPr/>
      </xdr:nvSpPr>
      <xdr:spPr>
        <a:xfrm>
          <a:off x="2857500" y="9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107691</xdr:rowOff>
    </xdr:from>
    <xdr:ext cx="534377" cy="259045"/>
    <xdr:sp macro="" textlink="">
      <xdr:nvSpPr>
        <xdr:cNvPr id="143" name="テキスト ボックス 142"/>
        <xdr:cNvSpPr txBox="1"/>
      </xdr:nvSpPr>
      <xdr:spPr>
        <a:xfrm>
          <a:off x="2641111" y="10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107221</xdr:rowOff>
    </xdr:from>
    <xdr:to>
      <xdr:col>3</xdr:col>
      <xdr:colOff>3175</xdr:colOff>
      <xdr:row>58</xdr:row>
      <xdr:rowOff>37371</xdr:rowOff>
    </xdr:to>
    <xdr:sp macro="" textlink="">
      <xdr:nvSpPr>
        <xdr:cNvPr id="144" name="円/楕円 143"/>
        <xdr:cNvSpPr/>
      </xdr:nvSpPr>
      <xdr:spPr>
        <a:xfrm>
          <a:off x="1968500" y="9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53898</xdr:rowOff>
    </xdr:from>
    <xdr:ext cx="534377" cy="259045"/>
    <xdr:sp macro="" textlink="">
      <xdr:nvSpPr>
        <xdr:cNvPr id="145" name="テキスト ボックス 144"/>
        <xdr:cNvSpPr txBox="1"/>
      </xdr:nvSpPr>
      <xdr:spPr>
        <a:xfrm>
          <a:off x="1752111" y="96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63166</xdr:rowOff>
    </xdr:from>
    <xdr:to>
      <xdr:col>1</xdr:col>
      <xdr:colOff>485775</xdr:colOff>
      <xdr:row>58</xdr:row>
      <xdr:rowOff>164766</xdr:rowOff>
    </xdr:to>
    <xdr:sp macro="" textlink="">
      <xdr:nvSpPr>
        <xdr:cNvPr id="146" name="円/楕円 145"/>
        <xdr:cNvSpPr/>
      </xdr:nvSpPr>
      <xdr:spPr>
        <a:xfrm>
          <a:off x="1079500" y="100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155893</xdr:rowOff>
    </xdr:from>
    <xdr:ext cx="534377" cy="259045"/>
    <xdr:sp macro="" textlink="">
      <xdr:nvSpPr>
        <xdr:cNvPr id="147" name="テキスト ボックス 146"/>
        <xdr:cNvSpPr txBox="1"/>
      </xdr:nvSpPr>
      <xdr:spPr>
        <a:xfrm>
          <a:off x="863111" y="100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64877</xdr:rowOff>
    </xdr:from>
    <xdr:to>
      <xdr:col>6</xdr:col>
      <xdr:colOff>511175</xdr:colOff>
      <xdr:row>78</xdr:row>
      <xdr:rowOff>70388</xdr:rowOff>
    </xdr:to>
    <xdr:cxnSp macro="">
      <xdr:nvCxnSpPr>
        <xdr:cNvPr id="176" name="直線コネクタ 175"/>
        <xdr:cNvCxnSpPr/>
      </xdr:nvCxnSpPr>
      <xdr:spPr>
        <a:xfrm flipV="1">
          <a:off x="3797300" y="13437977"/>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166986</xdr:rowOff>
    </xdr:from>
    <xdr:ext cx="534377" cy="259045"/>
    <xdr:sp macro="" textlink="">
      <xdr:nvSpPr>
        <xdr:cNvPr id="177" name="民生費平均値テキスト"/>
        <xdr:cNvSpPr txBox="1"/>
      </xdr:nvSpPr>
      <xdr:spPr>
        <a:xfrm>
          <a:off x="4686300" y="13368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70388</xdr:rowOff>
    </xdr:from>
    <xdr:to>
      <xdr:col>5</xdr:col>
      <xdr:colOff>358775</xdr:colOff>
      <xdr:row>78</xdr:row>
      <xdr:rowOff>80761</xdr:rowOff>
    </xdr:to>
    <xdr:cxnSp macro="">
      <xdr:nvCxnSpPr>
        <xdr:cNvPr id="179" name="直線コネクタ 178"/>
        <xdr:cNvCxnSpPr/>
      </xdr:nvCxnSpPr>
      <xdr:spPr>
        <a:xfrm flipV="1">
          <a:off x="2908300" y="13443488"/>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118530</xdr:rowOff>
    </xdr:from>
    <xdr:ext cx="534377" cy="259045"/>
    <xdr:sp macro="" textlink="">
      <xdr:nvSpPr>
        <xdr:cNvPr id="181" name="テキスト ボックス 180"/>
        <xdr:cNvSpPr txBox="1"/>
      </xdr:nvSpPr>
      <xdr:spPr>
        <a:xfrm>
          <a:off x="35174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80761</xdr:rowOff>
    </xdr:from>
    <xdr:to>
      <xdr:col>4</xdr:col>
      <xdr:colOff>155575</xdr:colOff>
      <xdr:row>78</xdr:row>
      <xdr:rowOff>90385</xdr:rowOff>
    </xdr:to>
    <xdr:cxnSp macro="">
      <xdr:nvCxnSpPr>
        <xdr:cNvPr id="182" name="直線コネクタ 181"/>
        <xdr:cNvCxnSpPr/>
      </xdr:nvCxnSpPr>
      <xdr:spPr>
        <a:xfrm flipV="1">
          <a:off x="2019300" y="13453861"/>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150972</xdr:rowOff>
    </xdr:from>
    <xdr:ext cx="534377" cy="259045"/>
    <xdr:sp macro="" textlink="">
      <xdr:nvSpPr>
        <xdr:cNvPr id="184" name="テキスト ボックス 183"/>
        <xdr:cNvSpPr txBox="1"/>
      </xdr:nvSpPr>
      <xdr:spPr>
        <a:xfrm>
          <a:off x="2641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71155</xdr:rowOff>
    </xdr:from>
    <xdr:to>
      <xdr:col>2</xdr:col>
      <xdr:colOff>638175</xdr:colOff>
      <xdr:row>78</xdr:row>
      <xdr:rowOff>90385</xdr:rowOff>
    </xdr:to>
    <xdr:cxnSp macro="">
      <xdr:nvCxnSpPr>
        <xdr:cNvPr id="185" name="直線コネクタ 184"/>
        <xdr:cNvCxnSpPr/>
      </xdr:nvCxnSpPr>
      <xdr:spPr>
        <a:xfrm>
          <a:off x="1130300" y="13444255"/>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152429</xdr:rowOff>
    </xdr:from>
    <xdr:ext cx="534377" cy="259045"/>
    <xdr:sp macro="" textlink="">
      <xdr:nvSpPr>
        <xdr:cNvPr id="187" name="テキスト ボックス 186"/>
        <xdr:cNvSpPr txBox="1"/>
      </xdr:nvSpPr>
      <xdr:spPr>
        <a:xfrm>
          <a:off x="1752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147324</xdr:rowOff>
    </xdr:from>
    <xdr:ext cx="534377" cy="259045"/>
    <xdr:sp macro="" textlink="">
      <xdr:nvSpPr>
        <xdr:cNvPr id="189" name="テキスト ボックス 188"/>
        <xdr:cNvSpPr txBox="1"/>
      </xdr:nvSpPr>
      <xdr:spPr>
        <a:xfrm>
          <a:off x="863111" y="135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14077</xdr:rowOff>
    </xdr:from>
    <xdr:to>
      <xdr:col>6</xdr:col>
      <xdr:colOff>561975</xdr:colOff>
      <xdr:row>78</xdr:row>
      <xdr:rowOff>115677</xdr:rowOff>
    </xdr:to>
    <xdr:sp macro="" textlink="">
      <xdr:nvSpPr>
        <xdr:cNvPr id="195" name="円/楕円 194"/>
        <xdr:cNvSpPr/>
      </xdr:nvSpPr>
      <xdr:spPr>
        <a:xfrm>
          <a:off x="4584700" y="133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144904</xdr:rowOff>
    </xdr:from>
    <xdr:ext cx="534377" cy="259045"/>
    <xdr:sp macro="" textlink="">
      <xdr:nvSpPr>
        <xdr:cNvPr id="196" name="民生費該当値テキスト"/>
        <xdr:cNvSpPr txBox="1"/>
      </xdr:nvSpPr>
      <xdr:spPr>
        <a:xfrm>
          <a:off x="4686300" y="131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19588</xdr:rowOff>
    </xdr:from>
    <xdr:to>
      <xdr:col>5</xdr:col>
      <xdr:colOff>409575</xdr:colOff>
      <xdr:row>78</xdr:row>
      <xdr:rowOff>121188</xdr:rowOff>
    </xdr:to>
    <xdr:sp macro="" textlink="">
      <xdr:nvSpPr>
        <xdr:cNvPr id="197" name="円/楕円 196"/>
        <xdr:cNvSpPr/>
      </xdr:nvSpPr>
      <xdr:spPr>
        <a:xfrm>
          <a:off x="3746500" y="13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137715</xdr:rowOff>
    </xdr:from>
    <xdr:ext cx="534377" cy="259045"/>
    <xdr:sp macro="" textlink="">
      <xdr:nvSpPr>
        <xdr:cNvPr id="198" name="テキスト ボックス 197"/>
        <xdr:cNvSpPr txBox="1"/>
      </xdr:nvSpPr>
      <xdr:spPr>
        <a:xfrm>
          <a:off x="3517411" y="131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29961</xdr:rowOff>
    </xdr:from>
    <xdr:to>
      <xdr:col>4</xdr:col>
      <xdr:colOff>206375</xdr:colOff>
      <xdr:row>78</xdr:row>
      <xdr:rowOff>131561</xdr:rowOff>
    </xdr:to>
    <xdr:sp macro="" textlink="">
      <xdr:nvSpPr>
        <xdr:cNvPr id="199" name="円/楕円 198"/>
        <xdr:cNvSpPr/>
      </xdr:nvSpPr>
      <xdr:spPr>
        <a:xfrm>
          <a:off x="2857500" y="134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148088</xdr:rowOff>
    </xdr:from>
    <xdr:ext cx="534377" cy="259045"/>
    <xdr:sp macro="" textlink="">
      <xdr:nvSpPr>
        <xdr:cNvPr id="200" name="テキスト ボックス 199"/>
        <xdr:cNvSpPr txBox="1"/>
      </xdr:nvSpPr>
      <xdr:spPr>
        <a:xfrm>
          <a:off x="2641111" y="131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39585</xdr:rowOff>
    </xdr:from>
    <xdr:to>
      <xdr:col>3</xdr:col>
      <xdr:colOff>3175</xdr:colOff>
      <xdr:row>78</xdr:row>
      <xdr:rowOff>141185</xdr:rowOff>
    </xdr:to>
    <xdr:sp macro="" textlink="">
      <xdr:nvSpPr>
        <xdr:cNvPr id="201" name="円/楕円 200"/>
        <xdr:cNvSpPr/>
      </xdr:nvSpPr>
      <xdr:spPr>
        <a:xfrm>
          <a:off x="1968500" y="134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157712</xdr:rowOff>
    </xdr:from>
    <xdr:ext cx="534377" cy="259045"/>
    <xdr:sp macro="" textlink="">
      <xdr:nvSpPr>
        <xdr:cNvPr id="202" name="テキスト ボックス 201"/>
        <xdr:cNvSpPr txBox="1"/>
      </xdr:nvSpPr>
      <xdr:spPr>
        <a:xfrm>
          <a:off x="1752111" y="131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20355</xdr:rowOff>
    </xdr:from>
    <xdr:to>
      <xdr:col>1</xdr:col>
      <xdr:colOff>485775</xdr:colOff>
      <xdr:row>78</xdr:row>
      <xdr:rowOff>121955</xdr:rowOff>
    </xdr:to>
    <xdr:sp macro="" textlink="">
      <xdr:nvSpPr>
        <xdr:cNvPr id="203" name="円/楕円 202"/>
        <xdr:cNvSpPr/>
      </xdr:nvSpPr>
      <xdr:spPr>
        <a:xfrm>
          <a:off x="1079500" y="133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138482</xdr:rowOff>
    </xdr:from>
    <xdr:ext cx="534377" cy="259045"/>
    <xdr:sp macro="" textlink="">
      <xdr:nvSpPr>
        <xdr:cNvPr id="204" name="テキスト ボックス 203"/>
        <xdr:cNvSpPr txBox="1"/>
      </xdr:nvSpPr>
      <xdr:spPr>
        <a:xfrm>
          <a:off x="863111" y="131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56536</xdr:rowOff>
    </xdr:from>
    <xdr:to>
      <xdr:col>6</xdr:col>
      <xdr:colOff>511175</xdr:colOff>
      <xdr:row>96</xdr:row>
      <xdr:rowOff>62112</xdr:rowOff>
    </xdr:to>
    <xdr:cxnSp macro="">
      <xdr:nvCxnSpPr>
        <xdr:cNvPr id="229" name="直線コネクタ 228"/>
        <xdr:cNvCxnSpPr/>
      </xdr:nvCxnSpPr>
      <xdr:spPr>
        <a:xfrm>
          <a:off x="3797300" y="16515736"/>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142273</xdr:rowOff>
    </xdr:from>
    <xdr:ext cx="534377" cy="259045"/>
    <xdr:sp macro="" textlink="">
      <xdr:nvSpPr>
        <xdr:cNvPr id="230" name="衛生費平均値テキスト"/>
        <xdr:cNvSpPr txBox="1"/>
      </xdr:nvSpPr>
      <xdr:spPr>
        <a:xfrm>
          <a:off x="4686300" y="1625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56536</xdr:rowOff>
    </xdr:from>
    <xdr:to>
      <xdr:col>5</xdr:col>
      <xdr:colOff>358775</xdr:colOff>
      <xdr:row>96</xdr:row>
      <xdr:rowOff>69520</xdr:rowOff>
    </xdr:to>
    <xdr:cxnSp macro="">
      <xdr:nvCxnSpPr>
        <xdr:cNvPr id="232" name="直線コネクタ 231"/>
        <xdr:cNvCxnSpPr/>
      </xdr:nvCxnSpPr>
      <xdr:spPr>
        <a:xfrm flipV="1">
          <a:off x="2908300" y="1651573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54368</xdr:rowOff>
    </xdr:from>
    <xdr:ext cx="534377" cy="259045"/>
    <xdr:sp macro="" textlink="">
      <xdr:nvSpPr>
        <xdr:cNvPr id="234" name="テキスト ボックス 233"/>
        <xdr:cNvSpPr txBox="1"/>
      </xdr:nvSpPr>
      <xdr:spPr>
        <a:xfrm>
          <a:off x="35174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67828</xdr:rowOff>
    </xdr:from>
    <xdr:to>
      <xdr:col>4</xdr:col>
      <xdr:colOff>155575</xdr:colOff>
      <xdr:row>96</xdr:row>
      <xdr:rowOff>69520</xdr:rowOff>
    </xdr:to>
    <xdr:cxnSp macro="">
      <xdr:nvCxnSpPr>
        <xdr:cNvPr id="235" name="直線コネクタ 234"/>
        <xdr:cNvCxnSpPr/>
      </xdr:nvCxnSpPr>
      <xdr:spPr>
        <a:xfrm>
          <a:off x="2019300" y="1652702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128801</xdr:rowOff>
    </xdr:from>
    <xdr:ext cx="469744" cy="259045"/>
    <xdr:sp macro="" textlink="">
      <xdr:nvSpPr>
        <xdr:cNvPr id="237" name="テキスト ボックス 236"/>
        <xdr:cNvSpPr txBox="1"/>
      </xdr:nvSpPr>
      <xdr:spPr>
        <a:xfrm>
          <a:off x="2673427"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50088</xdr:rowOff>
    </xdr:from>
    <xdr:to>
      <xdr:col>2</xdr:col>
      <xdr:colOff>638175</xdr:colOff>
      <xdr:row>96</xdr:row>
      <xdr:rowOff>67828</xdr:rowOff>
    </xdr:to>
    <xdr:cxnSp macro="">
      <xdr:nvCxnSpPr>
        <xdr:cNvPr id="238" name="直線コネクタ 237"/>
        <xdr:cNvCxnSpPr/>
      </xdr:nvCxnSpPr>
      <xdr:spPr>
        <a:xfrm>
          <a:off x="1130300" y="1650928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107814</xdr:rowOff>
    </xdr:from>
    <xdr:ext cx="469744" cy="259045"/>
    <xdr:sp macro="" textlink="">
      <xdr:nvSpPr>
        <xdr:cNvPr id="240" name="テキスト ボックス 239"/>
        <xdr:cNvSpPr txBox="1"/>
      </xdr:nvSpPr>
      <xdr:spPr>
        <a:xfrm>
          <a:off x="1784427" y="1622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105529</xdr:rowOff>
    </xdr:from>
    <xdr:ext cx="469744" cy="259045"/>
    <xdr:sp macro="" textlink="">
      <xdr:nvSpPr>
        <xdr:cNvPr id="242" name="テキスト ボックス 241"/>
        <xdr:cNvSpPr txBox="1"/>
      </xdr:nvSpPr>
      <xdr:spPr>
        <a:xfrm>
          <a:off x="895427" y="162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11312</xdr:rowOff>
    </xdr:from>
    <xdr:to>
      <xdr:col>6</xdr:col>
      <xdr:colOff>561975</xdr:colOff>
      <xdr:row>96</xdr:row>
      <xdr:rowOff>112912</xdr:rowOff>
    </xdr:to>
    <xdr:sp macro="" textlink="">
      <xdr:nvSpPr>
        <xdr:cNvPr id="248" name="円/楕円 247"/>
        <xdr:cNvSpPr/>
      </xdr:nvSpPr>
      <xdr:spPr>
        <a:xfrm>
          <a:off x="4584700" y="164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161189</xdr:rowOff>
    </xdr:from>
    <xdr:ext cx="469744" cy="259045"/>
    <xdr:sp macro="" textlink="">
      <xdr:nvSpPr>
        <xdr:cNvPr id="249" name="衛生費該当値テキスト"/>
        <xdr:cNvSpPr txBox="1"/>
      </xdr:nvSpPr>
      <xdr:spPr>
        <a:xfrm>
          <a:off x="4686300" y="1644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5736</xdr:rowOff>
    </xdr:from>
    <xdr:to>
      <xdr:col>5</xdr:col>
      <xdr:colOff>409575</xdr:colOff>
      <xdr:row>96</xdr:row>
      <xdr:rowOff>107336</xdr:rowOff>
    </xdr:to>
    <xdr:sp macro="" textlink="">
      <xdr:nvSpPr>
        <xdr:cNvPr id="250" name="円/楕円 249"/>
        <xdr:cNvSpPr/>
      </xdr:nvSpPr>
      <xdr:spPr>
        <a:xfrm>
          <a:off x="3746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98463</xdr:rowOff>
    </xdr:from>
    <xdr:ext cx="469744" cy="259045"/>
    <xdr:sp macro="" textlink="">
      <xdr:nvSpPr>
        <xdr:cNvPr id="251" name="テキスト ボックス 250"/>
        <xdr:cNvSpPr txBox="1"/>
      </xdr:nvSpPr>
      <xdr:spPr>
        <a:xfrm>
          <a:off x="3549727" y="165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18720</xdr:rowOff>
    </xdr:from>
    <xdr:to>
      <xdr:col>4</xdr:col>
      <xdr:colOff>206375</xdr:colOff>
      <xdr:row>96</xdr:row>
      <xdr:rowOff>120320</xdr:rowOff>
    </xdr:to>
    <xdr:sp macro="" textlink="">
      <xdr:nvSpPr>
        <xdr:cNvPr id="252" name="円/楕円 251"/>
        <xdr:cNvSpPr/>
      </xdr:nvSpPr>
      <xdr:spPr>
        <a:xfrm>
          <a:off x="2857500" y="164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111447</xdr:rowOff>
    </xdr:from>
    <xdr:ext cx="469744" cy="259045"/>
    <xdr:sp macro="" textlink="">
      <xdr:nvSpPr>
        <xdr:cNvPr id="253" name="テキスト ボックス 252"/>
        <xdr:cNvSpPr txBox="1"/>
      </xdr:nvSpPr>
      <xdr:spPr>
        <a:xfrm>
          <a:off x="2673427" y="165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17028</xdr:rowOff>
    </xdr:from>
    <xdr:to>
      <xdr:col>3</xdr:col>
      <xdr:colOff>3175</xdr:colOff>
      <xdr:row>96</xdr:row>
      <xdr:rowOff>118628</xdr:rowOff>
    </xdr:to>
    <xdr:sp macro="" textlink="">
      <xdr:nvSpPr>
        <xdr:cNvPr id="254" name="円/楕円 253"/>
        <xdr:cNvSpPr/>
      </xdr:nvSpPr>
      <xdr:spPr>
        <a:xfrm>
          <a:off x="1968500" y="1647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109755</xdr:rowOff>
    </xdr:from>
    <xdr:ext cx="469744" cy="259045"/>
    <xdr:sp macro="" textlink="">
      <xdr:nvSpPr>
        <xdr:cNvPr id="255" name="テキスト ボックス 254"/>
        <xdr:cNvSpPr txBox="1"/>
      </xdr:nvSpPr>
      <xdr:spPr>
        <a:xfrm>
          <a:off x="1784427" y="1656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170738</xdr:rowOff>
    </xdr:from>
    <xdr:to>
      <xdr:col>1</xdr:col>
      <xdr:colOff>485775</xdr:colOff>
      <xdr:row>96</xdr:row>
      <xdr:rowOff>100888</xdr:rowOff>
    </xdr:to>
    <xdr:sp macro="" textlink="">
      <xdr:nvSpPr>
        <xdr:cNvPr id="256" name="円/楕円 255"/>
        <xdr:cNvSpPr/>
      </xdr:nvSpPr>
      <xdr:spPr>
        <a:xfrm>
          <a:off x="1079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92015</xdr:rowOff>
    </xdr:from>
    <xdr:ext cx="469744" cy="259045"/>
    <xdr:sp macro="" textlink="">
      <xdr:nvSpPr>
        <xdr:cNvPr id="257" name="テキスト ボックス 256"/>
        <xdr:cNvSpPr txBox="1"/>
      </xdr:nvSpPr>
      <xdr:spPr>
        <a:xfrm>
          <a:off x="895427" y="165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125222</xdr:rowOff>
    </xdr:from>
    <xdr:to>
      <xdr:col>15</xdr:col>
      <xdr:colOff>180975</xdr:colOff>
      <xdr:row>37</xdr:row>
      <xdr:rowOff>92266</xdr:rowOff>
    </xdr:to>
    <xdr:cxnSp macro="">
      <xdr:nvCxnSpPr>
        <xdr:cNvPr id="284" name="直線コネクタ 283"/>
        <xdr:cNvCxnSpPr/>
      </xdr:nvCxnSpPr>
      <xdr:spPr>
        <a:xfrm>
          <a:off x="9639300" y="6297422"/>
          <a:ext cx="838200" cy="1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88473</xdr:rowOff>
    </xdr:from>
    <xdr:ext cx="469744" cy="259045"/>
    <xdr:sp macro="" textlink="">
      <xdr:nvSpPr>
        <xdr:cNvPr id="285" name="労働費平均値テキスト"/>
        <xdr:cNvSpPr txBox="1"/>
      </xdr:nvSpPr>
      <xdr:spPr>
        <a:xfrm>
          <a:off x="10528300" y="6432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114745</xdr:rowOff>
    </xdr:from>
    <xdr:to>
      <xdr:col>14</xdr:col>
      <xdr:colOff>28575</xdr:colOff>
      <xdr:row>36</xdr:row>
      <xdr:rowOff>125222</xdr:rowOff>
    </xdr:to>
    <xdr:cxnSp macro="">
      <xdr:nvCxnSpPr>
        <xdr:cNvPr id="287" name="直線コネクタ 286"/>
        <xdr:cNvCxnSpPr/>
      </xdr:nvCxnSpPr>
      <xdr:spPr>
        <a:xfrm>
          <a:off x="8750300" y="6115495"/>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32656</xdr:rowOff>
    </xdr:from>
    <xdr:ext cx="469744" cy="259045"/>
    <xdr:sp macro="" textlink="">
      <xdr:nvSpPr>
        <xdr:cNvPr id="289" name="テキスト ボックス 288"/>
        <xdr:cNvSpPr txBox="1"/>
      </xdr:nvSpPr>
      <xdr:spPr>
        <a:xfrm>
          <a:off x="9391727"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21590</xdr:rowOff>
    </xdr:from>
    <xdr:to>
      <xdr:col>12</xdr:col>
      <xdr:colOff>511175</xdr:colOff>
      <xdr:row>35</xdr:row>
      <xdr:rowOff>114745</xdr:rowOff>
    </xdr:to>
    <xdr:cxnSp macro="">
      <xdr:nvCxnSpPr>
        <xdr:cNvPr id="290" name="直線コネクタ 289"/>
        <xdr:cNvCxnSpPr/>
      </xdr:nvCxnSpPr>
      <xdr:spPr>
        <a:xfrm>
          <a:off x="7861300" y="5850890"/>
          <a:ext cx="889000" cy="2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29608</xdr:rowOff>
    </xdr:from>
    <xdr:ext cx="469744" cy="259045"/>
    <xdr:sp macro="" textlink="">
      <xdr:nvSpPr>
        <xdr:cNvPr id="292" name="テキスト ボックス 291"/>
        <xdr:cNvSpPr txBox="1"/>
      </xdr:nvSpPr>
      <xdr:spPr>
        <a:xfrm>
          <a:off x="8515427"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117983</xdr:rowOff>
    </xdr:from>
    <xdr:to>
      <xdr:col>11</xdr:col>
      <xdr:colOff>307975</xdr:colOff>
      <xdr:row>34</xdr:row>
      <xdr:rowOff>21590</xdr:rowOff>
    </xdr:to>
    <xdr:cxnSp macro="">
      <xdr:nvCxnSpPr>
        <xdr:cNvPr id="293" name="直線コネクタ 292"/>
        <xdr:cNvCxnSpPr/>
      </xdr:nvCxnSpPr>
      <xdr:spPr>
        <a:xfrm>
          <a:off x="6972300" y="5775833"/>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1986</xdr:rowOff>
    </xdr:from>
    <xdr:ext cx="469744" cy="259045"/>
    <xdr:sp macro="" textlink="">
      <xdr:nvSpPr>
        <xdr:cNvPr id="295" name="テキスト ボックス 294"/>
        <xdr:cNvSpPr txBox="1"/>
      </xdr:nvSpPr>
      <xdr:spPr>
        <a:xfrm>
          <a:off x="7626427" y="617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166197</xdr:rowOff>
    </xdr:from>
    <xdr:ext cx="469744" cy="259045"/>
    <xdr:sp macro="" textlink="">
      <xdr:nvSpPr>
        <xdr:cNvPr id="297" name="テキスト ボックス 296"/>
        <xdr:cNvSpPr txBox="1"/>
      </xdr:nvSpPr>
      <xdr:spPr>
        <a:xfrm>
          <a:off x="6737427" y="599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41466</xdr:rowOff>
    </xdr:from>
    <xdr:to>
      <xdr:col>15</xdr:col>
      <xdr:colOff>231775</xdr:colOff>
      <xdr:row>37</xdr:row>
      <xdr:rowOff>143066</xdr:rowOff>
    </xdr:to>
    <xdr:sp macro="" textlink="">
      <xdr:nvSpPr>
        <xdr:cNvPr id="303" name="円/楕円 302"/>
        <xdr:cNvSpPr/>
      </xdr:nvSpPr>
      <xdr:spPr>
        <a:xfrm>
          <a:off x="104267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64343</xdr:rowOff>
    </xdr:from>
    <xdr:ext cx="469744" cy="259045"/>
    <xdr:sp macro="" textlink="">
      <xdr:nvSpPr>
        <xdr:cNvPr id="304" name="労働費該当値テキスト"/>
        <xdr:cNvSpPr txBox="1"/>
      </xdr:nvSpPr>
      <xdr:spPr>
        <a:xfrm>
          <a:off x="10528300" y="62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74422</xdr:rowOff>
    </xdr:from>
    <xdr:to>
      <xdr:col>14</xdr:col>
      <xdr:colOff>79375</xdr:colOff>
      <xdr:row>37</xdr:row>
      <xdr:rowOff>4572</xdr:rowOff>
    </xdr:to>
    <xdr:sp macro="" textlink="">
      <xdr:nvSpPr>
        <xdr:cNvPr id="305" name="円/楕円 304"/>
        <xdr:cNvSpPr/>
      </xdr:nvSpPr>
      <xdr:spPr>
        <a:xfrm>
          <a:off x="9588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21099</xdr:rowOff>
    </xdr:from>
    <xdr:ext cx="469744" cy="259045"/>
    <xdr:sp macro="" textlink="">
      <xdr:nvSpPr>
        <xdr:cNvPr id="306" name="テキスト ボックス 305"/>
        <xdr:cNvSpPr txBox="1"/>
      </xdr:nvSpPr>
      <xdr:spPr>
        <a:xfrm>
          <a:off x="9391727" y="602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63945</xdr:rowOff>
    </xdr:from>
    <xdr:to>
      <xdr:col>12</xdr:col>
      <xdr:colOff>561975</xdr:colOff>
      <xdr:row>35</xdr:row>
      <xdr:rowOff>165545</xdr:rowOff>
    </xdr:to>
    <xdr:sp macro="" textlink="">
      <xdr:nvSpPr>
        <xdr:cNvPr id="307" name="円/楕円 306"/>
        <xdr:cNvSpPr/>
      </xdr:nvSpPr>
      <xdr:spPr>
        <a:xfrm>
          <a:off x="8699500" y="60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10622</xdr:rowOff>
    </xdr:from>
    <xdr:ext cx="469744" cy="259045"/>
    <xdr:sp macro="" textlink="">
      <xdr:nvSpPr>
        <xdr:cNvPr id="308" name="テキスト ボックス 307"/>
        <xdr:cNvSpPr txBox="1"/>
      </xdr:nvSpPr>
      <xdr:spPr>
        <a:xfrm>
          <a:off x="8515427" y="58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142240</xdr:rowOff>
    </xdr:from>
    <xdr:to>
      <xdr:col>11</xdr:col>
      <xdr:colOff>358775</xdr:colOff>
      <xdr:row>34</xdr:row>
      <xdr:rowOff>72390</xdr:rowOff>
    </xdr:to>
    <xdr:sp macro="" textlink="">
      <xdr:nvSpPr>
        <xdr:cNvPr id="309" name="円/楕円 308"/>
        <xdr:cNvSpPr/>
      </xdr:nvSpPr>
      <xdr:spPr>
        <a:xfrm>
          <a:off x="7810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88917</xdr:rowOff>
    </xdr:from>
    <xdr:ext cx="469744" cy="259045"/>
    <xdr:sp macro="" textlink="">
      <xdr:nvSpPr>
        <xdr:cNvPr id="310" name="テキスト ボックス 309"/>
        <xdr:cNvSpPr txBox="1"/>
      </xdr:nvSpPr>
      <xdr:spPr>
        <a:xfrm>
          <a:off x="7626427" y="557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67183</xdr:rowOff>
    </xdr:from>
    <xdr:to>
      <xdr:col>10</xdr:col>
      <xdr:colOff>155575</xdr:colOff>
      <xdr:row>33</xdr:row>
      <xdr:rowOff>168783</xdr:rowOff>
    </xdr:to>
    <xdr:sp macro="" textlink="">
      <xdr:nvSpPr>
        <xdr:cNvPr id="311" name="円/楕円 310"/>
        <xdr:cNvSpPr/>
      </xdr:nvSpPr>
      <xdr:spPr>
        <a:xfrm>
          <a:off x="6921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13860</xdr:rowOff>
    </xdr:from>
    <xdr:ext cx="469744" cy="259045"/>
    <xdr:sp macro="" textlink="">
      <xdr:nvSpPr>
        <xdr:cNvPr id="312" name="テキスト ボックス 311"/>
        <xdr:cNvSpPr txBox="1"/>
      </xdr:nvSpPr>
      <xdr:spPr>
        <a:xfrm>
          <a:off x="6737427" y="55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128522</xdr:rowOff>
    </xdr:from>
    <xdr:to>
      <xdr:col>15</xdr:col>
      <xdr:colOff>180975</xdr:colOff>
      <xdr:row>57</xdr:row>
      <xdr:rowOff>136042</xdr:rowOff>
    </xdr:to>
    <xdr:cxnSp macro="">
      <xdr:nvCxnSpPr>
        <xdr:cNvPr id="337" name="直線コネクタ 336"/>
        <xdr:cNvCxnSpPr/>
      </xdr:nvCxnSpPr>
      <xdr:spPr>
        <a:xfrm flipV="1">
          <a:off x="9639300" y="9901172"/>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18485</xdr:rowOff>
    </xdr:from>
    <xdr:ext cx="534377" cy="259045"/>
    <xdr:sp macro="" textlink="">
      <xdr:nvSpPr>
        <xdr:cNvPr id="338" name="農林水産業費平均値テキスト"/>
        <xdr:cNvSpPr txBox="1"/>
      </xdr:nvSpPr>
      <xdr:spPr>
        <a:xfrm>
          <a:off x="10528300" y="961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128636</xdr:rowOff>
    </xdr:from>
    <xdr:to>
      <xdr:col>14</xdr:col>
      <xdr:colOff>28575</xdr:colOff>
      <xdr:row>57</xdr:row>
      <xdr:rowOff>136042</xdr:rowOff>
    </xdr:to>
    <xdr:cxnSp macro="">
      <xdr:nvCxnSpPr>
        <xdr:cNvPr id="340" name="直線コネクタ 339"/>
        <xdr:cNvCxnSpPr/>
      </xdr:nvCxnSpPr>
      <xdr:spPr>
        <a:xfrm>
          <a:off x="8750300" y="9729836"/>
          <a:ext cx="889000" cy="1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103471</xdr:rowOff>
    </xdr:from>
    <xdr:ext cx="534377" cy="259045"/>
    <xdr:sp macro="" textlink="">
      <xdr:nvSpPr>
        <xdr:cNvPr id="342" name="テキスト ボックス 341"/>
        <xdr:cNvSpPr txBox="1"/>
      </xdr:nvSpPr>
      <xdr:spPr>
        <a:xfrm>
          <a:off x="93594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128636</xdr:rowOff>
    </xdr:from>
    <xdr:to>
      <xdr:col>12</xdr:col>
      <xdr:colOff>511175</xdr:colOff>
      <xdr:row>57</xdr:row>
      <xdr:rowOff>109456</xdr:rowOff>
    </xdr:to>
    <xdr:cxnSp macro="">
      <xdr:nvCxnSpPr>
        <xdr:cNvPr id="343" name="直線コネクタ 342"/>
        <xdr:cNvCxnSpPr/>
      </xdr:nvCxnSpPr>
      <xdr:spPr>
        <a:xfrm flipV="1">
          <a:off x="7861300" y="9729836"/>
          <a:ext cx="889000" cy="15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5" name="テキスト ボックス 344"/>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109456</xdr:rowOff>
    </xdr:from>
    <xdr:to>
      <xdr:col>11</xdr:col>
      <xdr:colOff>307975</xdr:colOff>
      <xdr:row>57</xdr:row>
      <xdr:rowOff>112337</xdr:rowOff>
    </xdr:to>
    <xdr:cxnSp macro="">
      <xdr:nvCxnSpPr>
        <xdr:cNvPr id="346" name="直線コネクタ 345"/>
        <xdr:cNvCxnSpPr/>
      </xdr:nvCxnSpPr>
      <xdr:spPr>
        <a:xfrm flipV="1">
          <a:off x="6972300" y="988210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128434</xdr:rowOff>
    </xdr:from>
    <xdr:ext cx="534377" cy="259045"/>
    <xdr:sp macro="" textlink="">
      <xdr:nvSpPr>
        <xdr:cNvPr id="348" name="テキスト ボックス 347"/>
        <xdr:cNvSpPr txBox="1"/>
      </xdr:nvSpPr>
      <xdr:spPr>
        <a:xfrm>
          <a:off x="7594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149511</xdr:rowOff>
    </xdr:from>
    <xdr:ext cx="534377" cy="259045"/>
    <xdr:sp macro="" textlink="">
      <xdr:nvSpPr>
        <xdr:cNvPr id="350" name="テキスト ボックス 349"/>
        <xdr:cNvSpPr txBox="1"/>
      </xdr:nvSpPr>
      <xdr:spPr>
        <a:xfrm>
          <a:off x="6705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77722</xdr:rowOff>
    </xdr:from>
    <xdr:to>
      <xdr:col>15</xdr:col>
      <xdr:colOff>231775</xdr:colOff>
      <xdr:row>58</xdr:row>
      <xdr:rowOff>7872</xdr:rowOff>
    </xdr:to>
    <xdr:sp macro="" textlink="">
      <xdr:nvSpPr>
        <xdr:cNvPr id="356" name="円/楕円 355"/>
        <xdr:cNvSpPr/>
      </xdr:nvSpPr>
      <xdr:spPr>
        <a:xfrm>
          <a:off x="10426700" y="9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56149</xdr:rowOff>
    </xdr:from>
    <xdr:ext cx="469744" cy="259045"/>
    <xdr:sp macro="" textlink="">
      <xdr:nvSpPr>
        <xdr:cNvPr id="357" name="農林水産業費該当値テキスト"/>
        <xdr:cNvSpPr txBox="1"/>
      </xdr:nvSpPr>
      <xdr:spPr>
        <a:xfrm>
          <a:off x="10528300" y="982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85242</xdr:rowOff>
    </xdr:from>
    <xdr:to>
      <xdr:col>14</xdr:col>
      <xdr:colOff>79375</xdr:colOff>
      <xdr:row>58</xdr:row>
      <xdr:rowOff>15392</xdr:rowOff>
    </xdr:to>
    <xdr:sp macro="" textlink="">
      <xdr:nvSpPr>
        <xdr:cNvPr id="358" name="円/楕円 357"/>
        <xdr:cNvSpPr/>
      </xdr:nvSpPr>
      <xdr:spPr>
        <a:xfrm>
          <a:off x="9588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6519</xdr:rowOff>
    </xdr:from>
    <xdr:ext cx="469744" cy="259045"/>
    <xdr:sp macro="" textlink="">
      <xdr:nvSpPr>
        <xdr:cNvPr id="359" name="テキスト ボックス 358"/>
        <xdr:cNvSpPr txBox="1"/>
      </xdr:nvSpPr>
      <xdr:spPr>
        <a:xfrm>
          <a:off x="9391727" y="995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77836</xdr:rowOff>
    </xdr:from>
    <xdr:to>
      <xdr:col>12</xdr:col>
      <xdr:colOff>561975</xdr:colOff>
      <xdr:row>57</xdr:row>
      <xdr:rowOff>7986</xdr:rowOff>
    </xdr:to>
    <xdr:sp macro="" textlink="">
      <xdr:nvSpPr>
        <xdr:cNvPr id="360" name="円/楕円 359"/>
        <xdr:cNvSpPr/>
      </xdr:nvSpPr>
      <xdr:spPr>
        <a:xfrm>
          <a:off x="8699500" y="9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24513</xdr:rowOff>
    </xdr:from>
    <xdr:ext cx="534377" cy="259045"/>
    <xdr:sp macro="" textlink="">
      <xdr:nvSpPr>
        <xdr:cNvPr id="361" name="テキスト ボックス 360"/>
        <xdr:cNvSpPr txBox="1"/>
      </xdr:nvSpPr>
      <xdr:spPr>
        <a:xfrm>
          <a:off x="8483111" y="94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58656</xdr:rowOff>
    </xdr:from>
    <xdr:to>
      <xdr:col>11</xdr:col>
      <xdr:colOff>358775</xdr:colOff>
      <xdr:row>57</xdr:row>
      <xdr:rowOff>160256</xdr:rowOff>
    </xdr:to>
    <xdr:sp macro="" textlink="">
      <xdr:nvSpPr>
        <xdr:cNvPr id="362" name="円/楕円 361"/>
        <xdr:cNvSpPr/>
      </xdr:nvSpPr>
      <xdr:spPr>
        <a:xfrm>
          <a:off x="7810500" y="98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151383</xdr:rowOff>
    </xdr:from>
    <xdr:ext cx="469744" cy="259045"/>
    <xdr:sp macro="" textlink="">
      <xdr:nvSpPr>
        <xdr:cNvPr id="363" name="テキスト ボックス 362"/>
        <xdr:cNvSpPr txBox="1"/>
      </xdr:nvSpPr>
      <xdr:spPr>
        <a:xfrm>
          <a:off x="7626427" y="992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61537</xdr:rowOff>
    </xdr:from>
    <xdr:to>
      <xdr:col>10</xdr:col>
      <xdr:colOff>155575</xdr:colOff>
      <xdr:row>57</xdr:row>
      <xdr:rowOff>163137</xdr:rowOff>
    </xdr:to>
    <xdr:sp macro="" textlink="">
      <xdr:nvSpPr>
        <xdr:cNvPr id="364" name="円/楕円 363"/>
        <xdr:cNvSpPr/>
      </xdr:nvSpPr>
      <xdr:spPr>
        <a:xfrm>
          <a:off x="6921500" y="98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154264</xdr:rowOff>
    </xdr:from>
    <xdr:ext cx="469744" cy="259045"/>
    <xdr:sp macro="" textlink="">
      <xdr:nvSpPr>
        <xdr:cNvPr id="365" name="テキスト ボックス 364"/>
        <xdr:cNvSpPr txBox="1"/>
      </xdr:nvSpPr>
      <xdr:spPr>
        <a:xfrm>
          <a:off x="6737427" y="99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64833</xdr:rowOff>
    </xdr:from>
    <xdr:to>
      <xdr:col>15</xdr:col>
      <xdr:colOff>180975</xdr:colOff>
      <xdr:row>74</xdr:row>
      <xdr:rowOff>131337</xdr:rowOff>
    </xdr:to>
    <xdr:cxnSp macro="">
      <xdr:nvCxnSpPr>
        <xdr:cNvPr id="392" name="直線コネクタ 391"/>
        <xdr:cNvCxnSpPr/>
      </xdr:nvCxnSpPr>
      <xdr:spPr>
        <a:xfrm>
          <a:off x="9639300" y="12752133"/>
          <a:ext cx="838200" cy="6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56735</xdr:rowOff>
    </xdr:from>
    <xdr:ext cx="534377" cy="259045"/>
    <xdr:sp macro="" textlink="">
      <xdr:nvSpPr>
        <xdr:cNvPr id="393" name="商工費平均値テキスト"/>
        <xdr:cNvSpPr txBox="1"/>
      </xdr:nvSpPr>
      <xdr:spPr>
        <a:xfrm>
          <a:off x="10528300" y="13086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40735</xdr:rowOff>
    </xdr:from>
    <xdr:to>
      <xdr:col>14</xdr:col>
      <xdr:colOff>28575</xdr:colOff>
      <xdr:row>74</xdr:row>
      <xdr:rowOff>64833</xdr:rowOff>
    </xdr:to>
    <xdr:cxnSp macro="">
      <xdr:nvCxnSpPr>
        <xdr:cNvPr id="395" name="直線コネクタ 394"/>
        <xdr:cNvCxnSpPr/>
      </xdr:nvCxnSpPr>
      <xdr:spPr>
        <a:xfrm>
          <a:off x="8750300" y="12728035"/>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119942</xdr:rowOff>
    </xdr:from>
    <xdr:ext cx="534377" cy="259045"/>
    <xdr:sp macro="" textlink="">
      <xdr:nvSpPr>
        <xdr:cNvPr id="397" name="テキスト ボックス 396"/>
        <xdr:cNvSpPr txBox="1"/>
      </xdr:nvSpPr>
      <xdr:spPr>
        <a:xfrm>
          <a:off x="9359411" y="131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3111</xdr:rowOff>
    </xdr:from>
    <xdr:to>
      <xdr:col>12</xdr:col>
      <xdr:colOff>511175</xdr:colOff>
      <xdr:row>74</xdr:row>
      <xdr:rowOff>40735</xdr:rowOff>
    </xdr:to>
    <xdr:cxnSp macro="">
      <xdr:nvCxnSpPr>
        <xdr:cNvPr id="398" name="直線コネクタ 397"/>
        <xdr:cNvCxnSpPr/>
      </xdr:nvCxnSpPr>
      <xdr:spPr>
        <a:xfrm>
          <a:off x="7861300" y="12690411"/>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125334</xdr:rowOff>
    </xdr:from>
    <xdr:ext cx="534377" cy="259045"/>
    <xdr:sp macro="" textlink="">
      <xdr:nvSpPr>
        <xdr:cNvPr id="400" name="テキスト ボックス 399"/>
        <xdr:cNvSpPr txBox="1"/>
      </xdr:nvSpPr>
      <xdr:spPr>
        <a:xfrm>
          <a:off x="84831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3111</xdr:rowOff>
    </xdr:from>
    <xdr:to>
      <xdr:col>11</xdr:col>
      <xdr:colOff>307975</xdr:colOff>
      <xdr:row>74</xdr:row>
      <xdr:rowOff>77350</xdr:rowOff>
    </xdr:to>
    <xdr:cxnSp macro="">
      <xdr:nvCxnSpPr>
        <xdr:cNvPr id="401" name="直線コネクタ 400"/>
        <xdr:cNvCxnSpPr/>
      </xdr:nvCxnSpPr>
      <xdr:spPr>
        <a:xfrm flipV="1">
          <a:off x="6972300" y="12690411"/>
          <a:ext cx="889000" cy="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66355</xdr:rowOff>
    </xdr:from>
    <xdr:ext cx="534377" cy="259045"/>
    <xdr:sp macro="" textlink="">
      <xdr:nvSpPr>
        <xdr:cNvPr id="403" name="テキスト ボックス 402"/>
        <xdr:cNvSpPr txBox="1"/>
      </xdr:nvSpPr>
      <xdr:spPr>
        <a:xfrm>
          <a:off x="7594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17054</xdr:rowOff>
    </xdr:from>
    <xdr:ext cx="534377" cy="259045"/>
    <xdr:sp macro="" textlink="">
      <xdr:nvSpPr>
        <xdr:cNvPr id="405" name="テキスト ボックス 404"/>
        <xdr:cNvSpPr txBox="1"/>
      </xdr:nvSpPr>
      <xdr:spPr>
        <a:xfrm>
          <a:off x="6705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80537</xdr:rowOff>
    </xdr:from>
    <xdr:to>
      <xdr:col>15</xdr:col>
      <xdr:colOff>231775</xdr:colOff>
      <xdr:row>75</xdr:row>
      <xdr:rowOff>10687</xdr:rowOff>
    </xdr:to>
    <xdr:sp macro="" textlink="">
      <xdr:nvSpPr>
        <xdr:cNvPr id="411" name="円/楕円 410"/>
        <xdr:cNvSpPr/>
      </xdr:nvSpPr>
      <xdr:spPr>
        <a:xfrm>
          <a:off x="10426700" y="127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103414</xdr:rowOff>
    </xdr:from>
    <xdr:ext cx="534377" cy="259045"/>
    <xdr:sp macro="" textlink="">
      <xdr:nvSpPr>
        <xdr:cNvPr id="412" name="商工費該当値テキスト"/>
        <xdr:cNvSpPr txBox="1"/>
      </xdr:nvSpPr>
      <xdr:spPr>
        <a:xfrm>
          <a:off x="10528300" y="12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14033</xdr:rowOff>
    </xdr:from>
    <xdr:to>
      <xdr:col>14</xdr:col>
      <xdr:colOff>79375</xdr:colOff>
      <xdr:row>74</xdr:row>
      <xdr:rowOff>115633</xdr:rowOff>
    </xdr:to>
    <xdr:sp macro="" textlink="">
      <xdr:nvSpPr>
        <xdr:cNvPr id="413" name="円/楕円 412"/>
        <xdr:cNvSpPr/>
      </xdr:nvSpPr>
      <xdr:spPr>
        <a:xfrm>
          <a:off x="9588500" y="127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132160</xdr:rowOff>
    </xdr:from>
    <xdr:ext cx="534377" cy="259045"/>
    <xdr:sp macro="" textlink="">
      <xdr:nvSpPr>
        <xdr:cNvPr id="414" name="テキスト ボックス 413"/>
        <xdr:cNvSpPr txBox="1"/>
      </xdr:nvSpPr>
      <xdr:spPr>
        <a:xfrm>
          <a:off x="9359411" y="12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161385</xdr:rowOff>
    </xdr:from>
    <xdr:to>
      <xdr:col>12</xdr:col>
      <xdr:colOff>561975</xdr:colOff>
      <xdr:row>74</xdr:row>
      <xdr:rowOff>91535</xdr:rowOff>
    </xdr:to>
    <xdr:sp macro="" textlink="">
      <xdr:nvSpPr>
        <xdr:cNvPr id="415" name="円/楕円 414"/>
        <xdr:cNvSpPr/>
      </xdr:nvSpPr>
      <xdr:spPr>
        <a:xfrm>
          <a:off x="8699500" y="126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108062</xdr:rowOff>
    </xdr:from>
    <xdr:ext cx="534377" cy="259045"/>
    <xdr:sp macro="" textlink="">
      <xdr:nvSpPr>
        <xdr:cNvPr id="416" name="テキスト ボックス 415"/>
        <xdr:cNvSpPr txBox="1"/>
      </xdr:nvSpPr>
      <xdr:spPr>
        <a:xfrm>
          <a:off x="8483111" y="124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123761</xdr:rowOff>
    </xdr:from>
    <xdr:to>
      <xdr:col>11</xdr:col>
      <xdr:colOff>358775</xdr:colOff>
      <xdr:row>74</xdr:row>
      <xdr:rowOff>53911</xdr:rowOff>
    </xdr:to>
    <xdr:sp macro="" textlink="">
      <xdr:nvSpPr>
        <xdr:cNvPr id="417" name="円/楕円 416"/>
        <xdr:cNvSpPr/>
      </xdr:nvSpPr>
      <xdr:spPr>
        <a:xfrm>
          <a:off x="7810500" y="12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70438</xdr:rowOff>
    </xdr:from>
    <xdr:ext cx="534377" cy="259045"/>
    <xdr:sp macro="" textlink="">
      <xdr:nvSpPr>
        <xdr:cNvPr id="418" name="テキスト ボックス 417"/>
        <xdr:cNvSpPr txBox="1"/>
      </xdr:nvSpPr>
      <xdr:spPr>
        <a:xfrm>
          <a:off x="7594111" y="124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26550</xdr:rowOff>
    </xdr:from>
    <xdr:to>
      <xdr:col>10</xdr:col>
      <xdr:colOff>155575</xdr:colOff>
      <xdr:row>74</xdr:row>
      <xdr:rowOff>128150</xdr:rowOff>
    </xdr:to>
    <xdr:sp macro="" textlink="">
      <xdr:nvSpPr>
        <xdr:cNvPr id="419" name="円/楕円 418"/>
        <xdr:cNvSpPr/>
      </xdr:nvSpPr>
      <xdr:spPr>
        <a:xfrm>
          <a:off x="6921500" y="127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144677</xdr:rowOff>
    </xdr:from>
    <xdr:ext cx="534377" cy="259045"/>
    <xdr:sp macro="" textlink="">
      <xdr:nvSpPr>
        <xdr:cNvPr id="420" name="テキスト ボックス 419"/>
        <xdr:cNvSpPr txBox="1"/>
      </xdr:nvSpPr>
      <xdr:spPr>
        <a:xfrm>
          <a:off x="6705111" y="124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27343</xdr:rowOff>
    </xdr:from>
    <xdr:to>
      <xdr:col>15</xdr:col>
      <xdr:colOff>180975</xdr:colOff>
      <xdr:row>97</xdr:row>
      <xdr:rowOff>36945</xdr:rowOff>
    </xdr:to>
    <xdr:cxnSp macro="">
      <xdr:nvCxnSpPr>
        <xdr:cNvPr id="447" name="直線コネクタ 446"/>
        <xdr:cNvCxnSpPr/>
      </xdr:nvCxnSpPr>
      <xdr:spPr>
        <a:xfrm flipV="1">
          <a:off x="9639300" y="16657993"/>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153598</xdr:rowOff>
    </xdr:from>
    <xdr:ext cx="534377" cy="259045"/>
    <xdr:sp macro="" textlink="">
      <xdr:nvSpPr>
        <xdr:cNvPr id="448" name="土木費平均値テキスト"/>
        <xdr:cNvSpPr txBox="1"/>
      </xdr:nvSpPr>
      <xdr:spPr>
        <a:xfrm>
          <a:off x="10528300" y="16441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168363</xdr:rowOff>
    </xdr:from>
    <xdr:to>
      <xdr:col>14</xdr:col>
      <xdr:colOff>28575</xdr:colOff>
      <xdr:row>97</xdr:row>
      <xdr:rowOff>36945</xdr:rowOff>
    </xdr:to>
    <xdr:cxnSp macro="">
      <xdr:nvCxnSpPr>
        <xdr:cNvPr id="450" name="直線コネクタ 449"/>
        <xdr:cNvCxnSpPr/>
      </xdr:nvCxnSpPr>
      <xdr:spPr>
        <a:xfrm>
          <a:off x="8750300" y="16627563"/>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99547</xdr:rowOff>
    </xdr:from>
    <xdr:ext cx="534377" cy="259045"/>
    <xdr:sp macro="" textlink="">
      <xdr:nvSpPr>
        <xdr:cNvPr id="452" name="テキスト ボックス 451"/>
        <xdr:cNvSpPr txBox="1"/>
      </xdr:nvSpPr>
      <xdr:spPr>
        <a:xfrm>
          <a:off x="93594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107886</xdr:rowOff>
    </xdr:from>
    <xdr:to>
      <xdr:col>12</xdr:col>
      <xdr:colOff>511175</xdr:colOff>
      <xdr:row>96</xdr:row>
      <xdr:rowOff>168363</xdr:rowOff>
    </xdr:to>
    <xdr:cxnSp macro="">
      <xdr:nvCxnSpPr>
        <xdr:cNvPr id="453" name="直線コネクタ 452"/>
        <xdr:cNvCxnSpPr/>
      </xdr:nvCxnSpPr>
      <xdr:spPr>
        <a:xfrm>
          <a:off x="7861300" y="16567086"/>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5" name="テキスト ボックス 454"/>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107886</xdr:rowOff>
    </xdr:from>
    <xdr:to>
      <xdr:col>11</xdr:col>
      <xdr:colOff>307975</xdr:colOff>
      <xdr:row>96</xdr:row>
      <xdr:rowOff>161823</xdr:rowOff>
    </xdr:to>
    <xdr:cxnSp macro="">
      <xdr:nvCxnSpPr>
        <xdr:cNvPr id="456" name="直線コネクタ 455"/>
        <xdr:cNvCxnSpPr/>
      </xdr:nvCxnSpPr>
      <xdr:spPr>
        <a:xfrm flipV="1">
          <a:off x="6972300" y="16567086"/>
          <a:ext cx="889000" cy="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8" name="テキスト ボックス 457"/>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60" name="テキスト ボックス 459"/>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147993</xdr:rowOff>
    </xdr:from>
    <xdr:to>
      <xdr:col>15</xdr:col>
      <xdr:colOff>231775</xdr:colOff>
      <xdr:row>97</xdr:row>
      <xdr:rowOff>78143</xdr:rowOff>
    </xdr:to>
    <xdr:sp macro="" textlink="">
      <xdr:nvSpPr>
        <xdr:cNvPr id="466" name="円/楕円 465"/>
        <xdr:cNvSpPr/>
      </xdr:nvSpPr>
      <xdr:spPr>
        <a:xfrm>
          <a:off x="10426700" y="166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126420</xdr:rowOff>
    </xdr:from>
    <xdr:ext cx="534377" cy="259045"/>
    <xdr:sp macro="" textlink="">
      <xdr:nvSpPr>
        <xdr:cNvPr id="467" name="土木費該当値テキスト"/>
        <xdr:cNvSpPr txBox="1"/>
      </xdr:nvSpPr>
      <xdr:spPr>
        <a:xfrm>
          <a:off x="10528300" y="165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157595</xdr:rowOff>
    </xdr:from>
    <xdr:to>
      <xdr:col>14</xdr:col>
      <xdr:colOff>79375</xdr:colOff>
      <xdr:row>97</xdr:row>
      <xdr:rowOff>87745</xdr:rowOff>
    </xdr:to>
    <xdr:sp macro="" textlink="">
      <xdr:nvSpPr>
        <xdr:cNvPr id="468" name="円/楕円 467"/>
        <xdr:cNvSpPr/>
      </xdr:nvSpPr>
      <xdr:spPr>
        <a:xfrm>
          <a:off x="9588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78872</xdr:rowOff>
    </xdr:from>
    <xdr:ext cx="534377" cy="259045"/>
    <xdr:sp macro="" textlink="">
      <xdr:nvSpPr>
        <xdr:cNvPr id="469" name="テキスト ボックス 468"/>
        <xdr:cNvSpPr txBox="1"/>
      </xdr:nvSpPr>
      <xdr:spPr>
        <a:xfrm>
          <a:off x="93594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117563</xdr:rowOff>
    </xdr:from>
    <xdr:to>
      <xdr:col>12</xdr:col>
      <xdr:colOff>561975</xdr:colOff>
      <xdr:row>97</xdr:row>
      <xdr:rowOff>47713</xdr:rowOff>
    </xdr:to>
    <xdr:sp macro="" textlink="">
      <xdr:nvSpPr>
        <xdr:cNvPr id="470" name="円/楕円 469"/>
        <xdr:cNvSpPr/>
      </xdr:nvSpPr>
      <xdr:spPr>
        <a:xfrm>
          <a:off x="86995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64240</xdr:rowOff>
    </xdr:from>
    <xdr:ext cx="534377" cy="259045"/>
    <xdr:sp macro="" textlink="">
      <xdr:nvSpPr>
        <xdr:cNvPr id="471" name="テキスト ボックス 470"/>
        <xdr:cNvSpPr txBox="1"/>
      </xdr:nvSpPr>
      <xdr:spPr>
        <a:xfrm>
          <a:off x="8483111" y="1635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57086</xdr:rowOff>
    </xdr:from>
    <xdr:to>
      <xdr:col>11</xdr:col>
      <xdr:colOff>358775</xdr:colOff>
      <xdr:row>96</xdr:row>
      <xdr:rowOff>158686</xdr:rowOff>
    </xdr:to>
    <xdr:sp macro="" textlink="">
      <xdr:nvSpPr>
        <xdr:cNvPr id="472" name="円/楕円 471"/>
        <xdr:cNvSpPr/>
      </xdr:nvSpPr>
      <xdr:spPr>
        <a:xfrm>
          <a:off x="7810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3763</xdr:rowOff>
    </xdr:from>
    <xdr:ext cx="534377" cy="259045"/>
    <xdr:sp macro="" textlink="">
      <xdr:nvSpPr>
        <xdr:cNvPr id="473" name="テキスト ボックス 472"/>
        <xdr:cNvSpPr txBox="1"/>
      </xdr:nvSpPr>
      <xdr:spPr>
        <a:xfrm>
          <a:off x="7594111" y="162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111023</xdr:rowOff>
    </xdr:from>
    <xdr:to>
      <xdr:col>10</xdr:col>
      <xdr:colOff>155575</xdr:colOff>
      <xdr:row>97</xdr:row>
      <xdr:rowOff>41173</xdr:rowOff>
    </xdr:to>
    <xdr:sp macro="" textlink="">
      <xdr:nvSpPr>
        <xdr:cNvPr id="474" name="円/楕円 473"/>
        <xdr:cNvSpPr/>
      </xdr:nvSpPr>
      <xdr:spPr>
        <a:xfrm>
          <a:off x="6921500" y="165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57700</xdr:rowOff>
    </xdr:from>
    <xdr:ext cx="534377" cy="259045"/>
    <xdr:sp macro="" textlink="">
      <xdr:nvSpPr>
        <xdr:cNvPr id="475" name="テキスト ボックス 474"/>
        <xdr:cNvSpPr txBox="1"/>
      </xdr:nvSpPr>
      <xdr:spPr>
        <a:xfrm>
          <a:off x="6705111" y="163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168275</xdr:rowOff>
    </xdr:from>
    <xdr:to>
      <xdr:col>23</xdr:col>
      <xdr:colOff>517525</xdr:colOff>
      <xdr:row>30</xdr:row>
      <xdr:rowOff>57277</xdr:rowOff>
    </xdr:to>
    <xdr:cxnSp macro="">
      <xdr:nvCxnSpPr>
        <xdr:cNvPr id="503" name="直線コネクタ 502"/>
        <xdr:cNvCxnSpPr/>
      </xdr:nvCxnSpPr>
      <xdr:spPr>
        <a:xfrm>
          <a:off x="15481300" y="5140325"/>
          <a:ext cx="838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48785</xdr:rowOff>
    </xdr:from>
    <xdr:ext cx="534377" cy="259045"/>
    <xdr:sp macro="" textlink="">
      <xdr:nvSpPr>
        <xdr:cNvPr id="504" name="警察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168275</xdr:rowOff>
    </xdr:from>
    <xdr:to>
      <xdr:col>22</xdr:col>
      <xdr:colOff>365125</xdr:colOff>
      <xdr:row>30</xdr:row>
      <xdr:rowOff>119253</xdr:rowOff>
    </xdr:to>
    <xdr:cxnSp macro="">
      <xdr:nvCxnSpPr>
        <xdr:cNvPr id="506" name="直線コネクタ 505"/>
        <xdr:cNvCxnSpPr/>
      </xdr:nvCxnSpPr>
      <xdr:spPr>
        <a:xfrm flipV="1">
          <a:off x="14592300" y="5140325"/>
          <a:ext cx="889000" cy="1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6240</xdr:rowOff>
    </xdr:from>
    <xdr:ext cx="534377" cy="259045"/>
    <xdr:sp macro="" textlink="">
      <xdr:nvSpPr>
        <xdr:cNvPr id="508" name="テキスト ボックス 507"/>
        <xdr:cNvSpPr txBox="1"/>
      </xdr:nvSpPr>
      <xdr:spPr>
        <a:xfrm>
          <a:off x="152014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119253</xdr:rowOff>
    </xdr:from>
    <xdr:to>
      <xdr:col>21</xdr:col>
      <xdr:colOff>161925</xdr:colOff>
      <xdr:row>31</xdr:row>
      <xdr:rowOff>38227</xdr:rowOff>
    </xdr:to>
    <xdr:cxnSp macro="">
      <xdr:nvCxnSpPr>
        <xdr:cNvPr id="509" name="直線コネクタ 508"/>
        <xdr:cNvCxnSpPr/>
      </xdr:nvCxnSpPr>
      <xdr:spPr>
        <a:xfrm flipV="1">
          <a:off x="13703300" y="5262753"/>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46245</xdr:rowOff>
    </xdr:from>
    <xdr:ext cx="534377" cy="259045"/>
    <xdr:sp macro="" textlink="">
      <xdr:nvSpPr>
        <xdr:cNvPr id="511" name="テキスト ボックス 510"/>
        <xdr:cNvSpPr txBox="1"/>
      </xdr:nvSpPr>
      <xdr:spPr>
        <a:xfrm>
          <a:off x="14325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75692</xdr:rowOff>
    </xdr:from>
    <xdr:to>
      <xdr:col>19</xdr:col>
      <xdr:colOff>644525</xdr:colOff>
      <xdr:row>31</xdr:row>
      <xdr:rowOff>38227</xdr:rowOff>
    </xdr:to>
    <xdr:cxnSp macro="">
      <xdr:nvCxnSpPr>
        <xdr:cNvPr id="512" name="直線コネクタ 511"/>
        <xdr:cNvCxnSpPr/>
      </xdr:nvCxnSpPr>
      <xdr:spPr>
        <a:xfrm>
          <a:off x="12814300" y="5219192"/>
          <a:ext cx="8890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158513</xdr:rowOff>
    </xdr:from>
    <xdr:ext cx="534377" cy="259045"/>
    <xdr:sp macro="" textlink="">
      <xdr:nvSpPr>
        <xdr:cNvPr id="514" name="テキスト ボックス 513"/>
        <xdr:cNvSpPr txBox="1"/>
      </xdr:nvSpPr>
      <xdr:spPr>
        <a:xfrm>
          <a:off x="13436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54119</xdr:rowOff>
    </xdr:from>
    <xdr:ext cx="534377" cy="259045"/>
    <xdr:sp macro="" textlink="">
      <xdr:nvSpPr>
        <xdr:cNvPr id="516" name="テキスト ボックス 515"/>
        <xdr:cNvSpPr txBox="1"/>
      </xdr:nvSpPr>
      <xdr:spPr>
        <a:xfrm>
          <a:off x="12547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6477</xdr:rowOff>
    </xdr:from>
    <xdr:to>
      <xdr:col>23</xdr:col>
      <xdr:colOff>568325</xdr:colOff>
      <xdr:row>30</xdr:row>
      <xdr:rowOff>108077</xdr:rowOff>
    </xdr:to>
    <xdr:sp macro="" textlink="">
      <xdr:nvSpPr>
        <xdr:cNvPr id="522" name="円/楕円 521"/>
        <xdr:cNvSpPr/>
      </xdr:nvSpPr>
      <xdr:spPr>
        <a:xfrm>
          <a:off x="16268700" y="5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130954</xdr:rowOff>
    </xdr:from>
    <xdr:ext cx="534377" cy="259045"/>
    <xdr:sp macro="" textlink="">
      <xdr:nvSpPr>
        <xdr:cNvPr id="523" name="警察費該当値テキスト"/>
        <xdr:cNvSpPr txBox="1"/>
      </xdr:nvSpPr>
      <xdr:spPr>
        <a:xfrm>
          <a:off x="16370300" y="51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30,049</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117475</xdr:rowOff>
    </xdr:from>
    <xdr:to>
      <xdr:col>22</xdr:col>
      <xdr:colOff>415925</xdr:colOff>
      <xdr:row>30</xdr:row>
      <xdr:rowOff>47625</xdr:rowOff>
    </xdr:to>
    <xdr:sp macro="" textlink="">
      <xdr:nvSpPr>
        <xdr:cNvPr id="524" name="円/楕円 523"/>
        <xdr:cNvSpPr/>
      </xdr:nvSpPr>
      <xdr:spPr>
        <a:xfrm>
          <a:off x="15430500" y="50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28</xdr:row>
      <xdr:rowOff>64152</xdr:rowOff>
    </xdr:from>
    <xdr:ext cx="534377" cy="259045"/>
    <xdr:sp macro="" textlink="">
      <xdr:nvSpPr>
        <xdr:cNvPr id="525" name="テキスト ボックス 524"/>
        <xdr:cNvSpPr txBox="1"/>
      </xdr:nvSpPr>
      <xdr:spPr>
        <a:xfrm>
          <a:off x="15201411" y="48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30,525</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68453</xdr:rowOff>
    </xdr:from>
    <xdr:to>
      <xdr:col>21</xdr:col>
      <xdr:colOff>212725</xdr:colOff>
      <xdr:row>30</xdr:row>
      <xdr:rowOff>170053</xdr:rowOff>
    </xdr:to>
    <xdr:sp macro="" textlink="">
      <xdr:nvSpPr>
        <xdr:cNvPr id="526" name="円/楕円 525"/>
        <xdr:cNvSpPr/>
      </xdr:nvSpPr>
      <xdr:spPr>
        <a:xfrm>
          <a:off x="14541500" y="52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15130</xdr:rowOff>
    </xdr:from>
    <xdr:ext cx="534377" cy="259045"/>
    <xdr:sp macro="" textlink="">
      <xdr:nvSpPr>
        <xdr:cNvPr id="527" name="テキスト ボックス 526"/>
        <xdr:cNvSpPr txBox="1"/>
      </xdr:nvSpPr>
      <xdr:spPr>
        <a:xfrm>
          <a:off x="1432511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158877</xdr:rowOff>
    </xdr:from>
    <xdr:to>
      <xdr:col>20</xdr:col>
      <xdr:colOff>9525</xdr:colOff>
      <xdr:row>31</xdr:row>
      <xdr:rowOff>89027</xdr:rowOff>
    </xdr:to>
    <xdr:sp macro="" textlink="">
      <xdr:nvSpPr>
        <xdr:cNvPr id="528" name="円/楕円 527"/>
        <xdr:cNvSpPr/>
      </xdr:nvSpPr>
      <xdr:spPr>
        <a:xfrm>
          <a:off x="13652500" y="53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105554</xdr:rowOff>
    </xdr:from>
    <xdr:ext cx="534377" cy="259045"/>
    <xdr:sp macro="" textlink="">
      <xdr:nvSpPr>
        <xdr:cNvPr id="529" name="テキスト ボックス 528"/>
        <xdr:cNvSpPr txBox="1"/>
      </xdr:nvSpPr>
      <xdr:spPr>
        <a:xfrm>
          <a:off x="13436111" y="50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24892</xdr:rowOff>
    </xdr:from>
    <xdr:to>
      <xdr:col>18</xdr:col>
      <xdr:colOff>492125</xdr:colOff>
      <xdr:row>30</xdr:row>
      <xdr:rowOff>126492</xdr:rowOff>
    </xdr:to>
    <xdr:sp macro="" textlink="">
      <xdr:nvSpPr>
        <xdr:cNvPr id="530" name="円/楕円 529"/>
        <xdr:cNvSpPr/>
      </xdr:nvSpPr>
      <xdr:spPr>
        <a:xfrm>
          <a:off x="12763500" y="51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143019</xdr:rowOff>
    </xdr:from>
    <xdr:ext cx="534377" cy="259045"/>
    <xdr:sp macro="" textlink="">
      <xdr:nvSpPr>
        <xdr:cNvPr id="531" name="テキスト ボックス 530"/>
        <xdr:cNvSpPr txBox="1"/>
      </xdr:nvSpPr>
      <xdr:spPr>
        <a:xfrm>
          <a:off x="12547111" y="49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163988</xdr:rowOff>
    </xdr:from>
    <xdr:to>
      <xdr:col>23</xdr:col>
      <xdr:colOff>517525</xdr:colOff>
      <xdr:row>55</xdr:row>
      <xdr:rowOff>16084</xdr:rowOff>
    </xdr:to>
    <xdr:cxnSp macro="">
      <xdr:nvCxnSpPr>
        <xdr:cNvPr id="563" name="直線コネクタ 562"/>
        <xdr:cNvCxnSpPr/>
      </xdr:nvCxnSpPr>
      <xdr:spPr>
        <a:xfrm>
          <a:off x="15481300" y="9422288"/>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64"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138185</xdr:rowOff>
    </xdr:from>
    <xdr:to>
      <xdr:col>22</xdr:col>
      <xdr:colOff>365125</xdr:colOff>
      <xdr:row>54</xdr:row>
      <xdr:rowOff>163988</xdr:rowOff>
    </xdr:to>
    <xdr:cxnSp macro="">
      <xdr:nvCxnSpPr>
        <xdr:cNvPr id="566" name="直線コネクタ 565"/>
        <xdr:cNvCxnSpPr/>
      </xdr:nvCxnSpPr>
      <xdr:spPr>
        <a:xfrm>
          <a:off x="14592300" y="9396485"/>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118105</xdr:rowOff>
    </xdr:from>
    <xdr:ext cx="534377" cy="259045"/>
    <xdr:sp macro="" textlink="">
      <xdr:nvSpPr>
        <xdr:cNvPr id="568" name="テキスト ボックス 567"/>
        <xdr:cNvSpPr txBox="1"/>
      </xdr:nvSpPr>
      <xdr:spPr>
        <a:xfrm>
          <a:off x="152014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138185</xdr:rowOff>
    </xdr:from>
    <xdr:to>
      <xdr:col>21</xdr:col>
      <xdr:colOff>161925</xdr:colOff>
      <xdr:row>55</xdr:row>
      <xdr:rowOff>28286</xdr:rowOff>
    </xdr:to>
    <xdr:cxnSp macro="">
      <xdr:nvCxnSpPr>
        <xdr:cNvPr id="569" name="直線コネクタ 568"/>
        <xdr:cNvCxnSpPr/>
      </xdr:nvCxnSpPr>
      <xdr:spPr>
        <a:xfrm flipV="1">
          <a:off x="13703300" y="9396485"/>
          <a:ext cx="889000" cy="6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71" name="テキスト ボックス 570"/>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5741</xdr:rowOff>
    </xdr:from>
    <xdr:to>
      <xdr:col>19</xdr:col>
      <xdr:colOff>644525</xdr:colOff>
      <xdr:row>55</xdr:row>
      <xdr:rowOff>28286</xdr:rowOff>
    </xdr:to>
    <xdr:cxnSp macro="">
      <xdr:nvCxnSpPr>
        <xdr:cNvPr id="572" name="直線コネクタ 571"/>
        <xdr:cNvCxnSpPr/>
      </xdr:nvCxnSpPr>
      <xdr:spPr>
        <a:xfrm>
          <a:off x="12814300" y="9435491"/>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74" name="テキスト ボックス 573"/>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6" name="テキスト ボックス 575"/>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136734</xdr:rowOff>
    </xdr:from>
    <xdr:to>
      <xdr:col>23</xdr:col>
      <xdr:colOff>568325</xdr:colOff>
      <xdr:row>55</xdr:row>
      <xdr:rowOff>66884</xdr:rowOff>
    </xdr:to>
    <xdr:sp macro="" textlink="">
      <xdr:nvSpPr>
        <xdr:cNvPr id="582" name="円/楕円 581"/>
        <xdr:cNvSpPr/>
      </xdr:nvSpPr>
      <xdr:spPr>
        <a:xfrm>
          <a:off x="16268700" y="9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159611</xdr:rowOff>
    </xdr:from>
    <xdr:ext cx="534377" cy="259045"/>
    <xdr:sp macro="" textlink="">
      <xdr:nvSpPr>
        <xdr:cNvPr id="583" name="教育費該当値テキスト"/>
        <xdr:cNvSpPr txBox="1"/>
      </xdr:nvSpPr>
      <xdr:spPr>
        <a:xfrm>
          <a:off x="16370300" y="92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113188</xdr:rowOff>
    </xdr:from>
    <xdr:to>
      <xdr:col>22</xdr:col>
      <xdr:colOff>415925</xdr:colOff>
      <xdr:row>55</xdr:row>
      <xdr:rowOff>43338</xdr:rowOff>
    </xdr:to>
    <xdr:sp macro="" textlink="">
      <xdr:nvSpPr>
        <xdr:cNvPr id="584" name="円/楕円 583"/>
        <xdr:cNvSpPr/>
      </xdr:nvSpPr>
      <xdr:spPr>
        <a:xfrm>
          <a:off x="15430500" y="93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53</xdr:row>
      <xdr:rowOff>59865</xdr:rowOff>
    </xdr:from>
    <xdr:ext cx="534377" cy="259045"/>
    <xdr:sp macro="" textlink="">
      <xdr:nvSpPr>
        <xdr:cNvPr id="585" name="テキスト ボックス 584"/>
        <xdr:cNvSpPr txBox="1"/>
      </xdr:nvSpPr>
      <xdr:spPr>
        <a:xfrm>
          <a:off x="15201411" y="9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87385</xdr:rowOff>
    </xdr:from>
    <xdr:to>
      <xdr:col>21</xdr:col>
      <xdr:colOff>212725</xdr:colOff>
      <xdr:row>55</xdr:row>
      <xdr:rowOff>17535</xdr:rowOff>
    </xdr:to>
    <xdr:sp macro="" textlink="">
      <xdr:nvSpPr>
        <xdr:cNvPr id="586" name="円/楕円 585"/>
        <xdr:cNvSpPr/>
      </xdr:nvSpPr>
      <xdr:spPr>
        <a:xfrm>
          <a:off x="14541500" y="93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34062</xdr:rowOff>
    </xdr:from>
    <xdr:ext cx="534377" cy="259045"/>
    <xdr:sp macro="" textlink="">
      <xdr:nvSpPr>
        <xdr:cNvPr id="587" name="テキスト ボックス 586"/>
        <xdr:cNvSpPr txBox="1"/>
      </xdr:nvSpPr>
      <xdr:spPr>
        <a:xfrm>
          <a:off x="14325111" y="91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148936</xdr:rowOff>
    </xdr:from>
    <xdr:to>
      <xdr:col>20</xdr:col>
      <xdr:colOff>9525</xdr:colOff>
      <xdr:row>55</xdr:row>
      <xdr:rowOff>79086</xdr:rowOff>
    </xdr:to>
    <xdr:sp macro="" textlink="">
      <xdr:nvSpPr>
        <xdr:cNvPr id="588" name="円/楕円 587"/>
        <xdr:cNvSpPr/>
      </xdr:nvSpPr>
      <xdr:spPr>
        <a:xfrm>
          <a:off x="13652500" y="94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95613</xdr:rowOff>
    </xdr:from>
    <xdr:ext cx="534377" cy="259045"/>
    <xdr:sp macro="" textlink="">
      <xdr:nvSpPr>
        <xdr:cNvPr id="589" name="テキスト ボックス 588"/>
        <xdr:cNvSpPr txBox="1"/>
      </xdr:nvSpPr>
      <xdr:spPr>
        <a:xfrm>
          <a:off x="13436111" y="91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126391</xdr:rowOff>
    </xdr:from>
    <xdr:to>
      <xdr:col>18</xdr:col>
      <xdr:colOff>492125</xdr:colOff>
      <xdr:row>55</xdr:row>
      <xdr:rowOff>56541</xdr:rowOff>
    </xdr:to>
    <xdr:sp macro="" textlink="">
      <xdr:nvSpPr>
        <xdr:cNvPr id="590" name="円/楕円 589"/>
        <xdr:cNvSpPr/>
      </xdr:nvSpPr>
      <xdr:spPr>
        <a:xfrm>
          <a:off x="12763500" y="93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73068</xdr:rowOff>
    </xdr:from>
    <xdr:ext cx="534377" cy="259045"/>
    <xdr:sp macro="" textlink="">
      <xdr:nvSpPr>
        <xdr:cNvPr id="591" name="テキスト ボックス 590"/>
        <xdr:cNvSpPr txBox="1"/>
      </xdr:nvSpPr>
      <xdr:spPr>
        <a:xfrm>
          <a:off x="12547111" y="91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3474</xdr:rowOff>
    </xdr:from>
    <xdr:to>
      <xdr:col>23</xdr:col>
      <xdr:colOff>517525</xdr:colOff>
      <xdr:row>79</xdr:row>
      <xdr:rowOff>31135</xdr:rowOff>
    </xdr:to>
    <xdr:cxnSp macro="">
      <xdr:nvCxnSpPr>
        <xdr:cNvPr id="618" name="直線コネクタ 617"/>
        <xdr:cNvCxnSpPr/>
      </xdr:nvCxnSpPr>
      <xdr:spPr>
        <a:xfrm>
          <a:off x="15481300" y="13548024"/>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149053</xdr:rowOff>
    </xdr:from>
    <xdr:to>
      <xdr:col>22</xdr:col>
      <xdr:colOff>365125</xdr:colOff>
      <xdr:row>79</xdr:row>
      <xdr:rowOff>3474</xdr:rowOff>
    </xdr:to>
    <xdr:cxnSp macro="">
      <xdr:nvCxnSpPr>
        <xdr:cNvPr id="621" name="直線コネクタ 620"/>
        <xdr:cNvCxnSpPr/>
      </xdr:nvCxnSpPr>
      <xdr:spPr>
        <a:xfrm>
          <a:off x="14592300" y="13522153"/>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149053</xdr:rowOff>
    </xdr:from>
    <xdr:to>
      <xdr:col>21</xdr:col>
      <xdr:colOff>161925</xdr:colOff>
      <xdr:row>79</xdr:row>
      <xdr:rowOff>18217</xdr:rowOff>
    </xdr:to>
    <xdr:cxnSp macro="">
      <xdr:nvCxnSpPr>
        <xdr:cNvPr id="624" name="直線コネクタ 623"/>
        <xdr:cNvCxnSpPr/>
      </xdr:nvCxnSpPr>
      <xdr:spPr>
        <a:xfrm flipV="1">
          <a:off x="13703300" y="1352215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38276</xdr:rowOff>
    </xdr:from>
    <xdr:ext cx="469744" cy="259045"/>
    <xdr:sp macro="" textlink="">
      <xdr:nvSpPr>
        <xdr:cNvPr id="626" name="テキスト ボックス 625"/>
        <xdr:cNvSpPr txBox="1"/>
      </xdr:nvSpPr>
      <xdr:spPr>
        <a:xfrm>
          <a:off x="14357427"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18217</xdr:rowOff>
    </xdr:from>
    <xdr:to>
      <xdr:col>19</xdr:col>
      <xdr:colOff>644525</xdr:colOff>
      <xdr:row>79</xdr:row>
      <xdr:rowOff>28353</xdr:rowOff>
    </xdr:to>
    <xdr:cxnSp macro="">
      <xdr:nvCxnSpPr>
        <xdr:cNvPr id="627" name="直線コネクタ 626"/>
        <xdr:cNvCxnSpPr/>
      </xdr:nvCxnSpPr>
      <xdr:spPr>
        <a:xfrm flipV="1">
          <a:off x="12814300" y="13562767"/>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151785</xdr:rowOff>
    </xdr:from>
    <xdr:to>
      <xdr:col>23</xdr:col>
      <xdr:colOff>568325</xdr:colOff>
      <xdr:row>79</xdr:row>
      <xdr:rowOff>81935</xdr:rowOff>
    </xdr:to>
    <xdr:sp macro="" textlink="">
      <xdr:nvSpPr>
        <xdr:cNvPr id="637" name="円/楕円 636"/>
        <xdr:cNvSpPr/>
      </xdr:nvSpPr>
      <xdr:spPr>
        <a:xfrm>
          <a:off x="16268700" y="13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68795</xdr:rowOff>
    </xdr:from>
    <xdr:ext cx="378565" cy="259045"/>
    <xdr:sp macro="" textlink="">
      <xdr:nvSpPr>
        <xdr:cNvPr id="638" name="災害復旧費該当値テキスト"/>
        <xdr:cNvSpPr txBox="1"/>
      </xdr:nvSpPr>
      <xdr:spPr>
        <a:xfrm>
          <a:off x="16370300" y="13441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124124</xdr:rowOff>
    </xdr:from>
    <xdr:to>
      <xdr:col>22</xdr:col>
      <xdr:colOff>415925</xdr:colOff>
      <xdr:row>79</xdr:row>
      <xdr:rowOff>54274</xdr:rowOff>
    </xdr:to>
    <xdr:sp macro="" textlink="">
      <xdr:nvSpPr>
        <xdr:cNvPr id="639" name="円/楕円 638"/>
        <xdr:cNvSpPr/>
      </xdr:nvSpPr>
      <xdr:spPr>
        <a:xfrm>
          <a:off x="15430500" y="13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45401</xdr:rowOff>
    </xdr:from>
    <xdr:ext cx="469744" cy="259045"/>
    <xdr:sp macro="" textlink="">
      <xdr:nvSpPr>
        <xdr:cNvPr id="640" name="テキスト ボックス 639"/>
        <xdr:cNvSpPr txBox="1"/>
      </xdr:nvSpPr>
      <xdr:spPr>
        <a:xfrm>
          <a:off x="15233727" y="135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98253</xdr:rowOff>
    </xdr:from>
    <xdr:to>
      <xdr:col>21</xdr:col>
      <xdr:colOff>212725</xdr:colOff>
      <xdr:row>79</xdr:row>
      <xdr:rowOff>28403</xdr:rowOff>
    </xdr:to>
    <xdr:sp macro="" textlink="">
      <xdr:nvSpPr>
        <xdr:cNvPr id="641" name="円/楕円 640"/>
        <xdr:cNvSpPr/>
      </xdr:nvSpPr>
      <xdr:spPr>
        <a:xfrm>
          <a:off x="14541500" y="13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44930</xdr:rowOff>
    </xdr:from>
    <xdr:ext cx="469744" cy="259045"/>
    <xdr:sp macro="" textlink="">
      <xdr:nvSpPr>
        <xdr:cNvPr id="642" name="テキスト ボックス 641"/>
        <xdr:cNvSpPr txBox="1"/>
      </xdr:nvSpPr>
      <xdr:spPr>
        <a:xfrm>
          <a:off x="14357427" y="1324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138867</xdr:rowOff>
    </xdr:from>
    <xdr:to>
      <xdr:col>20</xdr:col>
      <xdr:colOff>9525</xdr:colOff>
      <xdr:row>79</xdr:row>
      <xdr:rowOff>69017</xdr:rowOff>
    </xdr:to>
    <xdr:sp macro="" textlink="">
      <xdr:nvSpPr>
        <xdr:cNvPr id="643" name="円/楕円 642"/>
        <xdr:cNvSpPr/>
      </xdr:nvSpPr>
      <xdr:spPr>
        <a:xfrm>
          <a:off x="13652500" y="135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60144</xdr:rowOff>
    </xdr:from>
    <xdr:ext cx="469744" cy="259045"/>
    <xdr:sp macro="" textlink="">
      <xdr:nvSpPr>
        <xdr:cNvPr id="644" name="テキスト ボックス 643"/>
        <xdr:cNvSpPr txBox="1"/>
      </xdr:nvSpPr>
      <xdr:spPr>
        <a:xfrm>
          <a:off x="13468427" y="136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149003</xdr:rowOff>
    </xdr:from>
    <xdr:to>
      <xdr:col>18</xdr:col>
      <xdr:colOff>492125</xdr:colOff>
      <xdr:row>79</xdr:row>
      <xdr:rowOff>79153</xdr:rowOff>
    </xdr:to>
    <xdr:sp macro="" textlink="">
      <xdr:nvSpPr>
        <xdr:cNvPr id="645" name="円/楕円 644"/>
        <xdr:cNvSpPr/>
      </xdr:nvSpPr>
      <xdr:spPr>
        <a:xfrm>
          <a:off x="12763500" y="135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70280</xdr:rowOff>
    </xdr:from>
    <xdr:ext cx="378565" cy="259045"/>
    <xdr:sp macro="" textlink="">
      <xdr:nvSpPr>
        <xdr:cNvPr id="646" name="テキスト ボックス 645"/>
        <xdr:cNvSpPr txBox="1"/>
      </xdr:nvSpPr>
      <xdr:spPr>
        <a:xfrm>
          <a:off x="12625017" y="1361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122059</xdr:rowOff>
    </xdr:from>
    <xdr:to>
      <xdr:col>23</xdr:col>
      <xdr:colOff>517525</xdr:colOff>
      <xdr:row>97</xdr:row>
      <xdr:rowOff>101409</xdr:rowOff>
    </xdr:to>
    <xdr:cxnSp macro="">
      <xdr:nvCxnSpPr>
        <xdr:cNvPr id="674" name="直線コネクタ 673"/>
        <xdr:cNvCxnSpPr/>
      </xdr:nvCxnSpPr>
      <xdr:spPr>
        <a:xfrm>
          <a:off x="15481300" y="16409809"/>
          <a:ext cx="838200" cy="3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114177</xdr:rowOff>
    </xdr:from>
    <xdr:ext cx="534377" cy="259045"/>
    <xdr:sp macro="" textlink="">
      <xdr:nvSpPr>
        <xdr:cNvPr id="675" name="公債費平均値テキスト"/>
        <xdr:cNvSpPr txBox="1"/>
      </xdr:nvSpPr>
      <xdr:spPr>
        <a:xfrm>
          <a:off x="16370300" y="1623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95580</xdr:rowOff>
    </xdr:from>
    <xdr:to>
      <xdr:col>22</xdr:col>
      <xdr:colOff>365125</xdr:colOff>
      <xdr:row>95</xdr:row>
      <xdr:rowOff>122059</xdr:rowOff>
    </xdr:to>
    <xdr:cxnSp macro="">
      <xdr:nvCxnSpPr>
        <xdr:cNvPr id="677" name="直線コネクタ 676"/>
        <xdr:cNvCxnSpPr/>
      </xdr:nvCxnSpPr>
      <xdr:spPr>
        <a:xfrm>
          <a:off x="14592300" y="1638333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14318</xdr:rowOff>
    </xdr:from>
    <xdr:ext cx="534377" cy="259045"/>
    <xdr:sp macro="" textlink="">
      <xdr:nvSpPr>
        <xdr:cNvPr id="679" name="テキスト ボックス 678"/>
        <xdr:cNvSpPr txBox="1"/>
      </xdr:nvSpPr>
      <xdr:spPr>
        <a:xfrm>
          <a:off x="15201411" y="161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95580</xdr:rowOff>
    </xdr:from>
    <xdr:to>
      <xdr:col>21</xdr:col>
      <xdr:colOff>161925</xdr:colOff>
      <xdr:row>95</xdr:row>
      <xdr:rowOff>141452</xdr:rowOff>
    </xdr:to>
    <xdr:cxnSp macro="">
      <xdr:nvCxnSpPr>
        <xdr:cNvPr id="680" name="直線コネクタ 679"/>
        <xdr:cNvCxnSpPr/>
      </xdr:nvCxnSpPr>
      <xdr:spPr>
        <a:xfrm flipV="1">
          <a:off x="13703300" y="16383330"/>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82" name="テキスト ボックス 681"/>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141452</xdr:rowOff>
    </xdr:from>
    <xdr:to>
      <xdr:col>19</xdr:col>
      <xdr:colOff>644525</xdr:colOff>
      <xdr:row>96</xdr:row>
      <xdr:rowOff>89255</xdr:rowOff>
    </xdr:to>
    <xdr:cxnSp macro="">
      <xdr:nvCxnSpPr>
        <xdr:cNvPr id="683" name="直線コネクタ 682"/>
        <xdr:cNvCxnSpPr/>
      </xdr:nvCxnSpPr>
      <xdr:spPr>
        <a:xfrm flipV="1">
          <a:off x="12814300" y="1642920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35323</xdr:rowOff>
    </xdr:from>
    <xdr:ext cx="534377" cy="259045"/>
    <xdr:sp macro="" textlink="">
      <xdr:nvSpPr>
        <xdr:cNvPr id="685" name="テキスト ボックス 684"/>
        <xdr:cNvSpPr txBox="1"/>
      </xdr:nvSpPr>
      <xdr:spPr>
        <a:xfrm>
          <a:off x="13436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2519</xdr:rowOff>
    </xdr:from>
    <xdr:ext cx="534377" cy="259045"/>
    <xdr:sp macro="" textlink="">
      <xdr:nvSpPr>
        <xdr:cNvPr id="687" name="テキスト ボックス 686"/>
        <xdr:cNvSpPr txBox="1"/>
      </xdr:nvSpPr>
      <xdr:spPr>
        <a:xfrm>
          <a:off x="12547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50609</xdr:rowOff>
    </xdr:from>
    <xdr:to>
      <xdr:col>23</xdr:col>
      <xdr:colOff>568325</xdr:colOff>
      <xdr:row>97</xdr:row>
      <xdr:rowOff>152209</xdr:rowOff>
    </xdr:to>
    <xdr:sp macro="" textlink="">
      <xdr:nvSpPr>
        <xdr:cNvPr id="693" name="円/楕円 692"/>
        <xdr:cNvSpPr/>
      </xdr:nvSpPr>
      <xdr:spPr>
        <a:xfrm>
          <a:off x="162687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29036</xdr:rowOff>
    </xdr:from>
    <xdr:ext cx="534377" cy="259045"/>
    <xdr:sp macro="" textlink="">
      <xdr:nvSpPr>
        <xdr:cNvPr id="694" name="公債費該当値テキスト"/>
        <xdr:cNvSpPr txBox="1"/>
      </xdr:nvSpPr>
      <xdr:spPr>
        <a:xfrm>
          <a:off x="16370300" y="166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71259</xdr:rowOff>
    </xdr:from>
    <xdr:to>
      <xdr:col>22</xdr:col>
      <xdr:colOff>415925</xdr:colOff>
      <xdr:row>96</xdr:row>
      <xdr:rowOff>1409</xdr:rowOff>
    </xdr:to>
    <xdr:sp macro="" textlink="">
      <xdr:nvSpPr>
        <xdr:cNvPr id="695" name="円/楕円 694"/>
        <xdr:cNvSpPr/>
      </xdr:nvSpPr>
      <xdr:spPr>
        <a:xfrm>
          <a:off x="15430500" y="163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163986</xdr:rowOff>
    </xdr:from>
    <xdr:ext cx="534377" cy="259045"/>
    <xdr:sp macro="" textlink="">
      <xdr:nvSpPr>
        <xdr:cNvPr id="696" name="テキスト ボックス 695"/>
        <xdr:cNvSpPr txBox="1"/>
      </xdr:nvSpPr>
      <xdr:spPr>
        <a:xfrm>
          <a:off x="15201411" y="164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44780</xdr:rowOff>
    </xdr:from>
    <xdr:to>
      <xdr:col>21</xdr:col>
      <xdr:colOff>212725</xdr:colOff>
      <xdr:row>95</xdr:row>
      <xdr:rowOff>146380</xdr:rowOff>
    </xdr:to>
    <xdr:sp macro="" textlink="">
      <xdr:nvSpPr>
        <xdr:cNvPr id="697" name="円/楕円 696"/>
        <xdr:cNvSpPr/>
      </xdr:nvSpPr>
      <xdr:spPr>
        <a:xfrm>
          <a:off x="145415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162907</xdr:rowOff>
    </xdr:from>
    <xdr:ext cx="534377" cy="259045"/>
    <xdr:sp macro="" textlink="">
      <xdr:nvSpPr>
        <xdr:cNvPr id="698" name="テキスト ボックス 697"/>
        <xdr:cNvSpPr txBox="1"/>
      </xdr:nvSpPr>
      <xdr:spPr>
        <a:xfrm>
          <a:off x="14325111" y="161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90652</xdr:rowOff>
    </xdr:from>
    <xdr:to>
      <xdr:col>20</xdr:col>
      <xdr:colOff>9525</xdr:colOff>
      <xdr:row>96</xdr:row>
      <xdr:rowOff>20802</xdr:rowOff>
    </xdr:to>
    <xdr:sp macro="" textlink="">
      <xdr:nvSpPr>
        <xdr:cNvPr id="699" name="円/楕円 698"/>
        <xdr:cNvSpPr/>
      </xdr:nvSpPr>
      <xdr:spPr>
        <a:xfrm>
          <a:off x="13652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37329</xdr:rowOff>
    </xdr:from>
    <xdr:ext cx="534377" cy="259045"/>
    <xdr:sp macro="" textlink="">
      <xdr:nvSpPr>
        <xdr:cNvPr id="700" name="テキスト ボックス 699"/>
        <xdr:cNvSpPr txBox="1"/>
      </xdr:nvSpPr>
      <xdr:spPr>
        <a:xfrm>
          <a:off x="13436111" y="161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38455</xdr:rowOff>
    </xdr:from>
    <xdr:to>
      <xdr:col>18</xdr:col>
      <xdr:colOff>492125</xdr:colOff>
      <xdr:row>96</xdr:row>
      <xdr:rowOff>140055</xdr:rowOff>
    </xdr:to>
    <xdr:sp macro="" textlink="">
      <xdr:nvSpPr>
        <xdr:cNvPr id="701" name="円/楕円 700"/>
        <xdr:cNvSpPr/>
      </xdr:nvSpPr>
      <xdr:spPr>
        <a:xfrm>
          <a:off x="127635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156582</xdr:rowOff>
    </xdr:from>
    <xdr:ext cx="534377" cy="259045"/>
    <xdr:sp macro="" textlink="">
      <xdr:nvSpPr>
        <xdr:cNvPr id="702" name="テキスト ボックス 701"/>
        <xdr:cNvSpPr txBox="1"/>
      </xdr:nvSpPr>
      <xdr:spPr>
        <a:xfrm>
          <a:off x="12547111" y="162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警察費や教育費は、法令で定数が定められている教職員や警察官の職員数が多く、人件費の支出額が大きくなるため、いずれもグループ内平均・都道府県平均を上回っています。こうした中、府独自の給与費プログラムにより、給与構造改革や職員定数の削減（必要な部門には増員）、諸手当等の見直しを実施するなど、人件費総額を適切に管理してきました。</a:t>
          </a:r>
        </a:p>
        <a:p>
          <a:r>
            <a:rPr kumimoji="1" lang="ja-JP" altLang="en-US" sz="1300">
              <a:latin typeface="ＭＳ Ｐゴシック"/>
            </a:rPr>
            <a:t>　商工費については、景気の下支えのために中小企業への積極的な融資支援を行っているため、グループ内平均・都道府県平均に比べ支出額が大きくなっています。</a:t>
          </a:r>
        </a:p>
        <a:p>
          <a:r>
            <a:rPr kumimoji="1" lang="ja-JP" altLang="en-US" sz="1300">
              <a:latin typeface="ＭＳ Ｐゴシック"/>
            </a:rPr>
            <a:t>　今後とも、各事業を社会環境や府民ニーズに即して、常に柔軟に組み替え、効果的・効率的に推進するとともに、人づくりや中小企業の経済基盤の安定化など引き続き経済再生に向けた支援を進め、地域経済を活性化させることで財政面の好循環を生み出し、持続可能な財政構造を確立し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財政調整基金残高は、府民へのサービス還元のため積極的な事業展開を図るという観点から、近年、積立額は増やしておらず、残高は低額で推移しています。</a:t>
          </a:r>
        </a:p>
        <a:p>
          <a:r>
            <a:rPr kumimoji="1" lang="ja-JP" altLang="en-US" sz="1050">
              <a:latin typeface="ＭＳ ゴシック" pitchFamily="49" charset="-128"/>
              <a:ea typeface="ＭＳ ゴシック" pitchFamily="49" charset="-128"/>
            </a:rPr>
            <a:t>　府民満足最大化プラン等により事業見直しを進め、５年間の実質収支比率は概ね良好な状態を維持しており、２４～２８年度の５年間で</a:t>
          </a:r>
          <a:r>
            <a:rPr kumimoji="1" lang="en-US" altLang="ja-JP" sz="1050">
              <a:latin typeface="ＭＳ ゴシック" pitchFamily="49" charset="-128"/>
              <a:ea typeface="ＭＳ ゴシック" pitchFamily="49" charset="-128"/>
            </a:rPr>
            <a:t>0.02</a:t>
          </a:r>
          <a:r>
            <a:rPr kumimoji="1" lang="ja-JP" altLang="en-US" sz="1050">
              <a:latin typeface="ＭＳ ゴシック" pitchFamily="49" charset="-128"/>
              <a:ea typeface="ＭＳ ゴシック" pitchFamily="49" charset="-128"/>
            </a:rPr>
            <a:t>ポイント（１．１億円）増となっています。</a:t>
          </a:r>
        </a:p>
        <a:p>
          <a:r>
            <a:rPr kumimoji="1" lang="ja-JP" altLang="en-US" sz="1050">
              <a:latin typeface="ＭＳ ゴシック" pitchFamily="49" charset="-128"/>
              <a:ea typeface="ＭＳ ゴシック" pitchFamily="49" charset="-128"/>
            </a:rPr>
            <a:t>　社会保障関係経費等の義務負担経費の支出増により、単年度収支の黒字幅は縮小していますが、人件費等の歳出削減を行う一方で、景気状況を踏まえた雇用・経済対策や投資的経費など必要な支出を行い、両方をバランスさせています。</a:t>
          </a:r>
        </a:p>
        <a:p>
          <a:r>
            <a:rPr kumimoji="1" lang="ja-JP" altLang="en-US" sz="1050">
              <a:latin typeface="ＭＳ ゴシック" pitchFamily="49" charset="-128"/>
              <a:ea typeface="ＭＳ ゴシック" pitchFamily="49" charset="-128"/>
            </a:rPr>
            <a:t>   平成２８年度は府税収入が４年振りに減少に転じた一方、社会保障関係経費は引き続き増加傾向にあり、今後も厳しい財政状況が続くことが見込まれます。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京都府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一般会計及び全ての特別会計で赤字が生じていません。</a:t>
          </a:r>
        </a:p>
        <a:p>
          <a:r>
            <a:rPr kumimoji="1" lang="ja-JP" altLang="en-US" sz="1400">
              <a:latin typeface="ＭＳ ゴシック" pitchFamily="49" charset="-128"/>
              <a:ea typeface="ＭＳ ゴシック" pitchFamily="49" charset="-128"/>
            </a:rPr>
            <a:t>　水道会計では、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年度に会計制度の変更により流動負債が増加したため、黒字額が減少しています。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各会計で適正な財政運営、企業経営を引き続き行っていきます。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899170238</v>
      </c>
      <c r="BO4" s="433"/>
      <c r="BP4" s="433"/>
      <c r="BQ4" s="433"/>
      <c r="BR4" s="433"/>
      <c r="BS4" s="433"/>
      <c r="BT4" s="433"/>
      <c r="BU4" s="434"/>
      <c r="BV4" s="432">
        <v>939460493</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0.1</v>
      </c>
      <c r="CU4" s="595"/>
      <c r="CV4" s="595"/>
      <c r="CW4" s="595"/>
      <c r="CX4" s="595"/>
      <c r="CY4" s="595"/>
      <c r="CZ4" s="595"/>
      <c r="DA4" s="596"/>
      <c r="DB4" s="594">
        <v>0.1</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894014038</v>
      </c>
      <c r="BO5" s="439"/>
      <c r="BP5" s="439"/>
      <c r="BQ5" s="439"/>
      <c r="BR5" s="439"/>
      <c r="BS5" s="439"/>
      <c r="BT5" s="439"/>
      <c r="BU5" s="440"/>
      <c r="BV5" s="438">
        <v>934360181</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94.7</v>
      </c>
      <c r="CU5" s="418"/>
      <c r="CV5" s="418"/>
      <c r="CW5" s="418"/>
      <c r="CX5" s="418"/>
      <c r="CY5" s="418"/>
      <c r="CZ5" s="418"/>
      <c r="DA5" s="419"/>
      <c r="DB5" s="417">
        <v>95</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11886</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5156200</v>
      </c>
      <c r="BO6" s="439"/>
      <c r="BP6" s="439"/>
      <c r="BQ6" s="439"/>
      <c r="BR6" s="439"/>
      <c r="BS6" s="439"/>
      <c r="BT6" s="439"/>
      <c r="BU6" s="440"/>
      <c r="BV6" s="438">
        <v>5100312</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106</v>
      </c>
      <c r="CU6" s="584"/>
      <c r="CV6" s="584"/>
      <c r="CW6" s="584"/>
      <c r="CX6" s="584"/>
      <c r="CY6" s="584"/>
      <c r="CZ6" s="584"/>
      <c r="DA6" s="585"/>
      <c r="DB6" s="583">
        <v>107.6</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3</v>
      </c>
      <c r="AJ7" s="464"/>
      <c r="AK7" s="464"/>
      <c r="AL7" s="464"/>
      <c r="AM7" s="464"/>
      <c r="AN7" s="464"/>
      <c r="AO7" s="464"/>
      <c r="AP7" s="465"/>
      <c r="AQ7" s="463">
        <v>9821</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4465753</v>
      </c>
      <c r="BO7" s="439"/>
      <c r="BP7" s="439"/>
      <c r="BQ7" s="439"/>
      <c r="BR7" s="439"/>
      <c r="BS7" s="439"/>
      <c r="BT7" s="439"/>
      <c r="BU7" s="440"/>
      <c r="BV7" s="438">
        <v>4417126</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542128155</v>
      </c>
      <c r="CU7" s="439"/>
      <c r="CV7" s="439"/>
      <c r="CW7" s="439"/>
      <c r="CX7" s="439"/>
      <c r="CY7" s="439"/>
      <c r="CZ7" s="439"/>
      <c r="DA7" s="440"/>
      <c r="DB7" s="438">
        <v>542926921</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7767</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690447</v>
      </c>
      <c r="BO8" s="439"/>
      <c r="BP8" s="439"/>
      <c r="BQ8" s="439"/>
      <c r="BR8" s="439"/>
      <c r="BS8" s="439"/>
      <c r="BT8" s="439"/>
      <c r="BU8" s="440"/>
      <c r="BV8" s="438">
        <v>683186</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0.58423000000000003</v>
      </c>
      <c r="CU8" s="581"/>
      <c r="CV8" s="581"/>
      <c r="CW8" s="581"/>
      <c r="CX8" s="581"/>
      <c r="CY8" s="581"/>
      <c r="CZ8" s="581"/>
      <c r="DA8" s="582"/>
      <c r="DB8" s="580">
        <v>0.56713000000000002</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2610353</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11200</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7261</v>
      </c>
      <c r="BO9" s="439"/>
      <c r="BP9" s="439"/>
      <c r="BQ9" s="439"/>
      <c r="BR9" s="439"/>
      <c r="BS9" s="439"/>
      <c r="BT9" s="439"/>
      <c r="BU9" s="440"/>
      <c r="BV9" s="438">
        <v>8199</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15.2</v>
      </c>
      <c r="CU9" s="418"/>
      <c r="CV9" s="418"/>
      <c r="CW9" s="418"/>
      <c r="CX9" s="418"/>
      <c r="CY9" s="418"/>
      <c r="CZ9" s="418"/>
      <c r="DA9" s="419"/>
      <c r="DB9" s="417">
        <v>17.899999999999999</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2636092</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10300</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341601</v>
      </c>
      <c r="BO10" s="439"/>
      <c r="BP10" s="439"/>
      <c r="BQ10" s="439"/>
      <c r="BR10" s="439"/>
      <c r="BS10" s="439"/>
      <c r="BT10" s="439"/>
      <c r="BU10" s="440"/>
      <c r="BV10" s="438">
        <v>337516</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58</v>
      </c>
      <c r="AJ11" s="464"/>
      <c r="AK11" s="464"/>
      <c r="AL11" s="464"/>
      <c r="AM11" s="464"/>
      <c r="AN11" s="464"/>
      <c r="AO11" s="464"/>
      <c r="AP11" s="465"/>
      <c r="AQ11" s="463">
        <v>9600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2569410</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v>341593</v>
      </c>
      <c r="BO12" s="439"/>
      <c r="BP12" s="439"/>
      <c r="BQ12" s="439"/>
      <c r="BR12" s="439"/>
      <c r="BS12" s="439"/>
      <c r="BT12" s="439"/>
      <c r="BU12" s="440"/>
      <c r="BV12" s="438">
        <v>337494</v>
      </c>
      <c r="BW12" s="439"/>
      <c r="BX12" s="439"/>
      <c r="BY12" s="439"/>
      <c r="BZ12" s="439"/>
      <c r="CA12" s="439"/>
      <c r="CB12" s="439"/>
      <c r="CC12" s="440"/>
      <c r="CD12" s="485" t="s">
        <v>111</v>
      </c>
      <c r="CE12" s="486"/>
      <c r="CF12" s="486"/>
      <c r="CG12" s="486"/>
      <c r="CH12" s="486"/>
      <c r="CI12" s="486"/>
      <c r="CJ12" s="486"/>
      <c r="CK12" s="486"/>
      <c r="CL12" s="486"/>
      <c r="CM12" s="486"/>
      <c r="CN12" s="486"/>
      <c r="CO12" s="486"/>
      <c r="CP12" s="486"/>
      <c r="CQ12" s="486"/>
      <c r="CR12" s="486"/>
      <c r="CS12" s="487"/>
      <c r="CT12" s="488" t="s">
        <v>112</v>
      </c>
      <c r="CU12" s="489"/>
      <c r="CV12" s="489"/>
      <c r="CW12" s="489"/>
      <c r="CX12" s="489"/>
      <c r="CY12" s="489"/>
      <c r="CZ12" s="489"/>
      <c r="DA12" s="490"/>
      <c r="DB12" s="488" t="s">
        <v>112</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2515005</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7269</v>
      </c>
      <c r="BO13" s="439"/>
      <c r="BP13" s="439"/>
      <c r="BQ13" s="439"/>
      <c r="BR13" s="439"/>
      <c r="BS13" s="439"/>
      <c r="BT13" s="439"/>
      <c r="BU13" s="440"/>
      <c r="BV13" s="438">
        <v>8221</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14.9</v>
      </c>
      <c r="CU13" s="418"/>
      <c r="CV13" s="418"/>
      <c r="CW13" s="418"/>
      <c r="CX13" s="418"/>
      <c r="CY13" s="418"/>
      <c r="CZ13" s="418"/>
      <c r="DA13" s="419"/>
      <c r="DB13" s="417">
        <v>16.2</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2574842</v>
      </c>
      <c r="S14" s="483"/>
      <c r="T14" s="483"/>
      <c r="U14" s="483"/>
      <c r="V14" s="484"/>
      <c r="W14" s="511"/>
      <c r="X14" s="512"/>
      <c r="Y14" s="513"/>
      <c r="Z14" s="460" t="s">
        <v>117</v>
      </c>
      <c r="AA14" s="461"/>
      <c r="AB14" s="461"/>
      <c r="AC14" s="461"/>
      <c r="AD14" s="461"/>
      <c r="AE14" s="461"/>
      <c r="AF14" s="461"/>
      <c r="AG14" s="461"/>
      <c r="AH14" s="462"/>
      <c r="AI14" s="463">
        <v>5850</v>
      </c>
      <c r="AJ14" s="464"/>
      <c r="AK14" s="464"/>
      <c r="AL14" s="464"/>
      <c r="AM14" s="465"/>
      <c r="AN14" s="463">
        <v>19293300</v>
      </c>
      <c r="AO14" s="464"/>
      <c r="AP14" s="464"/>
      <c r="AQ14" s="464"/>
      <c r="AR14" s="464"/>
      <c r="AS14" s="465"/>
      <c r="AT14" s="463">
        <v>3298</v>
      </c>
      <c r="AU14" s="464"/>
      <c r="AV14" s="464"/>
      <c r="AW14" s="464"/>
      <c r="AX14" s="464"/>
      <c r="AY14" s="466"/>
      <c r="AZ14" s="429" t="s">
        <v>118</v>
      </c>
      <c r="BA14" s="430"/>
      <c r="BB14" s="430"/>
      <c r="BC14" s="430"/>
      <c r="BD14" s="430"/>
      <c r="BE14" s="430"/>
      <c r="BF14" s="430"/>
      <c r="BG14" s="430"/>
      <c r="BH14" s="430"/>
      <c r="BI14" s="430"/>
      <c r="BJ14" s="430"/>
      <c r="BK14" s="430"/>
      <c r="BL14" s="430"/>
      <c r="BM14" s="431"/>
      <c r="BN14" s="432">
        <v>256027720</v>
      </c>
      <c r="BO14" s="433"/>
      <c r="BP14" s="433"/>
      <c r="BQ14" s="433"/>
      <c r="BR14" s="433"/>
      <c r="BS14" s="433"/>
      <c r="BT14" s="433"/>
      <c r="BU14" s="434"/>
      <c r="BV14" s="432">
        <v>251294417</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259.5</v>
      </c>
      <c r="CU14" s="444"/>
      <c r="CV14" s="444"/>
      <c r="CW14" s="444"/>
      <c r="CX14" s="444"/>
      <c r="CY14" s="444"/>
      <c r="CZ14" s="444"/>
      <c r="DA14" s="445"/>
      <c r="DB14" s="443">
        <v>248.8</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2521866</v>
      </c>
      <c r="S15" s="483"/>
      <c r="T15" s="483"/>
      <c r="U15" s="483"/>
      <c r="V15" s="484"/>
      <c r="W15" s="511"/>
      <c r="X15" s="512"/>
      <c r="Y15" s="513"/>
      <c r="Z15" s="460" t="s">
        <v>120</v>
      </c>
      <c r="AA15" s="461"/>
      <c r="AB15" s="461"/>
      <c r="AC15" s="461"/>
      <c r="AD15" s="461"/>
      <c r="AE15" s="461"/>
      <c r="AF15" s="461"/>
      <c r="AG15" s="461"/>
      <c r="AH15" s="462"/>
      <c r="AI15" s="463" t="s">
        <v>112</v>
      </c>
      <c r="AJ15" s="464"/>
      <c r="AK15" s="464"/>
      <c r="AL15" s="464"/>
      <c r="AM15" s="465"/>
      <c r="AN15" s="463" t="s">
        <v>112</v>
      </c>
      <c r="AO15" s="464"/>
      <c r="AP15" s="464"/>
      <c r="AQ15" s="464"/>
      <c r="AR15" s="464"/>
      <c r="AS15" s="465"/>
      <c r="AT15" s="463" t="s">
        <v>112</v>
      </c>
      <c r="AU15" s="464"/>
      <c r="AV15" s="464"/>
      <c r="AW15" s="464"/>
      <c r="AX15" s="464"/>
      <c r="AY15" s="466"/>
      <c r="AZ15" s="435" t="s">
        <v>121</v>
      </c>
      <c r="BA15" s="436"/>
      <c r="BB15" s="436"/>
      <c r="BC15" s="436"/>
      <c r="BD15" s="436"/>
      <c r="BE15" s="436"/>
      <c r="BF15" s="436"/>
      <c r="BG15" s="436"/>
      <c r="BH15" s="436"/>
      <c r="BI15" s="436"/>
      <c r="BJ15" s="436"/>
      <c r="BK15" s="436"/>
      <c r="BL15" s="436"/>
      <c r="BM15" s="437"/>
      <c r="BN15" s="438">
        <v>430567417</v>
      </c>
      <c r="BO15" s="439"/>
      <c r="BP15" s="439"/>
      <c r="BQ15" s="439"/>
      <c r="BR15" s="439"/>
      <c r="BS15" s="439"/>
      <c r="BT15" s="439"/>
      <c r="BU15" s="440"/>
      <c r="BV15" s="438">
        <v>419670478</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205</v>
      </c>
      <c r="AJ16" s="464"/>
      <c r="AK16" s="464"/>
      <c r="AL16" s="464"/>
      <c r="AM16" s="465"/>
      <c r="AN16" s="463">
        <v>741895</v>
      </c>
      <c r="AO16" s="464"/>
      <c r="AP16" s="464"/>
      <c r="AQ16" s="464"/>
      <c r="AR16" s="464"/>
      <c r="AS16" s="465"/>
      <c r="AT16" s="463">
        <v>3619</v>
      </c>
      <c r="AU16" s="464"/>
      <c r="AV16" s="464"/>
      <c r="AW16" s="464"/>
      <c r="AX16" s="464"/>
      <c r="AY16" s="466"/>
      <c r="AZ16" s="435" t="s">
        <v>126</v>
      </c>
      <c r="BA16" s="436"/>
      <c r="BB16" s="436"/>
      <c r="BC16" s="436"/>
      <c r="BD16" s="436"/>
      <c r="BE16" s="436"/>
      <c r="BF16" s="436"/>
      <c r="BG16" s="436"/>
      <c r="BH16" s="436"/>
      <c r="BI16" s="436"/>
      <c r="BJ16" s="436"/>
      <c r="BK16" s="436"/>
      <c r="BL16" s="436"/>
      <c r="BM16" s="437"/>
      <c r="BN16" s="438">
        <v>320008622</v>
      </c>
      <c r="BO16" s="439"/>
      <c r="BP16" s="439"/>
      <c r="BQ16" s="439"/>
      <c r="BR16" s="439"/>
      <c r="BS16" s="439"/>
      <c r="BT16" s="439"/>
      <c r="BU16" s="440"/>
      <c r="BV16" s="438">
        <v>313341738</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6624</v>
      </c>
      <c r="AJ17" s="464"/>
      <c r="AK17" s="464"/>
      <c r="AL17" s="464"/>
      <c r="AM17" s="465"/>
      <c r="AN17" s="463">
        <v>21812832</v>
      </c>
      <c r="AO17" s="464"/>
      <c r="AP17" s="464"/>
      <c r="AQ17" s="464"/>
      <c r="AR17" s="464"/>
      <c r="AS17" s="465"/>
      <c r="AT17" s="463">
        <v>3293</v>
      </c>
      <c r="AU17" s="464"/>
      <c r="AV17" s="464"/>
      <c r="AW17" s="464"/>
      <c r="AX17" s="464"/>
      <c r="AY17" s="466"/>
      <c r="AZ17" s="435" t="s">
        <v>130</v>
      </c>
      <c r="BA17" s="436"/>
      <c r="BB17" s="436"/>
      <c r="BC17" s="436"/>
      <c r="BD17" s="436"/>
      <c r="BE17" s="436"/>
      <c r="BF17" s="436"/>
      <c r="BG17" s="436"/>
      <c r="BH17" s="436"/>
      <c r="BI17" s="436"/>
      <c r="BJ17" s="436"/>
      <c r="BK17" s="436"/>
      <c r="BL17" s="436"/>
      <c r="BM17" s="437"/>
      <c r="BN17" s="438">
        <v>508478407</v>
      </c>
      <c r="BO17" s="439"/>
      <c r="BP17" s="439"/>
      <c r="BQ17" s="439"/>
      <c r="BR17" s="439"/>
      <c r="BS17" s="439"/>
      <c r="BT17" s="439"/>
      <c r="BU17" s="440"/>
      <c r="BV17" s="438">
        <v>519780346</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4612</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9771</v>
      </c>
      <c r="AJ18" s="464"/>
      <c r="AK18" s="464"/>
      <c r="AL18" s="464"/>
      <c r="AM18" s="465"/>
      <c r="AN18" s="463">
        <v>35393310</v>
      </c>
      <c r="AO18" s="464"/>
      <c r="AP18" s="464"/>
      <c r="AQ18" s="464"/>
      <c r="AR18" s="464"/>
      <c r="AS18" s="465"/>
      <c r="AT18" s="463">
        <v>3622</v>
      </c>
      <c r="AU18" s="464"/>
      <c r="AV18" s="464"/>
      <c r="AW18" s="464"/>
      <c r="AX18" s="464"/>
      <c r="AY18" s="466"/>
      <c r="AZ18" s="446" t="s">
        <v>133</v>
      </c>
      <c r="BA18" s="447"/>
      <c r="BB18" s="447"/>
      <c r="BC18" s="447"/>
      <c r="BD18" s="447"/>
      <c r="BE18" s="447"/>
      <c r="BF18" s="447"/>
      <c r="BG18" s="447"/>
      <c r="BH18" s="447"/>
      <c r="BI18" s="447"/>
      <c r="BJ18" s="447"/>
      <c r="BK18" s="447"/>
      <c r="BL18" s="447"/>
      <c r="BM18" s="448"/>
      <c r="BN18" s="412">
        <v>617022421</v>
      </c>
      <c r="BO18" s="413"/>
      <c r="BP18" s="413"/>
      <c r="BQ18" s="413"/>
      <c r="BR18" s="413"/>
      <c r="BS18" s="413"/>
      <c r="BT18" s="413"/>
      <c r="BU18" s="414"/>
      <c r="BV18" s="412">
        <v>642474178</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557</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136</v>
      </c>
      <c r="AJ19" s="464"/>
      <c r="AK19" s="464"/>
      <c r="AL19" s="464"/>
      <c r="AM19" s="465"/>
      <c r="AN19" s="463" t="s">
        <v>136</v>
      </c>
      <c r="AO19" s="464"/>
      <c r="AP19" s="464"/>
      <c r="AQ19" s="464"/>
      <c r="AR19" s="464"/>
      <c r="AS19" s="465"/>
      <c r="AT19" s="463" t="s">
        <v>136</v>
      </c>
      <c r="AU19" s="464"/>
      <c r="AV19" s="464"/>
      <c r="AW19" s="464"/>
      <c r="AX19" s="464"/>
      <c r="AY19" s="466"/>
      <c r="AZ19" s="429" t="s">
        <v>137</v>
      </c>
      <c r="BA19" s="430"/>
      <c r="BB19" s="430"/>
      <c r="BC19" s="430"/>
      <c r="BD19" s="430"/>
      <c r="BE19" s="430"/>
      <c r="BF19" s="430"/>
      <c r="BG19" s="430"/>
      <c r="BH19" s="430"/>
      <c r="BI19" s="430"/>
      <c r="BJ19" s="430"/>
      <c r="BK19" s="430"/>
      <c r="BL19" s="430"/>
      <c r="BM19" s="431"/>
      <c r="BN19" s="432">
        <v>2005068594</v>
      </c>
      <c r="BO19" s="433"/>
      <c r="BP19" s="433"/>
      <c r="BQ19" s="433"/>
      <c r="BR19" s="433"/>
      <c r="BS19" s="433"/>
      <c r="BT19" s="433"/>
      <c r="BU19" s="434"/>
      <c r="BV19" s="432">
        <v>1958692442</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138</v>
      </c>
      <c r="C20" s="456"/>
      <c r="D20" s="456"/>
      <c r="E20" s="456"/>
      <c r="F20" s="456"/>
      <c r="G20" s="456"/>
      <c r="H20" s="456"/>
      <c r="I20" s="456"/>
      <c r="J20" s="456"/>
      <c r="K20" s="457"/>
      <c r="L20" s="458">
        <v>1152902</v>
      </c>
      <c r="M20" s="459"/>
      <c r="N20" s="459"/>
      <c r="O20" s="459"/>
      <c r="P20" s="459"/>
      <c r="Q20" s="459"/>
      <c r="R20" s="459"/>
      <c r="S20" s="459"/>
      <c r="T20" s="459"/>
      <c r="U20" s="459"/>
      <c r="V20" s="459"/>
      <c r="W20" s="514"/>
      <c r="X20" s="515"/>
      <c r="Y20" s="516"/>
      <c r="Z20" s="460" t="s">
        <v>139</v>
      </c>
      <c r="AA20" s="461"/>
      <c r="AB20" s="461"/>
      <c r="AC20" s="461"/>
      <c r="AD20" s="461"/>
      <c r="AE20" s="461"/>
      <c r="AF20" s="461"/>
      <c r="AG20" s="461"/>
      <c r="AH20" s="462"/>
      <c r="AI20" s="463">
        <v>22245</v>
      </c>
      <c r="AJ20" s="464"/>
      <c r="AK20" s="464"/>
      <c r="AL20" s="464"/>
      <c r="AM20" s="465"/>
      <c r="AN20" s="463">
        <v>76499442</v>
      </c>
      <c r="AO20" s="464"/>
      <c r="AP20" s="464"/>
      <c r="AQ20" s="464"/>
      <c r="AR20" s="464"/>
      <c r="AS20" s="465"/>
      <c r="AT20" s="463">
        <v>3439</v>
      </c>
      <c r="AU20" s="464"/>
      <c r="AV20" s="464"/>
      <c r="AW20" s="464"/>
      <c r="AX20" s="464"/>
      <c r="AY20" s="466"/>
      <c r="AZ20" s="446" t="s">
        <v>140</v>
      </c>
      <c r="BA20" s="447"/>
      <c r="BB20" s="447"/>
      <c r="BC20" s="447"/>
      <c r="BD20" s="447"/>
      <c r="BE20" s="447"/>
      <c r="BF20" s="447"/>
      <c r="BG20" s="447"/>
      <c r="BH20" s="447"/>
      <c r="BI20" s="447"/>
      <c r="BJ20" s="447"/>
      <c r="BK20" s="447"/>
      <c r="BL20" s="447"/>
      <c r="BM20" s="448"/>
      <c r="BN20" s="412">
        <v>171804097</v>
      </c>
      <c r="BO20" s="413"/>
      <c r="BP20" s="413"/>
      <c r="BQ20" s="413"/>
      <c r="BR20" s="413"/>
      <c r="BS20" s="413"/>
      <c r="BT20" s="413"/>
      <c r="BU20" s="414"/>
      <c r="BV20" s="412">
        <v>188366492</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141</v>
      </c>
      <c r="X21" s="450"/>
      <c r="Y21" s="450"/>
      <c r="Z21" s="450"/>
      <c r="AA21" s="450"/>
      <c r="AB21" s="450"/>
      <c r="AC21" s="450"/>
      <c r="AD21" s="450"/>
      <c r="AE21" s="450"/>
      <c r="AF21" s="450"/>
      <c r="AG21" s="450"/>
      <c r="AH21" s="451"/>
      <c r="AI21" s="452">
        <v>99.7</v>
      </c>
      <c r="AJ21" s="453"/>
      <c r="AK21" s="453"/>
      <c r="AL21" s="453"/>
      <c r="AM21" s="453"/>
      <c r="AN21" s="453"/>
      <c r="AO21" s="453"/>
      <c r="AP21" s="453"/>
      <c r="AQ21" s="453"/>
      <c r="AR21" s="453"/>
      <c r="AS21" s="453"/>
      <c r="AT21" s="453"/>
      <c r="AU21" s="453"/>
      <c r="AV21" s="453"/>
      <c r="AW21" s="453"/>
      <c r="AX21" s="453"/>
      <c r="AY21" s="454"/>
      <c r="AZ21" s="429" t="s">
        <v>142</v>
      </c>
      <c r="BA21" s="430"/>
      <c r="BB21" s="430"/>
      <c r="BC21" s="430"/>
      <c r="BD21" s="430"/>
      <c r="BE21" s="430"/>
      <c r="BF21" s="430"/>
      <c r="BG21" s="430"/>
      <c r="BH21" s="430"/>
      <c r="BI21" s="430"/>
      <c r="BJ21" s="430"/>
      <c r="BK21" s="430"/>
      <c r="BL21" s="430"/>
      <c r="BM21" s="431"/>
      <c r="BN21" s="432">
        <v>88966985</v>
      </c>
      <c r="BO21" s="433"/>
      <c r="BP21" s="433"/>
      <c r="BQ21" s="433"/>
      <c r="BR21" s="433"/>
      <c r="BS21" s="433"/>
      <c r="BT21" s="433"/>
      <c r="BU21" s="434"/>
      <c r="BV21" s="432">
        <v>78527987</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143</v>
      </c>
      <c r="BA22" s="436"/>
      <c r="BB22" s="436"/>
      <c r="BC22" s="436"/>
      <c r="BD22" s="436"/>
      <c r="BE22" s="436"/>
      <c r="BF22" s="436"/>
      <c r="BG22" s="436"/>
      <c r="BH22" s="436"/>
      <c r="BI22" s="436"/>
      <c r="BJ22" s="436"/>
      <c r="BK22" s="436"/>
      <c r="BL22" s="436"/>
      <c r="BM22" s="437"/>
      <c r="BN22" s="438">
        <v>3942647</v>
      </c>
      <c r="BO22" s="439"/>
      <c r="BP22" s="439"/>
      <c r="BQ22" s="439"/>
      <c r="BR22" s="439"/>
      <c r="BS22" s="439"/>
      <c r="BT22" s="439"/>
      <c r="BU22" s="440"/>
      <c r="BV22" s="438">
        <v>4393413</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144</v>
      </c>
      <c r="BA23" s="436"/>
      <c r="BB23" s="436"/>
      <c r="BC23" s="436"/>
      <c r="BD23" s="436"/>
      <c r="BE23" s="436"/>
      <c r="BF23" s="436"/>
      <c r="BG23" s="436"/>
      <c r="BH23" s="436"/>
      <c r="BI23" s="436"/>
      <c r="BJ23" s="436"/>
      <c r="BK23" s="436"/>
      <c r="BL23" s="436"/>
      <c r="BM23" s="437"/>
      <c r="BN23" s="438">
        <v>17252706</v>
      </c>
      <c r="BO23" s="439"/>
      <c r="BP23" s="439"/>
      <c r="BQ23" s="439"/>
      <c r="BR23" s="439"/>
      <c r="BS23" s="439"/>
      <c r="BT23" s="439"/>
      <c r="BU23" s="440"/>
      <c r="BV23" s="438">
        <v>17752006</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145</v>
      </c>
      <c r="BA24" s="410"/>
      <c r="BB24" s="410"/>
      <c r="BC24" s="410"/>
      <c r="BD24" s="410"/>
      <c r="BE24" s="410"/>
      <c r="BF24" s="410"/>
      <c r="BG24" s="410"/>
      <c r="BH24" s="410"/>
      <c r="BI24" s="410"/>
      <c r="BJ24" s="410"/>
      <c r="BK24" s="410"/>
      <c r="BL24" s="410"/>
      <c r="BM24" s="411"/>
      <c r="BN24" s="412">
        <v>4316791</v>
      </c>
      <c r="BO24" s="413"/>
      <c r="BP24" s="413"/>
      <c r="BQ24" s="413"/>
      <c r="BR24" s="413"/>
      <c r="BS24" s="413"/>
      <c r="BT24" s="413"/>
      <c r="BU24" s="414"/>
      <c r="BV24" s="412">
        <v>4316091</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146</v>
      </c>
      <c r="BA25" s="421"/>
      <c r="BB25" s="421"/>
      <c r="BC25" s="422"/>
      <c r="BD25" s="429" t="s">
        <v>582</v>
      </c>
      <c r="BE25" s="430"/>
      <c r="BF25" s="430"/>
      <c r="BG25" s="430"/>
      <c r="BH25" s="430"/>
      <c r="BI25" s="430"/>
      <c r="BJ25" s="430"/>
      <c r="BK25" s="430"/>
      <c r="BL25" s="430"/>
      <c r="BM25" s="431"/>
      <c r="BN25" s="432">
        <v>21047</v>
      </c>
      <c r="BO25" s="433"/>
      <c r="BP25" s="433"/>
      <c r="BQ25" s="433"/>
      <c r="BR25" s="433"/>
      <c r="BS25" s="433"/>
      <c r="BT25" s="433"/>
      <c r="BU25" s="434"/>
      <c r="BV25" s="432">
        <v>21039</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147</v>
      </c>
      <c r="BE26" s="436"/>
      <c r="BF26" s="436"/>
      <c r="BG26" s="436"/>
      <c r="BH26" s="436"/>
      <c r="BI26" s="436"/>
      <c r="BJ26" s="436"/>
      <c r="BK26" s="436"/>
      <c r="BL26" s="436"/>
      <c r="BM26" s="437"/>
      <c r="BN26" s="438" t="s">
        <v>136</v>
      </c>
      <c r="BO26" s="439"/>
      <c r="BP26" s="439"/>
      <c r="BQ26" s="439"/>
      <c r="BR26" s="439"/>
      <c r="BS26" s="439"/>
      <c r="BT26" s="439"/>
      <c r="BU26" s="440"/>
      <c r="BV26" s="438" t="s">
        <v>136</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148</v>
      </c>
      <c r="BE27" s="447"/>
      <c r="BF27" s="447"/>
      <c r="BG27" s="447"/>
      <c r="BH27" s="447"/>
      <c r="BI27" s="447"/>
      <c r="BJ27" s="447"/>
      <c r="BK27" s="447"/>
      <c r="BL27" s="447"/>
      <c r="BM27" s="448"/>
      <c r="BN27" s="412">
        <v>20284912</v>
      </c>
      <c r="BO27" s="413"/>
      <c r="BP27" s="413"/>
      <c r="BQ27" s="413"/>
      <c r="BR27" s="413"/>
      <c r="BS27" s="413"/>
      <c r="BT27" s="413"/>
      <c r="BU27" s="414"/>
      <c r="BV27" s="412">
        <v>21089300</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155</v>
      </c>
      <c r="D30" s="408"/>
      <c r="E30" s="407" t="s">
        <v>156</v>
      </c>
      <c r="F30" s="407"/>
      <c r="G30" s="407"/>
      <c r="H30" s="407"/>
      <c r="I30" s="407"/>
      <c r="J30" s="407"/>
      <c r="K30" s="407"/>
      <c r="L30" s="407"/>
      <c r="M30" s="407"/>
      <c r="N30" s="407"/>
      <c r="O30" s="407"/>
      <c r="P30" s="407"/>
      <c r="Q30" s="407"/>
      <c r="R30" s="407"/>
      <c r="S30" s="407"/>
      <c r="T30" s="132"/>
      <c r="U30" s="408" t="s">
        <v>155</v>
      </c>
      <c r="V30" s="408"/>
      <c r="W30" s="407" t="s">
        <v>156</v>
      </c>
      <c r="X30" s="407"/>
      <c r="Y30" s="407"/>
      <c r="Z30" s="407"/>
      <c r="AA30" s="407"/>
      <c r="AB30" s="407"/>
      <c r="AC30" s="407"/>
      <c r="AD30" s="407"/>
      <c r="AE30" s="407"/>
      <c r="AF30" s="407"/>
      <c r="AG30" s="407"/>
      <c r="AH30" s="407"/>
      <c r="AI30" s="407"/>
      <c r="AJ30" s="407"/>
      <c r="AK30" s="407"/>
      <c r="AL30" s="132"/>
      <c r="AM30" s="408" t="s">
        <v>155</v>
      </c>
      <c r="AN30" s="408"/>
      <c r="AO30" s="407" t="s">
        <v>156</v>
      </c>
      <c r="AP30" s="407"/>
      <c r="AQ30" s="407"/>
      <c r="AR30" s="407"/>
      <c r="AS30" s="407"/>
      <c r="AT30" s="407"/>
      <c r="AU30" s="407"/>
      <c r="AV30" s="407"/>
      <c r="AW30" s="407"/>
      <c r="AX30" s="407"/>
      <c r="AY30" s="407"/>
      <c r="AZ30" s="407"/>
      <c r="BA30" s="407"/>
      <c r="BB30" s="407"/>
      <c r="BC30" s="407"/>
      <c r="BD30" s="157"/>
      <c r="BE30" s="408" t="s">
        <v>155</v>
      </c>
      <c r="BF30" s="408"/>
      <c r="BG30" s="407" t="s">
        <v>156</v>
      </c>
      <c r="BH30" s="407"/>
      <c r="BI30" s="407"/>
      <c r="BJ30" s="407"/>
      <c r="BK30" s="407"/>
      <c r="BL30" s="407"/>
      <c r="BM30" s="407"/>
      <c r="BN30" s="407"/>
      <c r="BO30" s="407"/>
      <c r="BP30" s="407"/>
      <c r="BQ30" s="407"/>
      <c r="BR30" s="407"/>
      <c r="BS30" s="407"/>
      <c r="BT30" s="407"/>
      <c r="BU30" s="407"/>
      <c r="BV30" s="158"/>
      <c r="BW30" s="408" t="s">
        <v>155</v>
      </c>
      <c r="BX30" s="408"/>
      <c r="BY30" s="407" t="s">
        <v>157</v>
      </c>
      <c r="BZ30" s="407"/>
      <c r="CA30" s="407"/>
      <c r="CB30" s="407"/>
      <c r="CC30" s="407"/>
      <c r="CD30" s="407"/>
      <c r="CE30" s="407"/>
      <c r="CF30" s="407"/>
      <c r="CG30" s="407"/>
      <c r="CH30" s="407"/>
      <c r="CI30" s="407"/>
      <c r="CJ30" s="407"/>
      <c r="CK30" s="407"/>
      <c r="CL30" s="407"/>
      <c r="CM30" s="407"/>
      <c r="CN30" s="132"/>
      <c r="CO30" s="408" t="s">
        <v>155</v>
      </c>
      <c r="CP30" s="408"/>
      <c r="CQ30" s="407" t="s">
        <v>158</v>
      </c>
      <c r="CR30" s="407"/>
      <c r="CS30" s="407"/>
      <c r="CT30" s="407"/>
      <c r="CU30" s="407"/>
      <c r="CV30" s="407"/>
      <c r="CW30" s="407"/>
      <c r="CX30" s="407"/>
      <c r="CY30" s="407"/>
      <c r="CZ30" s="407"/>
      <c r="DA30" s="407"/>
      <c r="DB30" s="407"/>
      <c r="DC30" s="407"/>
      <c r="DD30" s="407"/>
      <c r="DE30" s="407"/>
      <c r="DF30" s="132"/>
      <c r="DG30" s="407" t="s">
        <v>159</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f>IF(W31="","",MAX(C31:D40)+1)</f>
        <v>8</v>
      </c>
      <c r="V31" s="405"/>
      <c r="W31" s="404" t="str">
        <f>IF('各会計、関係団体の財政状況及び健全化判断比率'!B28="","",'各会計、関係団体の財政状況及び健全化判断比率'!B28)</f>
        <v>収益事業特別会計</v>
      </c>
      <c r="X31" s="404"/>
      <c r="Y31" s="404"/>
      <c r="Z31" s="404"/>
      <c r="AA31" s="404"/>
      <c r="AB31" s="404"/>
      <c r="AC31" s="404"/>
      <c r="AD31" s="404"/>
      <c r="AE31" s="404"/>
      <c r="AF31" s="404"/>
      <c r="AG31" s="404"/>
      <c r="AH31" s="404"/>
      <c r="AI31" s="404"/>
      <c r="AJ31" s="404"/>
      <c r="AK31" s="404"/>
      <c r="AL31" s="156"/>
      <c r="AM31" s="405">
        <f>IF(AO31="","",MAX(C31:D40,U31:V40)+1)</f>
        <v>9</v>
      </c>
      <c r="AN31" s="405"/>
      <c r="AO31" s="404" t="str">
        <f>IF('各会計、関係団体の財政状況及び健全化判断比率'!B29="","",'各会計、関係団体の財政状況及び健全化判断比率'!B29)</f>
        <v>電気事業会計</v>
      </c>
      <c r="AP31" s="404"/>
      <c r="AQ31" s="404"/>
      <c r="AR31" s="404"/>
      <c r="AS31" s="404"/>
      <c r="AT31" s="404"/>
      <c r="AU31" s="404"/>
      <c r="AV31" s="404"/>
      <c r="AW31" s="404"/>
      <c r="AX31" s="404"/>
      <c r="AY31" s="404"/>
      <c r="AZ31" s="404"/>
      <c r="BA31" s="404"/>
      <c r="BB31" s="404"/>
      <c r="BC31" s="404"/>
      <c r="BD31" s="156"/>
      <c r="BE31" s="405">
        <f>IF(BG31="","",MAX(C31:D40,U31:V40,AM31:AN40)+1)</f>
        <v>13</v>
      </c>
      <c r="BF31" s="405"/>
      <c r="BG31" s="404" t="str">
        <f>IF('各会計、関係団体の財政状況及び健全化判断比率'!B33="","",'各会計、関係団体の財政状況及び健全化判断比率'!B33)</f>
        <v>流域下水道事業特別会計</v>
      </c>
      <c r="BH31" s="404"/>
      <c r="BI31" s="404"/>
      <c r="BJ31" s="404"/>
      <c r="BK31" s="404"/>
      <c r="BL31" s="404"/>
      <c r="BM31" s="404"/>
      <c r="BN31" s="404"/>
      <c r="BO31" s="404"/>
      <c r="BP31" s="404"/>
      <c r="BQ31" s="404"/>
      <c r="BR31" s="404"/>
      <c r="BS31" s="404"/>
      <c r="BT31" s="404"/>
      <c r="BU31" s="404"/>
      <c r="BV31" s="156"/>
      <c r="BW31" s="405">
        <f>IF(BY31="","",MAX(C31:D40,U31:V40,AM31:AN40,BE31:BF40)+1)</f>
        <v>16</v>
      </c>
      <c r="BX31" s="405"/>
      <c r="BY31" s="404" t="str">
        <f>IF('各会計、関係団体の財政状況及び健全化判断比率'!B68="","",'各会計、関係団体の財政状況及び健全化判断比率'!B68)</f>
        <v>京都地方税機構</v>
      </c>
      <c r="BZ31" s="404"/>
      <c r="CA31" s="404"/>
      <c r="CB31" s="404"/>
      <c r="CC31" s="404"/>
      <c r="CD31" s="404"/>
      <c r="CE31" s="404"/>
      <c r="CF31" s="404"/>
      <c r="CG31" s="404"/>
      <c r="CH31" s="404"/>
      <c r="CI31" s="404"/>
      <c r="CJ31" s="404"/>
      <c r="CK31" s="404"/>
      <c r="CL31" s="404"/>
      <c r="CM31" s="404"/>
      <c r="CN31" s="156"/>
      <c r="CO31" s="405">
        <f>IF(CQ31="","",MAX(C31:D40,U31:V40,AM31:AN40,BE31:BF40,BW31:BX40)+1)</f>
        <v>18</v>
      </c>
      <c r="CP31" s="405"/>
      <c r="CQ31" s="404" t="str">
        <f>IF('各会計、関係団体の財政状況及び健全化判断比率'!BS7="","",'各会計、関係団体の財政状況及び健全化判断比率'!BS7)</f>
        <v>京都府農業総合支援センター</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営林事業特別会計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10</v>
      </c>
      <c r="AN32" s="405"/>
      <c r="AO32" s="404" t="str">
        <f>IF('各会計、関係団体の財政状況及び健全化判断比率'!B30="","",'各会計、関係団体の財政状況及び健全化判断比率'!B30)</f>
        <v>水道事業会計</v>
      </c>
      <c r="AP32" s="404"/>
      <c r="AQ32" s="404"/>
      <c r="AR32" s="404"/>
      <c r="AS32" s="404"/>
      <c r="AT32" s="404"/>
      <c r="AU32" s="404"/>
      <c r="AV32" s="404"/>
      <c r="AW32" s="404"/>
      <c r="AX32" s="404"/>
      <c r="AY32" s="404"/>
      <c r="AZ32" s="404"/>
      <c r="BA32" s="404"/>
      <c r="BB32" s="404"/>
      <c r="BC32" s="404"/>
      <c r="BD32" s="156"/>
      <c r="BE32" s="405">
        <f t="shared" ref="BE32:BE40" si="2">IF(BG32="","",BE31+1)</f>
        <v>14</v>
      </c>
      <c r="BF32" s="405"/>
      <c r="BG32" s="404" t="str">
        <f>IF('各会計、関係団体の財政状況及び健全化判断比率'!B34="","",'各会計、関係団体の財政状況及び健全化判断比率'!B34)</f>
        <v>地域開発事業特別会計</v>
      </c>
      <c r="BH32" s="404"/>
      <c r="BI32" s="404"/>
      <c r="BJ32" s="404"/>
      <c r="BK32" s="404"/>
      <c r="BL32" s="404"/>
      <c r="BM32" s="404"/>
      <c r="BN32" s="404"/>
      <c r="BO32" s="404"/>
      <c r="BP32" s="404"/>
      <c r="BQ32" s="404"/>
      <c r="BR32" s="404"/>
      <c r="BS32" s="404"/>
      <c r="BT32" s="404"/>
      <c r="BU32" s="404"/>
      <c r="BV32" s="156"/>
      <c r="BW32" s="405">
        <f t="shared" ref="BW32:BW40" si="3">IF(BY32="","",BW31+1)</f>
        <v>17</v>
      </c>
      <c r="BX32" s="405"/>
      <c r="BY32" s="404" t="str">
        <f>IF('各会計、関係団体の財政状況及び健全化判断比率'!B69="","",'各会計、関係団体の財政状況及び健全化判断比率'!B69)</f>
        <v>関西広域連合</v>
      </c>
      <c r="BZ32" s="404"/>
      <c r="CA32" s="404"/>
      <c r="CB32" s="404"/>
      <c r="CC32" s="404"/>
      <c r="CD32" s="404"/>
      <c r="CE32" s="404"/>
      <c r="CF32" s="404"/>
      <c r="CG32" s="404"/>
      <c r="CH32" s="404"/>
      <c r="CI32" s="404"/>
      <c r="CJ32" s="404"/>
      <c r="CK32" s="404"/>
      <c r="CL32" s="404"/>
      <c r="CM32" s="404"/>
      <c r="CN32" s="156"/>
      <c r="CO32" s="405">
        <f t="shared" ref="CO32:CO40" si="4">IF(CQ32="","",CO31+1)</f>
        <v>19</v>
      </c>
      <c r="CP32" s="405"/>
      <c r="CQ32" s="404" t="str">
        <f>IF('各会計、関係団体の財政状況及び健全化判断比率'!BS8="","",'各会計、関係団体の財政状況及び健全化判断比率'!BS8)</f>
        <v>京都府畜産振興協会</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母子及び父子並びに寡婦福祉資金貸付事業特別会計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11</v>
      </c>
      <c r="AN33" s="405"/>
      <c r="AO33" s="404" t="str">
        <f>IF('各会計、関係団体の財政状況及び健全化判断比率'!B31="","",'各会計、関係団体の財政状況及び健全化判断比率'!B31)</f>
        <v>工業用水道事業会計</v>
      </c>
      <c r="AP33" s="404"/>
      <c r="AQ33" s="404"/>
      <c r="AR33" s="404"/>
      <c r="AS33" s="404"/>
      <c r="AT33" s="404"/>
      <c r="AU33" s="404"/>
      <c r="AV33" s="404"/>
      <c r="AW33" s="404"/>
      <c r="AX33" s="404"/>
      <c r="AY33" s="404"/>
      <c r="AZ33" s="404"/>
      <c r="BA33" s="404"/>
      <c r="BB33" s="404"/>
      <c r="BC33" s="404"/>
      <c r="BD33" s="156"/>
      <c r="BE33" s="405">
        <f t="shared" si="2"/>
        <v>15</v>
      </c>
      <c r="BF33" s="405"/>
      <c r="BG33" s="404" t="str">
        <f>IF('各会計、関係団体の財政状況及び健全化判断比率'!B35="","",'各会計、関係団体の財政状況及び健全化判断比率'!B35)</f>
        <v>港湾事業特別会計</v>
      </c>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20</v>
      </c>
      <c r="CP33" s="405"/>
      <c r="CQ33" s="404" t="str">
        <f>IF('各会計、関係団体の財政状況及び健全化判断比率'!BS9="","",'各会計、関係団体の財政状況及び健全化判断比率'!BS9)</f>
        <v>京都府家畜畜産物衛生指導協会</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農業改良資金助成事業等特別会計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f t="shared" si="1"/>
        <v>12</v>
      </c>
      <c r="AN34" s="405"/>
      <c r="AO34" s="404" t="str">
        <f>IF('各会計、関係団体の財政状況及び健全化判断比率'!B32="","",'各会計、関係団体の財政状況及び健全化判断比率'!B32)</f>
        <v>病院事業会計</v>
      </c>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21</v>
      </c>
      <c r="CP34" s="405"/>
      <c r="CQ34" s="404" t="str">
        <f>IF('各会計、関係団体の財政状況及び健全化判断比率'!BS10="","",'各会計、関係団体の財政状況及び健全化判断比率'!BS10)</f>
        <v>京都国際工芸センター</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中小企業経営基盤強化資金助成事業特別会計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22</v>
      </c>
      <c r="CP35" s="405"/>
      <c r="CQ35" s="404" t="str">
        <f>IF('各会計、関係団体の財政状況及び健全化判断比率'!BS11="","",'各会計、関係団体の財政状況及び健全化判断比率'!BS11)</f>
        <v>京都府公園公社</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公共用地先行取得事業特別会計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23</v>
      </c>
      <c r="CP36" s="405"/>
      <c r="CQ36" s="404" t="str">
        <f>IF('各会計、関係団体の財政状況及び健全化判断比率'!BS12="","",'各会計、関係団体の財政状況及び健全化判断比率'!BS12)</f>
        <v>関西文化学術研究都市推進機構</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公債費特別会計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24</v>
      </c>
      <c r="CP37" s="405"/>
      <c r="CQ37" s="404" t="str">
        <f>IF('各会計、関係団体の財政状況及び健全化判断比率'!BS13="","",'各会計、関係団体の財政状況及び健全化判断比率'!BS13)</f>
        <v>丹後王国食のみやこ</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t="str">
        <f t="shared" si="5"/>
        <v/>
      </c>
      <c r="D38" s="405"/>
      <c r="E38" s="404" t="str">
        <f>IF('各会計、関係団体の財政状況及び健全化判断比率'!B14="","",'各会計、関係団体の財政状況及び健全化判断比率'!B14)</f>
        <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25</v>
      </c>
      <c r="CP38" s="405"/>
      <c r="CQ38" s="404" t="str">
        <f>IF('各会計、関係団体の財政状況及び健全化判断比率'!BS14="","",'各会計、関係団体の財政状況及び健全化判断比率'!BS14)</f>
        <v>京都府水産振興事業団</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t="str">
        <f t="shared" si="5"/>
        <v/>
      </c>
      <c r="D39" s="405"/>
      <c r="E39" s="404" t="str">
        <f>IF('各会計、関係団体の財政状況及び健全化判断比率'!B15="","",'各会計、関係団体の財政状況及び健全化判断比率'!B15)</f>
        <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26</v>
      </c>
      <c r="CP39" s="405"/>
      <c r="CQ39" s="404" t="str">
        <f>IF('各会計、関係団体の財政状況及び健全化判断比率'!BS15="","",'各会計、関係団体の財政状況及び健全化判断比率'!BS15)</f>
        <v>京都府林業労働支援センター</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t="str">
        <f t="shared" si="5"/>
        <v/>
      </c>
      <c r="D40" s="405"/>
      <c r="E40" s="404" t="str">
        <f>IF('各会計、関係団体の財政状況及び健全化判断比率'!B16="","",'各会計、関係団体の財政状況及び健全化判断比率'!B16)</f>
        <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27</v>
      </c>
      <c r="CP40" s="405"/>
      <c r="CQ40" s="404" t="str">
        <f>IF('各会計、関係団体の財政状況及び健全化判断比率'!BS16="","",'各会計、関係団体の財政状況及び健全化判断比率'!BS16)</f>
        <v>京都産業２１</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4QKv20NLydYxpXAlpd3GMJxrbfXYbDpULAFv0h2dDS05VU70CuMN++NrHKEVstniKyKlPeSCp0jRtzJyzrvTZg==" saltValue="Mk4M3g6ybL4Tq6Z+ESYBu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55" t="s">
        <v>496</v>
      </c>
      <c r="D34" s="1155"/>
      <c r="E34" s="1156"/>
      <c r="F34" s="20">
        <v>0.44</v>
      </c>
      <c r="G34" s="21">
        <v>0.41</v>
      </c>
      <c r="H34" s="21">
        <v>0.37</v>
      </c>
      <c r="I34" s="21">
        <v>0.35</v>
      </c>
      <c r="J34" s="22">
        <v>0.35</v>
      </c>
      <c r="K34" s="10"/>
      <c r="L34" s="10"/>
      <c r="M34" s="10"/>
      <c r="N34" s="10"/>
      <c r="O34" s="10"/>
      <c r="P34" s="10"/>
    </row>
    <row r="35" spans="1:16" ht="39" customHeight="1">
      <c r="A35" s="10"/>
      <c r="B35" s="23"/>
      <c r="C35" s="1149" t="s">
        <v>497</v>
      </c>
      <c r="D35" s="1150"/>
      <c r="E35" s="1151"/>
      <c r="F35" s="24">
        <v>0.23</v>
      </c>
      <c r="G35" s="25">
        <v>0.26</v>
      </c>
      <c r="H35" s="25">
        <v>0.27</v>
      </c>
      <c r="I35" s="25">
        <v>0.27</v>
      </c>
      <c r="J35" s="26">
        <v>0.24</v>
      </c>
      <c r="K35" s="10"/>
      <c r="L35" s="10"/>
      <c r="M35" s="10"/>
      <c r="N35" s="10"/>
      <c r="O35" s="10"/>
      <c r="P35" s="10"/>
    </row>
    <row r="36" spans="1:16" ht="39" customHeight="1">
      <c r="A36" s="10"/>
      <c r="B36" s="23"/>
      <c r="C36" s="1149" t="s">
        <v>498</v>
      </c>
      <c r="D36" s="1150"/>
      <c r="E36" s="1151"/>
      <c r="F36" s="24">
        <v>0.14000000000000001</v>
      </c>
      <c r="G36" s="25">
        <v>0.13</v>
      </c>
      <c r="H36" s="25">
        <v>0.14000000000000001</v>
      </c>
      <c r="I36" s="25">
        <v>0.12</v>
      </c>
      <c r="J36" s="26">
        <v>0.13</v>
      </c>
      <c r="K36" s="10"/>
      <c r="L36" s="10"/>
      <c r="M36" s="10"/>
      <c r="N36" s="10"/>
      <c r="O36" s="10"/>
      <c r="P36" s="10"/>
    </row>
    <row r="37" spans="1:16" ht="39" customHeight="1">
      <c r="A37" s="10"/>
      <c r="B37" s="23"/>
      <c r="C37" s="1149" t="s">
        <v>499</v>
      </c>
      <c r="D37" s="1150"/>
      <c r="E37" s="1151"/>
      <c r="F37" s="24">
        <v>0.11</v>
      </c>
      <c r="G37" s="25">
        <v>0.13</v>
      </c>
      <c r="H37" s="25">
        <v>0.12</v>
      </c>
      <c r="I37" s="25">
        <v>0.12</v>
      </c>
      <c r="J37" s="26">
        <v>0.12</v>
      </c>
      <c r="K37" s="10"/>
      <c r="L37" s="10"/>
      <c r="M37" s="10"/>
      <c r="N37" s="10"/>
      <c r="O37" s="10"/>
      <c r="P37" s="10"/>
    </row>
    <row r="38" spans="1:16" ht="39" customHeight="1">
      <c r="A38" s="10"/>
      <c r="B38" s="23"/>
      <c r="C38" s="1149" t="s">
        <v>500</v>
      </c>
      <c r="D38" s="1150"/>
      <c r="E38" s="1151"/>
      <c r="F38" s="24">
        <v>0.21</v>
      </c>
      <c r="G38" s="25">
        <v>0.19</v>
      </c>
      <c r="H38" s="25">
        <v>0.17</v>
      </c>
      <c r="I38" s="25">
        <v>0.15</v>
      </c>
      <c r="J38" s="26">
        <v>0.12</v>
      </c>
      <c r="K38" s="10"/>
      <c r="L38" s="10"/>
      <c r="M38" s="10"/>
      <c r="N38" s="10"/>
      <c r="O38" s="10"/>
      <c r="P38" s="10"/>
    </row>
    <row r="39" spans="1:16" ht="39" customHeight="1">
      <c r="A39" s="10"/>
      <c r="B39" s="23"/>
      <c r="C39" s="1149" t="s">
        <v>501</v>
      </c>
      <c r="D39" s="1150"/>
      <c r="E39" s="1151"/>
      <c r="F39" s="24">
        <v>0.74</v>
      </c>
      <c r="G39" s="25">
        <v>0.71</v>
      </c>
      <c r="H39" s="25">
        <v>0.38</v>
      </c>
      <c r="I39" s="25">
        <v>0.24</v>
      </c>
      <c r="J39" s="26">
        <v>0.1</v>
      </c>
      <c r="K39" s="10"/>
      <c r="L39" s="10"/>
      <c r="M39" s="10"/>
      <c r="N39" s="10"/>
      <c r="O39" s="10"/>
      <c r="P39" s="10"/>
    </row>
    <row r="40" spans="1:16" ht="39" customHeight="1">
      <c r="A40" s="10"/>
      <c r="B40" s="23"/>
      <c r="C40" s="1149" t="s">
        <v>502</v>
      </c>
      <c r="D40" s="1150"/>
      <c r="E40" s="1151"/>
      <c r="F40" s="24">
        <v>0.03</v>
      </c>
      <c r="G40" s="25">
        <v>0.01</v>
      </c>
      <c r="H40" s="25">
        <v>0.03</v>
      </c>
      <c r="I40" s="25">
        <v>0.04</v>
      </c>
      <c r="J40" s="26">
        <v>0.04</v>
      </c>
      <c r="K40" s="10"/>
      <c r="L40" s="10"/>
      <c r="M40" s="10"/>
      <c r="N40" s="10"/>
      <c r="O40" s="10"/>
      <c r="P40" s="10"/>
    </row>
    <row r="41" spans="1:16" ht="39" customHeight="1">
      <c r="A41" s="10"/>
      <c r="B41" s="23"/>
      <c r="C41" s="1149" t="s">
        <v>503</v>
      </c>
      <c r="D41" s="1150"/>
      <c r="E41" s="1151"/>
      <c r="F41" s="24">
        <v>0</v>
      </c>
      <c r="G41" s="25">
        <v>0</v>
      </c>
      <c r="H41" s="25">
        <v>0</v>
      </c>
      <c r="I41" s="25">
        <v>0</v>
      </c>
      <c r="J41" s="26">
        <v>0</v>
      </c>
      <c r="K41" s="10"/>
      <c r="L41" s="10"/>
      <c r="M41" s="10"/>
      <c r="N41" s="10"/>
      <c r="O41" s="10"/>
      <c r="P41" s="10"/>
    </row>
    <row r="42" spans="1:16" ht="39" customHeight="1">
      <c r="A42" s="10"/>
      <c r="B42" s="27"/>
      <c r="C42" s="1149" t="s">
        <v>504</v>
      </c>
      <c r="D42" s="1150"/>
      <c r="E42" s="1151"/>
      <c r="F42" s="24" t="s">
        <v>453</v>
      </c>
      <c r="G42" s="25" t="s">
        <v>453</v>
      </c>
      <c r="H42" s="25" t="s">
        <v>453</v>
      </c>
      <c r="I42" s="25" t="s">
        <v>453</v>
      </c>
      <c r="J42" s="26" t="s">
        <v>453</v>
      </c>
      <c r="K42" s="10"/>
      <c r="L42" s="10"/>
      <c r="M42" s="10"/>
      <c r="N42" s="10"/>
      <c r="O42" s="10"/>
      <c r="P42" s="10"/>
    </row>
    <row r="43" spans="1:16" ht="39" customHeight="1" thickBot="1">
      <c r="A43" s="10"/>
      <c r="B43" s="28"/>
      <c r="C43" s="1152" t="s">
        <v>505</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65" t="s">
        <v>10</v>
      </c>
      <c r="C45" s="1166"/>
      <c r="D45" s="46"/>
      <c r="E45" s="1171" t="s">
        <v>11</v>
      </c>
      <c r="F45" s="1171"/>
      <c r="G45" s="1171"/>
      <c r="H45" s="1171"/>
      <c r="I45" s="1171"/>
      <c r="J45" s="1172"/>
      <c r="K45" s="47">
        <v>65777</v>
      </c>
      <c r="L45" s="48">
        <v>64595</v>
      </c>
      <c r="M45" s="48">
        <v>60246</v>
      </c>
      <c r="N45" s="48">
        <v>54439</v>
      </c>
      <c r="O45" s="49">
        <v>52585</v>
      </c>
      <c r="P45" s="36"/>
      <c r="Q45" s="36"/>
      <c r="R45" s="36"/>
      <c r="S45" s="36"/>
      <c r="T45" s="36"/>
      <c r="U45" s="36"/>
    </row>
    <row r="46" spans="1:21" ht="30.75" customHeight="1">
      <c r="A46" s="36"/>
      <c r="B46" s="1167"/>
      <c r="C46" s="1168"/>
      <c r="D46" s="50"/>
      <c r="E46" s="1159" t="s">
        <v>12</v>
      </c>
      <c r="F46" s="1159"/>
      <c r="G46" s="1159"/>
      <c r="H46" s="1159"/>
      <c r="I46" s="1159"/>
      <c r="J46" s="1160"/>
      <c r="K46" s="51">
        <v>7472</v>
      </c>
      <c r="L46" s="52">
        <v>21215</v>
      </c>
      <c r="M46" s="52">
        <v>23940</v>
      </c>
      <c r="N46" s="52">
        <v>21987</v>
      </c>
      <c r="O46" s="53">
        <v>12421</v>
      </c>
      <c r="P46" s="36"/>
      <c r="Q46" s="36"/>
      <c r="R46" s="36"/>
      <c r="S46" s="36"/>
      <c r="T46" s="36"/>
      <c r="U46" s="36"/>
    </row>
    <row r="47" spans="1:21" ht="30.75" customHeight="1">
      <c r="A47" s="36"/>
      <c r="B47" s="1167"/>
      <c r="C47" s="1168"/>
      <c r="D47" s="50"/>
      <c r="E47" s="1159" t="s">
        <v>13</v>
      </c>
      <c r="F47" s="1159"/>
      <c r="G47" s="1159"/>
      <c r="H47" s="1159"/>
      <c r="I47" s="1159"/>
      <c r="J47" s="1160"/>
      <c r="K47" s="51">
        <v>53079</v>
      </c>
      <c r="L47" s="52">
        <v>58550</v>
      </c>
      <c r="M47" s="52">
        <v>62036</v>
      </c>
      <c r="N47" s="52">
        <v>66217</v>
      </c>
      <c r="O47" s="53">
        <v>70050</v>
      </c>
      <c r="P47" s="36"/>
      <c r="Q47" s="36"/>
      <c r="R47" s="36"/>
      <c r="S47" s="36"/>
      <c r="T47" s="36"/>
      <c r="U47" s="36"/>
    </row>
    <row r="48" spans="1:21" ht="30.75" customHeight="1">
      <c r="A48" s="36"/>
      <c r="B48" s="1167"/>
      <c r="C48" s="1168"/>
      <c r="D48" s="50"/>
      <c r="E48" s="1159" t="s">
        <v>14</v>
      </c>
      <c r="F48" s="1159"/>
      <c r="G48" s="1159"/>
      <c r="H48" s="1159"/>
      <c r="I48" s="1159"/>
      <c r="J48" s="1160"/>
      <c r="K48" s="51">
        <v>3689</v>
      </c>
      <c r="L48" s="52">
        <v>3528</v>
      </c>
      <c r="M48" s="52">
        <v>3352</v>
      </c>
      <c r="N48" s="52">
        <v>3206</v>
      </c>
      <c r="O48" s="53">
        <v>2858</v>
      </c>
      <c r="P48" s="36"/>
      <c r="Q48" s="36"/>
      <c r="R48" s="36"/>
      <c r="S48" s="36"/>
      <c r="T48" s="36"/>
      <c r="U48" s="36"/>
    </row>
    <row r="49" spans="1:21" ht="30.75" customHeight="1">
      <c r="A49" s="36"/>
      <c r="B49" s="1167"/>
      <c r="C49" s="1168"/>
      <c r="D49" s="50"/>
      <c r="E49" s="1159" t="s">
        <v>15</v>
      </c>
      <c r="F49" s="1159"/>
      <c r="G49" s="1159"/>
      <c r="H49" s="1159"/>
      <c r="I49" s="1159"/>
      <c r="J49" s="1160"/>
      <c r="K49" s="51" t="s">
        <v>453</v>
      </c>
      <c r="L49" s="52" t="s">
        <v>453</v>
      </c>
      <c r="M49" s="52" t="s">
        <v>453</v>
      </c>
      <c r="N49" s="52" t="s">
        <v>453</v>
      </c>
      <c r="O49" s="53" t="s">
        <v>453</v>
      </c>
      <c r="P49" s="36"/>
      <c r="Q49" s="36"/>
      <c r="R49" s="36"/>
      <c r="S49" s="36"/>
      <c r="T49" s="36"/>
      <c r="U49" s="36"/>
    </row>
    <row r="50" spans="1:21" ht="30.75" customHeight="1">
      <c r="A50" s="36"/>
      <c r="B50" s="1167"/>
      <c r="C50" s="1168"/>
      <c r="D50" s="50"/>
      <c r="E50" s="1159" t="s">
        <v>16</v>
      </c>
      <c r="F50" s="1159"/>
      <c r="G50" s="1159"/>
      <c r="H50" s="1159"/>
      <c r="I50" s="1159"/>
      <c r="J50" s="1160"/>
      <c r="K50" s="51">
        <v>1129</v>
      </c>
      <c r="L50" s="52">
        <v>1046</v>
      </c>
      <c r="M50" s="52">
        <v>652</v>
      </c>
      <c r="N50" s="52">
        <v>808</v>
      </c>
      <c r="O50" s="53">
        <v>553</v>
      </c>
      <c r="P50" s="36"/>
      <c r="Q50" s="36"/>
      <c r="R50" s="36"/>
      <c r="S50" s="36"/>
      <c r="T50" s="36"/>
      <c r="U50" s="36"/>
    </row>
    <row r="51" spans="1:21" ht="30.75" customHeight="1">
      <c r="A51" s="36"/>
      <c r="B51" s="1169"/>
      <c r="C51" s="1170"/>
      <c r="D51" s="54"/>
      <c r="E51" s="1159" t="s">
        <v>17</v>
      </c>
      <c r="F51" s="1159"/>
      <c r="G51" s="1159"/>
      <c r="H51" s="1159"/>
      <c r="I51" s="1159"/>
      <c r="J51" s="1160"/>
      <c r="K51" s="51" t="s">
        <v>453</v>
      </c>
      <c r="L51" s="52" t="s">
        <v>453</v>
      </c>
      <c r="M51" s="52" t="s">
        <v>453</v>
      </c>
      <c r="N51" s="52" t="s">
        <v>453</v>
      </c>
      <c r="O51" s="53" t="s">
        <v>453</v>
      </c>
      <c r="P51" s="36"/>
      <c r="Q51" s="36"/>
      <c r="R51" s="36"/>
      <c r="S51" s="36"/>
      <c r="T51" s="36"/>
      <c r="U51" s="36"/>
    </row>
    <row r="52" spans="1:21" ht="30.75" customHeight="1">
      <c r="A52" s="36"/>
      <c r="B52" s="1157" t="s">
        <v>18</v>
      </c>
      <c r="C52" s="1158"/>
      <c r="D52" s="54"/>
      <c r="E52" s="1159" t="s">
        <v>19</v>
      </c>
      <c r="F52" s="1159"/>
      <c r="G52" s="1159"/>
      <c r="H52" s="1159"/>
      <c r="I52" s="1159"/>
      <c r="J52" s="1160"/>
      <c r="K52" s="51">
        <v>69674</v>
      </c>
      <c r="L52" s="52">
        <v>72683</v>
      </c>
      <c r="M52" s="52">
        <v>75329</v>
      </c>
      <c r="N52" s="52">
        <v>76043</v>
      </c>
      <c r="O52" s="53">
        <v>76209</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61472</v>
      </c>
      <c r="L53" s="57">
        <v>76251</v>
      </c>
      <c r="M53" s="57">
        <v>74897</v>
      </c>
      <c r="N53" s="57">
        <v>70614</v>
      </c>
      <c r="O53" s="58">
        <v>62258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eaderFooter>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491</v>
      </c>
      <c r="J40" s="343" t="s">
        <v>492</v>
      </c>
      <c r="K40" s="343" t="s">
        <v>493</v>
      </c>
      <c r="L40" s="343" t="s">
        <v>494</v>
      </c>
      <c r="M40" s="344" t="s">
        <v>495</v>
      </c>
    </row>
    <row r="41" spans="2:13" ht="27.75" customHeight="1">
      <c r="B41" s="1185" t="s">
        <v>22</v>
      </c>
      <c r="C41" s="1186"/>
      <c r="D41" s="66"/>
      <c r="E41" s="1187" t="s">
        <v>23</v>
      </c>
      <c r="F41" s="1187"/>
      <c r="G41" s="1187"/>
      <c r="H41" s="1188"/>
      <c r="I41" s="345">
        <v>1880308</v>
      </c>
      <c r="J41" s="346">
        <v>1967689</v>
      </c>
      <c r="K41" s="346">
        <v>2057642</v>
      </c>
      <c r="L41" s="346">
        <v>2115351</v>
      </c>
      <c r="M41" s="347">
        <v>2175273</v>
      </c>
    </row>
    <row r="42" spans="2:13" ht="27.75" customHeight="1">
      <c r="B42" s="1175"/>
      <c r="C42" s="1176"/>
      <c r="D42" s="67"/>
      <c r="E42" s="1179" t="s">
        <v>24</v>
      </c>
      <c r="F42" s="1179"/>
      <c r="G42" s="1179"/>
      <c r="H42" s="1180"/>
      <c r="I42" s="348">
        <v>6336</v>
      </c>
      <c r="J42" s="349">
        <v>4810</v>
      </c>
      <c r="K42" s="349">
        <v>4039</v>
      </c>
      <c r="L42" s="349">
        <v>4067</v>
      </c>
      <c r="M42" s="350">
        <v>4412</v>
      </c>
    </row>
    <row r="43" spans="2:13" ht="27.75" customHeight="1">
      <c r="B43" s="1175"/>
      <c r="C43" s="1176"/>
      <c r="D43" s="67"/>
      <c r="E43" s="1179" t="s">
        <v>25</v>
      </c>
      <c r="F43" s="1179"/>
      <c r="G43" s="1179"/>
      <c r="H43" s="1180"/>
      <c r="I43" s="348">
        <v>39834</v>
      </c>
      <c r="J43" s="349">
        <v>36346</v>
      </c>
      <c r="K43" s="349">
        <v>32972</v>
      </c>
      <c r="L43" s="349">
        <v>30098</v>
      </c>
      <c r="M43" s="350">
        <v>28627</v>
      </c>
    </row>
    <row r="44" spans="2:13" ht="27.75" customHeight="1">
      <c r="B44" s="1175"/>
      <c r="C44" s="1176"/>
      <c r="D44" s="67"/>
      <c r="E44" s="1179" t="s">
        <v>26</v>
      </c>
      <c r="F44" s="1179"/>
      <c r="G44" s="1179"/>
      <c r="H44" s="1180"/>
      <c r="I44" s="348" t="s">
        <v>453</v>
      </c>
      <c r="J44" s="349" t="s">
        <v>453</v>
      </c>
      <c r="K44" s="349" t="s">
        <v>453</v>
      </c>
      <c r="L44" s="349">
        <v>18</v>
      </c>
      <c r="M44" s="350">
        <v>18</v>
      </c>
    </row>
    <row r="45" spans="2:13" ht="27.75" customHeight="1">
      <c r="B45" s="1175"/>
      <c r="C45" s="1176"/>
      <c r="D45" s="67"/>
      <c r="E45" s="1179" t="s">
        <v>27</v>
      </c>
      <c r="F45" s="1179"/>
      <c r="G45" s="1179"/>
      <c r="H45" s="1180"/>
      <c r="I45" s="348">
        <v>242325</v>
      </c>
      <c r="J45" s="349">
        <v>235123</v>
      </c>
      <c r="K45" s="349">
        <v>216463</v>
      </c>
      <c r="L45" s="349">
        <v>209728</v>
      </c>
      <c r="M45" s="350">
        <v>203964</v>
      </c>
    </row>
    <row r="46" spans="2:13" ht="27.75" customHeight="1">
      <c r="B46" s="1175"/>
      <c r="C46" s="1176"/>
      <c r="D46" s="68"/>
      <c r="E46" s="1189" t="s">
        <v>28</v>
      </c>
      <c r="F46" s="1189"/>
      <c r="G46" s="1189"/>
      <c r="H46" s="1190"/>
      <c r="I46" s="348">
        <v>19874</v>
      </c>
      <c r="J46" s="349">
        <v>19424</v>
      </c>
      <c r="K46" s="349">
        <v>888</v>
      </c>
      <c r="L46" s="349">
        <v>799</v>
      </c>
      <c r="M46" s="350">
        <v>1152</v>
      </c>
    </row>
    <row r="47" spans="2:13" ht="27.75" customHeight="1">
      <c r="B47" s="1175"/>
      <c r="C47" s="1176"/>
      <c r="D47" s="69"/>
      <c r="E47" s="1191" t="s">
        <v>29</v>
      </c>
      <c r="F47" s="1192"/>
      <c r="G47" s="1192"/>
      <c r="H47" s="1193"/>
      <c r="I47" s="348" t="s">
        <v>453</v>
      </c>
      <c r="J47" s="349" t="s">
        <v>453</v>
      </c>
      <c r="K47" s="349" t="s">
        <v>453</v>
      </c>
      <c r="L47" s="349" t="s">
        <v>453</v>
      </c>
      <c r="M47" s="350" t="s">
        <v>453</v>
      </c>
    </row>
    <row r="48" spans="2:13" ht="27.75" customHeight="1">
      <c r="B48" s="1175"/>
      <c r="C48" s="1176"/>
      <c r="D48" s="67"/>
      <c r="E48" s="1179" t="s">
        <v>30</v>
      </c>
      <c r="F48" s="1179"/>
      <c r="G48" s="1179"/>
      <c r="H48" s="1180"/>
      <c r="I48" s="348" t="s">
        <v>453</v>
      </c>
      <c r="J48" s="349" t="s">
        <v>453</v>
      </c>
      <c r="K48" s="349" t="s">
        <v>453</v>
      </c>
      <c r="L48" s="349" t="s">
        <v>453</v>
      </c>
      <c r="M48" s="350" t="s">
        <v>453</v>
      </c>
    </row>
    <row r="49" spans="2:13" ht="27.75" customHeight="1">
      <c r="B49" s="1177"/>
      <c r="C49" s="1178"/>
      <c r="D49" s="67"/>
      <c r="E49" s="1179" t="s">
        <v>31</v>
      </c>
      <c r="F49" s="1179"/>
      <c r="G49" s="1179"/>
      <c r="H49" s="1180"/>
      <c r="I49" s="348" t="s">
        <v>453</v>
      </c>
      <c r="J49" s="349" t="s">
        <v>453</v>
      </c>
      <c r="K49" s="349" t="s">
        <v>453</v>
      </c>
      <c r="L49" s="349" t="s">
        <v>453</v>
      </c>
      <c r="M49" s="350" t="s">
        <v>453</v>
      </c>
    </row>
    <row r="50" spans="2:13" ht="27.75" customHeight="1">
      <c r="B50" s="1173" t="s">
        <v>32</v>
      </c>
      <c r="C50" s="1174"/>
      <c r="D50" s="70"/>
      <c r="E50" s="1179" t="s">
        <v>33</v>
      </c>
      <c r="F50" s="1179"/>
      <c r="G50" s="1179"/>
      <c r="H50" s="1180"/>
      <c r="I50" s="348">
        <v>113572</v>
      </c>
      <c r="J50" s="349">
        <v>134324</v>
      </c>
      <c r="K50" s="349">
        <v>137254</v>
      </c>
      <c r="L50" s="349">
        <v>149209</v>
      </c>
      <c r="M50" s="350">
        <v>162319</v>
      </c>
    </row>
    <row r="51" spans="2:13" ht="27.75" customHeight="1">
      <c r="B51" s="1175"/>
      <c r="C51" s="1176"/>
      <c r="D51" s="67"/>
      <c r="E51" s="1179" t="s">
        <v>34</v>
      </c>
      <c r="F51" s="1179"/>
      <c r="G51" s="1179"/>
      <c r="H51" s="1180"/>
      <c r="I51" s="348">
        <v>31138</v>
      </c>
      <c r="J51" s="349">
        <v>34462</v>
      </c>
      <c r="K51" s="349">
        <v>31525</v>
      </c>
      <c r="L51" s="349">
        <v>29848</v>
      </c>
      <c r="M51" s="350">
        <v>29369</v>
      </c>
    </row>
    <row r="52" spans="2:13" ht="27.75" customHeight="1">
      <c r="B52" s="1177"/>
      <c r="C52" s="1178"/>
      <c r="D52" s="67"/>
      <c r="E52" s="1179" t="s">
        <v>35</v>
      </c>
      <c r="F52" s="1179"/>
      <c r="G52" s="1179"/>
      <c r="H52" s="1180"/>
      <c r="I52" s="348">
        <v>905249</v>
      </c>
      <c r="J52" s="349">
        <v>961117</v>
      </c>
      <c r="K52" s="349">
        <v>995914</v>
      </c>
      <c r="L52" s="349">
        <v>1012209</v>
      </c>
      <c r="M52" s="350">
        <v>1007912</v>
      </c>
    </row>
    <row r="53" spans="2:13" ht="27.75" customHeight="1" thickBot="1">
      <c r="B53" s="1181" t="s">
        <v>20</v>
      </c>
      <c r="C53" s="1182"/>
      <c r="D53" s="71"/>
      <c r="E53" s="1183" t="s">
        <v>36</v>
      </c>
      <c r="F53" s="1183"/>
      <c r="G53" s="1183"/>
      <c r="H53" s="1184"/>
      <c r="I53" s="351">
        <v>1138718</v>
      </c>
      <c r="J53" s="352">
        <v>1133490</v>
      </c>
      <c r="K53" s="352">
        <v>1147310</v>
      </c>
      <c r="L53" s="352">
        <v>1168795</v>
      </c>
      <c r="M53" s="353">
        <v>1213846</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403"/>
      <c r="B1" s="402"/>
      <c r="C1" s="386"/>
      <c r="D1" s="386"/>
      <c r="E1" s="386"/>
      <c r="F1" s="386"/>
      <c r="G1" s="386"/>
      <c r="H1" s="386"/>
      <c r="I1" s="386"/>
      <c r="J1" s="386"/>
      <c r="K1" s="386"/>
      <c r="L1" s="386"/>
      <c r="M1" s="386"/>
      <c r="N1" s="386"/>
      <c r="O1" s="386"/>
      <c r="P1" s="384"/>
      <c r="Q1" s="384"/>
    </row>
    <row r="2" spans="1:51" ht="25.5" customHeight="1">
      <c r="A2" s="400"/>
      <c r="B2" s="386"/>
      <c r="C2" s="400"/>
      <c r="D2" s="386"/>
      <c r="E2" s="386"/>
      <c r="F2" s="386"/>
      <c r="G2" s="386"/>
      <c r="H2" s="386"/>
      <c r="I2" s="386"/>
      <c r="J2" s="386"/>
      <c r="K2" s="386"/>
      <c r="L2" s="386"/>
      <c r="M2" s="386"/>
      <c r="N2" s="386"/>
      <c r="O2" s="386"/>
      <c r="P2" s="384"/>
      <c r="Q2" s="384"/>
    </row>
    <row r="3" spans="1:51" ht="25.5" customHeight="1">
      <c r="A3" s="400"/>
      <c r="B3" s="386"/>
      <c r="C3" s="400"/>
      <c r="D3" s="386"/>
      <c r="E3" s="386"/>
      <c r="F3" s="386"/>
      <c r="G3" s="386"/>
      <c r="H3" s="386"/>
      <c r="I3" s="386"/>
      <c r="J3" s="386"/>
      <c r="K3" s="386"/>
      <c r="L3" s="386"/>
      <c r="M3" s="386"/>
      <c r="N3" s="386"/>
      <c r="O3" s="386"/>
      <c r="P3" s="384"/>
      <c r="Q3" s="384"/>
    </row>
    <row r="4" spans="1:51" s="398" customFormat="1" ht="13.2">
      <c r="A4" s="400"/>
      <c r="B4" s="400"/>
      <c r="C4" s="400"/>
      <c r="D4" s="400"/>
      <c r="E4" s="400"/>
      <c r="F4" s="400"/>
      <c r="G4" s="400"/>
      <c r="H4" s="400"/>
      <c r="I4" s="400"/>
      <c r="J4" s="400"/>
      <c r="K4" s="400"/>
      <c r="L4" s="400"/>
      <c r="M4" s="400"/>
      <c r="N4" s="400"/>
      <c r="O4" s="400"/>
      <c r="P4" s="400"/>
      <c r="Q4" s="400"/>
      <c r="R4" s="399"/>
      <c r="S4" s="399"/>
      <c r="T4" s="399"/>
      <c r="U4" s="399"/>
      <c r="V4" s="399"/>
      <c r="W4" s="399"/>
      <c r="X4" s="399"/>
      <c r="Y4" s="399"/>
      <c r="Z4" s="399"/>
      <c r="AA4" s="399"/>
      <c r="AB4" s="399"/>
      <c r="AC4" s="399"/>
      <c r="AD4" s="399"/>
      <c r="AE4" s="399"/>
      <c r="AF4" s="399"/>
      <c r="AG4" s="399"/>
      <c r="AH4" s="399"/>
      <c r="AI4" s="399"/>
    </row>
    <row r="5" spans="1:51" s="398" customFormat="1" ht="13.2">
      <c r="A5" s="400"/>
      <c r="B5" s="400"/>
      <c r="C5" s="400"/>
      <c r="D5" s="400"/>
      <c r="E5" s="400"/>
      <c r="F5" s="401"/>
      <c r="G5" s="400"/>
      <c r="H5" s="400"/>
      <c r="I5" s="400"/>
      <c r="J5" s="400"/>
      <c r="K5" s="400"/>
      <c r="L5" s="400"/>
      <c r="M5" s="400"/>
      <c r="N5" s="400"/>
      <c r="O5" s="400"/>
      <c r="P5" s="400"/>
      <c r="Q5" s="400"/>
      <c r="R5" s="399"/>
      <c r="S5" s="399"/>
      <c r="T5" s="399"/>
      <c r="U5" s="399"/>
      <c r="V5" s="399"/>
      <c r="W5" s="399"/>
      <c r="X5" s="399"/>
      <c r="Y5" s="399"/>
      <c r="Z5" s="399"/>
      <c r="AA5" s="399"/>
      <c r="AB5" s="399"/>
      <c r="AC5" s="399"/>
      <c r="AD5" s="399"/>
      <c r="AE5" s="399"/>
      <c r="AF5" s="399"/>
      <c r="AG5" s="399"/>
      <c r="AH5" s="399"/>
      <c r="AI5" s="399"/>
    </row>
    <row r="6" spans="1:51" s="398" customFormat="1" ht="13.2">
      <c r="A6" s="400"/>
      <c r="B6" s="400"/>
      <c r="C6" s="400"/>
      <c r="D6" s="400"/>
      <c r="E6" s="400"/>
      <c r="F6" s="400"/>
      <c r="G6" s="400"/>
      <c r="H6" s="400"/>
      <c r="I6" s="400"/>
      <c r="J6" s="400"/>
      <c r="K6" s="400"/>
      <c r="L6" s="400"/>
      <c r="M6" s="400"/>
      <c r="N6" s="400"/>
      <c r="O6" s="400"/>
      <c r="P6" s="400"/>
      <c r="Q6" s="400"/>
      <c r="R6" s="399"/>
      <c r="S6" s="399"/>
      <c r="T6" s="399"/>
      <c r="U6" s="399"/>
      <c r="V6" s="399"/>
      <c r="W6" s="399"/>
      <c r="X6" s="399"/>
      <c r="Y6" s="399"/>
      <c r="Z6" s="399"/>
      <c r="AA6" s="399"/>
      <c r="AB6" s="399"/>
      <c r="AC6" s="399"/>
      <c r="AD6" s="399"/>
      <c r="AE6" s="399"/>
      <c r="AF6" s="399"/>
      <c r="AG6" s="399"/>
      <c r="AH6" s="399"/>
      <c r="AI6" s="399"/>
    </row>
    <row r="7" spans="1:51" s="398" customFormat="1" ht="13.2">
      <c r="A7" s="400"/>
      <c r="B7" s="400"/>
      <c r="C7" s="400"/>
      <c r="D7" s="400"/>
      <c r="E7" s="400"/>
      <c r="F7" s="400"/>
      <c r="G7" s="400"/>
      <c r="H7" s="400"/>
      <c r="I7" s="400"/>
      <c r="J7" s="400"/>
      <c r="K7" s="400"/>
      <c r="L7" s="400"/>
      <c r="M7" s="400"/>
      <c r="N7" s="400"/>
      <c r="O7" s="400"/>
      <c r="P7" s="400"/>
      <c r="Q7" s="400"/>
      <c r="R7" s="399"/>
      <c r="S7" s="399"/>
      <c r="T7" s="399"/>
      <c r="U7" s="399"/>
      <c r="V7" s="399"/>
      <c r="W7" s="399"/>
      <c r="X7" s="399"/>
      <c r="Y7" s="399"/>
      <c r="Z7" s="399"/>
      <c r="AA7" s="399"/>
      <c r="AB7" s="399"/>
      <c r="AC7" s="399"/>
      <c r="AD7" s="399"/>
      <c r="AE7" s="399"/>
      <c r="AF7" s="399"/>
      <c r="AG7" s="399"/>
      <c r="AH7" s="399"/>
      <c r="AI7" s="399"/>
    </row>
    <row r="8" spans="1:51" s="398" customFormat="1" ht="13.2">
      <c r="A8" s="400"/>
      <c r="B8" s="400"/>
      <c r="C8" s="400"/>
      <c r="D8" s="400"/>
      <c r="E8" s="400"/>
      <c r="F8" s="400"/>
      <c r="G8" s="400"/>
      <c r="H8" s="400"/>
      <c r="I8" s="400"/>
      <c r="J8" s="400"/>
      <c r="K8" s="400"/>
      <c r="L8" s="400"/>
      <c r="M8" s="400"/>
      <c r="N8" s="400"/>
      <c r="O8" s="400"/>
      <c r="P8" s="400"/>
      <c r="Q8" s="400"/>
      <c r="R8" s="399"/>
      <c r="S8" s="399"/>
      <c r="T8" s="399"/>
      <c r="U8" s="399"/>
      <c r="V8" s="399"/>
      <c r="W8" s="399"/>
      <c r="X8" s="399"/>
      <c r="Y8" s="399"/>
      <c r="Z8" s="399"/>
      <c r="AA8" s="399"/>
      <c r="AB8" s="399"/>
      <c r="AC8" s="399"/>
      <c r="AD8" s="399"/>
      <c r="AE8" s="399"/>
      <c r="AF8" s="399"/>
      <c r="AG8" s="399"/>
      <c r="AH8" s="399"/>
      <c r="AI8" s="399"/>
    </row>
    <row r="9" spans="1:51" s="398" customFormat="1" ht="13.2">
      <c r="A9" s="400"/>
      <c r="B9" s="400"/>
      <c r="C9" s="400"/>
      <c r="D9" s="400"/>
      <c r="E9" s="400"/>
      <c r="F9" s="400"/>
      <c r="G9" s="400"/>
      <c r="H9" s="400"/>
      <c r="I9" s="400"/>
      <c r="J9" s="400"/>
      <c r="K9" s="400"/>
      <c r="L9" s="400"/>
      <c r="M9" s="400"/>
      <c r="N9" s="400"/>
      <c r="O9" s="400"/>
      <c r="P9" s="400"/>
      <c r="Q9" s="400"/>
      <c r="R9" s="399"/>
      <c r="S9" s="399"/>
      <c r="T9" s="399"/>
      <c r="U9" s="399"/>
      <c r="V9" s="399"/>
      <c r="W9" s="399"/>
      <c r="X9" s="399"/>
      <c r="Y9" s="399"/>
      <c r="Z9" s="399"/>
      <c r="AA9" s="399"/>
      <c r="AB9" s="399"/>
      <c r="AC9" s="399"/>
      <c r="AD9" s="399"/>
      <c r="AE9" s="399"/>
      <c r="AF9" s="399"/>
      <c r="AG9" s="399"/>
      <c r="AH9" s="399"/>
      <c r="AI9" s="399"/>
    </row>
    <row r="10" spans="1:51" s="398" customFormat="1" ht="13.2">
      <c r="A10" s="400"/>
      <c r="B10" s="400"/>
      <c r="C10" s="400"/>
      <c r="D10" s="400"/>
      <c r="E10" s="400"/>
      <c r="F10" s="400"/>
      <c r="G10" s="400"/>
      <c r="H10" s="400"/>
      <c r="I10" s="400"/>
      <c r="J10" s="400"/>
      <c r="K10" s="400"/>
      <c r="L10" s="400"/>
      <c r="M10" s="400"/>
      <c r="N10" s="400"/>
      <c r="O10" s="400"/>
      <c r="P10" s="400"/>
      <c r="Q10" s="400"/>
      <c r="R10" s="399"/>
      <c r="S10" s="399"/>
      <c r="T10" s="399"/>
      <c r="U10" s="399"/>
      <c r="V10" s="399"/>
      <c r="W10" s="399"/>
      <c r="X10" s="399"/>
      <c r="Y10" s="399"/>
      <c r="Z10" s="399"/>
      <c r="AA10" s="399"/>
      <c r="AB10" s="399"/>
      <c r="AC10" s="399"/>
      <c r="AD10" s="399"/>
      <c r="AE10" s="399"/>
      <c r="AF10" s="399"/>
      <c r="AG10" s="399"/>
      <c r="AH10" s="399"/>
      <c r="AI10" s="399"/>
      <c r="AY10" s="398" t="s">
        <v>580</v>
      </c>
    </row>
    <row r="11" spans="1:51" s="398" customFormat="1" ht="13.2">
      <c r="A11" s="400"/>
      <c r="B11" s="400"/>
      <c r="C11" s="400"/>
      <c r="D11" s="400"/>
      <c r="E11" s="400"/>
      <c r="F11" s="400"/>
      <c r="G11" s="400"/>
      <c r="H11" s="400"/>
      <c r="I11" s="400"/>
      <c r="J11" s="400"/>
      <c r="K11" s="400"/>
      <c r="L11" s="400"/>
      <c r="M11" s="400"/>
      <c r="N11" s="400"/>
      <c r="O11" s="400"/>
      <c r="P11" s="400"/>
      <c r="Q11" s="400"/>
      <c r="R11" s="399"/>
      <c r="S11" s="399"/>
      <c r="T11" s="399"/>
      <c r="U11" s="399"/>
      <c r="V11" s="399"/>
      <c r="W11" s="399"/>
      <c r="X11" s="399"/>
      <c r="Y11" s="399"/>
      <c r="Z11" s="399"/>
      <c r="AA11" s="399"/>
      <c r="AB11" s="399"/>
      <c r="AC11" s="399"/>
      <c r="AD11" s="399"/>
      <c r="AE11" s="399"/>
      <c r="AF11" s="399"/>
      <c r="AG11" s="399"/>
      <c r="AH11" s="399"/>
      <c r="AI11" s="399"/>
    </row>
    <row r="12" spans="1:51" s="398" customFormat="1" ht="13.2">
      <c r="A12" s="400"/>
      <c r="B12" s="400"/>
      <c r="C12" s="400"/>
      <c r="D12" s="400"/>
      <c r="E12" s="400"/>
      <c r="F12" s="400"/>
      <c r="G12" s="400"/>
      <c r="H12" s="400"/>
      <c r="I12" s="400"/>
      <c r="J12" s="400"/>
      <c r="K12" s="400"/>
      <c r="L12" s="400"/>
      <c r="M12" s="400"/>
      <c r="N12" s="400"/>
      <c r="O12" s="400"/>
      <c r="P12" s="400"/>
      <c r="Q12" s="400"/>
      <c r="R12" s="399"/>
      <c r="S12" s="399"/>
      <c r="T12" s="399"/>
      <c r="U12" s="399"/>
      <c r="V12" s="399"/>
      <c r="W12" s="399"/>
      <c r="X12" s="399"/>
      <c r="Y12" s="399"/>
      <c r="Z12" s="399"/>
      <c r="AA12" s="399"/>
      <c r="AB12" s="399"/>
      <c r="AC12" s="399"/>
      <c r="AD12" s="399"/>
      <c r="AE12" s="399"/>
      <c r="AF12" s="399"/>
      <c r="AG12" s="399"/>
      <c r="AH12" s="399"/>
      <c r="AI12" s="399"/>
      <c r="AY12" s="398" t="s">
        <v>580</v>
      </c>
    </row>
    <row r="13" spans="1:51" s="398" customFormat="1" ht="13.2">
      <c r="A13" s="400"/>
      <c r="B13" s="400"/>
      <c r="C13" s="400"/>
      <c r="D13" s="400"/>
      <c r="E13" s="400"/>
      <c r="F13" s="400"/>
      <c r="G13" s="400"/>
      <c r="H13" s="400"/>
      <c r="I13" s="400"/>
      <c r="J13" s="400"/>
      <c r="K13" s="400"/>
      <c r="L13" s="400"/>
      <c r="M13" s="400"/>
      <c r="N13" s="400"/>
      <c r="O13" s="400"/>
      <c r="P13" s="400"/>
      <c r="Q13" s="400"/>
      <c r="R13" s="399"/>
      <c r="S13" s="399"/>
      <c r="T13" s="399"/>
      <c r="U13" s="399"/>
      <c r="V13" s="399"/>
      <c r="W13" s="399"/>
      <c r="X13" s="399"/>
      <c r="Y13" s="399"/>
      <c r="Z13" s="399"/>
      <c r="AA13" s="399"/>
      <c r="AB13" s="399"/>
      <c r="AC13" s="399"/>
      <c r="AD13" s="399"/>
      <c r="AE13" s="399"/>
      <c r="AF13" s="399"/>
      <c r="AG13" s="399"/>
      <c r="AH13" s="399"/>
      <c r="AI13" s="399"/>
    </row>
    <row r="14" spans="1:51" s="398" customFormat="1" ht="13.2">
      <c r="A14" s="400"/>
      <c r="B14" s="400"/>
      <c r="C14" s="400"/>
      <c r="D14" s="400"/>
      <c r="E14" s="400"/>
      <c r="F14" s="400"/>
      <c r="G14" s="400"/>
      <c r="H14" s="400"/>
      <c r="I14" s="400"/>
      <c r="J14" s="400"/>
      <c r="K14" s="400"/>
      <c r="L14" s="400"/>
      <c r="M14" s="400"/>
      <c r="N14" s="400"/>
      <c r="O14" s="400"/>
      <c r="P14" s="400"/>
      <c r="Q14" s="400"/>
      <c r="R14" s="399"/>
      <c r="S14" s="399"/>
      <c r="T14" s="399"/>
      <c r="U14" s="399"/>
      <c r="V14" s="399"/>
      <c r="W14" s="399"/>
      <c r="X14" s="399"/>
      <c r="Y14" s="399"/>
      <c r="Z14" s="399"/>
      <c r="AA14" s="399"/>
      <c r="AB14" s="399"/>
      <c r="AC14" s="399"/>
      <c r="AD14" s="399"/>
      <c r="AE14" s="399"/>
      <c r="AF14" s="399"/>
      <c r="AG14" s="399"/>
      <c r="AH14" s="399"/>
      <c r="AI14" s="399"/>
    </row>
    <row r="15" spans="1:51" s="398" customFormat="1" ht="13.2">
      <c r="A15" s="386"/>
      <c r="B15" s="400"/>
      <c r="C15" s="400"/>
      <c r="D15" s="400"/>
      <c r="E15" s="400"/>
      <c r="F15" s="400"/>
      <c r="G15" s="400"/>
      <c r="H15" s="400"/>
      <c r="I15" s="400"/>
      <c r="J15" s="400"/>
      <c r="K15" s="400"/>
      <c r="L15" s="400"/>
      <c r="M15" s="400"/>
      <c r="N15" s="400"/>
      <c r="O15" s="400"/>
      <c r="P15" s="400"/>
      <c r="Q15" s="400"/>
      <c r="R15" s="399"/>
      <c r="S15" s="399"/>
      <c r="T15" s="399"/>
      <c r="U15" s="399"/>
      <c r="V15" s="399"/>
      <c r="W15" s="399"/>
      <c r="X15" s="399"/>
      <c r="Y15" s="399"/>
      <c r="Z15" s="399"/>
      <c r="AA15" s="399"/>
      <c r="AB15" s="399"/>
      <c r="AC15" s="399"/>
      <c r="AD15" s="399"/>
      <c r="AE15" s="399"/>
      <c r="AF15" s="399"/>
      <c r="AG15" s="399"/>
      <c r="AH15" s="399"/>
      <c r="AI15" s="399"/>
    </row>
    <row r="16" spans="1:51" s="398" customFormat="1" ht="13.2">
      <c r="A16" s="386"/>
      <c r="B16" s="400"/>
      <c r="C16" s="400"/>
      <c r="D16" s="400"/>
      <c r="E16" s="400"/>
      <c r="F16" s="400"/>
      <c r="G16" s="400"/>
      <c r="H16" s="400"/>
      <c r="I16" s="400"/>
      <c r="J16" s="400"/>
      <c r="K16" s="400"/>
      <c r="L16" s="400"/>
      <c r="M16" s="400"/>
      <c r="N16" s="400"/>
      <c r="O16" s="400"/>
      <c r="P16" s="400"/>
      <c r="Q16" s="400"/>
      <c r="R16" s="399"/>
      <c r="S16" s="399"/>
      <c r="T16" s="399"/>
      <c r="U16" s="399"/>
      <c r="V16" s="399"/>
      <c r="W16" s="399"/>
      <c r="X16" s="399"/>
      <c r="Y16" s="399"/>
      <c r="Z16" s="399"/>
      <c r="AA16" s="399"/>
      <c r="AB16" s="399"/>
      <c r="AC16" s="399"/>
      <c r="AD16" s="399"/>
      <c r="AE16" s="399"/>
      <c r="AF16" s="399"/>
      <c r="AG16" s="399"/>
      <c r="AH16" s="399"/>
      <c r="AI16" s="399"/>
    </row>
    <row r="17" spans="1:259" s="398" customFormat="1" ht="13.2">
      <c r="A17" s="386"/>
      <c r="B17" s="400"/>
      <c r="C17" s="400"/>
      <c r="D17" s="400"/>
      <c r="E17" s="400"/>
      <c r="F17" s="400"/>
      <c r="G17" s="400"/>
      <c r="H17" s="400"/>
      <c r="I17" s="400"/>
      <c r="J17" s="400"/>
      <c r="K17" s="400"/>
      <c r="L17" s="400"/>
      <c r="M17" s="400"/>
      <c r="N17" s="400"/>
      <c r="O17" s="400"/>
      <c r="P17" s="400"/>
      <c r="Q17" s="400"/>
      <c r="R17" s="399"/>
      <c r="S17" s="399"/>
      <c r="T17" s="399"/>
      <c r="U17" s="399"/>
      <c r="V17" s="399"/>
      <c r="W17" s="399"/>
      <c r="X17" s="399"/>
      <c r="Y17" s="399"/>
      <c r="Z17" s="399"/>
      <c r="AA17" s="399"/>
      <c r="AB17" s="399"/>
      <c r="AC17" s="399"/>
      <c r="AD17" s="399"/>
      <c r="AE17" s="399"/>
      <c r="AF17" s="399"/>
      <c r="AG17" s="399"/>
      <c r="AH17" s="399"/>
      <c r="AI17" s="399"/>
    </row>
    <row r="18" spans="1:259" s="398" customFormat="1" ht="13.2">
      <c r="A18" s="386"/>
      <c r="B18" s="400"/>
      <c r="C18" s="400"/>
      <c r="D18" s="400"/>
      <c r="E18" s="400"/>
      <c r="F18" s="400"/>
      <c r="G18" s="400"/>
      <c r="H18" s="400"/>
      <c r="I18" s="400"/>
      <c r="J18" s="400"/>
      <c r="K18" s="400"/>
      <c r="L18" s="400"/>
      <c r="M18" s="400"/>
      <c r="N18" s="400"/>
      <c r="O18" s="400"/>
      <c r="P18" s="400"/>
      <c r="Q18" s="400"/>
      <c r="R18" s="399"/>
      <c r="S18" s="399"/>
      <c r="T18" s="399"/>
      <c r="U18" s="399"/>
      <c r="V18" s="399"/>
      <c r="W18" s="399"/>
      <c r="X18" s="399"/>
      <c r="Y18" s="399"/>
      <c r="Z18" s="399"/>
      <c r="AA18" s="399"/>
      <c r="AB18" s="399"/>
      <c r="AC18" s="399"/>
      <c r="AD18" s="399"/>
      <c r="AE18" s="399"/>
      <c r="AF18" s="399"/>
      <c r="AG18" s="399"/>
      <c r="AH18" s="399"/>
      <c r="AI18" s="399"/>
    </row>
    <row r="19" spans="1:259" ht="13.2">
      <c r="A19" s="386"/>
      <c r="B19" s="386"/>
      <c r="C19" s="386"/>
      <c r="D19" s="386"/>
      <c r="E19" s="386"/>
      <c r="F19" s="386"/>
      <c r="G19" s="386"/>
      <c r="H19" s="386"/>
      <c r="I19" s="386"/>
      <c r="J19" s="386"/>
      <c r="K19" s="386"/>
      <c r="L19" s="386"/>
      <c r="M19" s="386"/>
      <c r="N19" s="386"/>
      <c r="O19" s="386"/>
      <c r="P19" s="384"/>
      <c r="Q19" s="384"/>
    </row>
    <row r="20" spans="1:259" ht="13.2">
      <c r="A20" s="386"/>
      <c r="B20" s="386"/>
      <c r="C20" s="386"/>
      <c r="D20" s="386"/>
      <c r="E20" s="386"/>
      <c r="F20" s="386"/>
      <c r="G20" s="386"/>
      <c r="H20" s="386"/>
      <c r="I20" s="386"/>
      <c r="J20" s="386"/>
      <c r="K20" s="386"/>
      <c r="L20" s="386"/>
      <c r="M20" s="386"/>
      <c r="N20" s="386"/>
      <c r="O20" s="386"/>
      <c r="P20" s="384"/>
      <c r="Q20" s="384"/>
    </row>
    <row r="21" spans="1:259" ht="16.2">
      <c r="A21" s="386"/>
      <c r="B21" s="397"/>
      <c r="C21" s="395"/>
      <c r="D21" s="395"/>
      <c r="E21" s="395"/>
      <c r="F21" s="395"/>
      <c r="G21" s="395"/>
      <c r="H21" s="395"/>
      <c r="I21" s="395"/>
      <c r="J21" s="395"/>
      <c r="K21" s="395"/>
      <c r="L21" s="395"/>
      <c r="M21" s="395"/>
      <c r="N21" s="396"/>
      <c r="O21" s="395"/>
      <c r="P21" s="394"/>
      <c r="Q21" s="384"/>
      <c r="IY21" s="393"/>
    </row>
    <row r="22" spans="1:259" ht="16.2">
      <c r="A22" s="386"/>
      <c r="B22" s="387"/>
      <c r="C22" s="386"/>
      <c r="D22" s="386"/>
      <c r="E22" s="386"/>
      <c r="F22" s="386"/>
      <c r="G22" s="386"/>
      <c r="H22" s="386"/>
      <c r="I22" s="386"/>
      <c r="J22" s="386"/>
      <c r="K22" s="386"/>
      <c r="L22" s="386"/>
      <c r="M22" s="386"/>
      <c r="N22" s="386"/>
      <c r="O22" s="386"/>
      <c r="P22" s="391"/>
      <c r="Q22" s="387"/>
      <c r="IY22" s="392"/>
    </row>
    <row r="23" spans="1:259" ht="13.2">
      <c r="A23" s="386"/>
      <c r="B23" s="387"/>
      <c r="C23" s="386"/>
      <c r="D23" s="386"/>
      <c r="E23" s="386"/>
      <c r="F23" s="386"/>
      <c r="G23" s="386"/>
      <c r="H23" s="386"/>
      <c r="I23" s="386"/>
      <c r="J23" s="386"/>
      <c r="K23" s="386"/>
      <c r="L23" s="386"/>
      <c r="M23" s="386"/>
      <c r="N23" s="386"/>
      <c r="O23" s="386"/>
      <c r="P23" s="391"/>
      <c r="Q23" s="387"/>
    </row>
    <row r="24" spans="1:259" ht="13.2">
      <c r="A24" s="386"/>
      <c r="B24" s="387"/>
      <c r="C24" s="386"/>
      <c r="D24" s="386"/>
      <c r="E24" s="386"/>
      <c r="F24" s="386"/>
      <c r="G24" s="386"/>
      <c r="H24" s="386"/>
      <c r="I24" s="386"/>
      <c r="J24" s="386"/>
      <c r="K24" s="386"/>
      <c r="L24" s="386"/>
      <c r="M24" s="386"/>
      <c r="N24" s="386"/>
      <c r="O24" s="386"/>
      <c r="P24" s="391"/>
      <c r="Q24" s="387"/>
    </row>
    <row r="25" spans="1:259" ht="13.2">
      <c r="A25" s="386"/>
      <c r="B25" s="387"/>
      <c r="C25" s="386"/>
      <c r="D25" s="386"/>
      <c r="E25" s="386"/>
      <c r="F25" s="386"/>
      <c r="G25" s="386"/>
      <c r="H25" s="386"/>
      <c r="I25" s="386"/>
      <c r="J25" s="386"/>
      <c r="K25" s="386"/>
      <c r="L25" s="386"/>
      <c r="M25" s="386"/>
      <c r="N25" s="386"/>
      <c r="O25" s="386"/>
      <c r="P25" s="391"/>
      <c r="Q25" s="387"/>
    </row>
    <row r="26" spans="1:259" ht="13.2">
      <c r="A26" s="386"/>
      <c r="B26" s="387"/>
      <c r="C26" s="386"/>
      <c r="D26" s="386"/>
      <c r="E26" s="386"/>
      <c r="F26" s="386"/>
      <c r="G26" s="386"/>
      <c r="H26" s="386"/>
      <c r="I26" s="386"/>
      <c r="J26" s="386"/>
      <c r="K26" s="386"/>
      <c r="L26" s="386"/>
      <c r="M26" s="386"/>
      <c r="N26" s="386"/>
      <c r="O26" s="386"/>
      <c r="P26" s="391"/>
      <c r="Q26" s="387"/>
    </row>
    <row r="27" spans="1:259" ht="13.2">
      <c r="A27" s="386"/>
      <c r="B27" s="387"/>
      <c r="C27" s="386"/>
      <c r="D27" s="386"/>
      <c r="E27" s="386"/>
      <c r="F27" s="386"/>
      <c r="G27" s="386"/>
      <c r="H27" s="386"/>
      <c r="I27" s="386"/>
      <c r="J27" s="386"/>
      <c r="K27" s="386"/>
      <c r="L27" s="386"/>
      <c r="M27" s="386"/>
      <c r="N27" s="386"/>
      <c r="O27" s="386"/>
      <c r="P27" s="391"/>
      <c r="Q27" s="387"/>
    </row>
    <row r="28" spans="1:259" ht="13.2">
      <c r="A28" s="386"/>
      <c r="B28" s="387"/>
      <c r="C28" s="386"/>
      <c r="D28" s="386"/>
      <c r="E28" s="386"/>
      <c r="F28" s="386"/>
      <c r="G28" s="386"/>
      <c r="H28" s="386"/>
      <c r="I28" s="386"/>
      <c r="J28" s="386"/>
      <c r="K28" s="386"/>
      <c r="L28" s="386"/>
      <c r="M28" s="386"/>
      <c r="N28" s="386"/>
      <c r="O28" s="386"/>
      <c r="P28" s="391"/>
      <c r="Q28" s="387"/>
    </row>
    <row r="29" spans="1:259" ht="13.2">
      <c r="A29" s="386"/>
      <c r="B29" s="387"/>
      <c r="C29" s="386"/>
      <c r="D29" s="386"/>
      <c r="E29" s="386"/>
      <c r="F29" s="386"/>
      <c r="G29" s="386"/>
      <c r="H29" s="386"/>
      <c r="I29" s="386"/>
      <c r="J29" s="386"/>
      <c r="K29" s="386"/>
      <c r="L29" s="386"/>
      <c r="M29" s="386"/>
      <c r="N29" s="386"/>
      <c r="O29" s="386"/>
      <c r="P29" s="391"/>
      <c r="Q29" s="387"/>
    </row>
    <row r="30" spans="1:259" ht="13.2">
      <c r="A30" s="386"/>
      <c r="B30" s="387"/>
      <c r="C30" s="386"/>
      <c r="D30" s="386"/>
      <c r="E30" s="386"/>
      <c r="F30" s="386"/>
      <c r="G30" s="386"/>
      <c r="H30" s="386"/>
      <c r="I30" s="386"/>
      <c r="J30" s="386"/>
      <c r="K30" s="386"/>
      <c r="L30" s="386"/>
      <c r="M30" s="386"/>
      <c r="N30" s="386"/>
      <c r="O30" s="386"/>
      <c r="P30" s="391"/>
      <c r="Q30" s="387"/>
    </row>
    <row r="31" spans="1:259" ht="13.2">
      <c r="A31" s="386"/>
      <c r="B31" s="387"/>
      <c r="C31" s="386"/>
      <c r="D31" s="386"/>
      <c r="E31" s="386"/>
      <c r="F31" s="386"/>
      <c r="G31" s="386"/>
      <c r="H31" s="386"/>
      <c r="I31" s="386"/>
      <c r="J31" s="386"/>
      <c r="K31" s="386"/>
      <c r="L31" s="386"/>
      <c r="M31" s="386"/>
      <c r="N31" s="386"/>
      <c r="O31" s="386"/>
      <c r="P31" s="391"/>
      <c r="Q31" s="387"/>
    </row>
    <row r="32" spans="1:259" ht="13.2">
      <c r="A32" s="386"/>
      <c r="B32" s="387"/>
      <c r="C32" s="386"/>
      <c r="D32" s="386"/>
      <c r="E32" s="386"/>
      <c r="F32" s="386"/>
      <c r="G32" s="386"/>
      <c r="H32" s="386"/>
      <c r="I32" s="386"/>
      <c r="J32" s="386"/>
      <c r="K32" s="386"/>
      <c r="L32" s="386"/>
      <c r="M32" s="386"/>
      <c r="N32" s="386"/>
      <c r="O32" s="386"/>
      <c r="P32" s="391"/>
      <c r="Q32" s="387"/>
    </row>
    <row r="33" spans="1:17" ht="13.2">
      <c r="A33" s="386"/>
      <c r="B33" s="387"/>
      <c r="C33" s="386"/>
      <c r="D33" s="386"/>
      <c r="E33" s="386"/>
      <c r="F33" s="386"/>
      <c r="G33" s="386"/>
      <c r="H33" s="386"/>
      <c r="I33" s="386"/>
      <c r="J33" s="386"/>
      <c r="K33" s="386"/>
      <c r="L33" s="386"/>
      <c r="M33" s="386"/>
      <c r="N33" s="386"/>
      <c r="O33" s="386"/>
      <c r="P33" s="391"/>
      <c r="Q33" s="387"/>
    </row>
    <row r="34" spans="1:17" ht="13.2">
      <c r="A34" s="386"/>
      <c r="B34" s="387"/>
      <c r="C34" s="386"/>
      <c r="D34" s="386"/>
      <c r="E34" s="386"/>
      <c r="F34" s="386"/>
      <c r="G34" s="386"/>
      <c r="H34" s="386"/>
      <c r="I34" s="386"/>
      <c r="J34" s="386"/>
      <c r="K34" s="386"/>
      <c r="L34" s="386"/>
      <c r="M34" s="386"/>
      <c r="N34" s="386"/>
      <c r="O34" s="386"/>
      <c r="P34" s="391"/>
      <c r="Q34" s="387"/>
    </row>
    <row r="35" spans="1:17" ht="13.2">
      <c r="A35" s="386"/>
      <c r="B35" s="387"/>
      <c r="C35" s="386"/>
      <c r="D35" s="386"/>
      <c r="E35" s="386"/>
      <c r="F35" s="386"/>
      <c r="G35" s="386"/>
      <c r="H35" s="386"/>
      <c r="I35" s="386"/>
      <c r="J35" s="386"/>
      <c r="K35" s="386"/>
      <c r="L35" s="386"/>
      <c r="M35" s="386"/>
      <c r="N35" s="386"/>
      <c r="O35" s="386"/>
      <c r="P35" s="391"/>
      <c r="Q35" s="387"/>
    </row>
    <row r="36" spans="1:17" ht="13.2">
      <c r="A36" s="386"/>
      <c r="B36" s="387"/>
      <c r="C36" s="386"/>
      <c r="D36" s="386"/>
      <c r="E36" s="386"/>
      <c r="F36" s="386"/>
      <c r="G36" s="386"/>
      <c r="H36" s="386"/>
      <c r="I36" s="386"/>
      <c r="J36" s="386"/>
      <c r="K36" s="386"/>
      <c r="L36" s="386"/>
      <c r="M36" s="386"/>
      <c r="N36" s="386"/>
      <c r="O36" s="386"/>
      <c r="P36" s="391"/>
      <c r="Q36" s="387"/>
    </row>
    <row r="37" spans="1:17" ht="13.2">
      <c r="A37" s="386"/>
      <c r="B37" s="387"/>
      <c r="C37" s="386"/>
      <c r="D37" s="386"/>
      <c r="E37" s="386"/>
      <c r="F37" s="386"/>
      <c r="G37" s="386"/>
      <c r="H37" s="386"/>
      <c r="I37" s="386"/>
      <c r="J37" s="386"/>
      <c r="K37" s="386"/>
      <c r="L37" s="386"/>
      <c r="M37" s="386"/>
      <c r="N37" s="386"/>
      <c r="O37" s="386"/>
      <c r="P37" s="391"/>
      <c r="Q37" s="387"/>
    </row>
    <row r="38" spans="1:17" ht="13.2">
      <c r="A38" s="386"/>
      <c r="B38" s="387"/>
      <c r="C38" s="386"/>
      <c r="D38" s="386"/>
      <c r="E38" s="386"/>
      <c r="F38" s="386"/>
      <c r="G38" s="386"/>
      <c r="H38" s="386"/>
      <c r="I38" s="386"/>
      <c r="J38" s="386"/>
      <c r="K38" s="386"/>
      <c r="L38" s="386"/>
      <c r="M38" s="386"/>
      <c r="N38" s="386"/>
      <c r="O38" s="386"/>
      <c r="P38" s="391"/>
      <c r="Q38" s="387"/>
    </row>
    <row r="39" spans="1:17" ht="13.2">
      <c r="A39" s="386"/>
      <c r="B39" s="390"/>
      <c r="C39" s="389"/>
      <c r="D39" s="389"/>
      <c r="E39" s="389"/>
      <c r="F39" s="389"/>
      <c r="G39" s="389"/>
      <c r="H39" s="389"/>
      <c r="I39" s="389"/>
      <c r="J39" s="389"/>
      <c r="K39" s="389"/>
      <c r="L39" s="389"/>
      <c r="M39" s="389"/>
      <c r="N39" s="389"/>
      <c r="O39" s="389"/>
      <c r="P39" s="388"/>
      <c r="Q39" s="387"/>
    </row>
    <row r="40" spans="1:17" ht="13.2">
      <c r="A40" s="386"/>
      <c r="B40" s="385"/>
      <c r="C40" s="384"/>
      <c r="D40" s="384"/>
      <c r="E40" s="384"/>
      <c r="F40" s="384"/>
      <c r="G40" s="384"/>
      <c r="H40" s="384"/>
      <c r="I40" s="384"/>
      <c r="J40" s="384"/>
      <c r="K40" s="384"/>
      <c r="L40" s="384"/>
      <c r="M40" s="384"/>
      <c r="N40" s="384"/>
      <c r="O40" s="384"/>
      <c r="P40" s="385"/>
      <c r="Q40" s="384"/>
    </row>
    <row r="41" spans="1:17" ht="16.2">
      <c r="B41" s="239" t="s">
        <v>579</v>
      </c>
      <c r="C41" s="240"/>
      <c r="D41" s="240"/>
      <c r="E41" s="240"/>
      <c r="F41" s="240"/>
      <c r="G41" s="240"/>
      <c r="H41" s="240"/>
      <c r="I41" s="240"/>
      <c r="J41" s="240"/>
      <c r="K41" s="240"/>
      <c r="L41" s="240"/>
      <c r="M41" s="240"/>
      <c r="N41" s="240"/>
      <c r="O41" s="240"/>
      <c r="P41" s="241"/>
    </row>
    <row r="42" spans="1:17" ht="13.2">
      <c r="B42" s="242"/>
      <c r="C42" s="238"/>
      <c r="D42" s="238"/>
      <c r="E42" s="238"/>
      <c r="F42" s="238"/>
      <c r="G42" s="383" t="s">
        <v>575</v>
      </c>
      <c r="H42" s="379"/>
      <c r="I42" s="382"/>
      <c r="J42" s="382"/>
      <c r="K42" s="382"/>
      <c r="L42" s="381"/>
      <c r="M42" s="381"/>
      <c r="N42" s="381"/>
      <c r="O42" s="381"/>
    </row>
    <row r="43" spans="1:17" ht="13.2">
      <c r="B43" s="242"/>
      <c r="C43" s="238"/>
      <c r="D43" s="238"/>
      <c r="E43" s="238"/>
      <c r="F43" s="238"/>
      <c r="G43" s="1205"/>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81"/>
      <c r="H48" s="380"/>
      <c r="I48" s="380"/>
      <c r="J48" s="380"/>
      <c r="K48" s="379"/>
      <c r="L48" s="379"/>
      <c r="M48" s="379"/>
      <c r="N48" s="379"/>
      <c r="O48" s="379"/>
    </row>
    <row r="49" spans="1:17" ht="13.2">
      <c r="B49" s="242"/>
      <c r="C49" s="238"/>
      <c r="D49" s="238"/>
      <c r="E49" s="238"/>
      <c r="F49" s="238"/>
      <c r="G49" s="379" t="s">
        <v>578</v>
      </c>
      <c r="H49" s="379"/>
      <c r="I49" s="379"/>
      <c r="J49" s="379"/>
      <c r="K49" s="379"/>
      <c r="L49" s="379"/>
      <c r="M49" s="379"/>
      <c r="N49" s="379"/>
      <c r="O49" s="379"/>
    </row>
    <row r="50" spans="1:17" ht="13.2">
      <c r="B50" s="242"/>
      <c r="C50" s="238"/>
      <c r="D50" s="238"/>
      <c r="E50" s="238"/>
      <c r="F50" s="238"/>
      <c r="G50" s="1206"/>
      <c r="H50" s="1206"/>
      <c r="I50" s="1206"/>
      <c r="J50" s="1206"/>
      <c r="K50" s="378" t="s">
        <v>573</v>
      </c>
      <c r="L50" s="378" t="s">
        <v>572</v>
      </c>
      <c r="M50" s="377" t="s">
        <v>571</v>
      </c>
      <c r="N50" s="377" t="s">
        <v>570</v>
      </c>
      <c r="O50" s="377" t="s">
        <v>569</v>
      </c>
    </row>
    <row r="51" spans="1:17" ht="13.2">
      <c r="B51" s="242"/>
      <c r="C51" s="238"/>
      <c r="D51" s="238"/>
      <c r="E51" s="238"/>
      <c r="F51" s="238"/>
      <c r="G51" s="1199" t="s">
        <v>568</v>
      </c>
      <c r="H51" s="1199"/>
      <c r="I51" s="1207" t="s">
        <v>566</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68"/>
      <c r="B53" s="242"/>
      <c r="C53" s="238"/>
      <c r="D53" s="238"/>
      <c r="E53" s="238"/>
      <c r="F53" s="238"/>
      <c r="G53" s="1199"/>
      <c r="H53" s="1199"/>
      <c r="I53" s="1197" t="s">
        <v>577</v>
      </c>
      <c r="J53" s="1197"/>
      <c r="K53" s="1208"/>
      <c r="L53" s="1208"/>
      <c r="M53" s="1208"/>
      <c r="N53" s="1208"/>
      <c r="O53" s="1208"/>
    </row>
    <row r="54" spans="1:17" ht="13.2">
      <c r="A54" s="368"/>
      <c r="B54" s="242"/>
      <c r="C54" s="238"/>
      <c r="D54" s="238"/>
      <c r="E54" s="238"/>
      <c r="F54" s="238"/>
      <c r="G54" s="1199"/>
      <c r="H54" s="1199"/>
      <c r="I54" s="1197"/>
      <c r="J54" s="1197"/>
      <c r="K54" s="1201"/>
      <c r="L54" s="1201"/>
      <c r="M54" s="1201"/>
      <c r="N54" s="1201"/>
      <c r="O54" s="1201"/>
    </row>
    <row r="55" spans="1:17" ht="13.2">
      <c r="A55" s="368"/>
      <c r="B55" s="242"/>
      <c r="C55" s="238"/>
      <c r="D55" s="238"/>
      <c r="E55" s="238"/>
      <c r="F55" s="238"/>
      <c r="G55" s="1197" t="s">
        <v>567</v>
      </c>
      <c r="H55" s="1197"/>
      <c r="I55" s="1197" t="s">
        <v>566</v>
      </c>
      <c r="J55" s="1197"/>
      <c r="K55" s="1202"/>
      <c r="L55" s="1202"/>
      <c r="M55" s="1202"/>
      <c r="N55" s="1202"/>
      <c r="O55" s="1202"/>
    </row>
    <row r="56" spans="1:17" ht="13.2">
      <c r="A56" s="368"/>
      <c r="B56" s="242"/>
      <c r="C56" s="238"/>
      <c r="D56" s="238"/>
      <c r="E56" s="238"/>
      <c r="F56" s="238"/>
      <c r="G56" s="1197"/>
      <c r="H56" s="1197"/>
      <c r="I56" s="1197"/>
      <c r="J56" s="1197"/>
      <c r="K56" s="1203"/>
      <c r="L56" s="1203"/>
      <c r="M56" s="1203"/>
      <c r="N56" s="1203"/>
      <c r="O56" s="1203"/>
    </row>
    <row r="57" spans="1:17" s="368" customFormat="1" ht="13.2">
      <c r="B57" s="369"/>
      <c r="C57" s="376"/>
      <c r="D57" s="376"/>
      <c r="E57" s="376"/>
      <c r="F57" s="376"/>
      <c r="G57" s="1197"/>
      <c r="H57" s="1197"/>
      <c r="I57" s="1195" t="s">
        <v>577</v>
      </c>
      <c r="J57" s="1195"/>
      <c r="K57" s="1204"/>
      <c r="L57" s="1204"/>
      <c r="M57" s="1204"/>
      <c r="N57" s="1204"/>
      <c r="O57" s="1204"/>
      <c r="P57" s="374"/>
      <c r="Q57" s="369"/>
    </row>
    <row r="58" spans="1:17" s="368" customFormat="1" ht="13.2">
      <c r="A58" s="237"/>
      <c r="B58" s="369"/>
      <c r="C58" s="376"/>
      <c r="D58" s="376"/>
      <c r="E58" s="376"/>
      <c r="F58" s="376"/>
      <c r="G58" s="1197"/>
      <c r="H58" s="1197"/>
      <c r="I58" s="1195"/>
      <c r="J58" s="1195"/>
      <c r="K58" s="1201"/>
      <c r="L58" s="1201"/>
      <c r="M58" s="1201"/>
      <c r="N58" s="1201"/>
      <c r="O58" s="1201"/>
      <c r="P58" s="374"/>
      <c r="Q58" s="369"/>
    </row>
    <row r="59" spans="1:17" s="368" customFormat="1" ht="13.2">
      <c r="A59" s="237"/>
      <c r="B59" s="369"/>
      <c r="C59" s="376"/>
      <c r="D59" s="376"/>
      <c r="E59" s="376"/>
      <c r="F59" s="376"/>
      <c r="G59" s="376"/>
      <c r="H59" s="376"/>
      <c r="I59" s="376"/>
      <c r="J59" s="376"/>
      <c r="K59" s="375"/>
      <c r="L59" s="375"/>
      <c r="M59" s="375"/>
      <c r="N59" s="375"/>
      <c r="O59" s="375"/>
      <c r="P59" s="374"/>
      <c r="Q59" s="369"/>
    </row>
    <row r="60" spans="1:17" s="368" customFormat="1" ht="13.2">
      <c r="A60" s="237"/>
      <c r="B60" s="369"/>
      <c r="C60" s="376"/>
      <c r="D60" s="376"/>
      <c r="E60" s="376"/>
      <c r="F60" s="376"/>
      <c r="G60" s="376"/>
      <c r="H60" s="376"/>
      <c r="I60" s="376"/>
      <c r="J60" s="376"/>
      <c r="K60" s="375"/>
      <c r="L60" s="375"/>
      <c r="M60" s="375"/>
      <c r="N60" s="375"/>
      <c r="O60" s="375"/>
      <c r="P60" s="374"/>
      <c r="Q60" s="369"/>
    </row>
    <row r="61" spans="1:17" s="368" customFormat="1" ht="13.2">
      <c r="A61" s="237"/>
      <c r="B61" s="373"/>
      <c r="C61" s="372"/>
      <c r="D61" s="372"/>
      <c r="E61" s="372"/>
      <c r="F61" s="372"/>
      <c r="G61" s="372"/>
      <c r="H61" s="372"/>
      <c r="I61" s="372"/>
      <c r="J61" s="372"/>
      <c r="K61" s="372"/>
      <c r="L61" s="372"/>
      <c r="M61" s="371"/>
      <c r="N61" s="371"/>
      <c r="O61" s="371"/>
      <c r="P61" s="370"/>
      <c r="Q61" s="369"/>
    </row>
    <row r="62" spans="1:17" ht="13.2">
      <c r="B62" s="367"/>
      <c r="C62" s="367"/>
      <c r="D62" s="367"/>
      <c r="E62" s="367"/>
      <c r="F62" s="367"/>
      <c r="G62" s="367"/>
      <c r="H62" s="367"/>
      <c r="I62" s="367"/>
      <c r="J62" s="367"/>
      <c r="K62" s="367"/>
      <c r="L62" s="367"/>
      <c r="M62" s="367"/>
      <c r="N62" s="367"/>
      <c r="O62" s="367"/>
      <c r="P62" s="367"/>
      <c r="Q62" s="238"/>
    </row>
    <row r="63" spans="1:17" ht="16.2">
      <c r="B63" s="295" t="s">
        <v>576</v>
      </c>
      <c r="C63" s="238"/>
      <c r="D63" s="238"/>
      <c r="E63" s="238"/>
      <c r="F63" s="238"/>
      <c r="G63" s="238"/>
      <c r="H63" s="238"/>
      <c r="I63" s="238"/>
      <c r="J63" s="238"/>
      <c r="K63" s="238"/>
      <c r="L63" s="238"/>
      <c r="M63" s="238"/>
      <c r="N63" s="238"/>
      <c r="O63" s="238"/>
    </row>
    <row r="64" spans="1:17" ht="13.2">
      <c r="B64" s="242"/>
      <c r="C64" s="238"/>
      <c r="D64" s="238"/>
      <c r="E64" s="238"/>
      <c r="F64" s="238"/>
      <c r="G64" s="366" t="s">
        <v>575</v>
      </c>
      <c r="I64" s="364"/>
      <c r="J64" s="364"/>
      <c r="K64" s="364"/>
      <c r="L64" s="364"/>
      <c r="M64" s="364"/>
      <c r="N64" s="365"/>
      <c r="O64" s="364"/>
    </row>
    <row r="65" spans="2:30" ht="13.2">
      <c r="B65" s="242"/>
      <c r="C65" s="238"/>
      <c r="D65" s="238"/>
      <c r="E65" s="238"/>
      <c r="F65" s="238"/>
      <c r="G65" s="1198" t="s">
        <v>581</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63"/>
      <c r="I70" s="363"/>
      <c r="J70" s="360"/>
      <c r="K70" s="360"/>
      <c r="L70" s="359"/>
      <c r="M70" s="360"/>
      <c r="N70" s="359"/>
      <c r="O70" s="358"/>
    </row>
    <row r="71" spans="2:30" ht="13.2">
      <c r="B71" s="242"/>
      <c r="C71" s="238"/>
      <c r="D71" s="238"/>
      <c r="E71" s="238"/>
      <c r="F71" s="238"/>
      <c r="G71" s="362" t="s">
        <v>574</v>
      </c>
      <c r="I71" s="361"/>
      <c r="J71" s="360"/>
      <c r="K71" s="360"/>
      <c r="L71" s="359"/>
      <c r="M71" s="360"/>
      <c r="N71" s="359"/>
      <c r="O71" s="358"/>
    </row>
    <row r="72" spans="2:30" ht="13.2">
      <c r="B72" s="242"/>
      <c r="C72" s="238"/>
      <c r="D72" s="238"/>
      <c r="E72" s="238"/>
      <c r="F72" s="238"/>
      <c r="G72" s="1197"/>
      <c r="H72" s="1197"/>
      <c r="I72" s="1197"/>
      <c r="J72" s="1197"/>
      <c r="K72" s="357" t="s">
        <v>573</v>
      </c>
      <c r="L72" s="357" t="s">
        <v>572</v>
      </c>
      <c r="M72" s="356" t="s">
        <v>571</v>
      </c>
      <c r="N72" s="356" t="s">
        <v>570</v>
      </c>
      <c r="O72" s="356" t="s">
        <v>569</v>
      </c>
    </row>
    <row r="73" spans="2:30" ht="13.2">
      <c r="B73" s="242"/>
      <c r="C73" s="238"/>
      <c r="D73" s="238"/>
      <c r="E73" s="238"/>
      <c r="F73" s="238"/>
      <c r="G73" s="1199" t="s">
        <v>568</v>
      </c>
      <c r="H73" s="1199"/>
      <c r="I73" s="1199" t="s">
        <v>566</v>
      </c>
      <c r="J73" s="1199"/>
      <c r="K73" s="1194">
        <v>251.7</v>
      </c>
      <c r="L73" s="1194">
        <v>254.4</v>
      </c>
      <c r="M73" s="1194">
        <v>254.3</v>
      </c>
      <c r="N73" s="1194">
        <v>248.8</v>
      </c>
      <c r="O73" s="1194">
        <v>259.5</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565</v>
      </c>
      <c r="J75" s="1197"/>
      <c r="K75" s="1200">
        <v>14.6</v>
      </c>
      <c r="L75" s="1200">
        <v>15.4</v>
      </c>
      <c r="M75" s="1200">
        <v>15.7</v>
      </c>
      <c r="N75" s="1200">
        <v>16.2</v>
      </c>
      <c r="O75" s="1200">
        <v>14.9</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567</v>
      </c>
      <c r="H77" s="1197"/>
      <c r="I77" s="1197" t="s">
        <v>566</v>
      </c>
      <c r="J77" s="1197"/>
      <c r="K77" s="1194">
        <v>234.7</v>
      </c>
      <c r="L77" s="1194">
        <v>224.2</v>
      </c>
      <c r="M77" s="1194">
        <v>209.6</v>
      </c>
      <c r="N77" s="1194">
        <v>196.3</v>
      </c>
      <c r="O77" s="1194">
        <v>196.2</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565</v>
      </c>
      <c r="J79" s="1195"/>
      <c r="K79" s="1196">
        <v>14.3</v>
      </c>
      <c r="L79" s="1196">
        <v>14.4</v>
      </c>
      <c r="M79" s="1196">
        <v>14.3</v>
      </c>
      <c r="N79" s="1196">
        <v>14</v>
      </c>
      <c r="O79" s="1196">
        <v>13.3</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355"/>
      <c r="L82" s="355"/>
      <c r="M82" s="355"/>
      <c r="N82" s="355"/>
      <c r="O82" s="355"/>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354"/>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nq3Gb0bNG/rFqaBffQE0Hf0QEdD2Q4shWV/BgnKYsHA+qCkCQpcWEhG+Hfca2/3qisi+BxEG/sYzLjkXP7rlw==" saltValue="eL51Q+O7dkB4f/GGR2SY8w=="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484</v>
      </c>
      <c r="B3" s="90"/>
      <c r="C3" s="91"/>
      <c r="D3" s="92">
        <v>41039</v>
      </c>
      <c r="E3" s="93"/>
      <c r="F3" s="94">
        <v>31502</v>
      </c>
      <c r="G3" s="95"/>
      <c r="H3" s="96"/>
    </row>
    <row r="4" spans="1:8">
      <c r="A4" s="97"/>
      <c r="B4" s="98"/>
      <c r="C4" s="99"/>
      <c r="D4" s="100">
        <v>15052</v>
      </c>
      <c r="E4" s="101"/>
      <c r="F4" s="102">
        <v>11020</v>
      </c>
      <c r="G4" s="103"/>
      <c r="H4" s="104"/>
    </row>
    <row r="5" spans="1:8">
      <c r="A5" s="85" t="s">
        <v>486</v>
      </c>
      <c r="B5" s="90"/>
      <c r="C5" s="91"/>
      <c r="D5" s="92">
        <v>46614</v>
      </c>
      <c r="E5" s="93"/>
      <c r="F5" s="94">
        <v>34374</v>
      </c>
      <c r="G5" s="95"/>
      <c r="H5" s="96"/>
    </row>
    <row r="6" spans="1:8">
      <c r="A6" s="97"/>
      <c r="B6" s="98"/>
      <c r="C6" s="99"/>
      <c r="D6" s="100">
        <v>17475</v>
      </c>
      <c r="E6" s="101"/>
      <c r="F6" s="102">
        <v>10917</v>
      </c>
      <c r="G6" s="103"/>
      <c r="H6" s="104"/>
    </row>
    <row r="7" spans="1:8">
      <c r="A7" s="85" t="s">
        <v>487</v>
      </c>
      <c r="B7" s="90"/>
      <c r="C7" s="91"/>
      <c r="D7" s="92">
        <v>43610</v>
      </c>
      <c r="E7" s="93"/>
      <c r="F7" s="94">
        <v>35216</v>
      </c>
      <c r="G7" s="95"/>
      <c r="H7" s="96"/>
    </row>
    <row r="8" spans="1:8">
      <c r="A8" s="97"/>
      <c r="B8" s="98"/>
      <c r="C8" s="99"/>
      <c r="D8" s="100">
        <v>19699</v>
      </c>
      <c r="E8" s="101"/>
      <c r="F8" s="102">
        <v>12644</v>
      </c>
      <c r="G8" s="103"/>
      <c r="H8" s="104"/>
    </row>
    <row r="9" spans="1:8">
      <c r="A9" s="85" t="s">
        <v>488</v>
      </c>
      <c r="B9" s="90"/>
      <c r="C9" s="91"/>
      <c r="D9" s="92">
        <v>38683</v>
      </c>
      <c r="E9" s="93"/>
      <c r="F9" s="94">
        <v>36736</v>
      </c>
      <c r="G9" s="95"/>
      <c r="H9" s="96"/>
    </row>
    <row r="10" spans="1:8">
      <c r="A10" s="97"/>
      <c r="B10" s="98"/>
      <c r="C10" s="99"/>
      <c r="D10" s="100">
        <v>18324</v>
      </c>
      <c r="E10" s="101"/>
      <c r="F10" s="102">
        <v>13410</v>
      </c>
      <c r="G10" s="103"/>
      <c r="H10" s="104"/>
    </row>
    <row r="11" spans="1:8">
      <c r="A11" s="85" t="s">
        <v>489</v>
      </c>
      <c r="B11" s="90"/>
      <c r="C11" s="91"/>
      <c r="D11" s="92">
        <v>36103</v>
      </c>
      <c r="E11" s="93"/>
      <c r="F11" s="94">
        <v>38259</v>
      </c>
      <c r="G11" s="95"/>
      <c r="H11" s="96"/>
    </row>
    <row r="12" spans="1:8">
      <c r="A12" s="97"/>
      <c r="B12" s="98"/>
      <c r="C12" s="105"/>
      <c r="D12" s="100">
        <v>16028</v>
      </c>
      <c r="E12" s="101"/>
      <c r="F12" s="102">
        <v>13379</v>
      </c>
      <c r="G12" s="103"/>
      <c r="H12" s="104"/>
    </row>
    <row r="13" spans="1:8">
      <c r="A13" s="85"/>
      <c r="B13" s="90"/>
      <c r="C13" s="106"/>
      <c r="D13" s="107">
        <v>41210</v>
      </c>
      <c r="E13" s="108"/>
      <c r="F13" s="109">
        <v>35217</v>
      </c>
      <c r="G13" s="110"/>
      <c r="H13" s="96"/>
    </row>
    <row r="14" spans="1:8">
      <c r="A14" s="97"/>
      <c r="B14" s="98"/>
      <c r="C14" s="99"/>
      <c r="D14" s="100">
        <v>17316</v>
      </c>
      <c r="E14" s="101"/>
      <c r="F14" s="102">
        <v>12274</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0.11</v>
      </c>
      <c r="C19" s="111">
        <f>ROUND(VALUE(SUBSTITUTE(実質収支比率等に係る経年分析!G$48,"▲","-")),2)</f>
        <v>0.13</v>
      </c>
      <c r="D19" s="111">
        <f>ROUND(VALUE(SUBSTITUTE(実質収支比率等に係る経年分析!H$48,"▲","-")),2)</f>
        <v>0.13</v>
      </c>
      <c r="E19" s="111">
        <f>ROUND(VALUE(SUBSTITUTE(実質収支比率等に係る経年分析!I$48,"▲","-")),2)</f>
        <v>0.13</v>
      </c>
      <c r="F19" s="111">
        <f>ROUND(VALUE(SUBSTITUTE(実質収支比率等に係る経年分析!J$48,"▲","-")),2)</f>
        <v>0.13</v>
      </c>
    </row>
    <row r="20" spans="1:11">
      <c r="A20" s="111" t="s">
        <v>41</v>
      </c>
      <c r="B20" s="111">
        <f>ROUND(VALUE(SUBSTITUTE(実質収支比率等に係る経年分析!F$47,"▲","-")),2)</f>
        <v>0</v>
      </c>
      <c r="C20" s="111">
        <f>ROUND(VALUE(SUBSTITUTE(実質収支比率等に係る経年分析!G$47,"▲","-")),2)</f>
        <v>0</v>
      </c>
      <c r="D20" s="111">
        <f>ROUND(VALUE(SUBSTITUTE(実質収支比率等に係る経年分析!H$47,"▲","-")),2)</f>
        <v>0</v>
      </c>
      <c r="E20" s="111">
        <f>ROUND(VALUE(SUBSTITUTE(実質収支比率等に係る経年分析!I$47,"▲","-")),2)</f>
        <v>0</v>
      </c>
      <c r="F20" s="111">
        <f>ROUND(VALUE(SUBSTITUTE(実質収支比率等に係る経年分析!J$47,"▲","-")),2)</f>
        <v>0</v>
      </c>
    </row>
    <row r="21" spans="1:11">
      <c r="A21" s="111" t="s">
        <v>42</v>
      </c>
      <c r="B21" s="111">
        <f>IF(ISNUMBER(VALUE(SUBSTITUTE(実質収支比率等に係る経年分析!F$49,"▲","-"))),ROUND(VALUE(SUBSTITUTE(実質収支比率等に係る経年分析!F$49,"▲","-")),2),NA())</f>
        <v>0.02</v>
      </c>
      <c r="C21" s="111">
        <f>IF(ISNUMBER(VALUE(SUBSTITUTE(実質収支比率等に係る経年分析!G$49,"▲","-"))),ROUND(VALUE(SUBSTITUTE(実質収支比率等に係る経年分析!G$49,"▲","-")),2),NA())</f>
        <v>0.02</v>
      </c>
      <c r="D21" s="111">
        <f>IF(ISNUMBER(VALUE(SUBSTITUTE(実質収支比率等に係る経年分析!H$49,"▲","-"))),ROUND(VALUE(SUBSTITUTE(実質収支比率等に係る経年分析!H$49,"▲","-")),2),NA())</f>
        <v>0</v>
      </c>
      <c r="E21" s="111">
        <f>IF(ISNUMBER(VALUE(SUBSTITUTE(実質収支比率等に係る経年分析!I$49,"▲","-"))),ROUND(VALUE(SUBSTITUTE(実質収支比率等に係る経年分析!I$49,"▲","-")),2),NA())</f>
        <v>0</v>
      </c>
      <c r="F21" s="111">
        <f>IF(ISNUMBER(VALUE(SUBSTITUTE(実質収支比率等に係る経年分析!J$49,"▲","-"))),ROUND(VALUE(SUBSTITUTE(実質収支比率等に係る経年分析!J$49,"▲","-")),2),NA())</f>
        <v>0</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営林事業特別会計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流域下水道事業特別会計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0.03</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0.03</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0.04</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0.04</v>
      </c>
    </row>
    <row r="31" spans="1:11">
      <c r="A31" s="112" t="str">
        <f>IF(連結実質赤字比率に係る赤字・黒字の構成分析!C$39="",NA(),連結実質赤字比率に係る赤字・黒字の構成分析!C$39)</f>
        <v>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0.74</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0.71</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0.38</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0.24</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v>
      </c>
    </row>
    <row r="32" spans="1:11">
      <c r="A32" s="112" t="str">
        <f>IF(連結実質赤字比率に係る赤字・黒字の構成分析!C$38="",NA(),連結実質赤字比率に係る赤字・黒字の構成分析!C$38)</f>
        <v>工業用水道事業会計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0.21</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0.19</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0.17</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0.15</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0.12</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0.11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0.13</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0.12</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0.12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0.12</v>
      </c>
    </row>
    <row r="34" spans="1:16">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0.14000000000000001</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0.13</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0.14000000000000001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0.12</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0.13</v>
      </c>
    </row>
    <row r="35" spans="1:16">
      <c r="A35" s="112" t="str">
        <f>IF(連結実質赤字比率に係る赤字・黒字の構成分析!C$35="",NA(),連結実質赤字比率に係る赤字・黒字の構成分析!C$35)</f>
        <v>収益事業特別会計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0.23</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0.26</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0.27</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0.27</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0.24</v>
      </c>
    </row>
    <row r="36" spans="1:16">
      <c r="A36" s="112" t="str">
        <f>IF(連結実質赤字比率に係る赤字・黒字の構成分析!C$34="",NA(),連結実質赤字比率に係る赤字・黒字の構成分析!C$34)</f>
        <v>病院事業会計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0.44</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0.41</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0.37</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0.35</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0.35</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69674</v>
      </c>
      <c r="E42" s="113"/>
      <c r="F42" s="113"/>
      <c r="G42" s="113">
        <f>'実質公債費比率（分子）の構造'!L$52</f>
        <v>72683</v>
      </c>
      <c r="H42" s="113"/>
      <c r="I42" s="113"/>
      <c r="J42" s="113">
        <f>'実質公債費比率（分子）の構造'!M$52</f>
        <v>75329</v>
      </c>
      <c r="K42" s="113"/>
      <c r="L42" s="113"/>
      <c r="M42" s="113">
        <f>'実質公債費比率（分子）の構造'!N$52</f>
        <v>76043</v>
      </c>
      <c r="N42" s="113"/>
      <c r="O42" s="113"/>
      <c r="P42" s="113">
        <f>'実質公債費比率（分子）の構造'!O$52</f>
        <v>76209</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1129</v>
      </c>
      <c r="C44" s="113"/>
      <c r="D44" s="113"/>
      <c r="E44" s="113">
        <f>'実質公債費比率（分子）の構造'!L$50</f>
        <v>1046</v>
      </c>
      <c r="F44" s="113"/>
      <c r="G44" s="113"/>
      <c r="H44" s="113">
        <f>'実質公債費比率（分子）の構造'!M$50</f>
        <v>652</v>
      </c>
      <c r="I44" s="113"/>
      <c r="J44" s="113"/>
      <c r="K44" s="113">
        <f>'実質公債費比率（分子）の構造'!N$50</f>
        <v>808</v>
      </c>
      <c r="L44" s="113"/>
      <c r="M44" s="113"/>
      <c r="N44" s="113">
        <f>'実質公債費比率（分子）の構造'!O$50</f>
        <v>553</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3689</v>
      </c>
      <c r="C46" s="113"/>
      <c r="D46" s="113"/>
      <c r="E46" s="113">
        <f>'実質公債費比率（分子）の構造'!L$48</f>
        <v>3528</v>
      </c>
      <c r="F46" s="113"/>
      <c r="G46" s="113"/>
      <c r="H46" s="113">
        <f>'実質公債費比率（分子）の構造'!M$48</f>
        <v>3352</v>
      </c>
      <c r="I46" s="113"/>
      <c r="J46" s="113"/>
      <c r="K46" s="113">
        <f>'実質公債費比率（分子）の構造'!N$48</f>
        <v>3206</v>
      </c>
      <c r="L46" s="113"/>
      <c r="M46" s="113"/>
      <c r="N46" s="113">
        <f>'実質公債費比率（分子）の構造'!O$48</f>
        <v>2858</v>
      </c>
      <c r="O46" s="113"/>
      <c r="P46" s="113"/>
    </row>
    <row r="47" spans="1:16">
      <c r="A47" s="113" t="s">
        <v>54</v>
      </c>
      <c r="B47" s="113">
        <f>'実質公債費比率（分子）の構造'!K$47</f>
        <v>53079</v>
      </c>
      <c r="C47" s="113"/>
      <c r="D47" s="113"/>
      <c r="E47" s="113">
        <f>'実質公債費比率（分子）の構造'!L$47</f>
        <v>58550</v>
      </c>
      <c r="F47" s="113"/>
      <c r="G47" s="113"/>
      <c r="H47" s="113">
        <f>'実質公債費比率（分子）の構造'!M$47</f>
        <v>62036</v>
      </c>
      <c r="I47" s="113"/>
      <c r="J47" s="113"/>
      <c r="K47" s="113">
        <f>'実質公債費比率（分子）の構造'!N$47</f>
        <v>66217</v>
      </c>
      <c r="L47" s="113"/>
      <c r="M47" s="113"/>
      <c r="N47" s="113">
        <f>'実質公債費比率（分子）の構造'!O$47</f>
        <v>70050</v>
      </c>
      <c r="O47" s="113"/>
      <c r="P47" s="113"/>
    </row>
    <row r="48" spans="1:16">
      <c r="A48" s="113" t="s">
        <v>55</v>
      </c>
      <c r="B48" s="113">
        <f>'実質公債費比率（分子）の構造'!K$46</f>
        <v>7472</v>
      </c>
      <c r="C48" s="113"/>
      <c r="D48" s="113"/>
      <c r="E48" s="113">
        <f>'実質公債費比率（分子）の構造'!L$46</f>
        <v>21215</v>
      </c>
      <c r="F48" s="113"/>
      <c r="G48" s="113"/>
      <c r="H48" s="113">
        <f>'実質公債費比率（分子）の構造'!M$46</f>
        <v>23940</v>
      </c>
      <c r="I48" s="113"/>
      <c r="J48" s="113"/>
      <c r="K48" s="113">
        <f>'実質公債費比率（分子）の構造'!N$46</f>
        <v>21987</v>
      </c>
      <c r="L48" s="113"/>
      <c r="M48" s="113"/>
      <c r="N48" s="113">
        <f>'実質公債費比率（分子）の構造'!O$46</f>
        <v>12421</v>
      </c>
      <c r="O48" s="113"/>
      <c r="P48" s="113"/>
    </row>
    <row r="49" spans="1:16">
      <c r="A49" s="113" t="s">
        <v>56</v>
      </c>
      <c r="B49" s="113">
        <f>'実質公債費比率（分子）の構造'!K$45</f>
        <v>65777</v>
      </c>
      <c r="C49" s="113"/>
      <c r="D49" s="113"/>
      <c r="E49" s="113">
        <f>'実質公債費比率（分子）の構造'!L$45</f>
        <v>64595</v>
      </c>
      <c r="F49" s="113"/>
      <c r="G49" s="113"/>
      <c r="H49" s="113">
        <f>'実質公債費比率（分子）の構造'!M$45</f>
        <v>60246</v>
      </c>
      <c r="I49" s="113"/>
      <c r="J49" s="113"/>
      <c r="K49" s="113">
        <f>'実質公債費比率（分子）の構造'!N$45</f>
        <v>54439</v>
      </c>
      <c r="L49" s="113"/>
      <c r="M49" s="113"/>
      <c r="N49" s="113">
        <f>'実質公債費比率（分子）の構造'!O$45</f>
        <v>52585</v>
      </c>
      <c r="O49" s="113"/>
      <c r="P49" s="113"/>
    </row>
    <row r="50" spans="1:16">
      <c r="A50" s="113" t="s">
        <v>57</v>
      </c>
      <c r="B50" s="113" t="e">
        <f>NA()</f>
        <v>#N/A</v>
      </c>
      <c r="C50" s="113">
        <f>IF(ISNUMBER('実質公債費比率（分子）の構造'!K$53),'実質公債費比率（分子）の構造'!K$53,NA())</f>
        <v>61472</v>
      </c>
      <c r="D50" s="113" t="e">
        <f>NA()</f>
        <v>#N/A</v>
      </c>
      <c r="E50" s="113" t="e">
        <f>NA()</f>
        <v>#N/A</v>
      </c>
      <c r="F50" s="113">
        <f>IF(ISNUMBER('実質公債費比率（分子）の構造'!L$53),'実質公債費比率（分子）の構造'!L$53,NA())</f>
        <v>76251</v>
      </c>
      <c r="G50" s="113" t="e">
        <f>NA()</f>
        <v>#N/A</v>
      </c>
      <c r="H50" s="113" t="e">
        <f>NA()</f>
        <v>#N/A</v>
      </c>
      <c r="I50" s="113">
        <f>IF(ISNUMBER('実質公債費比率（分子）の構造'!M$53),'実質公債費比率（分子）の構造'!M$53,NA())</f>
        <v>74897</v>
      </c>
      <c r="J50" s="113" t="e">
        <f>NA()</f>
        <v>#N/A</v>
      </c>
      <c r="K50" s="113" t="e">
        <f>NA()</f>
        <v>#N/A</v>
      </c>
      <c r="L50" s="113">
        <f>IF(ISNUMBER('実質公債費比率（分子）の構造'!N$53),'実質公債費比率（分子）の構造'!N$53,NA())</f>
        <v>70614</v>
      </c>
      <c r="M50" s="113" t="e">
        <f>NA()</f>
        <v>#N/A</v>
      </c>
      <c r="N50" s="113" t="e">
        <f>NA()</f>
        <v>#N/A</v>
      </c>
      <c r="O50" s="113">
        <f>IF(ISNUMBER('実質公債費比率（分子）の構造'!O$53),'実質公債費比率（分子）の構造'!O$53,NA())</f>
        <v>62258</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905249</v>
      </c>
      <c r="E56" s="112"/>
      <c r="F56" s="112"/>
      <c r="G56" s="112">
        <f>'将来負担比率（分子）の構造'!J$52</f>
        <v>961117</v>
      </c>
      <c r="H56" s="112"/>
      <c r="I56" s="112"/>
      <c r="J56" s="112">
        <f>'将来負担比率（分子）の構造'!K$52</f>
        <v>995914</v>
      </c>
      <c r="K56" s="112"/>
      <c r="L56" s="112"/>
      <c r="M56" s="112">
        <f>'将来負担比率（分子）の構造'!L$52</f>
        <v>1012209</v>
      </c>
      <c r="N56" s="112"/>
      <c r="O56" s="112"/>
      <c r="P56" s="112">
        <f>'将来負担比率（分子）の構造'!M$52</f>
        <v>1007912</v>
      </c>
    </row>
    <row r="57" spans="1:16">
      <c r="A57" s="112" t="s">
        <v>34</v>
      </c>
      <c r="B57" s="112"/>
      <c r="C57" s="112"/>
      <c r="D57" s="112">
        <f>'将来負担比率（分子）の構造'!I$51</f>
        <v>31138</v>
      </c>
      <c r="E57" s="112"/>
      <c r="F57" s="112"/>
      <c r="G57" s="112">
        <f>'将来負担比率（分子）の構造'!J$51</f>
        <v>34462</v>
      </c>
      <c r="H57" s="112"/>
      <c r="I57" s="112"/>
      <c r="J57" s="112">
        <f>'将来負担比率（分子）の構造'!K$51</f>
        <v>31525</v>
      </c>
      <c r="K57" s="112"/>
      <c r="L57" s="112"/>
      <c r="M57" s="112">
        <f>'将来負担比率（分子）の構造'!L$51</f>
        <v>29848</v>
      </c>
      <c r="N57" s="112"/>
      <c r="O57" s="112"/>
      <c r="P57" s="112">
        <f>'将来負担比率（分子）の構造'!M$51</f>
        <v>29369</v>
      </c>
    </row>
    <row r="58" spans="1:16">
      <c r="A58" s="112" t="s">
        <v>33</v>
      </c>
      <c r="B58" s="112"/>
      <c r="C58" s="112"/>
      <c r="D58" s="112">
        <f>'将来負担比率（分子）の構造'!I$50</f>
        <v>113572</v>
      </c>
      <c r="E58" s="112"/>
      <c r="F58" s="112"/>
      <c r="G58" s="112">
        <f>'将来負担比率（分子）の構造'!J$50</f>
        <v>134324</v>
      </c>
      <c r="H58" s="112"/>
      <c r="I58" s="112"/>
      <c r="J58" s="112">
        <f>'将来負担比率（分子）の構造'!K$50</f>
        <v>137254</v>
      </c>
      <c r="K58" s="112"/>
      <c r="L58" s="112"/>
      <c r="M58" s="112">
        <f>'将来負担比率（分子）の構造'!L$50</f>
        <v>149209</v>
      </c>
      <c r="N58" s="112"/>
      <c r="O58" s="112"/>
      <c r="P58" s="112">
        <f>'将来負担比率（分子）の構造'!M$50</f>
        <v>162319</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19874</v>
      </c>
      <c r="C61" s="112"/>
      <c r="D61" s="112"/>
      <c r="E61" s="112">
        <f>'将来負担比率（分子）の構造'!J$46</f>
        <v>19424</v>
      </c>
      <c r="F61" s="112"/>
      <c r="G61" s="112"/>
      <c r="H61" s="112">
        <f>'将来負担比率（分子）の構造'!K$46</f>
        <v>888</v>
      </c>
      <c r="I61" s="112"/>
      <c r="J61" s="112"/>
      <c r="K61" s="112">
        <f>'将来負担比率（分子）の構造'!L$46</f>
        <v>799</v>
      </c>
      <c r="L61" s="112"/>
      <c r="M61" s="112"/>
      <c r="N61" s="112">
        <f>'将来負担比率（分子）の構造'!M$46</f>
        <v>1152</v>
      </c>
      <c r="O61" s="112"/>
      <c r="P61" s="112"/>
    </row>
    <row r="62" spans="1:16">
      <c r="A62" s="112" t="s">
        <v>27</v>
      </c>
      <c r="B62" s="112">
        <f>'将来負担比率（分子）の構造'!I$45</f>
        <v>242325</v>
      </c>
      <c r="C62" s="112"/>
      <c r="D62" s="112"/>
      <c r="E62" s="112">
        <f>'将来負担比率（分子）の構造'!J$45</f>
        <v>235123</v>
      </c>
      <c r="F62" s="112"/>
      <c r="G62" s="112"/>
      <c r="H62" s="112">
        <f>'将来負担比率（分子）の構造'!K$45</f>
        <v>216463</v>
      </c>
      <c r="I62" s="112"/>
      <c r="J62" s="112"/>
      <c r="K62" s="112">
        <f>'将来負担比率（分子）の構造'!L$45</f>
        <v>209728</v>
      </c>
      <c r="L62" s="112"/>
      <c r="M62" s="112"/>
      <c r="N62" s="112">
        <f>'将来負担比率（分子）の構造'!M$45</f>
        <v>203964</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f>'将来負担比率（分子）の構造'!L$44</f>
        <v>18</v>
      </c>
      <c r="L63" s="112"/>
      <c r="M63" s="112"/>
      <c r="N63" s="112">
        <f>'将来負担比率（分子）の構造'!M$44</f>
        <v>18</v>
      </c>
      <c r="O63" s="112"/>
      <c r="P63" s="112"/>
    </row>
    <row r="64" spans="1:16">
      <c r="A64" s="112" t="s">
        <v>25</v>
      </c>
      <c r="B64" s="112">
        <f>'将来負担比率（分子）の構造'!I$43</f>
        <v>39834</v>
      </c>
      <c r="C64" s="112"/>
      <c r="D64" s="112"/>
      <c r="E64" s="112">
        <f>'将来負担比率（分子）の構造'!J$43</f>
        <v>36346</v>
      </c>
      <c r="F64" s="112"/>
      <c r="G64" s="112"/>
      <c r="H64" s="112">
        <f>'将来負担比率（分子）の構造'!K$43</f>
        <v>32972</v>
      </c>
      <c r="I64" s="112"/>
      <c r="J64" s="112"/>
      <c r="K64" s="112">
        <f>'将来負担比率（分子）の構造'!L$43</f>
        <v>30098</v>
      </c>
      <c r="L64" s="112"/>
      <c r="M64" s="112"/>
      <c r="N64" s="112">
        <f>'将来負担比率（分子）の構造'!M$43</f>
        <v>28627</v>
      </c>
      <c r="O64" s="112"/>
      <c r="P64" s="112"/>
    </row>
    <row r="65" spans="1:16">
      <c r="A65" s="112" t="s">
        <v>24</v>
      </c>
      <c r="B65" s="112">
        <f>'将来負担比率（分子）の構造'!I$42</f>
        <v>6336</v>
      </c>
      <c r="C65" s="112"/>
      <c r="D65" s="112"/>
      <c r="E65" s="112">
        <f>'将来負担比率（分子）の構造'!J$42</f>
        <v>4810</v>
      </c>
      <c r="F65" s="112"/>
      <c r="G65" s="112"/>
      <c r="H65" s="112">
        <f>'将来負担比率（分子）の構造'!K$42</f>
        <v>4039</v>
      </c>
      <c r="I65" s="112"/>
      <c r="J65" s="112"/>
      <c r="K65" s="112">
        <f>'将来負担比率（分子）の構造'!L$42</f>
        <v>4067</v>
      </c>
      <c r="L65" s="112"/>
      <c r="M65" s="112"/>
      <c r="N65" s="112">
        <f>'将来負担比率（分子）の構造'!M$42</f>
        <v>4412</v>
      </c>
      <c r="O65" s="112"/>
      <c r="P65" s="112"/>
    </row>
    <row r="66" spans="1:16">
      <c r="A66" s="112" t="s">
        <v>23</v>
      </c>
      <c r="B66" s="112">
        <f>'将来負担比率（分子）の構造'!I$41</f>
        <v>1880308</v>
      </c>
      <c r="C66" s="112"/>
      <c r="D66" s="112"/>
      <c r="E66" s="112">
        <f>'将来負担比率（分子）の構造'!J$41</f>
        <v>1967689</v>
      </c>
      <c r="F66" s="112"/>
      <c r="G66" s="112"/>
      <c r="H66" s="112">
        <f>'将来負担比率（分子）の構造'!K$41</f>
        <v>2057642</v>
      </c>
      <c r="I66" s="112"/>
      <c r="J66" s="112"/>
      <c r="K66" s="112">
        <f>'将来負担比率（分子）の構造'!L$41</f>
        <v>2115351</v>
      </c>
      <c r="L66" s="112"/>
      <c r="M66" s="112"/>
      <c r="N66" s="112">
        <f>'将来負担比率（分子）の構造'!M$41</f>
        <v>2175273</v>
      </c>
      <c r="O66" s="112"/>
      <c r="P66" s="112"/>
    </row>
    <row r="67" spans="1:16">
      <c r="A67" s="112" t="s">
        <v>61</v>
      </c>
      <c r="B67" s="112" t="e">
        <f>NA()</f>
        <v>#N/A</v>
      </c>
      <c r="C67" s="112">
        <f>IF(ISNUMBER('将来負担比率（分子）の構造'!I$53), IF('将来負担比率（分子）の構造'!I$53 &lt; 0, 0, '将来負担比率（分子）の構造'!I$53), NA())</f>
        <v>1138718</v>
      </c>
      <c r="D67" s="112" t="e">
        <f>NA()</f>
        <v>#N/A</v>
      </c>
      <c r="E67" s="112" t="e">
        <f>NA()</f>
        <v>#N/A</v>
      </c>
      <c r="F67" s="112">
        <f>IF(ISNUMBER('将来負担比率（分子）の構造'!J$53), IF('将来負担比率（分子）の構造'!J$53 &lt; 0, 0, '将来負担比率（分子）の構造'!J$53), NA())</f>
        <v>1133490</v>
      </c>
      <c r="G67" s="112" t="e">
        <f>NA()</f>
        <v>#N/A</v>
      </c>
      <c r="H67" s="112" t="e">
        <f>NA()</f>
        <v>#N/A</v>
      </c>
      <c r="I67" s="112">
        <f>IF(ISNUMBER('将来負担比率（分子）の構造'!K$53), IF('将来負担比率（分子）の構造'!K$53 &lt; 0, 0, '将来負担比率（分子）の構造'!K$53), NA())</f>
        <v>1147310</v>
      </c>
      <c r="J67" s="112" t="e">
        <f>NA()</f>
        <v>#N/A</v>
      </c>
      <c r="K67" s="112" t="e">
        <f>NA()</f>
        <v>#N/A</v>
      </c>
      <c r="L67" s="112">
        <f>IF(ISNUMBER('将来負担比率（分子）の構造'!L$53), IF('将来負担比率（分子）の構造'!L$53 &lt; 0, 0, '将来負担比率（分子）の構造'!L$53), NA())</f>
        <v>1168795</v>
      </c>
      <c r="M67" s="112" t="e">
        <f>NA()</f>
        <v>#N/A</v>
      </c>
      <c r="N67" s="112" t="e">
        <f>NA()</f>
        <v>#N/A</v>
      </c>
      <c r="O67" s="112">
        <f>IF(ISNUMBER('将来負担比率（分子）の構造'!M$53), IF('将来負担比率（分子）の構造'!M$53 &lt; 0, 0, '将来負担比率（分子）の構造'!M$53), NA())</f>
        <v>1213846</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167</v>
      </c>
      <c r="DD1" s="691"/>
      <c r="DE1" s="691"/>
      <c r="DF1" s="691"/>
      <c r="DG1" s="691"/>
      <c r="DH1" s="691"/>
      <c r="DI1" s="692"/>
      <c r="DK1" s="690" t="s">
        <v>168</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170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172</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173</v>
      </c>
      <c r="S4" s="661"/>
      <c r="T4" s="661"/>
      <c r="U4" s="661"/>
      <c r="V4" s="661"/>
      <c r="W4" s="661"/>
      <c r="X4" s="661"/>
      <c r="Y4" s="662"/>
      <c r="Z4" s="660" t="s">
        <v>174</v>
      </c>
      <c r="AA4" s="661"/>
      <c r="AB4" s="661"/>
      <c r="AC4" s="662"/>
      <c r="AD4" s="660" t="s">
        <v>175</v>
      </c>
      <c r="AE4" s="661"/>
      <c r="AF4" s="661"/>
      <c r="AG4" s="661"/>
      <c r="AH4" s="661"/>
      <c r="AI4" s="661"/>
      <c r="AJ4" s="661"/>
      <c r="AK4" s="662"/>
      <c r="AL4" s="660" t="s">
        <v>174</v>
      </c>
      <c r="AM4" s="661"/>
      <c r="AN4" s="661"/>
      <c r="AO4" s="662"/>
      <c r="AP4" s="693" t="s">
        <v>176</v>
      </c>
      <c r="AQ4" s="693"/>
      <c r="AR4" s="693"/>
      <c r="AS4" s="693"/>
      <c r="AT4" s="693"/>
      <c r="AU4" s="693"/>
      <c r="AV4" s="693"/>
      <c r="AW4" s="693"/>
      <c r="AX4" s="693"/>
      <c r="AY4" s="693"/>
      <c r="AZ4" s="693"/>
      <c r="BA4" s="693"/>
      <c r="BB4" s="693"/>
      <c r="BC4" s="693"/>
      <c r="BD4" s="693" t="s">
        <v>177</v>
      </c>
      <c r="BE4" s="693"/>
      <c r="BF4" s="693"/>
      <c r="BG4" s="693"/>
      <c r="BH4" s="693"/>
      <c r="BI4" s="693"/>
      <c r="BJ4" s="693"/>
      <c r="BK4" s="693"/>
      <c r="BL4" s="693" t="s">
        <v>174</v>
      </c>
      <c r="BM4" s="693"/>
      <c r="BN4" s="693"/>
      <c r="BO4" s="693"/>
      <c r="BP4" s="693" t="s">
        <v>178</v>
      </c>
      <c r="BQ4" s="693"/>
      <c r="BR4" s="693"/>
      <c r="BS4" s="693"/>
      <c r="BT4" s="693"/>
      <c r="BU4" s="693"/>
      <c r="BV4" s="693"/>
      <c r="BW4" s="693"/>
      <c r="BY4" s="660" t="s">
        <v>179</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180</v>
      </c>
      <c r="C5" s="653"/>
      <c r="D5" s="653"/>
      <c r="E5" s="653"/>
      <c r="F5" s="653"/>
      <c r="G5" s="653"/>
      <c r="H5" s="653"/>
      <c r="I5" s="653"/>
      <c r="J5" s="653"/>
      <c r="K5" s="653"/>
      <c r="L5" s="653"/>
      <c r="M5" s="653"/>
      <c r="N5" s="653"/>
      <c r="O5" s="653"/>
      <c r="P5" s="653"/>
      <c r="Q5" s="654"/>
      <c r="R5" s="681">
        <v>327979299</v>
      </c>
      <c r="S5" s="664"/>
      <c r="T5" s="664"/>
      <c r="U5" s="664"/>
      <c r="V5" s="664"/>
      <c r="W5" s="664"/>
      <c r="X5" s="664"/>
      <c r="Y5" s="665"/>
      <c r="Z5" s="687">
        <v>36.5</v>
      </c>
      <c r="AA5" s="687"/>
      <c r="AB5" s="687"/>
      <c r="AC5" s="687"/>
      <c r="AD5" s="688">
        <v>264015025</v>
      </c>
      <c r="AE5" s="688"/>
      <c r="AF5" s="688"/>
      <c r="AG5" s="688"/>
      <c r="AH5" s="688"/>
      <c r="AI5" s="688"/>
      <c r="AJ5" s="688"/>
      <c r="AK5" s="688"/>
      <c r="AL5" s="689">
        <v>55.1</v>
      </c>
      <c r="AM5" s="674"/>
      <c r="AN5" s="674"/>
      <c r="AO5" s="675"/>
      <c r="AP5" s="652" t="s">
        <v>181</v>
      </c>
      <c r="AQ5" s="653"/>
      <c r="AR5" s="653"/>
      <c r="AS5" s="653"/>
      <c r="AT5" s="653"/>
      <c r="AU5" s="653"/>
      <c r="AV5" s="653"/>
      <c r="AW5" s="653"/>
      <c r="AX5" s="653"/>
      <c r="AY5" s="653"/>
      <c r="AZ5" s="653"/>
      <c r="BA5" s="653"/>
      <c r="BB5" s="653"/>
      <c r="BC5" s="654"/>
      <c r="BD5" s="627">
        <v>327905803</v>
      </c>
      <c r="BE5" s="628"/>
      <c r="BF5" s="628"/>
      <c r="BG5" s="628"/>
      <c r="BH5" s="628"/>
      <c r="BI5" s="628"/>
      <c r="BJ5" s="628"/>
      <c r="BK5" s="629"/>
      <c r="BL5" s="678">
        <v>100</v>
      </c>
      <c r="BM5" s="678"/>
      <c r="BN5" s="678"/>
      <c r="BO5" s="678"/>
      <c r="BP5" s="679">
        <v>6122471</v>
      </c>
      <c r="BQ5" s="679"/>
      <c r="BR5" s="679"/>
      <c r="BS5" s="679"/>
      <c r="BT5" s="679"/>
      <c r="BU5" s="679"/>
      <c r="BV5" s="679"/>
      <c r="BW5" s="680"/>
      <c r="BY5" s="660" t="s">
        <v>176</v>
      </c>
      <c r="BZ5" s="661"/>
      <c r="CA5" s="661"/>
      <c r="CB5" s="661"/>
      <c r="CC5" s="661"/>
      <c r="CD5" s="661"/>
      <c r="CE5" s="661"/>
      <c r="CF5" s="661"/>
      <c r="CG5" s="661"/>
      <c r="CH5" s="661"/>
      <c r="CI5" s="661"/>
      <c r="CJ5" s="661"/>
      <c r="CK5" s="661"/>
      <c r="CL5" s="662"/>
      <c r="CM5" s="660" t="s">
        <v>182</v>
      </c>
      <c r="CN5" s="661"/>
      <c r="CO5" s="661"/>
      <c r="CP5" s="661"/>
      <c r="CQ5" s="661"/>
      <c r="CR5" s="661"/>
      <c r="CS5" s="661"/>
      <c r="CT5" s="662"/>
      <c r="CU5" s="660" t="s">
        <v>174</v>
      </c>
      <c r="CV5" s="661"/>
      <c r="CW5" s="661"/>
      <c r="CX5" s="662"/>
      <c r="CY5" s="660" t="s">
        <v>183</v>
      </c>
      <c r="CZ5" s="661"/>
      <c r="DA5" s="661"/>
      <c r="DB5" s="661"/>
      <c r="DC5" s="661"/>
      <c r="DD5" s="661"/>
      <c r="DE5" s="661"/>
      <c r="DF5" s="661"/>
      <c r="DG5" s="661"/>
      <c r="DH5" s="661"/>
      <c r="DI5" s="661"/>
      <c r="DJ5" s="661"/>
      <c r="DK5" s="662"/>
      <c r="DL5" s="660" t="s">
        <v>184</v>
      </c>
      <c r="DM5" s="661"/>
      <c r="DN5" s="661"/>
      <c r="DO5" s="661"/>
      <c r="DP5" s="661"/>
      <c r="DQ5" s="661"/>
      <c r="DR5" s="661"/>
      <c r="DS5" s="661"/>
      <c r="DT5" s="661"/>
      <c r="DU5" s="661"/>
      <c r="DV5" s="661"/>
      <c r="DW5" s="661"/>
      <c r="DX5" s="662"/>
    </row>
    <row r="6" spans="2:138" ht="11.25" customHeight="1">
      <c r="B6" s="624" t="s">
        <v>185</v>
      </c>
      <c r="C6" s="625"/>
      <c r="D6" s="625"/>
      <c r="E6" s="625"/>
      <c r="F6" s="625"/>
      <c r="G6" s="625"/>
      <c r="H6" s="625"/>
      <c r="I6" s="625"/>
      <c r="J6" s="625"/>
      <c r="K6" s="625"/>
      <c r="L6" s="625"/>
      <c r="M6" s="625"/>
      <c r="N6" s="625"/>
      <c r="O6" s="625"/>
      <c r="P6" s="625"/>
      <c r="Q6" s="626"/>
      <c r="R6" s="627">
        <v>37961349</v>
      </c>
      <c r="S6" s="628"/>
      <c r="T6" s="628"/>
      <c r="U6" s="628"/>
      <c r="V6" s="628"/>
      <c r="W6" s="628"/>
      <c r="X6" s="628"/>
      <c r="Y6" s="629"/>
      <c r="Z6" s="678">
        <v>4.2</v>
      </c>
      <c r="AA6" s="678"/>
      <c r="AB6" s="678"/>
      <c r="AC6" s="678"/>
      <c r="AD6" s="679">
        <v>37961349</v>
      </c>
      <c r="AE6" s="679"/>
      <c r="AF6" s="679"/>
      <c r="AG6" s="679"/>
      <c r="AH6" s="679"/>
      <c r="AI6" s="679"/>
      <c r="AJ6" s="679"/>
      <c r="AK6" s="679"/>
      <c r="AL6" s="676">
        <v>7.9</v>
      </c>
      <c r="AM6" s="641"/>
      <c r="AN6" s="641"/>
      <c r="AO6" s="656"/>
      <c r="AP6" s="624" t="s">
        <v>186</v>
      </c>
      <c r="AQ6" s="625"/>
      <c r="AR6" s="625"/>
      <c r="AS6" s="625"/>
      <c r="AT6" s="625"/>
      <c r="AU6" s="625"/>
      <c r="AV6" s="625"/>
      <c r="AW6" s="625"/>
      <c r="AX6" s="625"/>
      <c r="AY6" s="625"/>
      <c r="AZ6" s="625"/>
      <c r="BA6" s="625"/>
      <c r="BB6" s="625"/>
      <c r="BC6" s="626"/>
      <c r="BD6" s="627">
        <v>327905803</v>
      </c>
      <c r="BE6" s="628"/>
      <c r="BF6" s="628"/>
      <c r="BG6" s="628"/>
      <c r="BH6" s="628"/>
      <c r="BI6" s="628"/>
      <c r="BJ6" s="628"/>
      <c r="BK6" s="629"/>
      <c r="BL6" s="678">
        <v>100</v>
      </c>
      <c r="BM6" s="678"/>
      <c r="BN6" s="678"/>
      <c r="BO6" s="678"/>
      <c r="BP6" s="679">
        <v>6122471</v>
      </c>
      <c r="BQ6" s="679"/>
      <c r="BR6" s="679"/>
      <c r="BS6" s="679"/>
      <c r="BT6" s="679"/>
      <c r="BU6" s="679"/>
      <c r="BV6" s="679"/>
      <c r="BW6" s="680"/>
      <c r="BY6" s="652" t="s">
        <v>187</v>
      </c>
      <c r="BZ6" s="653"/>
      <c r="CA6" s="653"/>
      <c r="CB6" s="653"/>
      <c r="CC6" s="653"/>
      <c r="CD6" s="653"/>
      <c r="CE6" s="653"/>
      <c r="CF6" s="653"/>
      <c r="CG6" s="653"/>
      <c r="CH6" s="653"/>
      <c r="CI6" s="653"/>
      <c r="CJ6" s="653"/>
      <c r="CK6" s="653"/>
      <c r="CL6" s="654"/>
      <c r="CM6" s="627">
        <v>1981932</v>
      </c>
      <c r="CN6" s="628"/>
      <c r="CO6" s="628"/>
      <c r="CP6" s="628"/>
      <c r="CQ6" s="628"/>
      <c r="CR6" s="628"/>
      <c r="CS6" s="628"/>
      <c r="CT6" s="629"/>
      <c r="CU6" s="678">
        <v>0.2</v>
      </c>
      <c r="CV6" s="678"/>
      <c r="CW6" s="678"/>
      <c r="CX6" s="678"/>
      <c r="CY6" s="615" t="s">
        <v>188</v>
      </c>
      <c r="CZ6" s="628"/>
      <c r="DA6" s="628"/>
      <c r="DB6" s="628"/>
      <c r="DC6" s="628"/>
      <c r="DD6" s="628"/>
      <c r="DE6" s="628"/>
      <c r="DF6" s="628"/>
      <c r="DG6" s="628"/>
      <c r="DH6" s="628"/>
      <c r="DI6" s="628"/>
      <c r="DJ6" s="628"/>
      <c r="DK6" s="629"/>
      <c r="DL6" s="615">
        <v>1981932</v>
      </c>
      <c r="DM6" s="628"/>
      <c r="DN6" s="628"/>
      <c r="DO6" s="628"/>
      <c r="DP6" s="628"/>
      <c r="DQ6" s="628"/>
      <c r="DR6" s="628"/>
      <c r="DS6" s="628"/>
      <c r="DT6" s="628"/>
      <c r="DU6" s="628"/>
      <c r="DV6" s="628"/>
      <c r="DW6" s="628"/>
      <c r="DX6" s="685"/>
    </row>
    <row r="7" spans="2:138" ht="11.25" customHeight="1">
      <c r="B7" s="624" t="s">
        <v>189</v>
      </c>
      <c r="C7" s="625"/>
      <c r="D7" s="625"/>
      <c r="E7" s="625"/>
      <c r="F7" s="625"/>
      <c r="G7" s="625"/>
      <c r="H7" s="625"/>
      <c r="I7" s="625"/>
      <c r="J7" s="625"/>
      <c r="K7" s="625"/>
      <c r="L7" s="625"/>
      <c r="M7" s="625"/>
      <c r="N7" s="625"/>
      <c r="O7" s="625"/>
      <c r="P7" s="625"/>
      <c r="Q7" s="626"/>
      <c r="R7" s="627">
        <v>1723250</v>
      </c>
      <c r="S7" s="628"/>
      <c r="T7" s="628"/>
      <c r="U7" s="628"/>
      <c r="V7" s="628"/>
      <c r="W7" s="628"/>
      <c r="X7" s="628"/>
      <c r="Y7" s="629"/>
      <c r="Z7" s="678">
        <v>0.2</v>
      </c>
      <c r="AA7" s="678"/>
      <c r="AB7" s="678"/>
      <c r="AC7" s="678"/>
      <c r="AD7" s="679">
        <v>1723250</v>
      </c>
      <c r="AE7" s="679"/>
      <c r="AF7" s="679"/>
      <c r="AG7" s="679"/>
      <c r="AH7" s="679"/>
      <c r="AI7" s="679"/>
      <c r="AJ7" s="679"/>
      <c r="AK7" s="679"/>
      <c r="AL7" s="676">
        <v>0.4</v>
      </c>
      <c r="AM7" s="641"/>
      <c r="AN7" s="641"/>
      <c r="AO7" s="656"/>
      <c r="AP7" s="624" t="s">
        <v>190</v>
      </c>
      <c r="AQ7" s="625"/>
      <c r="AR7" s="625"/>
      <c r="AS7" s="625"/>
      <c r="AT7" s="625"/>
      <c r="AU7" s="625"/>
      <c r="AV7" s="625"/>
      <c r="AW7" s="625"/>
      <c r="AX7" s="625"/>
      <c r="AY7" s="625"/>
      <c r="AZ7" s="625"/>
      <c r="BA7" s="625"/>
      <c r="BB7" s="625"/>
      <c r="BC7" s="626"/>
      <c r="BD7" s="627">
        <v>109635820</v>
      </c>
      <c r="BE7" s="628"/>
      <c r="BF7" s="628"/>
      <c r="BG7" s="628"/>
      <c r="BH7" s="628"/>
      <c r="BI7" s="628"/>
      <c r="BJ7" s="628"/>
      <c r="BK7" s="629"/>
      <c r="BL7" s="678">
        <v>33.4</v>
      </c>
      <c r="BM7" s="678"/>
      <c r="BN7" s="678"/>
      <c r="BO7" s="678"/>
      <c r="BP7" s="679">
        <v>2100281</v>
      </c>
      <c r="BQ7" s="679"/>
      <c r="BR7" s="679"/>
      <c r="BS7" s="679"/>
      <c r="BT7" s="679"/>
      <c r="BU7" s="679"/>
      <c r="BV7" s="679"/>
      <c r="BW7" s="680"/>
      <c r="BY7" s="624" t="s">
        <v>191</v>
      </c>
      <c r="BZ7" s="625"/>
      <c r="CA7" s="625"/>
      <c r="CB7" s="625"/>
      <c r="CC7" s="625"/>
      <c r="CD7" s="625"/>
      <c r="CE7" s="625"/>
      <c r="CF7" s="625"/>
      <c r="CG7" s="625"/>
      <c r="CH7" s="625"/>
      <c r="CI7" s="625"/>
      <c r="CJ7" s="625"/>
      <c r="CK7" s="625"/>
      <c r="CL7" s="626"/>
      <c r="CM7" s="627">
        <v>45381935</v>
      </c>
      <c r="CN7" s="628"/>
      <c r="CO7" s="628"/>
      <c r="CP7" s="628"/>
      <c r="CQ7" s="628"/>
      <c r="CR7" s="628"/>
      <c r="CS7" s="628"/>
      <c r="CT7" s="629"/>
      <c r="CU7" s="678">
        <v>5.0999999999999996</v>
      </c>
      <c r="CV7" s="678"/>
      <c r="CW7" s="678"/>
      <c r="CX7" s="678"/>
      <c r="CY7" s="615">
        <v>8440926</v>
      </c>
      <c r="CZ7" s="628"/>
      <c r="DA7" s="628"/>
      <c r="DB7" s="628"/>
      <c r="DC7" s="628"/>
      <c r="DD7" s="628"/>
      <c r="DE7" s="628"/>
      <c r="DF7" s="628"/>
      <c r="DG7" s="628"/>
      <c r="DH7" s="628"/>
      <c r="DI7" s="628"/>
      <c r="DJ7" s="628"/>
      <c r="DK7" s="629"/>
      <c r="DL7" s="615">
        <v>32453850</v>
      </c>
      <c r="DM7" s="628"/>
      <c r="DN7" s="628"/>
      <c r="DO7" s="628"/>
      <c r="DP7" s="628"/>
      <c r="DQ7" s="628"/>
      <c r="DR7" s="628"/>
      <c r="DS7" s="628"/>
      <c r="DT7" s="628"/>
      <c r="DU7" s="628"/>
      <c r="DV7" s="628"/>
      <c r="DW7" s="628"/>
      <c r="DX7" s="685"/>
    </row>
    <row r="8" spans="2:138" ht="11.25" customHeight="1">
      <c r="B8" s="624" t="s">
        <v>192</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193</v>
      </c>
      <c r="AQ8" s="625"/>
      <c r="AR8" s="625"/>
      <c r="AS8" s="625"/>
      <c r="AT8" s="625"/>
      <c r="AU8" s="625"/>
      <c r="AV8" s="625"/>
      <c r="AW8" s="625"/>
      <c r="AX8" s="625"/>
      <c r="AY8" s="625"/>
      <c r="AZ8" s="625"/>
      <c r="BA8" s="625"/>
      <c r="BB8" s="625"/>
      <c r="BC8" s="626"/>
      <c r="BD8" s="627">
        <v>2423817</v>
      </c>
      <c r="BE8" s="628"/>
      <c r="BF8" s="628"/>
      <c r="BG8" s="628"/>
      <c r="BH8" s="628"/>
      <c r="BI8" s="628"/>
      <c r="BJ8" s="628"/>
      <c r="BK8" s="629"/>
      <c r="BL8" s="678">
        <v>0.7</v>
      </c>
      <c r="BM8" s="678"/>
      <c r="BN8" s="678"/>
      <c r="BO8" s="678"/>
      <c r="BP8" s="679">
        <v>615800</v>
      </c>
      <c r="BQ8" s="679"/>
      <c r="BR8" s="679"/>
      <c r="BS8" s="679"/>
      <c r="BT8" s="679"/>
      <c r="BU8" s="679"/>
      <c r="BV8" s="679"/>
      <c r="BW8" s="680"/>
      <c r="BY8" s="624" t="s">
        <v>194</v>
      </c>
      <c r="BZ8" s="625"/>
      <c r="CA8" s="625"/>
      <c r="CB8" s="625"/>
      <c r="CC8" s="625"/>
      <c r="CD8" s="625"/>
      <c r="CE8" s="625"/>
      <c r="CF8" s="625"/>
      <c r="CG8" s="625"/>
      <c r="CH8" s="625"/>
      <c r="CI8" s="625"/>
      <c r="CJ8" s="625"/>
      <c r="CK8" s="625"/>
      <c r="CL8" s="626"/>
      <c r="CM8" s="627">
        <v>161647243</v>
      </c>
      <c r="CN8" s="628"/>
      <c r="CO8" s="628"/>
      <c r="CP8" s="628"/>
      <c r="CQ8" s="628"/>
      <c r="CR8" s="628"/>
      <c r="CS8" s="628"/>
      <c r="CT8" s="629"/>
      <c r="CU8" s="678">
        <v>18.100000000000001</v>
      </c>
      <c r="CV8" s="678"/>
      <c r="CW8" s="678"/>
      <c r="CX8" s="678"/>
      <c r="CY8" s="615">
        <v>3504283</v>
      </c>
      <c r="CZ8" s="628"/>
      <c r="DA8" s="628"/>
      <c r="DB8" s="628"/>
      <c r="DC8" s="628"/>
      <c r="DD8" s="628"/>
      <c r="DE8" s="628"/>
      <c r="DF8" s="628"/>
      <c r="DG8" s="628"/>
      <c r="DH8" s="628"/>
      <c r="DI8" s="628"/>
      <c r="DJ8" s="628"/>
      <c r="DK8" s="629"/>
      <c r="DL8" s="615">
        <v>143384932</v>
      </c>
      <c r="DM8" s="628"/>
      <c r="DN8" s="628"/>
      <c r="DO8" s="628"/>
      <c r="DP8" s="628"/>
      <c r="DQ8" s="628"/>
      <c r="DR8" s="628"/>
      <c r="DS8" s="628"/>
      <c r="DT8" s="628"/>
      <c r="DU8" s="628"/>
      <c r="DV8" s="628"/>
      <c r="DW8" s="628"/>
      <c r="DX8" s="685"/>
    </row>
    <row r="9" spans="2:138" ht="11.25" customHeight="1">
      <c r="B9" s="624" t="s">
        <v>195</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196</v>
      </c>
      <c r="AQ9" s="625"/>
      <c r="AR9" s="625"/>
      <c r="AS9" s="625"/>
      <c r="AT9" s="625"/>
      <c r="AU9" s="625"/>
      <c r="AV9" s="625"/>
      <c r="AW9" s="625"/>
      <c r="AX9" s="625"/>
      <c r="AY9" s="625"/>
      <c r="AZ9" s="625"/>
      <c r="BA9" s="625"/>
      <c r="BB9" s="625"/>
      <c r="BC9" s="626"/>
      <c r="BD9" s="627">
        <v>90109723</v>
      </c>
      <c r="BE9" s="628"/>
      <c r="BF9" s="628"/>
      <c r="BG9" s="628"/>
      <c r="BH9" s="628"/>
      <c r="BI9" s="628"/>
      <c r="BJ9" s="628"/>
      <c r="BK9" s="629"/>
      <c r="BL9" s="678">
        <v>27.5</v>
      </c>
      <c r="BM9" s="678"/>
      <c r="BN9" s="678"/>
      <c r="BO9" s="678"/>
      <c r="BP9" s="679" t="s">
        <v>102</v>
      </c>
      <c r="BQ9" s="679"/>
      <c r="BR9" s="679"/>
      <c r="BS9" s="679"/>
      <c r="BT9" s="679"/>
      <c r="BU9" s="679"/>
      <c r="BV9" s="679"/>
      <c r="BW9" s="680"/>
      <c r="BY9" s="624" t="s">
        <v>197</v>
      </c>
      <c r="BZ9" s="625"/>
      <c r="CA9" s="625"/>
      <c r="CB9" s="625"/>
      <c r="CC9" s="625"/>
      <c r="CD9" s="625"/>
      <c r="CE9" s="625"/>
      <c r="CF9" s="625"/>
      <c r="CG9" s="625"/>
      <c r="CH9" s="625"/>
      <c r="CI9" s="625"/>
      <c r="CJ9" s="625"/>
      <c r="CK9" s="625"/>
      <c r="CL9" s="626"/>
      <c r="CM9" s="627">
        <v>23630671</v>
      </c>
      <c r="CN9" s="628"/>
      <c r="CO9" s="628"/>
      <c r="CP9" s="628"/>
      <c r="CQ9" s="628"/>
      <c r="CR9" s="628"/>
      <c r="CS9" s="628"/>
      <c r="CT9" s="629"/>
      <c r="CU9" s="678">
        <v>2.6</v>
      </c>
      <c r="CV9" s="678"/>
      <c r="CW9" s="678"/>
      <c r="CX9" s="678"/>
      <c r="CY9" s="615">
        <v>2990262</v>
      </c>
      <c r="CZ9" s="628"/>
      <c r="DA9" s="628"/>
      <c r="DB9" s="628"/>
      <c r="DC9" s="628"/>
      <c r="DD9" s="628"/>
      <c r="DE9" s="628"/>
      <c r="DF9" s="628"/>
      <c r="DG9" s="628"/>
      <c r="DH9" s="628"/>
      <c r="DI9" s="628"/>
      <c r="DJ9" s="628"/>
      <c r="DK9" s="629"/>
      <c r="DL9" s="615">
        <v>10665181</v>
      </c>
      <c r="DM9" s="628"/>
      <c r="DN9" s="628"/>
      <c r="DO9" s="628"/>
      <c r="DP9" s="628"/>
      <c r="DQ9" s="628"/>
      <c r="DR9" s="628"/>
      <c r="DS9" s="628"/>
      <c r="DT9" s="628"/>
      <c r="DU9" s="628"/>
      <c r="DV9" s="628"/>
      <c r="DW9" s="628"/>
      <c r="DX9" s="685"/>
    </row>
    <row r="10" spans="2:138" ht="11.25" customHeight="1">
      <c r="B10" s="624" t="s">
        <v>198</v>
      </c>
      <c r="C10" s="625"/>
      <c r="D10" s="625"/>
      <c r="E10" s="625"/>
      <c r="F10" s="625"/>
      <c r="G10" s="625"/>
      <c r="H10" s="625"/>
      <c r="I10" s="625"/>
      <c r="J10" s="625"/>
      <c r="K10" s="625"/>
      <c r="L10" s="625"/>
      <c r="M10" s="625"/>
      <c r="N10" s="625"/>
      <c r="O10" s="625"/>
      <c r="P10" s="625"/>
      <c r="Q10" s="626"/>
      <c r="R10" s="627">
        <v>106313</v>
      </c>
      <c r="S10" s="628"/>
      <c r="T10" s="628"/>
      <c r="U10" s="628"/>
      <c r="V10" s="628"/>
      <c r="W10" s="628"/>
      <c r="X10" s="628"/>
      <c r="Y10" s="629"/>
      <c r="Z10" s="678">
        <v>0</v>
      </c>
      <c r="AA10" s="678"/>
      <c r="AB10" s="678"/>
      <c r="AC10" s="678"/>
      <c r="AD10" s="679">
        <v>106313</v>
      </c>
      <c r="AE10" s="679"/>
      <c r="AF10" s="679"/>
      <c r="AG10" s="679"/>
      <c r="AH10" s="679"/>
      <c r="AI10" s="679"/>
      <c r="AJ10" s="679"/>
      <c r="AK10" s="679"/>
      <c r="AL10" s="676">
        <v>0</v>
      </c>
      <c r="AM10" s="641"/>
      <c r="AN10" s="641"/>
      <c r="AO10" s="656"/>
      <c r="AP10" s="624" t="s">
        <v>199</v>
      </c>
      <c r="AQ10" s="625"/>
      <c r="AR10" s="625"/>
      <c r="AS10" s="625"/>
      <c r="AT10" s="625"/>
      <c r="AU10" s="625"/>
      <c r="AV10" s="625"/>
      <c r="AW10" s="625"/>
      <c r="AX10" s="625"/>
      <c r="AY10" s="625"/>
      <c r="AZ10" s="625"/>
      <c r="BA10" s="625"/>
      <c r="BB10" s="625"/>
      <c r="BC10" s="626"/>
      <c r="BD10" s="627">
        <v>2880641</v>
      </c>
      <c r="BE10" s="628"/>
      <c r="BF10" s="628"/>
      <c r="BG10" s="628"/>
      <c r="BH10" s="628"/>
      <c r="BI10" s="628"/>
      <c r="BJ10" s="628"/>
      <c r="BK10" s="629"/>
      <c r="BL10" s="678">
        <v>0.9</v>
      </c>
      <c r="BM10" s="678"/>
      <c r="BN10" s="678"/>
      <c r="BO10" s="678"/>
      <c r="BP10" s="679" t="s">
        <v>102</v>
      </c>
      <c r="BQ10" s="679"/>
      <c r="BR10" s="679"/>
      <c r="BS10" s="679"/>
      <c r="BT10" s="679"/>
      <c r="BU10" s="679"/>
      <c r="BV10" s="679"/>
      <c r="BW10" s="680"/>
      <c r="BY10" s="624" t="s">
        <v>200</v>
      </c>
      <c r="BZ10" s="625"/>
      <c r="CA10" s="625"/>
      <c r="CB10" s="625"/>
      <c r="CC10" s="625"/>
      <c r="CD10" s="625"/>
      <c r="CE10" s="625"/>
      <c r="CF10" s="625"/>
      <c r="CG10" s="625"/>
      <c r="CH10" s="625"/>
      <c r="CI10" s="625"/>
      <c r="CJ10" s="625"/>
      <c r="CK10" s="625"/>
      <c r="CL10" s="626"/>
      <c r="CM10" s="627">
        <v>3981048</v>
      </c>
      <c r="CN10" s="628"/>
      <c r="CO10" s="628"/>
      <c r="CP10" s="628"/>
      <c r="CQ10" s="628"/>
      <c r="CR10" s="628"/>
      <c r="CS10" s="628"/>
      <c r="CT10" s="629"/>
      <c r="CU10" s="678">
        <v>0.4</v>
      </c>
      <c r="CV10" s="678"/>
      <c r="CW10" s="678"/>
      <c r="CX10" s="678"/>
      <c r="CY10" s="615">
        <v>52601</v>
      </c>
      <c r="CZ10" s="628"/>
      <c r="DA10" s="628"/>
      <c r="DB10" s="628"/>
      <c r="DC10" s="628"/>
      <c r="DD10" s="628"/>
      <c r="DE10" s="628"/>
      <c r="DF10" s="628"/>
      <c r="DG10" s="628"/>
      <c r="DH10" s="628"/>
      <c r="DI10" s="628"/>
      <c r="DJ10" s="628"/>
      <c r="DK10" s="629"/>
      <c r="DL10" s="615">
        <v>2063916</v>
      </c>
      <c r="DM10" s="628"/>
      <c r="DN10" s="628"/>
      <c r="DO10" s="628"/>
      <c r="DP10" s="628"/>
      <c r="DQ10" s="628"/>
      <c r="DR10" s="628"/>
      <c r="DS10" s="628"/>
      <c r="DT10" s="628"/>
      <c r="DU10" s="628"/>
      <c r="DV10" s="628"/>
      <c r="DW10" s="628"/>
      <c r="DX10" s="685"/>
    </row>
    <row r="11" spans="2:138" ht="11.25" customHeight="1">
      <c r="B11" s="624" t="s">
        <v>201</v>
      </c>
      <c r="C11" s="625"/>
      <c r="D11" s="625"/>
      <c r="E11" s="625"/>
      <c r="F11" s="625"/>
      <c r="G11" s="625"/>
      <c r="H11" s="625"/>
      <c r="I11" s="625"/>
      <c r="J11" s="625"/>
      <c r="K11" s="625"/>
      <c r="L11" s="625"/>
      <c r="M11" s="625"/>
      <c r="N11" s="625"/>
      <c r="O11" s="625"/>
      <c r="P11" s="625"/>
      <c r="Q11" s="626"/>
      <c r="R11" s="627" t="s">
        <v>102</v>
      </c>
      <c r="S11" s="628"/>
      <c r="T11" s="628"/>
      <c r="U11" s="628"/>
      <c r="V11" s="628"/>
      <c r="W11" s="628"/>
      <c r="X11" s="628"/>
      <c r="Y11" s="629"/>
      <c r="Z11" s="678" t="s">
        <v>102</v>
      </c>
      <c r="AA11" s="678"/>
      <c r="AB11" s="678"/>
      <c r="AC11" s="678"/>
      <c r="AD11" s="679" t="s">
        <v>102</v>
      </c>
      <c r="AE11" s="679"/>
      <c r="AF11" s="679"/>
      <c r="AG11" s="679"/>
      <c r="AH11" s="679"/>
      <c r="AI11" s="679"/>
      <c r="AJ11" s="679"/>
      <c r="AK11" s="679"/>
      <c r="AL11" s="676" t="s">
        <v>102</v>
      </c>
      <c r="AM11" s="641"/>
      <c r="AN11" s="641"/>
      <c r="AO11" s="656"/>
      <c r="AP11" s="624" t="s">
        <v>202</v>
      </c>
      <c r="AQ11" s="625"/>
      <c r="AR11" s="625"/>
      <c r="AS11" s="625"/>
      <c r="AT11" s="625"/>
      <c r="AU11" s="625"/>
      <c r="AV11" s="625"/>
      <c r="AW11" s="625"/>
      <c r="AX11" s="625"/>
      <c r="AY11" s="625"/>
      <c r="AZ11" s="625"/>
      <c r="BA11" s="625"/>
      <c r="BB11" s="625"/>
      <c r="BC11" s="626"/>
      <c r="BD11" s="627">
        <v>8177969</v>
      </c>
      <c r="BE11" s="628"/>
      <c r="BF11" s="628"/>
      <c r="BG11" s="628"/>
      <c r="BH11" s="628"/>
      <c r="BI11" s="628"/>
      <c r="BJ11" s="628"/>
      <c r="BK11" s="629"/>
      <c r="BL11" s="678">
        <v>2.5</v>
      </c>
      <c r="BM11" s="678"/>
      <c r="BN11" s="678"/>
      <c r="BO11" s="678"/>
      <c r="BP11" s="679">
        <v>1484481</v>
      </c>
      <c r="BQ11" s="679"/>
      <c r="BR11" s="679"/>
      <c r="BS11" s="679"/>
      <c r="BT11" s="679"/>
      <c r="BU11" s="679"/>
      <c r="BV11" s="679"/>
      <c r="BW11" s="680"/>
      <c r="BY11" s="624" t="s">
        <v>203</v>
      </c>
      <c r="BZ11" s="625"/>
      <c r="CA11" s="625"/>
      <c r="CB11" s="625"/>
      <c r="CC11" s="625"/>
      <c r="CD11" s="625"/>
      <c r="CE11" s="625"/>
      <c r="CF11" s="625"/>
      <c r="CG11" s="625"/>
      <c r="CH11" s="625"/>
      <c r="CI11" s="625"/>
      <c r="CJ11" s="625"/>
      <c r="CK11" s="625"/>
      <c r="CL11" s="626"/>
      <c r="CM11" s="627">
        <v>20527790</v>
      </c>
      <c r="CN11" s="628"/>
      <c r="CO11" s="628"/>
      <c r="CP11" s="628"/>
      <c r="CQ11" s="628"/>
      <c r="CR11" s="628"/>
      <c r="CS11" s="628"/>
      <c r="CT11" s="629"/>
      <c r="CU11" s="678">
        <v>2.2999999999999998</v>
      </c>
      <c r="CV11" s="678"/>
      <c r="CW11" s="678"/>
      <c r="CX11" s="678"/>
      <c r="CY11" s="615">
        <v>8000956</v>
      </c>
      <c r="CZ11" s="628"/>
      <c r="DA11" s="628"/>
      <c r="DB11" s="628"/>
      <c r="DC11" s="628"/>
      <c r="DD11" s="628"/>
      <c r="DE11" s="628"/>
      <c r="DF11" s="628"/>
      <c r="DG11" s="628"/>
      <c r="DH11" s="628"/>
      <c r="DI11" s="628"/>
      <c r="DJ11" s="628"/>
      <c r="DK11" s="629"/>
      <c r="DL11" s="615">
        <v>9950228</v>
      </c>
      <c r="DM11" s="628"/>
      <c r="DN11" s="628"/>
      <c r="DO11" s="628"/>
      <c r="DP11" s="628"/>
      <c r="DQ11" s="628"/>
      <c r="DR11" s="628"/>
      <c r="DS11" s="628"/>
      <c r="DT11" s="628"/>
      <c r="DU11" s="628"/>
      <c r="DV11" s="628"/>
      <c r="DW11" s="628"/>
      <c r="DX11" s="685"/>
    </row>
    <row r="12" spans="2:138" ht="11.25" customHeight="1">
      <c r="B12" s="624" t="s">
        <v>204</v>
      </c>
      <c r="C12" s="625"/>
      <c r="D12" s="625"/>
      <c r="E12" s="625"/>
      <c r="F12" s="625"/>
      <c r="G12" s="625"/>
      <c r="H12" s="625"/>
      <c r="I12" s="625"/>
      <c r="J12" s="625"/>
      <c r="K12" s="625"/>
      <c r="L12" s="625"/>
      <c r="M12" s="625"/>
      <c r="N12" s="625"/>
      <c r="O12" s="625"/>
      <c r="P12" s="625"/>
      <c r="Q12" s="626"/>
      <c r="R12" s="627">
        <v>36131786</v>
      </c>
      <c r="S12" s="628"/>
      <c r="T12" s="628"/>
      <c r="U12" s="628"/>
      <c r="V12" s="628"/>
      <c r="W12" s="628"/>
      <c r="X12" s="628"/>
      <c r="Y12" s="629"/>
      <c r="Z12" s="678">
        <v>4</v>
      </c>
      <c r="AA12" s="678"/>
      <c r="AB12" s="678"/>
      <c r="AC12" s="678"/>
      <c r="AD12" s="679">
        <v>36131786</v>
      </c>
      <c r="AE12" s="679"/>
      <c r="AF12" s="679"/>
      <c r="AG12" s="679"/>
      <c r="AH12" s="679"/>
      <c r="AI12" s="679"/>
      <c r="AJ12" s="679"/>
      <c r="AK12" s="679"/>
      <c r="AL12" s="676">
        <v>7.5</v>
      </c>
      <c r="AM12" s="641"/>
      <c r="AN12" s="641"/>
      <c r="AO12" s="656"/>
      <c r="AP12" s="624" t="s">
        <v>205</v>
      </c>
      <c r="AQ12" s="625"/>
      <c r="AR12" s="625"/>
      <c r="AS12" s="625"/>
      <c r="AT12" s="625"/>
      <c r="AU12" s="625"/>
      <c r="AV12" s="625"/>
      <c r="AW12" s="625"/>
      <c r="AX12" s="625"/>
      <c r="AY12" s="625"/>
      <c r="AZ12" s="625"/>
      <c r="BA12" s="625"/>
      <c r="BB12" s="625"/>
      <c r="BC12" s="626"/>
      <c r="BD12" s="627">
        <v>978179</v>
      </c>
      <c r="BE12" s="628"/>
      <c r="BF12" s="628"/>
      <c r="BG12" s="628"/>
      <c r="BH12" s="628"/>
      <c r="BI12" s="628"/>
      <c r="BJ12" s="628"/>
      <c r="BK12" s="629"/>
      <c r="BL12" s="678">
        <v>0.3</v>
      </c>
      <c r="BM12" s="678"/>
      <c r="BN12" s="678"/>
      <c r="BO12" s="678"/>
      <c r="BP12" s="679" t="s">
        <v>102</v>
      </c>
      <c r="BQ12" s="679"/>
      <c r="BR12" s="679"/>
      <c r="BS12" s="679"/>
      <c r="BT12" s="679"/>
      <c r="BU12" s="679"/>
      <c r="BV12" s="679"/>
      <c r="BW12" s="680"/>
      <c r="BY12" s="624" t="s">
        <v>206</v>
      </c>
      <c r="BZ12" s="625"/>
      <c r="CA12" s="625"/>
      <c r="CB12" s="625"/>
      <c r="CC12" s="625"/>
      <c r="CD12" s="625"/>
      <c r="CE12" s="625"/>
      <c r="CF12" s="625"/>
      <c r="CG12" s="625"/>
      <c r="CH12" s="625"/>
      <c r="CI12" s="625"/>
      <c r="CJ12" s="625"/>
      <c r="CK12" s="625"/>
      <c r="CL12" s="626"/>
      <c r="CM12" s="627">
        <v>103904160</v>
      </c>
      <c r="CN12" s="628"/>
      <c r="CO12" s="628"/>
      <c r="CP12" s="628"/>
      <c r="CQ12" s="628"/>
      <c r="CR12" s="628"/>
      <c r="CS12" s="628"/>
      <c r="CT12" s="629"/>
      <c r="CU12" s="678">
        <v>11.6</v>
      </c>
      <c r="CV12" s="678"/>
      <c r="CW12" s="678"/>
      <c r="CX12" s="678"/>
      <c r="CY12" s="615">
        <v>2195383</v>
      </c>
      <c r="CZ12" s="628"/>
      <c r="DA12" s="628"/>
      <c r="DB12" s="628"/>
      <c r="DC12" s="628"/>
      <c r="DD12" s="628"/>
      <c r="DE12" s="628"/>
      <c r="DF12" s="628"/>
      <c r="DG12" s="628"/>
      <c r="DH12" s="628"/>
      <c r="DI12" s="628"/>
      <c r="DJ12" s="628"/>
      <c r="DK12" s="629"/>
      <c r="DL12" s="615">
        <v>8634009</v>
      </c>
      <c r="DM12" s="628"/>
      <c r="DN12" s="628"/>
      <c r="DO12" s="628"/>
      <c r="DP12" s="628"/>
      <c r="DQ12" s="628"/>
      <c r="DR12" s="628"/>
      <c r="DS12" s="628"/>
      <c r="DT12" s="628"/>
      <c r="DU12" s="628"/>
      <c r="DV12" s="628"/>
      <c r="DW12" s="628"/>
      <c r="DX12" s="685"/>
    </row>
    <row r="13" spans="2:138" ht="11.25" customHeight="1">
      <c r="B13" s="624" t="s">
        <v>207</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208</v>
      </c>
      <c r="AQ13" s="625"/>
      <c r="AR13" s="625"/>
      <c r="AS13" s="625"/>
      <c r="AT13" s="625"/>
      <c r="AU13" s="625"/>
      <c r="AV13" s="625"/>
      <c r="AW13" s="625"/>
      <c r="AX13" s="625"/>
      <c r="AY13" s="625"/>
      <c r="AZ13" s="625"/>
      <c r="BA13" s="625"/>
      <c r="BB13" s="625"/>
      <c r="BC13" s="626"/>
      <c r="BD13" s="627">
        <v>3188616</v>
      </c>
      <c r="BE13" s="628"/>
      <c r="BF13" s="628"/>
      <c r="BG13" s="628"/>
      <c r="BH13" s="628"/>
      <c r="BI13" s="628"/>
      <c r="BJ13" s="628"/>
      <c r="BK13" s="629"/>
      <c r="BL13" s="678">
        <v>1</v>
      </c>
      <c r="BM13" s="678"/>
      <c r="BN13" s="678"/>
      <c r="BO13" s="678"/>
      <c r="BP13" s="679" t="s">
        <v>102</v>
      </c>
      <c r="BQ13" s="679"/>
      <c r="BR13" s="679"/>
      <c r="BS13" s="679"/>
      <c r="BT13" s="679"/>
      <c r="BU13" s="679"/>
      <c r="BV13" s="679"/>
      <c r="BW13" s="680"/>
      <c r="BY13" s="624" t="s">
        <v>209</v>
      </c>
      <c r="BZ13" s="625"/>
      <c r="CA13" s="625"/>
      <c r="CB13" s="625"/>
      <c r="CC13" s="625"/>
      <c r="CD13" s="625"/>
      <c r="CE13" s="625"/>
      <c r="CF13" s="625"/>
      <c r="CG13" s="625"/>
      <c r="CH13" s="625"/>
      <c r="CI13" s="625"/>
      <c r="CJ13" s="625"/>
      <c r="CK13" s="625"/>
      <c r="CL13" s="626"/>
      <c r="CM13" s="627">
        <v>72835100</v>
      </c>
      <c r="CN13" s="628"/>
      <c r="CO13" s="628"/>
      <c r="CP13" s="628"/>
      <c r="CQ13" s="628"/>
      <c r="CR13" s="628"/>
      <c r="CS13" s="628"/>
      <c r="CT13" s="629"/>
      <c r="CU13" s="678">
        <v>8.1</v>
      </c>
      <c r="CV13" s="678"/>
      <c r="CW13" s="678"/>
      <c r="CX13" s="678"/>
      <c r="CY13" s="615">
        <v>58191502</v>
      </c>
      <c r="CZ13" s="628"/>
      <c r="DA13" s="628"/>
      <c r="DB13" s="628"/>
      <c r="DC13" s="628"/>
      <c r="DD13" s="628"/>
      <c r="DE13" s="628"/>
      <c r="DF13" s="628"/>
      <c r="DG13" s="628"/>
      <c r="DH13" s="628"/>
      <c r="DI13" s="628"/>
      <c r="DJ13" s="628"/>
      <c r="DK13" s="629"/>
      <c r="DL13" s="615">
        <v>13318379</v>
      </c>
      <c r="DM13" s="628"/>
      <c r="DN13" s="628"/>
      <c r="DO13" s="628"/>
      <c r="DP13" s="628"/>
      <c r="DQ13" s="628"/>
      <c r="DR13" s="628"/>
      <c r="DS13" s="628"/>
      <c r="DT13" s="628"/>
      <c r="DU13" s="628"/>
      <c r="DV13" s="628"/>
      <c r="DW13" s="628"/>
      <c r="DX13" s="685"/>
    </row>
    <row r="14" spans="2:138" ht="11.25" customHeight="1">
      <c r="B14" s="624" t="s">
        <v>210</v>
      </c>
      <c r="C14" s="625"/>
      <c r="D14" s="625"/>
      <c r="E14" s="625"/>
      <c r="F14" s="625"/>
      <c r="G14" s="625"/>
      <c r="H14" s="625"/>
      <c r="I14" s="625"/>
      <c r="J14" s="625"/>
      <c r="K14" s="625"/>
      <c r="L14" s="625"/>
      <c r="M14" s="625"/>
      <c r="N14" s="625"/>
      <c r="O14" s="625"/>
      <c r="P14" s="625"/>
      <c r="Q14" s="626"/>
      <c r="R14" s="627">
        <v>956880</v>
      </c>
      <c r="S14" s="628"/>
      <c r="T14" s="628"/>
      <c r="U14" s="628"/>
      <c r="V14" s="628"/>
      <c r="W14" s="628"/>
      <c r="X14" s="628"/>
      <c r="Y14" s="629"/>
      <c r="Z14" s="678">
        <v>0.1</v>
      </c>
      <c r="AA14" s="678"/>
      <c r="AB14" s="678"/>
      <c r="AC14" s="678"/>
      <c r="AD14" s="679">
        <v>956880</v>
      </c>
      <c r="AE14" s="679"/>
      <c r="AF14" s="679"/>
      <c r="AG14" s="679"/>
      <c r="AH14" s="679"/>
      <c r="AI14" s="679"/>
      <c r="AJ14" s="679"/>
      <c r="AK14" s="679"/>
      <c r="AL14" s="676">
        <v>0.2</v>
      </c>
      <c r="AM14" s="641"/>
      <c r="AN14" s="641"/>
      <c r="AO14" s="656"/>
      <c r="AP14" s="624" t="s">
        <v>211</v>
      </c>
      <c r="AQ14" s="625"/>
      <c r="AR14" s="625"/>
      <c r="AS14" s="625"/>
      <c r="AT14" s="625"/>
      <c r="AU14" s="625"/>
      <c r="AV14" s="625"/>
      <c r="AW14" s="625"/>
      <c r="AX14" s="625"/>
      <c r="AY14" s="625"/>
      <c r="AZ14" s="625"/>
      <c r="BA14" s="625"/>
      <c r="BB14" s="625"/>
      <c r="BC14" s="626"/>
      <c r="BD14" s="627">
        <v>1876875</v>
      </c>
      <c r="BE14" s="628"/>
      <c r="BF14" s="628"/>
      <c r="BG14" s="628"/>
      <c r="BH14" s="628"/>
      <c r="BI14" s="628"/>
      <c r="BJ14" s="628"/>
      <c r="BK14" s="629"/>
      <c r="BL14" s="678">
        <v>0.6</v>
      </c>
      <c r="BM14" s="678"/>
      <c r="BN14" s="678"/>
      <c r="BO14" s="678"/>
      <c r="BP14" s="679" t="s">
        <v>102</v>
      </c>
      <c r="BQ14" s="679"/>
      <c r="BR14" s="679"/>
      <c r="BS14" s="679"/>
      <c r="BT14" s="679"/>
      <c r="BU14" s="679"/>
      <c r="BV14" s="679"/>
      <c r="BW14" s="680"/>
      <c r="BY14" s="624" t="s">
        <v>212</v>
      </c>
      <c r="BZ14" s="625"/>
      <c r="CA14" s="625"/>
      <c r="CB14" s="625"/>
      <c r="CC14" s="625"/>
      <c r="CD14" s="625"/>
      <c r="CE14" s="625"/>
      <c r="CF14" s="625"/>
      <c r="CG14" s="625"/>
      <c r="CH14" s="625"/>
      <c r="CI14" s="625"/>
      <c r="CJ14" s="625"/>
      <c r="CK14" s="625"/>
      <c r="CL14" s="626"/>
      <c r="CM14" s="627">
        <v>77207842</v>
      </c>
      <c r="CN14" s="628"/>
      <c r="CO14" s="628"/>
      <c r="CP14" s="628"/>
      <c r="CQ14" s="628"/>
      <c r="CR14" s="628"/>
      <c r="CS14" s="628"/>
      <c r="CT14" s="629"/>
      <c r="CU14" s="678">
        <v>8.6</v>
      </c>
      <c r="CV14" s="678"/>
      <c r="CW14" s="678"/>
      <c r="CX14" s="678"/>
      <c r="CY14" s="615">
        <v>3452716</v>
      </c>
      <c r="CZ14" s="628"/>
      <c r="DA14" s="628"/>
      <c r="DB14" s="628"/>
      <c r="DC14" s="628"/>
      <c r="DD14" s="628"/>
      <c r="DE14" s="628"/>
      <c r="DF14" s="628"/>
      <c r="DG14" s="628"/>
      <c r="DH14" s="628"/>
      <c r="DI14" s="628"/>
      <c r="DJ14" s="628"/>
      <c r="DK14" s="629"/>
      <c r="DL14" s="615">
        <v>69344963</v>
      </c>
      <c r="DM14" s="628"/>
      <c r="DN14" s="628"/>
      <c r="DO14" s="628"/>
      <c r="DP14" s="628"/>
      <c r="DQ14" s="628"/>
      <c r="DR14" s="628"/>
      <c r="DS14" s="628"/>
      <c r="DT14" s="628"/>
      <c r="DU14" s="628"/>
      <c r="DV14" s="628"/>
      <c r="DW14" s="628"/>
      <c r="DX14" s="685"/>
    </row>
    <row r="15" spans="2:138" ht="11.25" customHeight="1">
      <c r="B15" s="624" t="s">
        <v>213</v>
      </c>
      <c r="C15" s="625"/>
      <c r="D15" s="625"/>
      <c r="E15" s="625"/>
      <c r="F15" s="625"/>
      <c r="G15" s="625"/>
      <c r="H15" s="625"/>
      <c r="I15" s="625"/>
      <c r="J15" s="625"/>
      <c r="K15" s="625"/>
      <c r="L15" s="625"/>
      <c r="M15" s="625"/>
      <c r="N15" s="625"/>
      <c r="O15" s="625"/>
      <c r="P15" s="625"/>
      <c r="Q15" s="626"/>
      <c r="R15" s="627">
        <v>177130874</v>
      </c>
      <c r="S15" s="628"/>
      <c r="T15" s="628"/>
      <c r="U15" s="628"/>
      <c r="V15" s="628"/>
      <c r="W15" s="628"/>
      <c r="X15" s="628"/>
      <c r="Y15" s="629"/>
      <c r="Z15" s="678">
        <v>19.7</v>
      </c>
      <c r="AA15" s="678"/>
      <c r="AB15" s="678"/>
      <c r="AC15" s="678"/>
      <c r="AD15" s="679">
        <v>174197728</v>
      </c>
      <c r="AE15" s="679"/>
      <c r="AF15" s="679"/>
      <c r="AG15" s="679"/>
      <c r="AH15" s="679"/>
      <c r="AI15" s="679"/>
      <c r="AJ15" s="679"/>
      <c r="AK15" s="679"/>
      <c r="AL15" s="676">
        <v>36.299999999999997</v>
      </c>
      <c r="AM15" s="641"/>
      <c r="AN15" s="641"/>
      <c r="AO15" s="656"/>
      <c r="AP15" s="624" t="s">
        <v>214</v>
      </c>
      <c r="AQ15" s="625"/>
      <c r="AR15" s="625"/>
      <c r="AS15" s="625"/>
      <c r="AT15" s="625"/>
      <c r="AU15" s="625"/>
      <c r="AV15" s="625"/>
      <c r="AW15" s="625"/>
      <c r="AX15" s="625"/>
      <c r="AY15" s="625"/>
      <c r="AZ15" s="625"/>
      <c r="BA15" s="625"/>
      <c r="BB15" s="625"/>
      <c r="BC15" s="626"/>
      <c r="BD15" s="627">
        <v>68463950</v>
      </c>
      <c r="BE15" s="628"/>
      <c r="BF15" s="628"/>
      <c r="BG15" s="628"/>
      <c r="BH15" s="628"/>
      <c r="BI15" s="628"/>
      <c r="BJ15" s="628"/>
      <c r="BK15" s="629"/>
      <c r="BL15" s="678">
        <v>20.9</v>
      </c>
      <c r="BM15" s="678"/>
      <c r="BN15" s="678"/>
      <c r="BO15" s="678"/>
      <c r="BP15" s="679">
        <v>4022190</v>
      </c>
      <c r="BQ15" s="679"/>
      <c r="BR15" s="679"/>
      <c r="BS15" s="679"/>
      <c r="BT15" s="679"/>
      <c r="BU15" s="679"/>
      <c r="BV15" s="679"/>
      <c r="BW15" s="680"/>
      <c r="BY15" s="624" t="s">
        <v>215</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216</v>
      </c>
      <c r="C16" s="625"/>
      <c r="D16" s="625"/>
      <c r="E16" s="625"/>
      <c r="F16" s="625"/>
      <c r="G16" s="625"/>
      <c r="H16" s="625"/>
      <c r="I16" s="625"/>
      <c r="J16" s="625"/>
      <c r="K16" s="625"/>
      <c r="L16" s="625"/>
      <c r="M16" s="625"/>
      <c r="N16" s="625"/>
      <c r="O16" s="625"/>
      <c r="P16" s="625"/>
      <c r="Q16" s="626"/>
      <c r="R16" s="627">
        <v>174197728</v>
      </c>
      <c r="S16" s="628"/>
      <c r="T16" s="628"/>
      <c r="U16" s="628"/>
      <c r="V16" s="628"/>
      <c r="W16" s="628"/>
      <c r="X16" s="628"/>
      <c r="Y16" s="629"/>
      <c r="Z16" s="676">
        <v>19.399999999999999</v>
      </c>
      <c r="AA16" s="641"/>
      <c r="AB16" s="641"/>
      <c r="AC16" s="677"/>
      <c r="AD16" s="615">
        <v>174197728</v>
      </c>
      <c r="AE16" s="628"/>
      <c r="AF16" s="628"/>
      <c r="AG16" s="628"/>
      <c r="AH16" s="628"/>
      <c r="AI16" s="628"/>
      <c r="AJ16" s="628"/>
      <c r="AK16" s="629"/>
      <c r="AL16" s="676">
        <v>36.299999999999997</v>
      </c>
      <c r="AM16" s="641"/>
      <c r="AN16" s="641"/>
      <c r="AO16" s="656"/>
      <c r="AP16" s="624" t="s">
        <v>217</v>
      </c>
      <c r="AQ16" s="625"/>
      <c r="AR16" s="625"/>
      <c r="AS16" s="625"/>
      <c r="AT16" s="625"/>
      <c r="AU16" s="625"/>
      <c r="AV16" s="625"/>
      <c r="AW16" s="625"/>
      <c r="AX16" s="625"/>
      <c r="AY16" s="625"/>
      <c r="AZ16" s="625"/>
      <c r="BA16" s="625"/>
      <c r="BB16" s="625"/>
      <c r="BC16" s="626"/>
      <c r="BD16" s="627">
        <v>3887246</v>
      </c>
      <c r="BE16" s="628"/>
      <c r="BF16" s="628"/>
      <c r="BG16" s="628"/>
      <c r="BH16" s="628"/>
      <c r="BI16" s="628"/>
      <c r="BJ16" s="628"/>
      <c r="BK16" s="629"/>
      <c r="BL16" s="678">
        <v>1.2</v>
      </c>
      <c r="BM16" s="678"/>
      <c r="BN16" s="678"/>
      <c r="BO16" s="678"/>
      <c r="BP16" s="679" t="s">
        <v>102</v>
      </c>
      <c r="BQ16" s="679"/>
      <c r="BR16" s="679"/>
      <c r="BS16" s="679"/>
      <c r="BT16" s="679"/>
      <c r="BU16" s="679"/>
      <c r="BV16" s="679"/>
      <c r="BW16" s="680"/>
      <c r="BY16" s="624" t="s">
        <v>218</v>
      </c>
      <c r="BZ16" s="625"/>
      <c r="CA16" s="625"/>
      <c r="CB16" s="625"/>
      <c r="CC16" s="625"/>
      <c r="CD16" s="625"/>
      <c r="CE16" s="625"/>
      <c r="CF16" s="625"/>
      <c r="CG16" s="625"/>
      <c r="CH16" s="625"/>
      <c r="CI16" s="625"/>
      <c r="CJ16" s="625"/>
      <c r="CK16" s="625"/>
      <c r="CL16" s="626"/>
      <c r="CM16" s="627">
        <v>226946082</v>
      </c>
      <c r="CN16" s="628"/>
      <c r="CO16" s="628"/>
      <c r="CP16" s="628"/>
      <c r="CQ16" s="628"/>
      <c r="CR16" s="628"/>
      <c r="CS16" s="628"/>
      <c r="CT16" s="629"/>
      <c r="CU16" s="678">
        <v>25.4</v>
      </c>
      <c r="CV16" s="678"/>
      <c r="CW16" s="678"/>
      <c r="CX16" s="678"/>
      <c r="CY16" s="615">
        <v>5934885</v>
      </c>
      <c r="CZ16" s="628"/>
      <c r="DA16" s="628"/>
      <c r="DB16" s="628"/>
      <c r="DC16" s="628"/>
      <c r="DD16" s="628"/>
      <c r="DE16" s="628"/>
      <c r="DF16" s="628"/>
      <c r="DG16" s="628"/>
      <c r="DH16" s="628"/>
      <c r="DI16" s="628"/>
      <c r="DJ16" s="628"/>
      <c r="DK16" s="629"/>
      <c r="DL16" s="615">
        <v>167549393</v>
      </c>
      <c r="DM16" s="628"/>
      <c r="DN16" s="628"/>
      <c r="DO16" s="628"/>
      <c r="DP16" s="628"/>
      <c r="DQ16" s="628"/>
      <c r="DR16" s="628"/>
      <c r="DS16" s="628"/>
      <c r="DT16" s="628"/>
      <c r="DU16" s="628"/>
      <c r="DV16" s="628"/>
      <c r="DW16" s="628"/>
      <c r="DX16" s="685"/>
    </row>
    <row r="17" spans="2:128" ht="11.25" customHeight="1">
      <c r="B17" s="624" t="s">
        <v>219</v>
      </c>
      <c r="C17" s="625"/>
      <c r="D17" s="625"/>
      <c r="E17" s="625"/>
      <c r="F17" s="625"/>
      <c r="G17" s="625"/>
      <c r="H17" s="625"/>
      <c r="I17" s="625"/>
      <c r="J17" s="625"/>
      <c r="K17" s="625"/>
      <c r="L17" s="625"/>
      <c r="M17" s="625"/>
      <c r="N17" s="625"/>
      <c r="O17" s="625"/>
      <c r="P17" s="625"/>
      <c r="Q17" s="626"/>
      <c r="R17" s="627">
        <v>2900285</v>
      </c>
      <c r="S17" s="628"/>
      <c r="T17" s="628"/>
      <c r="U17" s="628"/>
      <c r="V17" s="628"/>
      <c r="W17" s="628"/>
      <c r="X17" s="628"/>
      <c r="Y17" s="629"/>
      <c r="Z17" s="676">
        <v>0.3</v>
      </c>
      <c r="AA17" s="641"/>
      <c r="AB17" s="641"/>
      <c r="AC17" s="677"/>
      <c r="AD17" s="615" t="s">
        <v>102</v>
      </c>
      <c r="AE17" s="628"/>
      <c r="AF17" s="628"/>
      <c r="AG17" s="628"/>
      <c r="AH17" s="628"/>
      <c r="AI17" s="628"/>
      <c r="AJ17" s="628"/>
      <c r="AK17" s="629"/>
      <c r="AL17" s="676" t="s">
        <v>102</v>
      </c>
      <c r="AM17" s="641"/>
      <c r="AN17" s="641"/>
      <c r="AO17" s="656"/>
      <c r="AP17" s="624" t="s">
        <v>220</v>
      </c>
      <c r="AQ17" s="625"/>
      <c r="AR17" s="625"/>
      <c r="AS17" s="625"/>
      <c r="AT17" s="625"/>
      <c r="AU17" s="625"/>
      <c r="AV17" s="625"/>
      <c r="AW17" s="625"/>
      <c r="AX17" s="625"/>
      <c r="AY17" s="625"/>
      <c r="AZ17" s="625"/>
      <c r="BA17" s="625"/>
      <c r="BB17" s="625"/>
      <c r="BC17" s="626"/>
      <c r="BD17" s="627">
        <v>64576704</v>
      </c>
      <c r="BE17" s="628"/>
      <c r="BF17" s="628"/>
      <c r="BG17" s="628"/>
      <c r="BH17" s="628"/>
      <c r="BI17" s="628"/>
      <c r="BJ17" s="628"/>
      <c r="BK17" s="629"/>
      <c r="BL17" s="678">
        <v>19.7</v>
      </c>
      <c r="BM17" s="678"/>
      <c r="BN17" s="678"/>
      <c r="BO17" s="678"/>
      <c r="BP17" s="679">
        <v>4022190</v>
      </c>
      <c r="BQ17" s="679"/>
      <c r="BR17" s="679"/>
      <c r="BS17" s="679"/>
      <c r="BT17" s="679"/>
      <c r="BU17" s="679"/>
      <c r="BV17" s="679"/>
      <c r="BW17" s="680"/>
      <c r="BY17" s="624" t="s">
        <v>221</v>
      </c>
      <c r="BZ17" s="625"/>
      <c r="CA17" s="625"/>
      <c r="CB17" s="625"/>
      <c r="CC17" s="625"/>
      <c r="CD17" s="625"/>
      <c r="CE17" s="625"/>
      <c r="CF17" s="625"/>
      <c r="CG17" s="625"/>
      <c r="CH17" s="625"/>
      <c r="CI17" s="625"/>
      <c r="CJ17" s="625"/>
      <c r="CK17" s="625"/>
      <c r="CL17" s="626"/>
      <c r="CM17" s="627">
        <v>1795897</v>
      </c>
      <c r="CN17" s="628"/>
      <c r="CO17" s="628"/>
      <c r="CP17" s="628"/>
      <c r="CQ17" s="628"/>
      <c r="CR17" s="628"/>
      <c r="CS17" s="628"/>
      <c r="CT17" s="629"/>
      <c r="CU17" s="678">
        <v>0.2</v>
      </c>
      <c r="CV17" s="678"/>
      <c r="CW17" s="678"/>
      <c r="CX17" s="678"/>
      <c r="CY17" s="615" t="s">
        <v>102</v>
      </c>
      <c r="CZ17" s="628"/>
      <c r="DA17" s="628"/>
      <c r="DB17" s="628"/>
      <c r="DC17" s="628"/>
      <c r="DD17" s="628"/>
      <c r="DE17" s="628"/>
      <c r="DF17" s="628"/>
      <c r="DG17" s="628"/>
      <c r="DH17" s="628"/>
      <c r="DI17" s="628"/>
      <c r="DJ17" s="628"/>
      <c r="DK17" s="629"/>
      <c r="DL17" s="615">
        <v>153276</v>
      </c>
      <c r="DM17" s="628"/>
      <c r="DN17" s="628"/>
      <c r="DO17" s="628"/>
      <c r="DP17" s="628"/>
      <c r="DQ17" s="628"/>
      <c r="DR17" s="628"/>
      <c r="DS17" s="628"/>
      <c r="DT17" s="628"/>
      <c r="DU17" s="628"/>
      <c r="DV17" s="628"/>
      <c r="DW17" s="628"/>
      <c r="DX17" s="685"/>
    </row>
    <row r="18" spans="2:128" ht="11.25" customHeight="1">
      <c r="B18" s="624" t="s">
        <v>222</v>
      </c>
      <c r="C18" s="625"/>
      <c r="D18" s="625"/>
      <c r="E18" s="625"/>
      <c r="F18" s="625"/>
      <c r="G18" s="625"/>
      <c r="H18" s="625"/>
      <c r="I18" s="625"/>
      <c r="J18" s="625"/>
      <c r="K18" s="625"/>
      <c r="L18" s="625"/>
      <c r="M18" s="625"/>
      <c r="N18" s="625"/>
      <c r="O18" s="625"/>
      <c r="P18" s="625"/>
      <c r="Q18" s="626"/>
      <c r="R18" s="627">
        <v>32861</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223</v>
      </c>
      <c r="AQ18" s="625"/>
      <c r="AR18" s="625"/>
      <c r="AS18" s="625"/>
      <c r="AT18" s="625"/>
      <c r="AU18" s="625"/>
      <c r="AV18" s="625"/>
      <c r="AW18" s="625"/>
      <c r="AX18" s="625"/>
      <c r="AY18" s="625"/>
      <c r="AZ18" s="625"/>
      <c r="BA18" s="625"/>
      <c r="BB18" s="625"/>
      <c r="BC18" s="626"/>
      <c r="BD18" s="627">
        <v>96886077</v>
      </c>
      <c r="BE18" s="628"/>
      <c r="BF18" s="628"/>
      <c r="BG18" s="628"/>
      <c r="BH18" s="628"/>
      <c r="BI18" s="628"/>
      <c r="BJ18" s="628"/>
      <c r="BK18" s="629"/>
      <c r="BL18" s="678">
        <v>29.5</v>
      </c>
      <c r="BM18" s="678"/>
      <c r="BN18" s="678"/>
      <c r="BO18" s="678"/>
      <c r="BP18" s="679" t="s">
        <v>102</v>
      </c>
      <c r="BQ18" s="679"/>
      <c r="BR18" s="679"/>
      <c r="BS18" s="679"/>
      <c r="BT18" s="679"/>
      <c r="BU18" s="679"/>
      <c r="BV18" s="679"/>
      <c r="BW18" s="680"/>
      <c r="BY18" s="624" t="s">
        <v>224</v>
      </c>
      <c r="BZ18" s="625"/>
      <c r="CA18" s="625"/>
      <c r="CB18" s="625"/>
      <c r="CC18" s="625"/>
      <c r="CD18" s="625"/>
      <c r="CE18" s="625"/>
      <c r="CF18" s="625"/>
      <c r="CG18" s="625"/>
      <c r="CH18" s="625"/>
      <c r="CI18" s="625"/>
      <c r="CJ18" s="625"/>
      <c r="CK18" s="625"/>
      <c r="CL18" s="626"/>
      <c r="CM18" s="627">
        <v>96366902</v>
      </c>
      <c r="CN18" s="628"/>
      <c r="CO18" s="628"/>
      <c r="CP18" s="628"/>
      <c r="CQ18" s="628"/>
      <c r="CR18" s="628"/>
      <c r="CS18" s="628"/>
      <c r="CT18" s="629"/>
      <c r="CU18" s="678">
        <v>10.8</v>
      </c>
      <c r="CV18" s="678"/>
      <c r="CW18" s="678"/>
      <c r="CX18" s="678"/>
      <c r="CY18" s="615" t="s">
        <v>102</v>
      </c>
      <c r="CZ18" s="628"/>
      <c r="DA18" s="628"/>
      <c r="DB18" s="628"/>
      <c r="DC18" s="628"/>
      <c r="DD18" s="628"/>
      <c r="DE18" s="628"/>
      <c r="DF18" s="628"/>
      <c r="DG18" s="628"/>
      <c r="DH18" s="628"/>
      <c r="DI18" s="628"/>
      <c r="DJ18" s="628"/>
      <c r="DK18" s="629"/>
      <c r="DL18" s="615">
        <v>94558726</v>
      </c>
      <c r="DM18" s="628"/>
      <c r="DN18" s="628"/>
      <c r="DO18" s="628"/>
      <c r="DP18" s="628"/>
      <c r="DQ18" s="628"/>
      <c r="DR18" s="628"/>
      <c r="DS18" s="628"/>
      <c r="DT18" s="628"/>
      <c r="DU18" s="628"/>
      <c r="DV18" s="628"/>
      <c r="DW18" s="628"/>
      <c r="DX18" s="685"/>
    </row>
    <row r="19" spans="2:128" ht="11.25" customHeight="1">
      <c r="B19" s="624" t="s">
        <v>225</v>
      </c>
      <c r="C19" s="625"/>
      <c r="D19" s="625"/>
      <c r="E19" s="625"/>
      <c r="F19" s="625"/>
      <c r="G19" s="625"/>
      <c r="H19" s="625"/>
      <c r="I19" s="625"/>
      <c r="J19" s="625"/>
      <c r="K19" s="625"/>
      <c r="L19" s="625"/>
      <c r="M19" s="625"/>
      <c r="N19" s="625"/>
      <c r="O19" s="625"/>
      <c r="P19" s="625"/>
      <c r="Q19" s="626"/>
      <c r="R19" s="627">
        <v>544028402</v>
      </c>
      <c r="S19" s="628"/>
      <c r="T19" s="628"/>
      <c r="U19" s="628"/>
      <c r="V19" s="628"/>
      <c r="W19" s="628"/>
      <c r="X19" s="628"/>
      <c r="Y19" s="629"/>
      <c r="Z19" s="676">
        <v>60.5</v>
      </c>
      <c r="AA19" s="641"/>
      <c r="AB19" s="641"/>
      <c r="AC19" s="677"/>
      <c r="AD19" s="615">
        <v>477130982</v>
      </c>
      <c r="AE19" s="628"/>
      <c r="AF19" s="628"/>
      <c r="AG19" s="628"/>
      <c r="AH19" s="628"/>
      <c r="AI19" s="628"/>
      <c r="AJ19" s="628"/>
      <c r="AK19" s="629"/>
      <c r="AL19" s="676">
        <v>99.5</v>
      </c>
      <c r="AM19" s="641"/>
      <c r="AN19" s="641"/>
      <c r="AO19" s="656"/>
      <c r="AP19" s="624" t="s">
        <v>226</v>
      </c>
      <c r="AQ19" s="625"/>
      <c r="AR19" s="625"/>
      <c r="AS19" s="625"/>
      <c r="AT19" s="625"/>
      <c r="AU19" s="625"/>
      <c r="AV19" s="625"/>
      <c r="AW19" s="625"/>
      <c r="AX19" s="625"/>
      <c r="AY19" s="625"/>
      <c r="AZ19" s="625"/>
      <c r="BA19" s="625"/>
      <c r="BB19" s="625"/>
      <c r="BC19" s="626"/>
      <c r="BD19" s="627">
        <v>7824016</v>
      </c>
      <c r="BE19" s="628"/>
      <c r="BF19" s="628"/>
      <c r="BG19" s="628"/>
      <c r="BH19" s="628"/>
      <c r="BI19" s="628"/>
      <c r="BJ19" s="628"/>
      <c r="BK19" s="629"/>
      <c r="BL19" s="678">
        <v>2.4</v>
      </c>
      <c r="BM19" s="678"/>
      <c r="BN19" s="678"/>
      <c r="BO19" s="678"/>
      <c r="BP19" s="679" t="s">
        <v>102</v>
      </c>
      <c r="BQ19" s="679"/>
      <c r="BR19" s="679"/>
      <c r="BS19" s="679"/>
      <c r="BT19" s="679"/>
      <c r="BU19" s="679"/>
      <c r="BV19" s="679"/>
      <c r="BW19" s="680"/>
      <c r="BY19" s="624" t="s">
        <v>227</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228</v>
      </c>
      <c r="C20" s="625"/>
      <c r="D20" s="625"/>
      <c r="E20" s="625"/>
      <c r="F20" s="625"/>
      <c r="G20" s="625"/>
      <c r="H20" s="625"/>
      <c r="I20" s="625"/>
      <c r="J20" s="625"/>
      <c r="K20" s="625"/>
      <c r="L20" s="625"/>
      <c r="M20" s="625"/>
      <c r="N20" s="625"/>
      <c r="O20" s="625"/>
      <c r="P20" s="625"/>
      <c r="Q20" s="626"/>
      <c r="R20" s="627">
        <v>469712</v>
      </c>
      <c r="S20" s="628"/>
      <c r="T20" s="628"/>
      <c r="U20" s="628"/>
      <c r="V20" s="628"/>
      <c r="W20" s="628"/>
      <c r="X20" s="628"/>
      <c r="Y20" s="629"/>
      <c r="Z20" s="676">
        <v>0.1</v>
      </c>
      <c r="AA20" s="641"/>
      <c r="AB20" s="641"/>
      <c r="AC20" s="677"/>
      <c r="AD20" s="615">
        <v>469712</v>
      </c>
      <c r="AE20" s="628"/>
      <c r="AF20" s="628"/>
      <c r="AG20" s="628"/>
      <c r="AH20" s="628"/>
      <c r="AI20" s="628"/>
      <c r="AJ20" s="628"/>
      <c r="AK20" s="629"/>
      <c r="AL20" s="676">
        <v>0.1</v>
      </c>
      <c r="AM20" s="641"/>
      <c r="AN20" s="641"/>
      <c r="AO20" s="656"/>
      <c r="AP20" s="682" t="s">
        <v>229</v>
      </c>
      <c r="AQ20" s="683"/>
      <c r="AR20" s="683"/>
      <c r="AS20" s="683"/>
      <c r="AT20" s="683"/>
      <c r="AU20" s="683"/>
      <c r="AV20" s="683"/>
      <c r="AW20" s="683"/>
      <c r="AX20" s="683"/>
      <c r="AY20" s="683"/>
      <c r="AZ20" s="683"/>
      <c r="BA20" s="683"/>
      <c r="BB20" s="683"/>
      <c r="BC20" s="684"/>
      <c r="BD20" s="627">
        <v>2707236</v>
      </c>
      <c r="BE20" s="628"/>
      <c r="BF20" s="628"/>
      <c r="BG20" s="628"/>
      <c r="BH20" s="628"/>
      <c r="BI20" s="628"/>
      <c r="BJ20" s="628"/>
      <c r="BK20" s="629"/>
      <c r="BL20" s="678">
        <v>0.8</v>
      </c>
      <c r="BM20" s="678"/>
      <c r="BN20" s="678"/>
      <c r="BO20" s="678"/>
      <c r="BP20" s="679" t="s">
        <v>102</v>
      </c>
      <c r="BQ20" s="679"/>
      <c r="BR20" s="679"/>
      <c r="BS20" s="679"/>
      <c r="BT20" s="679"/>
      <c r="BU20" s="679"/>
      <c r="BV20" s="679"/>
      <c r="BW20" s="680"/>
      <c r="BY20" s="682" t="s">
        <v>230</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231</v>
      </c>
      <c r="C21" s="625"/>
      <c r="D21" s="625"/>
      <c r="E21" s="625"/>
      <c r="F21" s="625"/>
      <c r="G21" s="625"/>
      <c r="H21" s="625"/>
      <c r="I21" s="625"/>
      <c r="J21" s="625"/>
      <c r="K21" s="625"/>
      <c r="L21" s="625"/>
      <c r="M21" s="625"/>
      <c r="N21" s="625"/>
      <c r="O21" s="625"/>
      <c r="P21" s="625"/>
      <c r="Q21" s="626"/>
      <c r="R21" s="627">
        <v>1661065</v>
      </c>
      <c r="S21" s="628"/>
      <c r="T21" s="628"/>
      <c r="U21" s="628"/>
      <c r="V21" s="628"/>
      <c r="W21" s="628"/>
      <c r="X21" s="628"/>
      <c r="Y21" s="629"/>
      <c r="Z21" s="676">
        <v>0.2</v>
      </c>
      <c r="AA21" s="641"/>
      <c r="AB21" s="641"/>
      <c r="AC21" s="677"/>
      <c r="AD21" s="615" t="s">
        <v>102</v>
      </c>
      <c r="AE21" s="628"/>
      <c r="AF21" s="628"/>
      <c r="AG21" s="628"/>
      <c r="AH21" s="628"/>
      <c r="AI21" s="628"/>
      <c r="AJ21" s="628"/>
      <c r="AK21" s="629"/>
      <c r="AL21" s="676" t="s">
        <v>102</v>
      </c>
      <c r="AM21" s="641"/>
      <c r="AN21" s="641"/>
      <c r="AO21" s="656"/>
      <c r="AP21" s="682" t="s">
        <v>232</v>
      </c>
      <c r="AQ21" s="683"/>
      <c r="AR21" s="683"/>
      <c r="AS21" s="683"/>
      <c r="AT21" s="683"/>
      <c r="AU21" s="683"/>
      <c r="AV21" s="683"/>
      <c r="AW21" s="683"/>
      <c r="AX21" s="683"/>
      <c r="AY21" s="683"/>
      <c r="AZ21" s="683"/>
      <c r="BA21" s="683"/>
      <c r="BB21" s="683"/>
      <c r="BC21" s="684"/>
      <c r="BD21" s="627">
        <v>796376</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233</v>
      </c>
      <c r="BZ21" s="683"/>
      <c r="CA21" s="683"/>
      <c r="CB21" s="683"/>
      <c r="CC21" s="683"/>
      <c r="CD21" s="683"/>
      <c r="CE21" s="683"/>
      <c r="CF21" s="683"/>
      <c r="CG21" s="683"/>
      <c r="CH21" s="683"/>
      <c r="CI21" s="683"/>
      <c r="CJ21" s="683"/>
      <c r="CK21" s="683"/>
      <c r="CL21" s="684"/>
      <c r="CM21" s="627">
        <v>582048</v>
      </c>
      <c r="CN21" s="628"/>
      <c r="CO21" s="628"/>
      <c r="CP21" s="628"/>
      <c r="CQ21" s="628"/>
      <c r="CR21" s="628"/>
      <c r="CS21" s="628"/>
      <c r="CT21" s="629"/>
      <c r="CU21" s="678">
        <v>0.1</v>
      </c>
      <c r="CV21" s="678"/>
      <c r="CW21" s="678"/>
      <c r="CX21" s="678"/>
      <c r="CY21" s="615" t="s">
        <v>102</v>
      </c>
      <c r="CZ21" s="628"/>
      <c r="DA21" s="628"/>
      <c r="DB21" s="628"/>
      <c r="DC21" s="628"/>
      <c r="DD21" s="628"/>
      <c r="DE21" s="628"/>
      <c r="DF21" s="628"/>
      <c r="DG21" s="628"/>
      <c r="DH21" s="628"/>
      <c r="DI21" s="628"/>
      <c r="DJ21" s="628"/>
      <c r="DK21" s="629"/>
      <c r="DL21" s="615">
        <v>582048</v>
      </c>
      <c r="DM21" s="628"/>
      <c r="DN21" s="628"/>
      <c r="DO21" s="628"/>
      <c r="DP21" s="628"/>
      <c r="DQ21" s="628"/>
      <c r="DR21" s="628"/>
      <c r="DS21" s="628"/>
      <c r="DT21" s="628"/>
      <c r="DU21" s="628"/>
      <c r="DV21" s="628"/>
      <c r="DW21" s="628"/>
      <c r="DX21" s="685"/>
    </row>
    <row r="22" spans="2:128" ht="11.25" customHeight="1">
      <c r="B22" s="624" t="s">
        <v>234</v>
      </c>
      <c r="C22" s="625"/>
      <c r="D22" s="625"/>
      <c r="E22" s="625"/>
      <c r="F22" s="625"/>
      <c r="G22" s="625"/>
      <c r="H22" s="625"/>
      <c r="I22" s="625"/>
      <c r="J22" s="625"/>
      <c r="K22" s="625"/>
      <c r="L22" s="625"/>
      <c r="M22" s="625"/>
      <c r="N22" s="625"/>
      <c r="O22" s="625"/>
      <c r="P22" s="625"/>
      <c r="Q22" s="626"/>
      <c r="R22" s="627">
        <v>8750807</v>
      </c>
      <c r="S22" s="628"/>
      <c r="T22" s="628"/>
      <c r="U22" s="628"/>
      <c r="V22" s="628"/>
      <c r="W22" s="628"/>
      <c r="X22" s="628"/>
      <c r="Y22" s="629"/>
      <c r="Z22" s="676">
        <v>1</v>
      </c>
      <c r="AA22" s="641"/>
      <c r="AB22" s="641"/>
      <c r="AC22" s="677"/>
      <c r="AD22" s="615">
        <v>229887</v>
      </c>
      <c r="AE22" s="628"/>
      <c r="AF22" s="628"/>
      <c r="AG22" s="628"/>
      <c r="AH22" s="628"/>
      <c r="AI22" s="628"/>
      <c r="AJ22" s="628"/>
      <c r="AK22" s="629"/>
      <c r="AL22" s="676">
        <v>0</v>
      </c>
      <c r="AM22" s="641"/>
      <c r="AN22" s="641"/>
      <c r="AO22" s="656"/>
      <c r="AP22" s="682" t="s">
        <v>235</v>
      </c>
      <c r="AQ22" s="683"/>
      <c r="AR22" s="683"/>
      <c r="AS22" s="683"/>
      <c r="AT22" s="683"/>
      <c r="AU22" s="683"/>
      <c r="AV22" s="683"/>
      <c r="AW22" s="683"/>
      <c r="AX22" s="683"/>
      <c r="AY22" s="683"/>
      <c r="AZ22" s="683"/>
      <c r="BA22" s="683"/>
      <c r="BB22" s="683"/>
      <c r="BC22" s="684"/>
      <c r="BD22" s="627">
        <v>2758996</v>
      </c>
      <c r="BE22" s="628"/>
      <c r="BF22" s="628"/>
      <c r="BG22" s="628"/>
      <c r="BH22" s="628"/>
      <c r="BI22" s="628"/>
      <c r="BJ22" s="628"/>
      <c r="BK22" s="629"/>
      <c r="BL22" s="678">
        <v>0.8</v>
      </c>
      <c r="BM22" s="678"/>
      <c r="BN22" s="678"/>
      <c r="BO22" s="678"/>
      <c r="BP22" s="679" t="s">
        <v>102</v>
      </c>
      <c r="BQ22" s="679"/>
      <c r="BR22" s="679"/>
      <c r="BS22" s="679"/>
      <c r="BT22" s="679"/>
      <c r="BU22" s="679"/>
      <c r="BV22" s="679"/>
      <c r="BW22" s="680"/>
      <c r="BY22" s="682" t="s">
        <v>236</v>
      </c>
      <c r="BZ22" s="683"/>
      <c r="CA22" s="683"/>
      <c r="CB22" s="683"/>
      <c r="CC22" s="683"/>
      <c r="CD22" s="683"/>
      <c r="CE22" s="683"/>
      <c r="CF22" s="683"/>
      <c r="CG22" s="683"/>
      <c r="CH22" s="683"/>
      <c r="CI22" s="683"/>
      <c r="CJ22" s="683"/>
      <c r="CK22" s="683"/>
      <c r="CL22" s="684"/>
      <c r="CM22" s="627">
        <v>1892791</v>
      </c>
      <c r="CN22" s="628"/>
      <c r="CO22" s="628"/>
      <c r="CP22" s="628"/>
      <c r="CQ22" s="628"/>
      <c r="CR22" s="628"/>
      <c r="CS22" s="628"/>
      <c r="CT22" s="629"/>
      <c r="CU22" s="678">
        <v>0.2</v>
      </c>
      <c r="CV22" s="678"/>
      <c r="CW22" s="678"/>
      <c r="CX22" s="678"/>
      <c r="CY22" s="615" t="s">
        <v>102</v>
      </c>
      <c r="CZ22" s="628"/>
      <c r="DA22" s="628"/>
      <c r="DB22" s="628"/>
      <c r="DC22" s="628"/>
      <c r="DD22" s="628"/>
      <c r="DE22" s="628"/>
      <c r="DF22" s="628"/>
      <c r="DG22" s="628"/>
      <c r="DH22" s="628"/>
      <c r="DI22" s="628"/>
      <c r="DJ22" s="628"/>
      <c r="DK22" s="629"/>
      <c r="DL22" s="615">
        <v>1892791</v>
      </c>
      <c r="DM22" s="628"/>
      <c r="DN22" s="628"/>
      <c r="DO22" s="628"/>
      <c r="DP22" s="628"/>
      <c r="DQ22" s="628"/>
      <c r="DR22" s="628"/>
      <c r="DS22" s="628"/>
      <c r="DT22" s="628"/>
      <c r="DU22" s="628"/>
      <c r="DV22" s="628"/>
      <c r="DW22" s="628"/>
      <c r="DX22" s="685"/>
    </row>
    <row r="23" spans="2:128" ht="11.25" customHeight="1">
      <c r="B23" s="624" t="s">
        <v>237</v>
      </c>
      <c r="C23" s="625"/>
      <c r="D23" s="625"/>
      <c r="E23" s="625"/>
      <c r="F23" s="625"/>
      <c r="G23" s="625"/>
      <c r="H23" s="625"/>
      <c r="I23" s="625"/>
      <c r="J23" s="625"/>
      <c r="K23" s="625"/>
      <c r="L23" s="625"/>
      <c r="M23" s="625"/>
      <c r="N23" s="625"/>
      <c r="O23" s="625"/>
      <c r="P23" s="625"/>
      <c r="Q23" s="626"/>
      <c r="R23" s="627">
        <v>3604652</v>
      </c>
      <c r="S23" s="628"/>
      <c r="T23" s="628"/>
      <c r="U23" s="628"/>
      <c r="V23" s="628"/>
      <c r="W23" s="628"/>
      <c r="X23" s="628"/>
      <c r="Y23" s="629"/>
      <c r="Z23" s="676">
        <v>0.4</v>
      </c>
      <c r="AA23" s="641"/>
      <c r="AB23" s="641"/>
      <c r="AC23" s="677"/>
      <c r="AD23" s="615">
        <v>63845</v>
      </c>
      <c r="AE23" s="628"/>
      <c r="AF23" s="628"/>
      <c r="AG23" s="628"/>
      <c r="AH23" s="628"/>
      <c r="AI23" s="628"/>
      <c r="AJ23" s="628"/>
      <c r="AK23" s="629"/>
      <c r="AL23" s="676">
        <v>0</v>
      </c>
      <c r="AM23" s="641"/>
      <c r="AN23" s="641"/>
      <c r="AO23" s="656"/>
      <c r="AP23" s="682" t="s">
        <v>238</v>
      </c>
      <c r="AQ23" s="683"/>
      <c r="AR23" s="683"/>
      <c r="AS23" s="683"/>
      <c r="AT23" s="683"/>
      <c r="AU23" s="683"/>
      <c r="AV23" s="683"/>
      <c r="AW23" s="683"/>
      <c r="AX23" s="683"/>
      <c r="AY23" s="683"/>
      <c r="AZ23" s="683"/>
      <c r="BA23" s="683"/>
      <c r="BB23" s="683"/>
      <c r="BC23" s="684"/>
      <c r="BD23" s="627">
        <v>13835419</v>
      </c>
      <c r="BE23" s="628"/>
      <c r="BF23" s="628"/>
      <c r="BG23" s="628"/>
      <c r="BH23" s="628"/>
      <c r="BI23" s="628"/>
      <c r="BJ23" s="628"/>
      <c r="BK23" s="629"/>
      <c r="BL23" s="678">
        <v>4.2</v>
      </c>
      <c r="BM23" s="678"/>
      <c r="BN23" s="678"/>
      <c r="BO23" s="678"/>
      <c r="BP23" s="679" t="s">
        <v>102</v>
      </c>
      <c r="BQ23" s="679"/>
      <c r="BR23" s="679"/>
      <c r="BS23" s="679"/>
      <c r="BT23" s="679"/>
      <c r="BU23" s="679"/>
      <c r="BV23" s="679"/>
      <c r="BW23" s="680"/>
      <c r="BY23" s="682" t="s">
        <v>239</v>
      </c>
      <c r="BZ23" s="683"/>
      <c r="CA23" s="683"/>
      <c r="CB23" s="683"/>
      <c r="CC23" s="683"/>
      <c r="CD23" s="683"/>
      <c r="CE23" s="683"/>
      <c r="CF23" s="683"/>
      <c r="CG23" s="683"/>
      <c r="CH23" s="683"/>
      <c r="CI23" s="683"/>
      <c r="CJ23" s="683"/>
      <c r="CK23" s="683"/>
      <c r="CL23" s="684"/>
      <c r="CM23" s="627">
        <v>1114571</v>
      </c>
      <c r="CN23" s="628"/>
      <c r="CO23" s="628"/>
      <c r="CP23" s="628"/>
      <c r="CQ23" s="628"/>
      <c r="CR23" s="628"/>
      <c r="CS23" s="628"/>
      <c r="CT23" s="629"/>
      <c r="CU23" s="678">
        <v>0.1</v>
      </c>
      <c r="CV23" s="678"/>
      <c r="CW23" s="678"/>
      <c r="CX23" s="678"/>
      <c r="CY23" s="615" t="s">
        <v>102</v>
      </c>
      <c r="CZ23" s="628"/>
      <c r="DA23" s="628"/>
      <c r="DB23" s="628"/>
      <c r="DC23" s="628"/>
      <c r="DD23" s="628"/>
      <c r="DE23" s="628"/>
      <c r="DF23" s="628"/>
      <c r="DG23" s="628"/>
      <c r="DH23" s="628"/>
      <c r="DI23" s="628"/>
      <c r="DJ23" s="628"/>
      <c r="DK23" s="629"/>
      <c r="DL23" s="615">
        <v>1114571</v>
      </c>
      <c r="DM23" s="628"/>
      <c r="DN23" s="628"/>
      <c r="DO23" s="628"/>
      <c r="DP23" s="628"/>
      <c r="DQ23" s="628"/>
      <c r="DR23" s="628"/>
      <c r="DS23" s="628"/>
      <c r="DT23" s="628"/>
      <c r="DU23" s="628"/>
      <c r="DV23" s="628"/>
      <c r="DW23" s="628"/>
      <c r="DX23" s="685"/>
    </row>
    <row r="24" spans="2:128" ht="11.25" customHeight="1">
      <c r="B24" s="624" t="s">
        <v>240</v>
      </c>
      <c r="C24" s="625"/>
      <c r="D24" s="625"/>
      <c r="E24" s="625"/>
      <c r="F24" s="625"/>
      <c r="G24" s="625"/>
      <c r="H24" s="625"/>
      <c r="I24" s="625"/>
      <c r="J24" s="625"/>
      <c r="K24" s="625"/>
      <c r="L24" s="625"/>
      <c r="M24" s="625"/>
      <c r="N24" s="625"/>
      <c r="O24" s="625"/>
      <c r="P24" s="625"/>
      <c r="Q24" s="626"/>
      <c r="R24" s="627">
        <v>87452078</v>
      </c>
      <c r="S24" s="628"/>
      <c r="T24" s="628"/>
      <c r="U24" s="628"/>
      <c r="V24" s="628"/>
      <c r="W24" s="628"/>
      <c r="X24" s="628"/>
      <c r="Y24" s="629"/>
      <c r="Z24" s="676">
        <v>9.6999999999999993</v>
      </c>
      <c r="AA24" s="641"/>
      <c r="AB24" s="641"/>
      <c r="AC24" s="677"/>
      <c r="AD24" s="615" t="s">
        <v>102</v>
      </c>
      <c r="AE24" s="628"/>
      <c r="AF24" s="628"/>
      <c r="AG24" s="628"/>
      <c r="AH24" s="628"/>
      <c r="AI24" s="628"/>
      <c r="AJ24" s="628"/>
      <c r="AK24" s="629"/>
      <c r="AL24" s="676" t="s">
        <v>102</v>
      </c>
      <c r="AM24" s="641"/>
      <c r="AN24" s="641"/>
      <c r="AO24" s="656"/>
      <c r="AP24" s="682" t="s">
        <v>241</v>
      </c>
      <c r="AQ24" s="683"/>
      <c r="AR24" s="683"/>
      <c r="AS24" s="683"/>
      <c r="AT24" s="683"/>
      <c r="AU24" s="683"/>
      <c r="AV24" s="683"/>
      <c r="AW24" s="683"/>
      <c r="AX24" s="683"/>
      <c r="AY24" s="683"/>
      <c r="AZ24" s="683"/>
      <c r="BA24" s="683"/>
      <c r="BB24" s="683"/>
      <c r="BC24" s="684"/>
      <c r="BD24" s="627">
        <v>24997281</v>
      </c>
      <c r="BE24" s="628"/>
      <c r="BF24" s="628"/>
      <c r="BG24" s="628"/>
      <c r="BH24" s="628"/>
      <c r="BI24" s="628"/>
      <c r="BJ24" s="628"/>
      <c r="BK24" s="629"/>
      <c r="BL24" s="678">
        <v>7.6</v>
      </c>
      <c r="BM24" s="678"/>
      <c r="BN24" s="678"/>
      <c r="BO24" s="678"/>
      <c r="BP24" s="679" t="s">
        <v>102</v>
      </c>
      <c r="BQ24" s="679"/>
      <c r="BR24" s="679"/>
      <c r="BS24" s="679"/>
      <c r="BT24" s="679"/>
      <c r="BU24" s="679"/>
      <c r="BV24" s="679"/>
      <c r="BW24" s="680"/>
      <c r="BY24" s="682" t="s">
        <v>242</v>
      </c>
      <c r="BZ24" s="683"/>
      <c r="CA24" s="683"/>
      <c r="CB24" s="683"/>
      <c r="CC24" s="683"/>
      <c r="CD24" s="683"/>
      <c r="CE24" s="683"/>
      <c r="CF24" s="683"/>
      <c r="CG24" s="683"/>
      <c r="CH24" s="683"/>
      <c r="CI24" s="683"/>
      <c r="CJ24" s="683"/>
      <c r="CK24" s="683"/>
      <c r="CL24" s="684"/>
      <c r="CM24" s="627">
        <v>47381396</v>
      </c>
      <c r="CN24" s="628"/>
      <c r="CO24" s="628"/>
      <c r="CP24" s="628"/>
      <c r="CQ24" s="628"/>
      <c r="CR24" s="628"/>
      <c r="CS24" s="628"/>
      <c r="CT24" s="629"/>
      <c r="CU24" s="678">
        <v>5.3</v>
      </c>
      <c r="CV24" s="678"/>
      <c r="CW24" s="678"/>
      <c r="CX24" s="678"/>
      <c r="CY24" s="615" t="s">
        <v>102</v>
      </c>
      <c r="CZ24" s="628"/>
      <c r="DA24" s="628"/>
      <c r="DB24" s="628"/>
      <c r="DC24" s="628"/>
      <c r="DD24" s="628"/>
      <c r="DE24" s="628"/>
      <c r="DF24" s="628"/>
      <c r="DG24" s="628"/>
      <c r="DH24" s="628"/>
      <c r="DI24" s="628"/>
      <c r="DJ24" s="628"/>
      <c r="DK24" s="629"/>
      <c r="DL24" s="615">
        <v>47381396</v>
      </c>
      <c r="DM24" s="628"/>
      <c r="DN24" s="628"/>
      <c r="DO24" s="628"/>
      <c r="DP24" s="628"/>
      <c r="DQ24" s="628"/>
      <c r="DR24" s="628"/>
      <c r="DS24" s="628"/>
      <c r="DT24" s="628"/>
      <c r="DU24" s="628"/>
      <c r="DV24" s="628"/>
      <c r="DW24" s="628"/>
      <c r="DX24" s="685"/>
    </row>
    <row r="25" spans="2:128" ht="11.25" customHeight="1">
      <c r="B25" s="624" t="s">
        <v>243</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244</v>
      </c>
      <c r="AQ25" s="683"/>
      <c r="AR25" s="683"/>
      <c r="AS25" s="683"/>
      <c r="AT25" s="683"/>
      <c r="AU25" s="683"/>
      <c r="AV25" s="683"/>
      <c r="AW25" s="683"/>
      <c r="AX25" s="683"/>
      <c r="AY25" s="683"/>
      <c r="AZ25" s="683"/>
      <c r="BA25" s="683"/>
      <c r="BB25" s="683"/>
      <c r="BC25" s="684"/>
      <c r="BD25" s="627">
        <v>632</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245</v>
      </c>
      <c r="BZ25" s="683"/>
      <c r="CA25" s="683"/>
      <c r="CB25" s="683"/>
      <c r="CC25" s="683"/>
      <c r="CD25" s="683"/>
      <c r="CE25" s="683"/>
      <c r="CF25" s="683"/>
      <c r="CG25" s="683"/>
      <c r="CH25" s="683"/>
      <c r="CI25" s="683"/>
      <c r="CJ25" s="683"/>
      <c r="CK25" s="683"/>
      <c r="CL25" s="684"/>
      <c r="CM25" s="627">
        <v>565639</v>
      </c>
      <c r="CN25" s="628"/>
      <c r="CO25" s="628"/>
      <c r="CP25" s="628"/>
      <c r="CQ25" s="628"/>
      <c r="CR25" s="628"/>
      <c r="CS25" s="628"/>
      <c r="CT25" s="629"/>
      <c r="CU25" s="678">
        <v>0.1</v>
      </c>
      <c r="CV25" s="678"/>
      <c r="CW25" s="678"/>
      <c r="CX25" s="678"/>
      <c r="CY25" s="615" t="s">
        <v>102</v>
      </c>
      <c r="CZ25" s="628"/>
      <c r="DA25" s="628"/>
      <c r="DB25" s="628"/>
      <c r="DC25" s="628"/>
      <c r="DD25" s="628"/>
      <c r="DE25" s="628"/>
      <c r="DF25" s="628"/>
      <c r="DG25" s="628"/>
      <c r="DH25" s="628"/>
      <c r="DI25" s="628"/>
      <c r="DJ25" s="628"/>
      <c r="DK25" s="629"/>
      <c r="DL25" s="615">
        <v>565639</v>
      </c>
      <c r="DM25" s="628"/>
      <c r="DN25" s="628"/>
      <c r="DO25" s="628"/>
      <c r="DP25" s="628"/>
      <c r="DQ25" s="628"/>
      <c r="DR25" s="628"/>
      <c r="DS25" s="628"/>
      <c r="DT25" s="628"/>
      <c r="DU25" s="628"/>
      <c r="DV25" s="628"/>
      <c r="DW25" s="628"/>
      <c r="DX25" s="685"/>
    </row>
    <row r="26" spans="2:128" ht="11.25" customHeight="1">
      <c r="B26" s="624" t="s">
        <v>246</v>
      </c>
      <c r="C26" s="625"/>
      <c r="D26" s="625"/>
      <c r="E26" s="625"/>
      <c r="F26" s="625"/>
      <c r="G26" s="625"/>
      <c r="H26" s="625"/>
      <c r="I26" s="625"/>
      <c r="J26" s="625"/>
      <c r="K26" s="625"/>
      <c r="L26" s="625"/>
      <c r="M26" s="625"/>
      <c r="N26" s="625"/>
      <c r="O26" s="625"/>
      <c r="P26" s="625"/>
      <c r="Q26" s="626"/>
      <c r="R26" s="627">
        <v>2125448</v>
      </c>
      <c r="S26" s="628"/>
      <c r="T26" s="628"/>
      <c r="U26" s="628"/>
      <c r="V26" s="628"/>
      <c r="W26" s="628"/>
      <c r="X26" s="628"/>
      <c r="Y26" s="629"/>
      <c r="Z26" s="676">
        <v>0.2</v>
      </c>
      <c r="AA26" s="641"/>
      <c r="AB26" s="641"/>
      <c r="AC26" s="677"/>
      <c r="AD26" s="615">
        <v>207720</v>
      </c>
      <c r="AE26" s="628"/>
      <c r="AF26" s="628"/>
      <c r="AG26" s="628"/>
      <c r="AH26" s="628"/>
      <c r="AI26" s="628"/>
      <c r="AJ26" s="628"/>
      <c r="AK26" s="629"/>
      <c r="AL26" s="676">
        <v>0</v>
      </c>
      <c r="AM26" s="641"/>
      <c r="AN26" s="641"/>
      <c r="AO26" s="656"/>
      <c r="AP26" s="682" t="s">
        <v>247</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248</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249</v>
      </c>
      <c r="C27" s="625"/>
      <c r="D27" s="625"/>
      <c r="E27" s="625"/>
      <c r="F27" s="625"/>
      <c r="G27" s="625"/>
      <c r="H27" s="625"/>
      <c r="I27" s="625"/>
      <c r="J27" s="625"/>
      <c r="K27" s="625"/>
      <c r="L27" s="625"/>
      <c r="M27" s="625"/>
      <c r="N27" s="625"/>
      <c r="O27" s="625"/>
      <c r="P27" s="625"/>
      <c r="Q27" s="626"/>
      <c r="R27" s="627">
        <v>50025</v>
      </c>
      <c r="S27" s="628"/>
      <c r="T27" s="628"/>
      <c r="U27" s="628"/>
      <c r="V27" s="628"/>
      <c r="W27" s="628"/>
      <c r="X27" s="628"/>
      <c r="Y27" s="629"/>
      <c r="Z27" s="676">
        <v>0</v>
      </c>
      <c r="AA27" s="641"/>
      <c r="AB27" s="641"/>
      <c r="AC27" s="677"/>
      <c r="AD27" s="615" t="s">
        <v>102</v>
      </c>
      <c r="AE27" s="628"/>
      <c r="AF27" s="628"/>
      <c r="AG27" s="628"/>
      <c r="AH27" s="628"/>
      <c r="AI27" s="628"/>
      <c r="AJ27" s="628"/>
      <c r="AK27" s="629"/>
      <c r="AL27" s="676" t="s">
        <v>102</v>
      </c>
      <c r="AM27" s="641"/>
      <c r="AN27" s="641"/>
      <c r="AO27" s="656"/>
      <c r="AP27" s="682" t="s">
        <v>250</v>
      </c>
      <c r="AQ27" s="683"/>
      <c r="AR27" s="683"/>
      <c r="AS27" s="683"/>
      <c r="AT27" s="683"/>
      <c r="AU27" s="683"/>
      <c r="AV27" s="683"/>
      <c r="AW27" s="683"/>
      <c r="AX27" s="683"/>
      <c r="AY27" s="683"/>
      <c r="AZ27" s="683"/>
      <c r="BA27" s="683"/>
      <c r="BB27" s="683"/>
      <c r="BC27" s="684"/>
      <c r="BD27" s="627" t="s">
        <v>102</v>
      </c>
      <c r="BE27" s="628"/>
      <c r="BF27" s="628"/>
      <c r="BG27" s="628"/>
      <c r="BH27" s="628"/>
      <c r="BI27" s="628"/>
      <c r="BJ27" s="628"/>
      <c r="BK27" s="629"/>
      <c r="BL27" s="678" t="s">
        <v>102</v>
      </c>
      <c r="BM27" s="678"/>
      <c r="BN27" s="678"/>
      <c r="BO27" s="678"/>
      <c r="BP27" s="679" t="s">
        <v>102</v>
      </c>
      <c r="BQ27" s="679"/>
      <c r="BR27" s="679"/>
      <c r="BS27" s="679"/>
      <c r="BT27" s="679"/>
      <c r="BU27" s="679"/>
      <c r="BV27" s="679"/>
      <c r="BW27" s="680"/>
      <c r="BY27" s="682" t="s">
        <v>251</v>
      </c>
      <c r="BZ27" s="683"/>
      <c r="CA27" s="683"/>
      <c r="CB27" s="683"/>
      <c r="CC27" s="683"/>
      <c r="CD27" s="683"/>
      <c r="CE27" s="683"/>
      <c r="CF27" s="683"/>
      <c r="CG27" s="683"/>
      <c r="CH27" s="683"/>
      <c r="CI27" s="683"/>
      <c r="CJ27" s="683"/>
      <c r="CK27" s="683"/>
      <c r="CL27" s="684"/>
      <c r="CM27" s="627">
        <v>2098288</v>
      </c>
      <c r="CN27" s="628"/>
      <c r="CO27" s="628"/>
      <c r="CP27" s="628"/>
      <c r="CQ27" s="628"/>
      <c r="CR27" s="628"/>
      <c r="CS27" s="628"/>
      <c r="CT27" s="629"/>
      <c r="CU27" s="678">
        <v>0.2</v>
      </c>
      <c r="CV27" s="678"/>
      <c r="CW27" s="678"/>
      <c r="CX27" s="678"/>
      <c r="CY27" s="615" t="s">
        <v>102</v>
      </c>
      <c r="CZ27" s="628"/>
      <c r="DA27" s="628"/>
      <c r="DB27" s="628"/>
      <c r="DC27" s="628"/>
      <c r="DD27" s="628"/>
      <c r="DE27" s="628"/>
      <c r="DF27" s="628"/>
      <c r="DG27" s="628"/>
      <c r="DH27" s="628"/>
      <c r="DI27" s="628"/>
      <c r="DJ27" s="628"/>
      <c r="DK27" s="629"/>
      <c r="DL27" s="615">
        <v>2098288</v>
      </c>
      <c r="DM27" s="628"/>
      <c r="DN27" s="628"/>
      <c r="DO27" s="628"/>
      <c r="DP27" s="628"/>
      <c r="DQ27" s="628"/>
      <c r="DR27" s="628"/>
      <c r="DS27" s="628"/>
      <c r="DT27" s="628"/>
      <c r="DU27" s="628"/>
      <c r="DV27" s="628"/>
      <c r="DW27" s="628"/>
      <c r="DX27" s="685"/>
    </row>
    <row r="28" spans="2:128" ht="11.25" customHeight="1">
      <c r="B28" s="624" t="s">
        <v>252</v>
      </c>
      <c r="C28" s="625"/>
      <c r="D28" s="625"/>
      <c r="E28" s="625"/>
      <c r="F28" s="625"/>
      <c r="G28" s="625"/>
      <c r="H28" s="625"/>
      <c r="I28" s="625"/>
      <c r="J28" s="625"/>
      <c r="K28" s="625"/>
      <c r="L28" s="625"/>
      <c r="M28" s="625"/>
      <c r="N28" s="625"/>
      <c r="O28" s="625"/>
      <c r="P28" s="625"/>
      <c r="Q28" s="626"/>
      <c r="R28" s="627">
        <v>10469983</v>
      </c>
      <c r="S28" s="628"/>
      <c r="T28" s="628"/>
      <c r="U28" s="628"/>
      <c r="V28" s="628"/>
      <c r="W28" s="628"/>
      <c r="X28" s="628"/>
      <c r="Y28" s="629"/>
      <c r="Z28" s="676">
        <v>1.2</v>
      </c>
      <c r="AA28" s="641"/>
      <c r="AB28" s="641"/>
      <c r="AC28" s="677"/>
      <c r="AD28" s="615" t="s">
        <v>102</v>
      </c>
      <c r="AE28" s="628"/>
      <c r="AF28" s="628"/>
      <c r="AG28" s="628"/>
      <c r="AH28" s="628"/>
      <c r="AI28" s="628"/>
      <c r="AJ28" s="628"/>
      <c r="AK28" s="629"/>
      <c r="AL28" s="676" t="s">
        <v>102</v>
      </c>
      <c r="AM28" s="641"/>
      <c r="AN28" s="641"/>
      <c r="AO28" s="656"/>
      <c r="AP28" s="682" t="s">
        <v>253</v>
      </c>
      <c r="AQ28" s="683"/>
      <c r="AR28" s="683"/>
      <c r="AS28" s="683"/>
      <c r="AT28" s="683"/>
      <c r="AU28" s="683"/>
      <c r="AV28" s="683"/>
      <c r="AW28" s="683"/>
      <c r="AX28" s="683"/>
      <c r="AY28" s="683"/>
      <c r="AZ28" s="683"/>
      <c r="BA28" s="683"/>
      <c r="BB28" s="683"/>
      <c r="BC28" s="684"/>
      <c r="BD28" s="627">
        <v>73335</v>
      </c>
      <c r="BE28" s="628"/>
      <c r="BF28" s="628"/>
      <c r="BG28" s="628"/>
      <c r="BH28" s="628"/>
      <c r="BI28" s="628"/>
      <c r="BJ28" s="628"/>
      <c r="BK28" s="629"/>
      <c r="BL28" s="678">
        <v>0</v>
      </c>
      <c r="BM28" s="678"/>
      <c r="BN28" s="678"/>
      <c r="BO28" s="678"/>
      <c r="BP28" s="679" t="s">
        <v>102</v>
      </c>
      <c r="BQ28" s="679"/>
      <c r="BR28" s="679"/>
      <c r="BS28" s="679"/>
      <c r="BT28" s="679"/>
      <c r="BU28" s="679"/>
      <c r="BV28" s="679"/>
      <c r="BW28" s="680"/>
      <c r="BY28" s="682" t="s">
        <v>254</v>
      </c>
      <c r="BZ28" s="683"/>
      <c r="CA28" s="683"/>
      <c r="CB28" s="683"/>
      <c r="CC28" s="683"/>
      <c r="CD28" s="683"/>
      <c r="CE28" s="683"/>
      <c r="CF28" s="683"/>
      <c r="CG28" s="683"/>
      <c r="CH28" s="683"/>
      <c r="CI28" s="683"/>
      <c r="CJ28" s="683"/>
      <c r="CK28" s="683"/>
      <c r="CL28" s="684"/>
      <c r="CM28" s="627">
        <v>4172703</v>
      </c>
      <c r="CN28" s="628"/>
      <c r="CO28" s="628"/>
      <c r="CP28" s="628"/>
      <c r="CQ28" s="628"/>
      <c r="CR28" s="628"/>
      <c r="CS28" s="628"/>
      <c r="CT28" s="629"/>
      <c r="CU28" s="678">
        <v>0.5</v>
      </c>
      <c r="CV28" s="678"/>
      <c r="CW28" s="678"/>
      <c r="CX28" s="678"/>
      <c r="CY28" s="615" t="s">
        <v>102</v>
      </c>
      <c r="CZ28" s="628"/>
      <c r="DA28" s="628"/>
      <c r="DB28" s="628"/>
      <c r="DC28" s="628"/>
      <c r="DD28" s="628"/>
      <c r="DE28" s="628"/>
      <c r="DF28" s="628"/>
      <c r="DG28" s="628"/>
      <c r="DH28" s="628"/>
      <c r="DI28" s="628"/>
      <c r="DJ28" s="628"/>
      <c r="DK28" s="629"/>
      <c r="DL28" s="615">
        <v>4172703</v>
      </c>
      <c r="DM28" s="628"/>
      <c r="DN28" s="628"/>
      <c r="DO28" s="628"/>
      <c r="DP28" s="628"/>
      <c r="DQ28" s="628"/>
      <c r="DR28" s="628"/>
      <c r="DS28" s="628"/>
      <c r="DT28" s="628"/>
      <c r="DU28" s="628"/>
      <c r="DV28" s="628"/>
      <c r="DW28" s="628"/>
      <c r="DX28" s="685"/>
    </row>
    <row r="29" spans="2:128" ht="11.25" customHeight="1">
      <c r="B29" s="624" t="s">
        <v>255</v>
      </c>
      <c r="C29" s="625"/>
      <c r="D29" s="625"/>
      <c r="E29" s="625"/>
      <c r="F29" s="625"/>
      <c r="G29" s="625"/>
      <c r="H29" s="625"/>
      <c r="I29" s="625"/>
      <c r="J29" s="625"/>
      <c r="K29" s="625"/>
      <c r="L29" s="625"/>
      <c r="M29" s="625"/>
      <c r="N29" s="625"/>
      <c r="O29" s="625"/>
      <c r="P29" s="625"/>
      <c r="Q29" s="626"/>
      <c r="R29" s="627">
        <v>5100312</v>
      </c>
      <c r="S29" s="628"/>
      <c r="T29" s="628"/>
      <c r="U29" s="628"/>
      <c r="V29" s="628"/>
      <c r="W29" s="628"/>
      <c r="X29" s="628"/>
      <c r="Y29" s="629"/>
      <c r="Z29" s="676">
        <v>0.6</v>
      </c>
      <c r="AA29" s="641"/>
      <c r="AB29" s="641"/>
      <c r="AC29" s="677"/>
      <c r="AD29" s="615" t="s">
        <v>102</v>
      </c>
      <c r="AE29" s="628"/>
      <c r="AF29" s="628"/>
      <c r="AG29" s="628"/>
      <c r="AH29" s="628"/>
      <c r="AI29" s="628"/>
      <c r="AJ29" s="628"/>
      <c r="AK29" s="629"/>
      <c r="AL29" s="676" t="s">
        <v>102</v>
      </c>
      <c r="AM29" s="641"/>
      <c r="AN29" s="641"/>
      <c r="AO29" s="656"/>
      <c r="AP29" s="682" t="s">
        <v>256</v>
      </c>
      <c r="AQ29" s="683"/>
      <c r="AR29" s="683"/>
      <c r="AS29" s="683"/>
      <c r="AT29" s="683"/>
      <c r="AU29" s="683"/>
      <c r="AV29" s="683"/>
      <c r="AW29" s="683"/>
      <c r="AX29" s="683"/>
      <c r="AY29" s="683"/>
      <c r="AZ29" s="683"/>
      <c r="BA29" s="683"/>
      <c r="BB29" s="683"/>
      <c r="BC29" s="684"/>
      <c r="BD29" s="627">
        <v>19980</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257</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258</v>
      </c>
      <c r="C30" s="625"/>
      <c r="D30" s="625"/>
      <c r="E30" s="625"/>
      <c r="F30" s="625"/>
      <c r="G30" s="625"/>
      <c r="H30" s="625"/>
      <c r="I30" s="625"/>
      <c r="J30" s="625"/>
      <c r="K30" s="625"/>
      <c r="L30" s="625"/>
      <c r="M30" s="625"/>
      <c r="N30" s="625"/>
      <c r="O30" s="625"/>
      <c r="P30" s="625"/>
      <c r="Q30" s="626"/>
      <c r="R30" s="627">
        <v>113989334</v>
      </c>
      <c r="S30" s="628"/>
      <c r="T30" s="628"/>
      <c r="U30" s="628"/>
      <c r="V30" s="628"/>
      <c r="W30" s="628"/>
      <c r="X30" s="628"/>
      <c r="Y30" s="629"/>
      <c r="Z30" s="676">
        <v>12.7</v>
      </c>
      <c r="AA30" s="641"/>
      <c r="AB30" s="641"/>
      <c r="AC30" s="677"/>
      <c r="AD30" s="615">
        <v>1427297</v>
      </c>
      <c r="AE30" s="628"/>
      <c r="AF30" s="628"/>
      <c r="AG30" s="628"/>
      <c r="AH30" s="628"/>
      <c r="AI30" s="628"/>
      <c r="AJ30" s="628"/>
      <c r="AK30" s="629"/>
      <c r="AL30" s="676">
        <v>0.3</v>
      </c>
      <c r="AM30" s="641"/>
      <c r="AN30" s="641"/>
      <c r="AO30" s="656"/>
      <c r="AP30" s="682" t="s">
        <v>259</v>
      </c>
      <c r="AQ30" s="683"/>
      <c r="AR30" s="683"/>
      <c r="AS30" s="683"/>
      <c r="AT30" s="683"/>
      <c r="AU30" s="683"/>
      <c r="AV30" s="683"/>
      <c r="AW30" s="683"/>
      <c r="AX30" s="683"/>
      <c r="AY30" s="683"/>
      <c r="AZ30" s="683"/>
      <c r="BA30" s="683"/>
      <c r="BB30" s="683"/>
      <c r="BC30" s="684"/>
      <c r="BD30" s="627">
        <v>19980</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260</v>
      </c>
      <c r="BZ30" s="625"/>
      <c r="CA30" s="625"/>
      <c r="CB30" s="625"/>
      <c r="CC30" s="625"/>
      <c r="CD30" s="625"/>
      <c r="CE30" s="625"/>
      <c r="CF30" s="625"/>
      <c r="CG30" s="625"/>
      <c r="CH30" s="625"/>
      <c r="CI30" s="625"/>
      <c r="CJ30" s="625"/>
      <c r="CK30" s="625"/>
      <c r="CL30" s="626"/>
      <c r="CM30" s="627">
        <v>894014038</v>
      </c>
      <c r="CN30" s="628"/>
      <c r="CO30" s="628"/>
      <c r="CP30" s="628"/>
      <c r="CQ30" s="628"/>
      <c r="CR30" s="628"/>
      <c r="CS30" s="628"/>
      <c r="CT30" s="629"/>
      <c r="CU30" s="678">
        <v>100</v>
      </c>
      <c r="CV30" s="678"/>
      <c r="CW30" s="678"/>
      <c r="CX30" s="678"/>
      <c r="CY30" s="615">
        <v>92763514</v>
      </c>
      <c r="CZ30" s="628"/>
      <c r="DA30" s="628"/>
      <c r="DB30" s="628"/>
      <c r="DC30" s="628"/>
      <c r="DD30" s="628"/>
      <c r="DE30" s="628"/>
      <c r="DF30" s="628"/>
      <c r="DG30" s="628"/>
      <c r="DH30" s="628"/>
      <c r="DI30" s="628"/>
      <c r="DJ30" s="628"/>
      <c r="DK30" s="629"/>
      <c r="DL30" s="615">
        <v>611866221</v>
      </c>
      <c r="DM30" s="628"/>
      <c r="DN30" s="628"/>
      <c r="DO30" s="628"/>
      <c r="DP30" s="628"/>
      <c r="DQ30" s="628"/>
      <c r="DR30" s="628"/>
      <c r="DS30" s="628"/>
      <c r="DT30" s="628"/>
      <c r="DU30" s="628"/>
      <c r="DV30" s="628"/>
      <c r="DW30" s="628"/>
      <c r="DX30" s="685"/>
    </row>
    <row r="31" spans="2:128" ht="11.25" customHeight="1">
      <c r="B31" s="624" t="s">
        <v>261</v>
      </c>
      <c r="C31" s="625"/>
      <c r="D31" s="625"/>
      <c r="E31" s="625"/>
      <c r="F31" s="625"/>
      <c r="G31" s="625"/>
      <c r="H31" s="625"/>
      <c r="I31" s="625"/>
      <c r="J31" s="625"/>
      <c r="K31" s="625"/>
      <c r="L31" s="625"/>
      <c r="M31" s="625"/>
      <c r="N31" s="625"/>
      <c r="O31" s="625"/>
      <c r="P31" s="625"/>
      <c r="Q31" s="626"/>
      <c r="R31" s="627">
        <v>121468420</v>
      </c>
      <c r="S31" s="628"/>
      <c r="T31" s="628"/>
      <c r="U31" s="628"/>
      <c r="V31" s="628"/>
      <c r="W31" s="628"/>
      <c r="X31" s="628"/>
      <c r="Y31" s="629"/>
      <c r="Z31" s="676">
        <v>13.5</v>
      </c>
      <c r="AA31" s="641"/>
      <c r="AB31" s="641"/>
      <c r="AC31" s="677"/>
      <c r="AD31" s="615" t="s">
        <v>102</v>
      </c>
      <c r="AE31" s="628"/>
      <c r="AF31" s="628"/>
      <c r="AG31" s="628"/>
      <c r="AH31" s="628"/>
      <c r="AI31" s="628"/>
      <c r="AJ31" s="628"/>
      <c r="AK31" s="629"/>
      <c r="AL31" s="676" t="s">
        <v>102</v>
      </c>
      <c r="AM31" s="641"/>
      <c r="AN31" s="641"/>
      <c r="AO31" s="656"/>
      <c r="AP31" s="682" t="s">
        <v>262</v>
      </c>
      <c r="AQ31" s="683"/>
      <c r="AR31" s="683"/>
      <c r="AS31" s="683"/>
      <c r="AT31" s="683"/>
      <c r="AU31" s="683"/>
      <c r="AV31" s="683"/>
      <c r="AW31" s="683"/>
      <c r="AX31" s="683"/>
      <c r="AY31" s="683"/>
      <c r="AZ31" s="683"/>
      <c r="BA31" s="683"/>
      <c r="BB31" s="683"/>
      <c r="BC31" s="684"/>
      <c r="BD31" s="627">
        <v>53355</v>
      </c>
      <c r="BE31" s="628"/>
      <c r="BF31" s="628"/>
      <c r="BG31" s="628"/>
      <c r="BH31" s="628"/>
      <c r="BI31" s="628"/>
      <c r="BJ31" s="628"/>
      <c r="BK31" s="629"/>
      <c r="BL31" s="678">
        <v>0</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263</v>
      </c>
      <c r="C32" s="625"/>
      <c r="D32" s="625"/>
      <c r="E32" s="625"/>
      <c r="F32" s="625"/>
      <c r="G32" s="625"/>
      <c r="H32" s="625"/>
      <c r="I32" s="625"/>
      <c r="J32" s="625"/>
      <c r="K32" s="625"/>
      <c r="L32" s="625"/>
      <c r="M32" s="625"/>
      <c r="N32" s="625"/>
      <c r="O32" s="625"/>
      <c r="P32" s="625"/>
      <c r="Q32" s="626"/>
      <c r="R32" s="627">
        <v>9206000</v>
      </c>
      <c r="S32" s="628"/>
      <c r="T32" s="628"/>
      <c r="U32" s="628"/>
      <c r="V32" s="628"/>
      <c r="W32" s="628"/>
      <c r="X32" s="628"/>
      <c r="Y32" s="629"/>
      <c r="Z32" s="676">
        <v>1</v>
      </c>
      <c r="AA32" s="641"/>
      <c r="AB32" s="641"/>
      <c r="AC32" s="677"/>
      <c r="AD32" s="615" t="s">
        <v>102</v>
      </c>
      <c r="AE32" s="628"/>
      <c r="AF32" s="628"/>
      <c r="AG32" s="628"/>
      <c r="AH32" s="628"/>
      <c r="AI32" s="628"/>
      <c r="AJ32" s="628"/>
      <c r="AK32" s="629"/>
      <c r="AL32" s="676" t="s">
        <v>102</v>
      </c>
      <c r="AM32" s="641"/>
      <c r="AN32" s="641"/>
      <c r="AO32" s="656"/>
      <c r="AP32" s="682" t="s">
        <v>264</v>
      </c>
      <c r="AQ32" s="683"/>
      <c r="AR32" s="683"/>
      <c r="AS32" s="683"/>
      <c r="AT32" s="683"/>
      <c r="AU32" s="683"/>
      <c r="AV32" s="683"/>
      <c r="AW32" s="683"/>
      <c r="AX32" s="683"/>
      <c r="AY32" s="683"/>
      <c r="AZ32" s="683"/>
      <c r="BA32" s="683"/>
      <c r="BB32" s="683"/>
      <c r="BC32" s="684"/>
      <c r="BD32" s="627">
        <v>161</v>
      </c>
      <c r="BE32" s="628"/>
      <c r="BF32" s="628"/>
      <c r="BG32" s="628"/>
      <c r="BH32" s="628"/>
      <c r="BI32" s="628"/>
      <c r="BJ32" s="628"/>
      <c r="BK32" s="629"/>
      <c r="BL32" s="678">
        <v>0</v>
      </c>
      <c r="BM32" s="678"/>
      <c r="BN32" s="678"/>
      <c r="BO32" s="678"/>
      <c r="BP32" s="679" t="s">
        <v>102</v>
      </c>
      <c r="BQ32" s="679"/>
      <c r="BR32" s="679"/>
      <c r="BS32" s="679"/>
      <c r="BT32" s="679"/>
      <c r="BU32" s="679"/>
      <c r="BV32" s="679"/>
      <c r="BW32" s="680"/>
      <c r="BY32" s="660" t="s">
        <v>265</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266</v>
      </c>
      <c r="C33" s="625"/>
      <c r="D33" s="625"/>
      <c r="E33" s="625"/>
      <c r="F33" s="625"/>
      <c r="G33" s="625"/>
      <c r="H33" s="625"/>
      <c r="I33" s="625"/>
      <c r="J33" s="625"/>
      <c r="K33" s="625"/>
      <c r="L33" s="625"/>
      <c r="M33" s="625"/>
      <c r="N33" s="625"/>
      <c r="O33" s="625"/>
      <c r="P33" s="625"/>
      <c r="Q33" s="626"/>
      <c r="R33" s="627">
        <v>47921000</v>
      </c>
      <c r="S33" s="628"/>
      <c r="T33" s="628"/>
      <c r="U33" s="628"/>
      <c r="V33" s="628"/>
      <c r="W33" s="628"/>
      <c r="X33" s="628"/>
      <c r="Y33" s="629"/>
      <c r="Z33" s="676">
        <v>5.3</v>
      </c>
      <c r="AA33" s="641"/>
      <c r="AB33" s="641"/>
      <c r="AC33" s="677"/>
      <c r="AD33" s="615" t="s">
        <v>102</v>
      </c>
      <c r="AE33" s="628"/>
      <c r="AF33" s="628"/>
      <c r="AG33" s="628"/>
      <c r="AH33" s="628"/>
      <c r="AI33" s="628"/>
      <c r="AJ33" s="628"/>
      <c r="AK33" s="629"/>
      <c r="AL33" s="676" t="s">
        <v>102</v>
      </c>
      <c r="AM33" s="641"/>
      <c r="AN33" s="641"/>
      <c r="AO33" s="656"/>
      <c r="AP33" s="624" t="s">
        <v>139</v>
      </c>
      <c r="AQ33" s="625"/>
      <c r="AR33" s="625"/>
      <c r="AS33" s="625"/>
      <c r="AT33" s="625"/>
      <c r="AU33" s="625"/>
      <c r="AV33" s="625"/>
      <c r="AW33" s="625"/>
      <c r="AX33" s="625"/>
      <c r="AY33" s="625"/>
      <c r="AZ33" s="625"/>
      <c r="BA33" s="625"/>
      <c r="BB33" s="625"/>
      <c r="BC33" s="626"/>
      <c r="BD33" s="627">
        <v>327979299</v>
      </c>
      <c r="BE33" s="628"/>
      <c r="BF33" s="628"/>
      <c r="BG33" s="628"/>
      <c r="BH33" s="628"/>
      <c r="BI33" s="628"/>
      <c r="BJ33" s="628"/>
      <c r="BK33" s="629"/>
      <c r="BL33" s="678">
        <v>100</v>
      </c>
      <c r="BM33" s="678"/>
      <c r="BN33" s="678"/>
      <c r="BO33" s="678"/>
      <c r="BP33" s="679">
        <v>6122471</v>
      </c>
      <c r="BQ33" s="679"/>
      <c r="BR33" s="679"/>
      <c r="BS33" s="679"/>
      <c r="BT33" s="679"/>
      <c r="BU33" s="679"/>
      <c r="BV33" s="679"/>
      <c r="BW33" s="680"/>
      <c r="BY33" s="660" t="s">
        <v>176</v>
      </c>
      <c r="BZ33" s="661"/>
      <c r="CA33" s="661"/>
      <c r="CB33" s="661"/>
      <c r="CC33" s="661"/>
      <c r="CD33" s="661"/>
      <c r="CE33" s="661"/>
      <c r="CF33" s="661"/>
      <c r="CG33" s="661"/>
      <c r="CH33" s="661"/>
      <c r="CI33" s="661"/>
      <c r="CJ33" s="661"/>
      <c r="CK33" s="661"/>
      <c r="CL33" s="662"/>
      <c r="CM33" s="660" t="s">
        <v>267</v>
      </c>
      <c r="CN33" s="661"/>
      <c r="CO33" s="661"/>
      <c r="CP33" s="661"/>
      <c r="CQ33" s="661"/>
      <c r="CR33" s="661"/>
      <c r="CS33" s="661"/>
      <c r="CT33" s="662"/>
      <c r="CU33" s="660" t="s">
        <v>268</v>
      </c>
      <c r="CV33" s="661"/>
      <c r="CW33" s="661"/>
      <c r="CX33" s="662"/>
      <c r="CY33" s="660" t="s">
        <v>269</v>
      </c>
      <c r="CZ33" s="661"/>
      <c r="DA33" s="661"/>
      <c r="DB33" s="661"/>
      <c r="DC33" s="661"/>
      <c r="DD33" s="661"/>
      <c r="DE33" s="661"/>
      <c r="DF33" s="662"/>
      <c r="DG33" s="670" t="s">
        <v>270</v>
      </c>
      <c r="DH33" s="671"/>
      <c r="DI33" s="671"/>
      <c r="DJ33" s="671"/>
      <c r="DK33" s="671"/>
      <c r="DL33" s="671"/>
      <c r="DM33" s="671"/>
      <c r="DN33" s="671"/>
      <c r="DO33" s="671"/>
      <c r="DP33" s="671"/>
      <c r="DQ33" s="672"/>
      <c r="DR33" s="660" t="s">
        <v>271</v>
      </c>
      <c r="DS33" s="661"/>
      <c r="DT33" s="661"/>
      <c r="DU33" s="661"/>
      <c r="DV33" s="661"/>
      <c r="DW33" s="661"/>
      <c r="DX33" s="662"/>
    </row>
    <row r="34" spans="2:128" ht="11.25" customHeight="1">
      <c r="B34" s="597" t="s">
        <v>272</v>
      </c>
      <c r="C34" s="598"/>
      <c r="D34" s="598"/>
      <c r="E34" s="598"/>
      <c r="F34" s="598"/>
      <c r="G34" s="598"/>
      <c r="H34" s="598"/>
      <c r="I34" s="598"/>
      <c r="J34" s="598"/>
      <c r="K34" s="598"/>
      <c r="L34" s="598"/>
      <c r="M34" s="598"/>
      <c r="N34" s="598"/>
      <c r="O34" s="598"/>
      <c r="P34" s="598"/>
      <c r="Q34" s="599"/>
      <c r="R34" s="627">
        <v>899170238</v>
      </c>
      <c r="S34" s="628"/>
      <c r="T34" s="628"/>
      <c r="U34" s="628"/>
      <c r="V34" s="628"/>
      <c r="W34" s="628"/>
      <c r="X34" s="628"/>
      <c r="Y34" s="629"/>
      <c r="Z34" s="678">
        <v>100</v>
      </c>
      <c r="AA34" s="678"/>
      <c r="AB34" s="678"/>
      <c r="AC34" s="678"/>
      <c r="AD34" s="679">
        <v>479529443</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273</v>
      </c>
      <c r="BZ34" s="653"/>
      <c r="CA34" s="653"/>
      <c r="CB34" s="653"/>
      <c r="CC34" s="653"/>
      <c r="CD34" s="653"/>
      <c r="CE34" s="653"/>
      <c r="CF34" s="653"/>
      <c r="CG34" s="653"/>
      <c r="CH34" s="653"/>
      <c r="CI34" s="653"/>
      <c r="CJ34" s="653"/>
      <c r="CK34" s="653"/>
      <c r="CL34" s="654"/>
      <c r="CM34" s="681">
        <v>386730331</v>
      </c>
      <c r="CN34" s="664"/>
      <c r="CO34" s="664"/>
      <c r="CP34" s="664"/>
      <c r="CQ34" s="664"/>
      <c r="CR34" s="664"/>
      <c r="CS34" s="664"/>
      <c r="CT34" s="665"/>
      <c r="CU34" s="666">
        <v>43.3</v>
      </c>
      <c r="CV34" s="667"/>
      <c r="CW34" s="667"/>
      <c r="CX34" s="669"/>
      <c r="CY34" s="663">
        <v>331234520</v>
      </c>
      <c r="CZ34" s="664"/>
      <c r="DA34" s="664"/>
      <c r="DB34" s="664"/>
      <c r="DC34" s="664"/>
      <c r="DD34" s="664"/>
      <c r="DE34" s="664"/>
      <c r="DF34" s="665"/>
      <c r="DG34" s="663">
        <v>326076766</v>
      </c>
      <c r="DH34" s="664"/>
      <c r="DI34" s="664"/>
      <c r="DJ34" s="664"/>
      <c r="DK34" s="664"/>
      <c r="DL34" s="664"/>
      <c r="DM34" s="664"/>
      <c r="DN34" s="664"/>
      <c r="DO34" s="664"/>
      <c r="DP34" s="664"/>
      <c r="DQ34" s="665"/>
      <c r="DR34" s="666">
        <v>60.8</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274</v>
      </c>
      <c r="BZ35" s="625"/>
      <c r="CA35" s="625"/>
      <c r="CB35" s="625"/>
      <c r="CC35" s="625"/>
      <c r="CD35" s="625"/>
      <c r="CE35" s="625"/>
      <c r="CF35" s="625"/>
      <c r="CG35" s="625"/>
      <c r="CH35" s="625"/>
      <c r="CI35" s="625"/>
      <c r="CJ35" s="625"/>
      <c r="CK35" s="625"/>
      <c r="CL35" s="626"/>
      <c r="CM35" s="627">
        <v>275888441</v>
      </c>
      <c r="CN35" s="616"/>
      <c r="CO35" s="616"/>
      <c r="CP35" s="616"/>
      <c r="CQ35" s="616"/>
      <c r="CR35" s="616"/>
      <c r="CS35" s="616"/>
      <c r="CT35" s="617"/>
      <c r="CU35" s="630">
        <v>30.9</v>
      </c>
      <c r="CV35" s="631"/>
      <c r="CW35" s="631"/>
      <c r="CX35" s="632"/>
      <c r="CY35" s="615">
        <v>229170743</v>
      </c>
      <c r="CZ35" s="616"/>
      <c r="DA35" s="616"/>
      <c r="DB35" s="616"/>
      <c r="DC35" s="616"/>
      <c r="DD35" s="616"/>
      <c r="DE35" s="616"/>
      <c r="DF35" s="617"/>
      <c r="DG35" s="615">
        <v>224076682</v>
      </c>
      <c r="DH35" s="616"/>
      <c r="DI35" s="616"/>
      <c r="DJ35" s="616"/>
      <c r="DK35" s="616"/>
      <c r="DL35" s="616"/>
      <c r="DM35" s="616"/>
      <c r="DN35" s="616"/>
      <c r="DO35" s="616"/>
      <c r="DP35" s="616"/>
      <c r="DQ35" s="617"/>
      <c r="DR35" s="630">
        <v>41.8</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275</v>
      </c>
      <c r="BZ36" s="625"/>
      <c r="CA36" s="625"/>
      <c r="CB36" s="625"/>
      <c r="CC36" s="625"/>
      <c r="CD36" s="625"/>
      <c r="CE36" s="625"/>
      <c r="CF36" s="625"/>
      <c r="CG36" s="625"/>
      <c r="CH36" s="625"/>
      <c r="CI36" s="625"/>
      <c r="CJ36" s="625"/>
      <c r="CK36" s="625"/>
      <c r="CL36" s="626"/>
      <c r="CM36" s="627">
        <v>201193271</v>
      </c>
      <c r="CN36" s="628"/>
      <c r="CO36" s="628"/>
      <c r="CP36" s="628"/>
      <c r="CQ36" s="628"/>
      <c r="CR36" s="628"/>
      <c r="CS36" s="628"/>
      <c r="CT36" s="629"/>
      <c r="CU36" s="630">
        <v>22.5</v>
      </c>
      <c r="CV36" s="631"/>
      <c r="CW36" s="631"/>
      <c r="CX36" s="632"/>
      <c r="CY36" s="615">
        <v>167021658</v>
      </c>
      <c r="CZ36" s="616"/>
      <c r="DA36" s="616"/>
      <c r="DB36" s="616"/>
      <c r="DC36" s="616"/>
      <c r="DD36" s="616"/>
      <c r="DE36" s="616"/>
      <c r="DF36" s="617"/>
      <c r="DG36" s="615">
        <v>167021658</v>
      </c>
      <c r="DH36" s="616"/>
      <c r="DI36" s="616"/>
      <c r="DJ36" s="616"/>
      <c r="DK36" s="616"/>
      <c r="DL36" s="616"/>
      <c r="DM36" s="616"/>
      <c r="DN36" s="616"/>
      <c r="DO36" s="616"/>
      <c r="DP36" s="616"/>
      <c r="DQ36" s="617"/>
      <c r="DR36" s="630">
        <v>31.1</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276</v>
      </c>
      <c r="AQ37" s="661"/>
      <c r="AR37" s="661"/>
      <c r="AS37" s="661"/>
      <c r="AT37" s="661"/>
      <c r="AU37" s="661"/>
      <c r="AV37" s="661"/>
      <c r="AW37" s="661"/>
      <c r="AX37" s="661"/>
      <c r="AY37" s="661"/>
      <c r="AZ37" s="661"/>
      <c r="BA37" s="661"/>
      <c r="BB37" s="661"/>
      <c r="BC37" s="662"/>
      <c r="BD37" s="660" t="s">
        <v>277</v>
      </c>
      <c r="BE37" s="661"/>
      <c r="BF37" s="661"/>
      <c r="BG37" s="661"/>
      <c r="BH37" s="661"/>
      <c r="BI37" s="661"/>
      <c r="BJ37" s="661"/>
      <c r="BK37" s="661"/>
      <c r="BL37" s="661"/>
      <c r="BM37" s="662"/>
      <c r="BN37" s="660" t="s">
        <v>278</v>
      </c>
      <c r="BO37" s="661"/>
      <c r="BP37" s="661"/>
      <c r="BQ37" s="661"/>
      <c r="BR37" s="661"/>
      <c r="BS37" s="661"/>
      <c r="BT37" s="661"/>
      <c r="BU37" s="661"/>
      <c r="BV37" s="661"/>
      <c r="BW37" s="662"/>
      <c r="BY37" s="624" t="s">
        <v>279</v>
      </c>
      <c r="BZ37" s="625"/>
      <c r="CA37" s="625"/>
      <c r="CB37" s="625"/>
      <c r="CC37" s="625"/>
      <c r="CD37" s="625"/>
      <c r="CE37" s="625"/>
      <c r="CF37" s="625"/>
      <c r="CG37" s="625"/>
      <c r="CH37" s="625"/>
      <c r="CI37" s="625"/>
      <c r="CJ37" s="625"/>
      <c r="CK37" s="625"/>
      <c r="CL37" s="626"/>
      <c r="CM37" s="627">
        <v>15272961</v>
      </c>
      <c r="CN37" s="616"/>
      <c r="CO37" s="616"/>
      <c r="CP37" s="616"/>
      <c r="CQ37" s="616"/>
      <c r="CR37" s="616"/>
      <c r="CS37" s="616"/>
      <c r="CT37" s="617"/>
      <c r="CU37" s="630">
        <v>1.7</v>
      </c>
      <c r="CV37" s="631"/>
      <c r="CW37" s="631"/>
      <c r="CX37" s="632"/>
      <c r="CY37" s="615">
        <v>8303024</v>
      </c>
      <c r="CZ37" s="616"/>
      <c r="DA37" s="616"/>
      <c r="DB37" s="616"/>
      <c r="DC37" s="616"/>
      <c r="DD37" s="616"/>
      <c r="DE37" s="616"/>
      <c r="DF37" s="617"/>
      <c r="DG37" s="615">
        <v>8239331</v>
      </c>
      <c r="DH37" s="616"/>
      <c r="DI37" s="616"/>
      <c r="DJ37" s="616"/>
      <c r="DK37" s="616"/>
      <c r="DL37" s="616"/>
      <c r="DM37" s="616"/>
      <c r="DN37" s="616"/>
      <c r="DO37" s="616"/>
      <c r="DP37" s="616"/>
      <c r="DQ37" s="617"/>
      <c r="DR37" s="630">
        <v>1.5</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280</v>
      </c>
      <c r="AQ38" s="644"/>
      <c r="AR38" s="644"/>
      <c r="AS38" s="644"/>
      <c r="AT38" s="649" t="s">
        <v>281</v>
      </c>
      <c r="AU38" s="180"/>
      <c r="AV38" s="180"/>
      <c r="AW38" s="180"/>
      <c r="AX38" s="652" t="s">
        <v>139</v>
      </c>
      <c r="AY38" s="653"/>
      <c r="AZ38" s="653"/>
      <c r="BA38" s="653"/>
      <c r="BB38" s="653"/>
      <c r="BC38" s="654"/>
      <c r="BD38" s="673">
        <v>99.3</v>
      </c>
      <c r="BE38" s="674"/>
      <c r="BF38" s="674"/>
      <c r="BG38" s="674"/>
      <c r="BH38" s="674"/>
      <c r="BI38" s="674">
        <v>98.6</v>
      </c>
      <c r="BJ38" s="674"/>
      <c r="BK38" s="674"/>
      <c r="BL38" s="674"/>
      <c r="BM38" s="675"/>
      <c r="BN38" s="673">
        <v>99.4</v>
      </c>
      <c r="BO38" s="674"/>
      <c r="BP38" s="674"/>
      <c r="BQ38" s="674"/>
      <c r="BR38" s="674"/>
      <c r="BS38" s="674">
        <v>98.5</v>
      </c>
      <c r="BT38" s="674"/>
      <c r="BU38" s="674"/>
      <c r="BV38" s="674"/>
      <c r="BW38" s="675"/>
      <c r="BY38" s="624" t="s">
        <v>282</v>
      </c>
      <c r="BZ38" s="625"/>
      <c r="CA38" s="625"/>
      <c r="CB38" s="625"/>
      <c r="CC38" s="625"/>
      <c r="CD38" s="625"/>
      <c r="CE38" s="625"/>
      <c r="CF38" s="625"/>
      <c r="CG38" s="625"/>
      <c r="CH38" s="625"/>
      <c r="CI38" s="625"/>
      <c r="CJ38" s="625"/>
      <c r="CK38" s="625"/>
      <c r="CL38" s="626"/>
      <c r="CM38" s="627">
        <v>95568929</v>
      </c>
      <c r="CN38" s="628"/>
      <c r="CO38" s="628"/>
      <c r="CP38" s="628"/>
      <c r="CQ38" s="628"/>
      <c r="CR38" s="628"/>
      <c r="CS38" s="628"/>
      <c r="CT38" s="629"/>
      <c r="CU38" s="630">
        <v>10.7</v>
      </c>
      <c r="CV38" s="631"/>
      <c r="CW38" s="631"/>
      <c r="CX38" s="632"/>
      <c r="CY38" s="615">
        <v>93760753</v>
      </c>
      <c r="CZ38" s="616"/>
      <c r="DA38" s="616"/>
      <c r="DB38" s="616"/>
      <c r="DC38" s="616"/>
      <c r="DD38" s="616"/>
      <c r="DE38" s="616"/>
      <c r="DF38" s="617"/>
      <c r="DG38" s="615">
        <v>93760753</v>
      </c>
      <c r="DH38" s="616"/>
      <c r="DI38" s="616"/>
      <c r="DJ38" s="616"/>
      <c r="DK38" s="616"/>
      <c r="DL38" s="616"/>
      <c r="DM38" s="616"/>
      <c r="DN38" s="616"/>
      <c r="DO38" s="616"/>
      <c r="DP38" s="616"/>
      <c r="DQ38" s="617"/>
      <c r="DR38" s="630">
        <v>17.5</v>
      </c>
      <c r="DS38" s="631"/>
      <c r="DT38" s="631"/>
      <c r="DU38" s="631"/>
      <c r="DV38" s="631"/>
      <c r="DW38" s="631"/>
      <c r="DX38" s="640"/>
    </row>
    <row r="39" spans="2:128" ht="11.25" customHeight="1">
      <c r="AP39" s="645"/>
      <c r="AQ39" s="646"/>
      <c r="AR39" s="646"/>
      <c r="AS39" s="646"/>
      <c r="AT39" s="650"/>
      <c r="AU39" s="169" t="s">
        <v>283</v>
      </c>
      <c r="AV39" s="169"/>
      <c r="AW39" s="169"/>
      <c r="AX39" s="624" t="s">
        <v>284</v>
      </c>
      <c r="AY39" s="625"/>
      <c r="AZ39" s="625"/>
      <c r="BA39" s="625"/>
      <c r="BB39" s="625"/>
      <c r="BC39" s="626"/>
      <c r="BD39" s="655">
        <v>98.9</v>
      </c>
      <c r="BE39" s="641"/>
      <c r="BF39" s="641"/>
      <c r="BG39" s="641"/>
      <c r="BH39" s="641"/>
      <c r="BI39" s="641">
        <v>97.7</v>
      </c>
      <c r="BJ39" s="641"/>
      <c r="BK39" s="641"/>
      <c r="BL39" s="641"/>
      <c r="BM39" s="656"/>
      <c r="BN39" s="655">
        <v>98.9</v>
      </c>
      <c r="BO39" s="641"/>
      <c r="BP39" s="641"/>
      <c r="BQ39" s="641"/>
      <c r="BR39" s="641"/>
      <c r="BS39" s="641">
        <v>97.4</v>
      </c>
      <c r="BT39" s="641"/>
      <c r="BU39" s="641"/>
      <c r="BV39" s="641"/>
      <c r="BW39" s="656"/>
      <c r="BY39" s="633" t="s">
        <v>285</v>
      </c>
      <c r="BZ39" s="634"/>
      <c r="CA39" s="624" t="s">
        <v>286</v>
      </c>
      <c r="CB39" s="625"/>
      <c r="CC39" s="625"/>
      <c r="CD39" s="625"/>
      <c r="CE39" s="625"/>
      <c r="CF39" s="625"/>
      <c r="CG39" s="625"/>
      <c r="CH39" s="625"/>
      <c r="CI39" s="625"/>
      <c r="CJ39" s="625"/>
      <c r="CK39" s="625"/>
      <c r="CL39" s="626"/>
      <c r="CM39" s="627">
        <v>95568126</v>
      </c>
      <c r="CN39" s="616"/>
      <c r="CO39" s="616"/>
      <c r="CP39" s="616"/>
      <c r="CQ39" s="616"/>
      <c r="CR39" s="616"/>
      <c r="CS39" s="616"/>
      <c r="CT39" s="617"/>
      <c r="CU39" s="630">
        <v>10.7</v>
      </c>
      <c r="CV39" s="631"/>
      <c r="CW39" s="631"/>
      <c r="CX39" s="632"/>
      <c r="CY39" s="615">
        <v>93759950</v>
      </c>
      <c r="CZ39" s="616"/>
      <c r="DA39" s="616"/>
      <c r="DB39" s="616"/>
      <c r="DC39" s="616"/>
      <c r="DD39" s="616"/>
      <c r="DE39" s="616"/>
      <c r="DF39" s="617"/>
      <c r="DG39" s="615">
        <v>93759950</v>
      </c>
      <c r="DH39" s="616"/>
      <c r="DI39" s="616"/>
      <c r="DJ39" s="616"/>
      <c r="DK39" s="616"/>
      <c r="DL39" s="616"/>
      <c r="DM39" s="616"/>
      <c r="DN39" s="616"/>
      <c r="DO39" s="616"/>
      <c r="DP39" s="616"/>
      <c r="DQ39" s="617"/>
      <c r="DR39" s="630">
        <v>17.5</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287</v>
      </c>
      <c r="AY40" s="598"/>
      <c r="AZ40" s="598"/>
      <c r="BA40" s="598"/>
      <c r="BB40" s="598"/>
      <c r="BC40" s="599"/>
      <c r="BD40" s="657">
        <v>100.3</v>
      </c>
      <c r="BE40" s="658"/>
      <c r="BF40" s="658"/>
      <c r="BG40" s="658"/>
      <c r="BH40" s="658"/>
      <c r="BI40" s="658">
        <v>100</v>
      </c>
      <c r="BJ40" s="658"/>
      <c r="BK40" s="658"/>
      <c r="BL40" s="658"/>
      <c r="BM40" s="659"/>
      <c r="BN40" s="657">
        <v>100.8</v>
      </c>
      <c r="BO40" s="658"/>
      <c r="BP40" s="658"/>
      <c r="BQ40" s="658"/>
      <c r="BR40" s="658"/>
      <c r="BS40" s="658">
        <v>100.4</v>
      </c>
      <c r="BT40" s="658"/>
      <c r="BU40" s="658"/>
      <c r="BV40" s="658"/>
      <c r="BW40" s="659"/>
      <c r="BY40" s="635"/>
      <c r="BZ40" s="636"/>
      <c r="CA40" s="624" t="s">
        <v>288</v>
      </c>
      <c r="CB40" s="625"/>
      <c r="CC40" s="625"/>
      <c r="CD40" s="625"/>
      <c r="CE40" s="625"/>
      <c r="CF40" s="625"/>
      <c r="CG40" s="625"/>
      <c r="CH40" s="625"/>
      <c r="CI40" s="625"/>
      <c r="CJ40" s="625"/>
      <c r="CK40" s="625"/>
      <c r="CL40" s="626"/>
      <c r="CM40" s="627">
        <v>75092268</v>
      </c>
      <c r="CN40" s="628"/>
      <c r="CO40" s="628"/>
      <c r="CP40" s="628"/>
      <c r="CQ40" s="628"/>
      <c r="CR40" s="628"/>
      <c r="CS40" s="628"/>
      <c r="CT40" s="629"/>
      <c r="CU40" s="630">
        <v>8.4</v>
      </c>
      <c r="CV40" s="631"/>
      <c r="CW40" s="631"/>
      <c r="CX40" s="632"/>
      <c r="CY40" s="615">
        <v>73284092</v>
      </c>
      <c r="CZ40" s="616"/>
      <c r="DA40" s="616"/>
      <c r="DB40" s="616"/>
      <c r="DC40" s="616"/>
      <c r="DD40" s="616"/>
      <c r="DE40" s="616"/>
      <c r="DF40" s="617"/>
      <c r="DG40" s="615">
        <v>73284092</v>
      </c>
      <c r="DH40" s="616"/>
      <c r="DI40" s="616"/>
      <c r="DJ40" s="616"/>
      <c r="DK40" s="616"/>
      <c r="DL40" s="616"/>
      <c r="DM40" s="616"/>
      <c r="DN40" s="616"/>
      <c r="DO40" s="616"/>
      <c r="DP40" s="616"/>
      <c r="DQ40" s="617"/>
      <c r="DR40" s="630">
        <v>13.7</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289</v>
      </c>
      <c r="CB41" s="625"/>
      <c r="CC41" s="625"/>
      <c r="CD41" s="625"/>
      <c r="CE41" s="625"/>
      <c r="CF41" s="625"/>
      <c r="CG41" s="625"/>
      <c r="CH41" s="625"/>
      <c r="CI41" s="625"/>
      <c r="CJ41" s="625"/>
      <c r="CK41" s="625"/>
      <c r="CL41" s="626"/>
      <c r="CM41" s="627">
        <v>20475858</v>
      </c>
      <c r="CN41" s="616"/>
      <c r="CO41" s="616"/>
      <c r="CP41" s="616"/>
      <c r="CQ41" s="616"/>
      <c r="CR41" s="616"/>
      <c r="CS41" s="616"/>
      <c r="CT41" s="617"/>
      <c r="CU41" s="630">
        <v>2.2999999999999998</v>
      </c>
      <c r="CV41" s="631"/>
      <c r="CW41" s="631"/>
      <c r="CX41" s="632"/>
      <c r="CY41" s="615">
        <v>20475858</v>
      </c>
      <c r="CZ41" s="616"/>
      <c r="DA41" s="616"/>
      <c r="DB41" s="616"/>
      <c r="DC41" s="616"/>
      <c r="DD41" s="616"/>
      <c r="DE41" s="616"/>
      <c r="DF41" s="617"/>
      <c r="DG41" s="615">
        <v>20475858</v>
      </c>
      <c r="DH41" s="616"/>
      <c r="DI41" s="616"/>
      <c r="DJ41" s="616"/>
      <c r="DK41" s="616"/>
      <c r="DL41" s="616"/>
      <c r="DM41" s="616"/>
      <c r="DN41" s="616"/>
      <c r="DO41" s="616"/>
      <c r="DP41" s="616"/>
      <c r="DQ41" s="617"/>
      <c r="DR41" s="630">
        <v>3.8</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290</v>
      </c>
      <c r="CB42" s="625"/>
      <c r="CC42" s="625"/>
      <c r="CD42" s="625"/>
      <c r="CE42" s="625"/>
      <c r="CF42" s="625"/>
      <c r="CG42" s="625"/>
      <c r="CH42" s="625"/>
      <c r="CI42" s="625"/>
      <c r="CJ42" s="625"/>
      <c r="CK42" s="625"/>
      <c r="CL42" s="626"/>
      <c r="CM42" s="627">
        <v>803</v>
      </c>
      <c r="CN42" s="628"/>
      <c r="CO42" s="628"/>
      <c r="CP42" s="628"/>
      <c r="CQ42" s="628"/>
      <c r="CR42" s="628"/>
      <c r="CS42" s="628"/>
      <c r="CT42" s="629"/>
      <c r="CU42" s="630">
        <v>0</v>
      </c>
      <c r="CV42" s="631"/>
      <c r="CW42" s="631"/>
      <c r="CX42" s="632"/>
      <c r="CY42" s="615">
        <v>803</v>
      </c>
      <c r="CZ42" s="616"/>
      <c r="DA42" s="616"/>
      <c r="DB42" s="616"/>
      <c r="DC42" s="616"/>
      <c r="DD42" s="616"/>
      <c r="DE42" s="616"/>
      <c r="DF42" s="617"/>
      <c r="DG42" s="615">
        <v>803</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291</v>
      </c>
      <c r="BZ43" s="625"/>
      <c r="CA43" s="625"/>
      <c r="CB43" s="625"/>
      <c r="CC43" s="625"/>
      <c r="CD43" s="625"/>
      <c r="CE43" s="625"/>
      <c r="CF43" s="625"/>
      <c r="CG43" s="625"/>
      <c r="CH43" s="625"/>
      <c r="CI43" s="625"/>
      <c r="CJ43" s="625"/>
      <c r="CK43" s="625"/>
      <c r="CL43" s="626"/>
      <c r="CM43" s="627">
        <v>412724296</v>
      </c>
      <c r="CN43" s="616"/>
      <c r="CO43" s="616"/>
      <c r="CP43" s="616"/>
      <c r="CQ43" s="616"/>
      <c r="CR43" s="616"/>
      <c r="CS43" s="616"/>
      <c r="CT43" s="617"/>
      <c r="CU43" s="630">
        <v>46.2</v>
      </c>
      <c r="CV43" s="631"/>
      <c r="CW43" s="631"/>
      <c r="CX43" s="632"/>
      <c r="CY43" s="615">
        <v>272747009</v>
      </c>
      <c r="CZ43" s="616"/>
      <c r="DA43" s="616"/>
      <c r="DB43" s="616"/>
      <c r="DC43" s="616"/>
      <c r="DD43" s="616"/>
      <c r="DE43" s="616"/>
      <c r="DF43" s="617"/>
      <c r="DG43" s="615">
        <v>182401641</v>
      </c>
      <c r="DH43" s="616"/>
      <c r="DI43" s="616"/>
      <c r="DJ43" s="616"/>
      <c r="DK43" s="616"/>
      <c r="DL43" s="616"/>
      <c r="DM43" s="616"/>
      <c r="DN43" s="616"/>
      <c r="DO43" s="616"/>
      <c r="DP43" s="616"/>
      <c r="DQ43" s="617"/>
      <c r="DR43" s="630">
        <v>34</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292</v>
      </c>
      <c r="BZ44" s="625"/>
      <c r="CA44" s="625"/>
      <c r="CB44" s="625"/>
      <c r="CC44" s="625"/>
      <c r="CD44" s="625"/>
      <c r="CE44" s="625"/>
      <c r="CF44" s="625"/>
      <c r="CG44" s="625"/>
      <c r="CH44" s="625"/>
      <c r="CI44" s="625"/>
      <c r="CJ44" s="625"/>
      <c r="CK44" s="625"/>
      <c r="CL44" s="626"/>
      <c r="CM44" s="627">
        <v>30929375</v>
      </c>
      <c r="CN44" s="628"/>
      <c r="CO44" s="628"/>
      <c r="CP44" s="628"/>
      <c r="CQ44" s="628"/>
      <c r="CR44" s="628"/>
      <c r="CS44" s="628"/>
      <c r="CT44" s="629"/>
      <c r="CU44" s="630">
        <v>3.5</v>
      </c>
      <c r="CV44" s="631"/>
      <c r="CW44" s="631"/>
      <c r="CX44" s="632"/>
      <c r="CY44" s="615">
        <v>20814788</v>
      </c>
      <c r="CZ44" s="616"/>
      <c r="DA44" s="616"/>
      <c r="DB44" s="616"/>
      <c r="DC44" s="616"/>
      <c r="DD44" s="616"/>
      <c r="DE44" s="616"/>
      <c r="DF44" s="617"/>
      <c r="DG44" s="615">
        <v>13632577</v>
      </c>
      <c r="DH44" s="616"/>
      <c r="DI44" s="616"/>
      <c r="DJ44" s="616"/>
      <c r="DK44" s="616"/>
      <c r="DL44" s="616"/>
      <c r="DM44" s="616"/>
      <c r="DN44" s="616"/>
      <c r="DO44" s="616"/>
      <c r="DP44" s="616"/>
      <c r="DQ44" s="617"/>
      <c r="DR44" s="630">
        <v>2.5</v>
      </c>
      <c r="DS44" s="631"/>
      <c r="DT44" s="631"/>
      <c r="DU44" s="631"/>
      <c r="DV44" s="631"/>
      <c r="DW44" s="631"/>
      <c r="DX44" s="640"/>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294</v>
      </c>
      <c r="BZ45" s="625"/>
      <c r="CA45" s="625"/>
      <c r="CB45" s="625"/>
      <c r="CC45" s="625"/>
      <c r="CD45" s="625"/>
      <c r="CE45" s="625"/>
      <c r="CF45" s="625"/>
      <c r="CG45" s="625"/>
      <c r="CH45" s="625"/>
      <c r="CI45" s="625"/>
      <c r="CJ45" s="625"/>
      <c r="CK45" s="625"/>
      <c r="CL45" s="626"/>
      <c r="CM45" s="627">
        <v>3572218</v>
      </c>
      <c r="CN45" s="616"/>
      <c r="CO45" s="616"/>
      <c r="CP45" s="616"/>
      <c r="CQ45" s="616"/>
      <c r="CR45" s="616"/>
      <c r="CS45" s="616"/>
      <c r="CT45" s="617"/>
      <c r="CU45" s="630">
        <v>0.4</v>
      </c>
      <c r="CV45" s="631"/>
      <c r="CW45" s="631"/>
      <c r="CX45" s="632"/>
      <c r="CY45" s="615">
        <v>2400128</v>
      </c>
      <c r="CZ45" s="616"/>
      <c r="DA45" s="616"/>
      <c r="DB45" s="616"/>
      <c r="DC45" s="616"/>
      <c r="DD45" s="616"/>
      <c r="DE45" s="616"/>
      <c r="DF45" s="617"/>
      <c r="DG45" s="615">
        <v>1902968</v>
      </c>
      <c r="DH45" s="616"/>
      <c r="DI45" s="616"/>
      <c r="DJ45" s="616"/>
      <c r="DK45" s="616"/>
      <c r="DL45" s="616"/>
      <c r="DM45" s="616"/>
      <c r="DN45" s="616"/>
      <c r="DO45" s="616"/>
      <c r="DP45" s="616"/>
      <c r="DQ45" s="617"/>
      <c r="DR45" s="630">
        <v>0.4</v>
      </c>
      <c r="DS45" s="631"/>
      <c r="DT45" s="631"/>
      <c r="DU45" s="631"/>
      <c r="DV45" s="631"/>
      <c r="DW45" s="631"/>
      <c r="DX45" s="640"/>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296</v>
      </c>
      <c r="BZ46" s="625"/>
      <c r="CA46" s="625"/>
      <c r="CB46" s="625"/>
      <c r="CC46" s="625"/>
      <c r="CD46" s="625"/>
      <c r="CE46" s="625"/>
      <c r="CF46" s="625"/>
      <c r="CG46" s="625"/>
      <c r="CH46" s="625"/>
      <c r="CI46" s="625"/>
      <c r="CJ46" s="625"/>
      <c r="CK46" s="625"/>
      <c r="CL46" s="626"/>
      <c r="CM46" s="627">
        <v>265055562</v>
      </c>
      <c r="CN46" s="628"/>
      <c r="CO46" s="628"/>
      <c r="CP46" s="628"/>
      <c r="CQ46" s="628"/>
      <c r="CR46" s="628"/>
      <c r="CS46" s="628"/>
      <c r="CT46" s="629"/>
      <c r="CU46" s="630">
        <v>29.6</v>
      </c>
      <c r="CV46" s="631"/>
      <c r="CW46" s="631"/>
      <c r="CX46" s="632"/>
      <c r="CY46" s="615">
        <v>242154664</v>
      </c>
      <c r="CZ46" s="616"/>
      <c r="DA46" s="616"/>
      <c r="DB46" s="616"/>
      <c r="DC46" s="616"/>
      <c r="DD46" s="616"/>
      <c r="DE46" s="616"/>
      <c r="DF46" s="617"/>
      <c r="DG46" s="615">
        <v>166614977</v>
      </c>
      <c r="DH46" s="616"/>
      <c r="DI46" s="616"/>
      <c r="DJ46" s="616"/>
      <c r="DK46" s="616"/>
      <c r="DL46" s="616"/>
      <c r="DM46" s="616"/>
      <c r="DN46" s="616"/>
      <c r="DO46" s="616"/>
      <c r="DP46" s="616"/>
      <c r="DQ46" s="617"/>
      <c r="DR46" s="630">
        <v>31</v>
      </c>
      <c r="DS46" s="631"/>
      <c r="DT46" s="631"/>
      <c r="DU46" s="631"/>
      <c r="DV46" s="631"/>
      <c r="DW46" s="631"/>
      <c r="DX46" s="640"/>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298</v>
      </c>
      <c r="BZ47" s="625"/>
      <c r="CA47" s="625"/>
      <c r="CB47" s="625"/>
      <c r="CC47" s="625"/>
      <c r="CD47" s="625"/>
      <c r="CE47" s="625"/>
      <c r="CF47" s="625"/>
      <c r="CG47" s="625"/>
      <c r="CH47" s="625"/>
      <c r="CI47" s="625"/>
      <c r="CJ47" s="625"/>
      <c r="CK47" s="625"/>
      <c r="CL47" s="626"/>
      <c r="CM47" s="627">
        <v>2818652</v>
      </c>
      <c r="CN47" s="616"/>
      <c r="CO47" s="616"/>
      <c r="CP47" s="616"/>
      <c r="CQ47" s="616"/>
      <c r="CR47" s="616"/>
      <c r="CS47" s="616"/>
      <c r="CT47" s="617"/>
      <c r="CU47" s="630">
        <v>0.3</v>
      </c>
      <c r="CV47" s="631"/>
      <c r="CW47" s="631"/>
      <c r="CX47" s="632"/>
      <c r="CY47" s="615">
        <v>2742361</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299</v>
      </c>
      <c r="BZ48" s="625"/>
      <c r="CA48" s="625"/>
      <c r="CB48" s="625"/>
      <c r="CC48" s="625"/>
      <c r="CD48" s="625"/>
      <c r="CE48" s="625"/>
      <c r="CF48" s="625"/>
      <c r="CG48" s="625"/>
      <c r="CH48" s="625"/>
      <c r="CI48" s="625"/>
      <c r="CJ48" s="625"/>
      <c r="CK48" s="625"/>
      <c r="CL48" s="626"/>
      <c r="CM48" s="627">
        <v>8673399</v>
      </c>
      <c r="CN48" s="628"/>
      <c r="CO48" s="628"/>
      <c r="CP48" s="628"/>
      <c r="CQ48" s="628"/>
      <c r="CR48" s="628"/>
      <c r="CS48" s="628"/>
      <c r="CT48" s="629"/>
      <c r="CU48" s="630">
        <v>1</v>
      </c>
      <c r="CV48" s="631"/>
      <c r="CW48" s="631"/>
      <c r="CX48" s="632"/>
      <c r="CY48" s="615">
        <v>3231834</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300</v>
      </c>
      <c r="BZ49" s="625"/>
      <c r="CA49" s="625"/>
      <c r="CB49" s="625"/>
      <c r="CC49" s="625"/>
      <c r="CD49" s="625"/>
      <c r="CE49" s="625"/>
      <c r="CF49" s="625"/>
      <c r="CG49" s="625"/>
      <c r="CH49" s="625"/>
      <c r="CI49" s="625"/>
      <c r="CJ49" s="625"/>
      <c r="CK49" s="625"/>
      <c r="CL49" s="626"/>
      <c r="CM49" s="627">
        <v>745580</v>
      </c>
      <c r="CN49" s="616"/>
      <c r="CO49" s="616"/>
      <c r="CP49" s="616"/>
      <c r="CQ49" s="616"/>
      <c r="CR49" s="616"/>
      <c r="CS49" s="616"/>
      <c r="CT49" s="617"/>
      <c r="CU49" s="630">
        <v>0.1</v>
      </c>
      <c r="CV49" s="631"/>
      <c r="CW49" s="631"/>
      <c r="CX49" s="632"/>
      <c r="CY49" s="615">
        <v>570580</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301</v>
      </c>
      <c r="BZ50" s="625"/>
      <c r="CA50" s="625"/>
      <c r="CB50" s="625"/>
      <c r="CC50" s="625"/>
      <c r="CD50" s="625"/>
      <c r="CE50" s="625"/>
      <c r="CF50" s="625"/>
      <c r="CG50" s="625"/>
      <c r="CH50" s="625"/>
      <c r="CI50" s="625"/>
      <c r="CJ50" s="625"/>
      <c r="CK50" s="625"/>
      <c r="CL50" s="626"/>
      <c r="CM50" s="627">
        <v>100929510</v>
      </c>
      <c r="CN50" s="628"/>
      <c r="CO50" s="628"/>
      <c r="CP50" s="628"/>
      <c r="CQ50" s="628"/>
      <c r="CR50" s="628"/>
      <c r="CS50" s="628"/>
      <c r="CT50" s="629"/>
      <c r="CU50" s="630">
        <v>11.3</v>
      </c>
      <c r="CV50" s="631"/>
      <c r="CW50" s="631"/>
      <c r="CX50" s="632"/>
      <c r="CY50" s="615">
        <v>832654</v>
      </c>
      <c r="CZ50" s="616"/>
      <c r="DA50" s="616"/>
      <c r="DB50" s="616"/>
      <c r="DC50" s="616"/>
      <c r="DD50" s="616"/>
      <c r="DE50" s="616"/>
      <c r="DF50" s="617"/>
      <c r="DG50" s="615">
        <v>251119</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302</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303</v>
      </c>
      <c r="BZ52" s="625"/>
      <c r="CA52" s="625"/>
      <c r="CB52" s="625"/>
      <c r="CC52" s="625"/>
      <c r="CD52" s="625"/>
      <c r="CE52" s="625"/>
      <c r="CF52" s="625"/>
      <c r="CG52" s="625"/>
      <c r="CH52" s="625"/>
      <c r="CI52" s="625"/>
      <c r="CJ52" s="625"/>
      <c r="CK52" s="625"/>
      <c r="CL52" s="626"/>
      <c r="CM52" s="627">
        <v>94559411</v>
      </c>
      <c r="CN52" s="628"/>
      <c r="CO52" s="628"/>
      <c r="CP52" s="628"/>
      <c r="CQ52" s="628"/>
      <c r="CR52" s="628"/>
      <c r="CS52" s="628"/>
      <c r="CT52" s="629"/>
      <c r="CU52" s="630">
        <v>10.6</v>
      </c>
      <c r="CV52" s="631"/>
      <c r="CW52" s="631"/>
      <c r="CX52" s="632"/>
      <c r="CY52" s="615">
        <v>7884692</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304</v>
      </c>
      <c r="BZ53" s="625"/>
      <c r="CA53" s="625"/>
      <c r="CB53" s="625"/>
      <c r="CC53" s="625"/>
      <c r="CD53" s="625"/>
      <c r="CE53" s="625"/>
      <c r="CF53" s="625"/>
      <c r="CG53" s="625"/>
      <c r="CH53" s="625"/>
      <c r="CI53" s="625"/>
      <c r="CJ53" s="625"/>
      <c r="CK53" s="625"/>
      <c r="CL53" s="626"/>
      <c r="CM53" s="627">
        <v>3809000</v>
      </c>
      <c r="CN53" s="628"/>
      <c r="CO53" s="628"/>
      <c r="CP53" s="628"/>
      <c r="CQ53" s="628"/>
      <c r="CR53" s="628"/>
      <c r="CS53" s="628"/>
      <c r="CT53" s="629"/>
      <c r="CU53" s="630">
        <v>0.4</v>
      </c>
      <c r="CV53" s="631"/>
      <c r="CW53" s="631"/>
      <c r="CX53" s="632"/>
      <c r="CY53" s="615">
        <v>3809000</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285</v>
      </c>
      <c r="BZ54" s="634"/>
      <c r="CA54" s="624" t="s">
        <v>305</v>
      </c>
      <c r="CB54" s="625"/>
      <c r="CC54" s="625"/>
      <c r="CD54" s="625"/>
      <c r="CE54" s="625"/>
      <c r="CF54" s="625"/>
      <c r="CG54" s="625"/>
      <c r="CH54" s="625"/>
      <c r="CI54" s="625"/>
      <c r="CJ54" s="625"/>
      <c r="CK54" s="625"/>
      <c r="CL54" s="626"/>
      <c r="CM54" s="627">
        <v>92763514</v>
      </c>
      <c r="CN54" s="628"/>
      <c r="CO54" s="628"/>
      <c r="CP54" s="628"/>
      <c r="CQ54" s="628"/>
      <c r="CR54" s="628"/>
      <c r="CS54" s="628"/>
      <c r="CT54" s="629"/>
      <c r="CU54" s="630">
        <v>10.4</v>
      </c>
      <c r="CV54" s="631"/>
      <c r="CW54" s="631"/>
      <c r="CX54" s="632"/>
      <c r="CY54" s="615">
        <v>7731416</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306</v>
      </c>
      <c r="CB55" s="625"/>
      <c r="CC55" s="625"/>
      <c r="CD55" s="625"/>
      <c r="CE55" s="625"/>
      <c r="CF55" s="625"/>
      <c r="CG55" s="625"/>
      <c r="CH55" s="625"/>
      <c r="CI55" s="625"/>
      <c r="CJ55" s="625"/>
      <c r="CK55" s="625"/>
      <c r="CL55" s="626"/>
      <c r="CM55" s="627">
        <v>40921067</v>
      </c>
      <c r="CN55" s="628"/>
      <c r="CO55" s="628"/>
      <c r="CP55" s="628"/>
      <c r="CQ55" s="628"/>
      <c r="CR55" s="628"/>
      <c r="CS55" s="628"/>
      <c r="CT55" s="629"/>
      <c r="CU55" s="630">
        <v>4.5999999999999996</v>
      </c>
      <c r="CV55" s="631"/>
      <c r="CW55" s="631"/>
      <c r="CX55" s="632"/>
      <c r="CY55" s="615">
        <v>2716738</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307</v>
      </c>
      <c r="CB56" s="625"/>
      <c r="CC56" s="625"/>
      <c r="CD56" s="625"/>
      <c r="CE56" s="625"/>
      <c r="CF56" s="625"/>
      <c r="CG56" s="625"/>
      <c r="CH56" s="625"/>
      <c r="CI56" s="625"/>
      <c r="CJ56" s="625"/>
      <c r="CK56" s="625"/>
      <c r="CL56" s="626"/>
      <c r="CM56" s="627">
        <v>41183444</v>
      </c>
      <c r="CN56" s="628"/>
      <c r="CO56" s="628"/>
      <c r="CP56" s="628"/>
      <c r="CQ56" s="628"/>
      <c r="CR56" s="628"/>
      <c r="CS56" s="628"/>
      <c r="CT56" s="629"/>
      <c r="CU56" s="630">
        <v>4.5999999999999996</v>
      </c>
      <c r="CV56" s="631"/>
      <c r="CW56" s="631"/>
      <c r="CX56" s="632"/>
      <c r="CY56" s="615">
        <v>4866607</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308</v>
      </c>
      <c r="CB57" s="625"/>
      <c r="CC57" s="625"/>
      <c r="CD57" s="625"/>
      <c r="CE57" s="625"/>
      <c r="CF57" s="625"/>
      <c r="CG57" s="625"/>
      <c r="CH57" s="625"/>
      <c r="CI57" s="625"/>
      <c r="CJ57" s="625"/>
      <c r="CK57" s="625"/>
      <c r="CL57" s="626"/>
      <c r="CM57" s="627">
        <v>1795897</v>
      </c>
      <c r="CN57" s="628"/>
      <c r="CO57" s="628"/>
      <c r="CP57" s="628"/>
      <c r="CQ57" s="628"/>
      <c r="CR57" s="628"/>
      <c r="CS57" s="628"/>
      <c r="CT57" s="629"/>
      <c r="CU57" s="630">
        <v>0.2</v>
      </c>
      <c r="CV57" s="631"/>
      <c r="CW57" s="631"/>
      <c r="CX57" s="632"/>
      <c r="CY57" s="615">
        <v>153276</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309</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310</v>
      </c>
      <c r="BZ59" s="598"/>
      <c r="CA59" s="598"/>
      <c r="CB59" s="598"/>
      <c r="CC59" s="598"/>
      <c r="CD59" s="598"/>
      <c r="CE59" s="598"/>
      <c r="CF59" s="598"/>
      <c r="CG59" s="598"/>
      <c r="CH59" s="598"/>
      <c r="CI59" s="598"/>
      <c r="CJ59" s="598"/>
      <c r="CK59" s="598"/>
      <c r="CL59" s="599"/>
      <c r="CM59" s="600">
        <v>894014038</v>
      </c>
      <c r="CN59" s="601"/>
      <c r="CO59" s="601"/>
      <c r="CP59" s="601"/>
      <c r="CQ59" s="601"/>
      <c r="CR59" s="601"/>
      <c r="CS59" s="601"/>
      <c r="CT59" s="602"/>
      <c r="CU59" s="603">
        <v>100</v>
      </c>
      <c r="CV59" s="604"/>
      <c r="CW59" s="604"/>
      <c r="CX59" s="605"/>
      <c r="CY59" s="606">
        <v>611866221</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312</v>
      </c>
      <c r="DK2" s="1114"/>
      <c r="DL2" s="1114"/>
      <c r="DM2" s="1114"/>
      <c r="DN2" s="1114"/>
      <c r="DO2" s="1115"/>
      <c r="DP2" s="194"/>
      <c r="DQ2" s="1113" t="s">
        <v>313</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316</v>
      </c>
      <c r="B5" s="984"/>
      <c r="C5" s="984"/>
      <c r="D5" s="984"/>
      <c r="E5" s="984"/>
      <c r="F5" s="984"/>
      <c r="G5" s="984"/>
      <c r="H5" s="984"/>
      <c r="I5" s="984"/>
      <c r="J5" s="984"/>
      <c r="K5" s="984"/>
      <c r="L5" s="984"/>
      <c r="M5" s="984"/>
      <c r="N5" s="984"/>
      <c r="O5" s="984"/>
      <c r="P5" s="985"/>
      <c r="Q5" s="989" t="s">
        <v>317</v>
      </c>
      <c r="R5" s="990"/>
      <c r="S5" s="990"/>
      <c r="T5" s="990"/>
      <c r="U5" s="991"/>
      <c r="V5" s="989" t="s">
        <v>318</v>
      </c>
      <c r="W5" s="990"/>
      <c r="X5" s="990"/>
      <c r="Y5" s="990"/>
      <c r="Z5" s="991"/>
      <c r="AA5" s="989" t="s">
        <v>319</v>
      </c>
      <c r="AB5" s="990"/>
      <c r="AC5" s="990"/>
      <c r="AD5" s="990"/>
      <c r="AE5" s="990"/>
      <c r="AF5" s="1116" t="s">
        <v>320</v>
      </c>
      <c r="AG5" s="990"/>
      <c r="AH5" s="990"/>
      <c r="AI5" s="990"/>
      <c r="AJ5" s="1005"/>
      <c r="AK5" s="990" t="s">
        <v>321</v>
      </c>
      <c r="AL5" s="990"/>
      <c r="AM5" s="990"/>
      <c r="AN5" s="990"/>
      <c r="AO5" s="991"/>
      <c r="AP5" s="989" t="s">
        <v>322</v>
      </c>
      <c r="AQ5" s="990"/>
      <c r="AR5" s="990"/>
      <c r="AS5" s="990"/>
      <c r="AT5" s="991"/>
      <c r="AU5" s="989" t="s">
        <v>323</v>
      </c>
      <c r="AV5" s="990"/>
      <c r="AW5" s="990"/>
      <c r="AX5" s="990"/>
      <c r="AY5" s="1005"/>
      <c r="AZ5" s="201"/>
      <c r="BA5" s="201"/>
      <c r="BB5" s="201"/>
      <c r="BC5" s="201"/>
      <c r="BD5" s="201"/>
      <c r="BE5" s="202"/>
      <c r="BF5" s="202"/>
      <c r="BG5" s="202"/>
      <c r="BH5" s="202"/>
      <c r="BI5" s="202"/>
      <c r="BJ5" s="202"/>
      <c r="BK5" s="202"/>
      <c r="BL5" s="202"/>
      <c r="BM5" s="202"/>
      <c r="BN5" s="202"/>
      <c r="BO5" s="202"/>
      <c r="BP5" s="202"/>
      <c r="BQ5" s="983" t="s">
        <v>324</v>
      </c>
      <c r="BR5" s="984"/>
      <c r="BS5" s="984"/>
      <c r="BT5" s="984"/>
      <c r="BU5" s="984"/>
      <c r="BV5" s="984"/>
      <c r="BW5" s="984"/>
      <c r="BX5" s="984"/>
      <c r="BY5" s="984"/>
      <c r="BZ5" s="984"/>
      <c r="CA5" s="984"/>
      <c r="CB5" s="984"/>
      <c r="CC5" s="984"/>
      <c r="CD5" s="984"/>
      <c r="CE5" s="984"/>
      <c r="CF5" s="984"/>
      <c r="CG5" s="985"/>
      <c r="CH5" s="989" t="s">
        <v>325</v>
      </c>
      <c r="CI5" s="990"/>
      <c r="CJ5" s="990"/>
      <c r="CK5" s="990"/>
      <c r="CL5" s="991"/>
      <c r="CM5" s="989" t="s">
        <v>326</v>
      </c>
      <c r="CN5" s="990"/>
      <c r="CO5" s="990"/>
      <c r="CP5" s="990"/>
      <c r="CQ5" s="991"/>
      <c r="CR5" s="989" t="s">
        <v>327</v>
      </c>
      <c r="CS5" s="990"/>
      <c r="CT5" s="990"/>
      <c r="CU5" s="990"/>
      <c r="CV5" s="991"/>
      <c r="CW5" s="989" t="s">
        <v>328</v>
      </c>
      <c r="CX5" s="990"/>
      <c r="CY5" s="990"/>
      <c r="CZ5" s="990"/>
      <c r="DA5" s="991"/>
      <c r="DB5" s="989" t="s">
        <v>329</v>
      </c>
      <c r="DC5" s="990"/>
      <c r="DD5" s="990"/>
      <c r="DE5" s="990"/>
      <c r="DF5" s="991"/>
      <c r="DG5" s="1101" t="s">
        <v>330</v>
      </c>
      <c r="DH5" s="1102"/>
      <c r="DI5" s="1102"/>
      <c r="DJ5" s="1102"/>
      <c r="DK5" s="1103"/>
      <c r="DL5" s="1101" t="s">
        <v>331</v>
      </c>
      <c r="DM5" s="1102"/>
      <c r="DN5" s="1102"/>
      <c r="DO5" s="1102"/>
      <c r="DP5" s="1103"/>
      <c r="DQ5" s="989" t="s">
        <v>332</v>
      </c>
      <c r="DR5" s="990"/>
      <c r="DS5" s="990"/>
      <c r="DT5" s="990"/>
      <c r="DU5" s="991"/>
      <c r="DV5" s="989" t="s">
        <v>323</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333</v>
      </c>
      <c r="C7" s="1045"/>
      <c r="D7" s="1045"/>
      <c r="E7" s="1045"/>
      <c r="F7" s="1045"/>
      <c r="G7" s="1045"/>
      <c r="H7" s="1045"/>
      <c r="I7" s="1045"/>
      <c r="J7" s="1045"/>
      <c r="K7" s="1045"/>
      <c r="L7" s="1045"/>
      <c r="M7" s="1045"/>
      <c r="N7" s="1045"/>
      <c r="O7" s="1045"/>
      <c r="P7" s="1046"/>
      <c r="Q7" s="1107">
        <v>942845</v>
      </c>
      <c r="R7" s="1108"/>
      <c r="S7" s="1108"/>
      <c r="T7" s="1108"/>
      <c r="U7" s="1108"/>
      <c r="V7" s="1108">
        <v>938245</v>
      </c>
      <c r="W7" s="1108"/>
      <c r="X7" s="1108"/>
      <c r="Y7" s="1108"/>
      <c r="Z7" s="1108"/>
      <c r="AA7" s="1108">
        <v>4600</v>
      </c>
      <c r="AB7" s="1108"/>
      <c r="AC7" s="1108"/>
      <c r="AD7" s="1108"/>
      <c r="AE7" s="1109"/>
      <c r="AF7" s="1110">
        <v>690</v>
      </c>
      <c r="AG7" s="1111"/>
      <c r="AH7" s="1111"/>
      <c r="AI7" s="1111"/>
      <c r="AJ7" s="1112"/>
      <c r="AK7" s="1094">
        <v>10719</v>
      </c>
      <c r="AL7" s="1095"/>
      <c r="AM7" s="1095"/>
      <c r="AN7" s="1095"/>
      <c r="AO7" s="1095"/>
      <c r="AP7" s="1095">
        <v>2138904</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t="s">
        <v>562</v>
      </c>
      <c r="BS7" s="1098" t="s">
        <v>512</v>
      </c>
      <c r="BT7" s="1099"/>
      <c r="BU7" s="1099"/>
      <c r="BV7" s="1099"/>
      <c r="BW7" s="1099"/>
      <c r="BX7" s="1099"/>
      <c r="BY7" s="1099"/>
      <c r="BZ7" s="1099"/>
      <c r="CA7" s="1099"/>
      <c r="CB7" s="1099"/>
      <c r="CC7" s="1099"/>
      <c r="CD7" s="1099"/>
      <c r="CE7" s="1099"/>
      <c r="CF7" s="1099"/>
      <c r="CG7" s="1100"/>
      <c r="CH7" s="1091">
        <v>1</v>
      </c>
      <c r="CI7" s="1092"/>
      <c r="CJ7" s="1092"/>
      <c r="CK7" s="1092"/>
      <c r="CL7" s="1093"/>
      <c r="CM7" s="1091">
        <v>14</v>
      </c>
      <c r="CN7" s="1092"/>
      <c r="CO7" s="1092"/>
      <c r="CP7" s="1092"/>
      <c r="CQ7" s="1093"/>
      <c r="CR7" s="1091">
        <v>4</v>
      </c>
      <c r="CS7" s="1092"/>
      <c r="CT7" s="1092"/>
      <c r="CU7" s="1092"/>
      <c r="CV7" s="1093"/>
      <c r="CW7" s="1091">
        <v>142</v>
      </c>
      <c r="CX7" s="1092"/>
      <c r="CY7" s="1092"/>
      <c r="CZ7" s="1092"/>
      <c r="DA7" s="1093"/>
      <c r="DB7" s="1091">
        <v>320</v>
      </c>
      <c r="DC7" s="1092"/>
      <c r="DD7" s="1092"/>
      <c r="DE7" s="1092"/>
      <c r="DF7" s="1093"/>
      <c r="DG7" s="1091" t="s">
        <v>559</v>
      </c>
      <c r="DH7" s="1092"/>
      <c r="DI7" s="1092"/>
      <c r="DJ7" s="1092"/>
      <c r="DK7" s="1093"/>
      <c r="DL7" s="1091">
        <v>7</v>
      </c>
      <c r="DM7" s="1092"/>
      <c r="DN7" s="1092"/>
      <c r="DO7" s="1092"/>
      <c r="DP7" s="1093"/>
      <c r="DQ7" s="1091">
        <v>5</v>
      </c>
      <c r="DR7" s="1092"/>
      <c r="DS7" s="1092"/>
      <c r="DT7" s="1092"/>
      <c r="DU7" s="1093"/>
      <c r="DV7" s="1118"/>
      <c r="DW7" s="1119"/>
      <c r="DX7" s="1119"/>
      <c r="DY7" s="1119"/>
      <c r="DZ7" s="1120"/>
      <c r="EA7" s="199"/>
    </row>
    <row r="8" spans="1:131" s="200" customFormat="1" ht="26.25" customHeight="1">
      <c r="A8" s="206">
        <v>2</v>
      </c>
      <c r="B8" s="1031" t="s">
        <v>334</v>
      </c>
      <c r="C8" s="1032"/>
      <c r="D8" s="1032"/>
      <c r="E8" s="1032"/>
      <c r="F8" s="1032"/>
      <c r="G8" s="1032"/>
      <c r="H8" s="1032"/>
      <c r="I8" s="1032"/>
      <c r="J8" s="1032"/>
      <c r="K8" s="1032"/>
      <c r="L8" s="1032"/>
      <c r="M8" s="1032"/>
      <c r="N8" s="1032"/>
      <c r="O8" s="1032"/>
      <c r="P8" s="1033"/>
      <c r="Q8" s="1038">
        <v>186</v>
      </c>
      <c r="R8" s="1035"/>
      <c r="S8" s="1035"/>
      <c r="T8" s="1035"/>
      <c r="U8" s="1035"/>
      <c r="V8" s="1035">
        <v>185</v>
      </c>
      <c r="W8" s="1035"/>
      <c r="X8" s="1035"/>
      <c r="Y8" s="1035"/>
      <c r="Z8" s="1035"/>
      <c r="AA8" s="1035">
        <v>1</v>
      </c>
      <c r="AB8" s="1035"/>
      <c r="AC8" s="1035"/>
      <c r="AD8" s="1035"/>
      <c r="AE8" s="1039"/>
      <c r="AF8" s="1086" t="s">
        <v>102</v>
      </c>
      <c r="AG8" s="1087"/>
      <c r="AH8" s="1087"/>
      <c r="AI8" s="1087"/>
      <c r="AJ8" s="1088"/>
      <c r="AK8" s="1089">
        <v>72</v>
      </c>
      <c r="AL8" s="1090"/>
      <c r="AM8" s="1090"/>
      <c r="AN8" s="1090"/>
      <c r="AO8" s="1090"/>
      <c r="AP8" s="1090">
        <v>1037</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c r="BS8" s="1002" t="s">
        <v>513</v>
      </c>
      <c r="BT8" s="1003"/>
      <c r="BU8" s="1003"/>
      <c r="BV8" s="1003"/>
      <c r="BW8" s="1003"/>
      <c r="BX8" s="1003"/>
      <c r="BY8" s="1003"/>
      <c r="BZ8" s="1003"/>
      <c r="CA8" s="1003"/>
      <c r="CB8" s="1003"/>
      <c r="CC8" s="1003"/>
      <c r="CD8" s="1003"/>
      <c r="CE8" s="1003"/>
      <c r="CF8" s="1003"/>
      <c r="CG8" s="1004"/>
      <c r="CH8" s="977">
        <v>4</v>
      </c>
      <c r="CI8" s="978"/>
      <c r="CJ8" s="978"/>
      <c r="CK8" s="978"/>
      <c r="CL8" s="979"/>
      <c r="CM8" s="977">
        <v>203</v>
      </c>
      <c r="CN8" s="978"/>
      <c r="CO8" s="978"/>
      <c r="CP8" s="978"/>
      <c r="CQ8" s="979"/>
      <c r="CR8" s="977">
        <v>105</v>
      </c>
      <c r="CS8" s="978"/>
      <c r="CT8" s="978"/>
      <c r="CU8" s="978"/>
      <c r="CV8" s="979"/>
      <c r="CW8" s="977">
        <v>20</v>
      </c>
      <c r="CX8" s="978"/>
      <c r="CY8" s="978"/>
      <c r="CZ8" s="978"/>
      <c r="DA8" s="979"/>
      <c r="DB8" s="977" t="s">
        <v>559</v>
      </c>
      <c r="DC8" s="978"/>
      <c r="DD8" s="978"/>
      <c r="DE8" s="978"/>
      <c r="DF8" s="979"/>
      <c r="DG8" s="977" t="s">
        <v>558</v>
      </c>
      <c r="DH8" s="978"/>
      <c r="DI8" s="978"/>
      <c r="DJ8" s="978"/>
      <c r="DK8" s="979"/>
      <c r="DL8" s="977" t="s">
        <v>559</v>
      </c>
      <c r="DM8" s="978"/>
      <c r="DN8" s="978"/>
      <c r="DO8" s="978"/>
      <c r="DP8" s="979"/>
      <c r="DQ8" s="977" t="s">
        <v>453</v>
      </c>
      <c r="DR8" s="978"/>
      <c r="DS8" s="978"/>
      <c r="DT8" s="978"/>
      <c r="DU8" s="979"/>
      <c r="DV8" s="980"/>
      <c r="DW8" s="981"/>
      <c r="DX8" s="981"/>
      <c r="DY8" s="981"/>
      <c r="DZ8" s="982"/>
      <c r="EA8" s="199"/>
    </row>
    <row r="9" spans="1:131" s="200" customFormat="1" ht="26.25" customHeight="1">
      <c r="A9" s="206">
        <v>3</v>
      </c>
      <c r="B9" s="1031" t="s">
        <v>335</v>
      </c>
      <c r="C9" s="1032"/>
      <c r="D9" s="1032"/>
      <c r="E9" s="1032"/>
      <c r="F9" s="1032"/>
      <c r="G9" s="1032"/>
      <c r="H9" s="1032"/>
      <c r="I9" s="1032"/>
      <c r="J9" s="1032"/>
      <c r="K9" s="1032"/>
      <c r="L9" s="1032"/>
      <c r="M9" s="1032"/>
      <c r="N9" s="1032"/>
      <c r="O9" s="1032"/>
      <c r="P9" s="1033"/>
      <c r="Q9" s="1038">
        <v>500</v>
      </c>
      <c r="R9" s="1035"/>
      <c r="S9" s="1035"/>
      <c r="T9" s="1035"/>
      <c r="U9" s="1035"/>
      <c r="V9" s="1035">
        <v>376</v>
      </c>
      <c r="W9" s="1035"/>
      <c r="X9" s="1035"/>
      <c r="Y9" s="1035"/>
      <c r="Z9" s="1035"/>
      <c r="AA9" s="1035">
        <v>124</v>
      </c>
      <c r="AB9" s="1035"/>
      <c r="AC9" s="1035"/>
      <c r="AD9" s="1035"/>
      <c r="AE9" s="1039"/>
      <c r="AF9" s="1086" t="s">
        <v>102</v>
      </c>
      <c r="AG9" s="1087"/>
      <c r="AH9" s="1087"/>
      <c r="AI9" s="1087"/>
      <c r="AJ9" s="1088"/>
      <c r="AK9" s="1089">
        <v>39</v>
      </c>
      <c r="AL9" s="1090"/>
      <c r="AM9" s="1090"/>
      <c r="AN9" s="1090"/>
      <c r="AO9" s="1090"/>
      <c r="AP9" s="1090">
        <v>2455</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c r="BS9" s="1002" t="s">
        <v>514</v>
      </c>
      <c r="BT9" s="1003"/>
      <c r="BU9" s="1003"/>
      <c r="BV9" s="1003"/>
      <c r="BW9" s="1003"/>
      <c r="BX9" s="1003"/>
      <c r="BY9" s="1003"/>
      <c r="BZ9" s="1003"/>
      <c r="CA9" s="1003"/>
      <c r="CB9" s="1003"/>
      <c r="CC9" s="1003"/>
      <c r="CD9" s="1003"/>
      <c r="CE9" s="1003"/>
      <c r="CF9" s="1003"/>
      <c r="CG9" s="1004"/>
      <c r="CH9" s="977">
        <v>1</v>
      </c>
      <c r="CI9" s="978"/>
      <c r="CJ9" s="978"/>
      <c r="CK9" s="978"/>
      <c r="CL9" s="979"/>
      <c r="CM9" s="977">
        <v>8</v>
      </c>
      <c r="CN9" s="978"/>
      <c r="CO9" s="978"/>
      <c r="CP9" s="978"/>
      <c r="CQ9" s="979"/>
      <c r="CR9" s="977">
        <v>15</v>
      </c>
      <c r="CS9" s="978"/>
      <c r="CT9" s="978"/>
      <c r="CU9" s="978"/>
      <c r="CV9" s="979"/>
      <c r="CW9" s="977">
        <v>6</v>
      </c>
      <c r="CX9" s="978"/>
      <c r="CY9" s="978"/>
      <c r="CZ9" s="978"/>
      <c r="DA9" s="979"/>
      <c r="DB9" s="977" t="s">
        <v>559</v>
      </c>
      <c r="DC9" s="978"/>
      <c r="DD9" s="978"/>
      <c r="DE9" s="978"/>
      <c r="DF9" s="979"/>
      <c r="DG9" s="977" t="s">
        <v>559</v>
      </c>
      <c r="DH9" s="978"/>
      <c r="DI9" s="978"/>
      <c r="DJ9" s="978"/>
      <c r="DK9" s="979"/>
      <c r="DL9" s="977" t="s">
        <v>558</v>
      </c>
      <c r="DM9" s="978"/>
      <c r="DN9" s="978"/>
      <c r="DO9" s="978"/>
      <c r="DP9" s="979"/>
      <c r="DQ9" s="977" t="s">
        <v>453</v>
      </c>
      <c r="DR9" s="978"/>
      <c r="DS9" s="978"/>
      <c r="DT9" s="978"/>
      <c r="DU9" s="979"/>
      <c r="DV9" s="980"/>
      <c r="DW9" s="981"/>
      <c r="DX9" s="981"/>
      <c r="DY9" s="981"/>
      <c r="DZ9" s="982"/>
      <c r="EA9" s="199"/>
    </row>
    <row r="10" spans="1:131" s="200" customFormat="1" ht="26.25" customHeight="1">
      <c r="A10" s="206">
        <v>4</v>
      </c>
      <c r="B10" s="1031" t="s">
        <v>336</v>
      </c>
      <c r="C10" s="1032"/>
      <c r="D10" s="1032"/>
      <c r="E10" s="1032"/>
      <c r="F10" s="1032"/>
      <c r="G10" s="1032"/>
      <c r="H10" s="1032"/>
      <c r="I10" s="1032"/>
      <c r="J10" s="1032"/>
      <c r="K10" s="1032"/>
      <c r="L10" s="1032"/>
      <c r="M10" s="1032"/>
      <c r="N10" s="1032"/>
      <c r="O10" s="1032"/>
      <c r="P10" s="1033"/>
      <c r="Q10" s="1038">
        <v>437</v>
      </c>
      <c r="R10" s="1035"/>
      <c r="S10" s="1035"/>
      <c r="T10" s="1035"/>
      <c r="U10" s="1035"/>
      <c r="V10" s="1035">
        <v>34</v>
      </c>
      <c r="W10" s="1035"/>
      <c r="X10" s="1035"/>
      <c r="Y10" s="1035"/>
      <c r="Z10" s="1035"/>
      <c r="AA10" s="1035">
        <v>403</v>
      </c>
      <c r="AB10" s="1035"/>
      <c r="AC10" s="1035"/>
      <c r="AD10" s="1035"/>
      <c r="AE10" s="1039"/>
      <c r="AF10" s="1086" t="s">
        <v>102</v>
      </c>
      <c r="AG10" s="1087"/>
      <c r="AH10" s="1087"/>
      <c r="AI10" s="1087"/>
      <c r="AJ10" s="1088"/>
      <c r="AK10" s="1089">
        <v>0</v>
      </c>
      <c r="AL10" s="1090"/>
      <c r="AM10" s="1090"/>
      <c r="AN10" s="1090"/>
      <c r="AO10" s="1090"/>
      <c r="AP10" s="1090">
        <v>61</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515</v>
      </c>
      <c r="BT10" s="1003"/>
      <c r="BU10" s="1003"/>
      <c r="BV10" s="1003"/>
      <c r="BW10" s="1003"/>
      <c r="BX10" s="1003"/>
      <c r="BY10" s="1003"/>
      <c r="BZ10" s="1003"/>
      <c r="CA10" s="1003"/>
      <c r="CB10" s="1003"/>
      <c r="CC10" s="1003"/>
      <c r="CD10" s="1003"/>
      <c r="CE10" s="1003"/>
      <c r="CF10" s="1003"/>
      <c r="CG10" s="1004"/>
      <c r="CH10" s="977">
        <v>-10</v>
      </c>
      <c r="CI10" s="978"/>
      <c r="CJ10" s="978"/>
      <c r="CK10" s="978"/>
      <c r="CL10" s="979"/>
      <c r="CM10" s="977">
        <v>-10</v>
      </c>
      <c r="CN10" s="978"/>
      <c r="CO10" s="978"/>
      <c r="CP10" s="978"/>
      <c r="CQ10" s="979"/>
      <c r="CR10" s="977">
        <v>30</v>
      </c>
      <c r="CS10" s="978"/>
      <c r="CT10" s="978"/>
      <c r="CU10" s="978"/>
      <c r="CV10" s="979"/>
      <c r="CW10" s="977" t="s">
        <v>558</v>
      </c>
      <c r="CX10" s="978"/>
      <c r="CY10" s="978"/>
      <c r="CZ10" s="978"/>
      <c r="DA10" s="979"/>
      <c r="DB10" s="977" t="s">
        <v>558</v>
      </c>
      <c r="DC10" s="978"/>
      <c r="DD10" s="978"/>
      <c r="DE10" s="978"/>
      <c r="DF10" s="979"/>
      <c r="DG10" s="977" t="s">
        <v>559</v>
      </c>
      <c r="DH10" s="978"/>
      <c r="DI10" s="978"/>
      <c r="DJ10" s="978"/>
      <c r="DK10" s="979"/>
      <c r="DL10" s="977" t="s">
        <v>558</v>
      </c>
      <c r="DM10" s="978"/>
      <c r="DN10" s="978"/>
      <c r="DO10" s="978"/>
      <c r="DP10" s="979"/>
      <c r="DQ10" s="977" t="s">
        <v>453</v>
      </c>
      <c r="DR10" s="978"/>
      <c r="DS10" s="978"/>
      <c r="DT10" s="978"/>
      <c r="DU10" s="979"/>
      <c r="DV10" s="980"/>
      <c r="DW10" s="981"/>
      <c r="DX10" s="981"/>
      <c r="DY10" s="981"/>
      <c r="DZ10" s="982"/>
      <c r="EA10" s="199"/>
    </row>
    <row r="11" spans="1:131" s="200" customFormat="1" ht="26.25" customHeight="1">
      <c r="A11" s="206">
        <v>5</v>
      </c>
      <c r="B11" s="1031" t="s">
        <v>337</v>
      </c>
      <c r="C11" s="1032"/>
      <c r="D11" s="1032"/>
      <c r="E11" s="1032"/>
      <c r="F11" s="1032"/>
      <c r="G11" s="1032"/>
      <c r="H11" s="1032"/>
      <c r="I11" s="1032"/>
      <c r="J11" s="1032"/>
      <c r="K11" s="1032"/>
      <c r="L11" s="1032"/>
      <c r="M11" s="1032"/>
      <c r="N11" s="1032"/>
      <c r="O11" s="1032"/>
      <c r="P11" s="1033"/>
      <c r="Q11" s="1038">
        <v>863</v>
      </c>
      <c r="R11" s="1035"/>
      <c r="S11" s="1035"/>
      <c r="T11" s="1035"/>
      <c r="U11" s="1035"/>
      <c r="V11" s="1035">
        <v>836</v>
      </c>
      <c r="W11" s="1035"/>
      <c r="X11" s="1035"/>
      <c r="Y11" s="1035"/>
      <c r="Z11" s="1035"/>
      <c r="AA11" s="1035">
        <v>27</v>
      </c>
      <c r="AB11" s="1035"/>
      <c r="AC11" s="1035"/>
      <c r="AD11" s="1035"/>
      <c r="AE11" s="1039"/>
      <c r="AF11" s="1086" t="s">
        <v>102</v>
      </c>
      <c r="AG11" s="1087"/>
      <c r="AH11" s="1087"/>
      <c r="AI11" s="1087"/>
      <c r="AJ11" s="1088"/>
      <c r="AK11" s="1089">
        <v>177</v>
      </c>
      <c r="AL11" s="1090"/>
      <c r="AM11" s="1090"/>
      <c r="AN11" s="1090"/>
      <c r="AO11" s="1090"/>
      <c r="AP11" s="1090">
        <v>6992</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516</v>
      </c>
      <c r="BT11" s="1003"/>
      <c r="BU11" s="1003"/>
      <c r="BV11" s="1003"/>
      <c r="BW11" s="1003"/>
      <c r="BX11" s="1003"/>
      <c r="BY11" s="1003"/>
      <c r="BZ11" s="1003"/>
      <c r="CA11" s="1003"/>
      <c r="CB11" s="1003"/>
      <c r="CC11" s="1003"/>
      <c r="CD11" s="1003"/>
      <c r="CE11" s="1003"/>
      <c r="CF11" s="1003"/>
      <c r="CG11" s="1004"/>
      <c r="CH11" s="977">
        <v>39</v>
      </c>
      <c r="CI11" s="978"/>
      <c r="CJ11" s="978"/>
      <c r="CK11" s="978"/>
      <c r="CL11" s="979"/>
      <c r="CM11" s="977">
        <v>101</v>
      </c>
      <c r="CN11" s="978"/>
      <c r="CO11" s="978"/>
      <c r="CP11" s="978"/>
      <c r="CQ11" s="979"/>
      <c r="CR11" s="977">
        <v>10</v>
      </c>
      <c r="CS11" s="978"/>
      <c r="CT11" s="978"/>
      <c r="CU11" s="978"/>
      <c r="CV11" s="979"/>
      <c r="CW11" s="977">
        <v>27</v>
      </c>
      <c r="CX11" s="978"/>
      <c r="CY11" s="978"/>
      <c r="CZ11" s="978"/>
      <c r="DA11" s="979"/>
      <c r="DB11" s="977" t="s">
        <v>558</v>
      </c>
      <c r="DC11" s="978"/>
      <c r="DD11" s="978"/>
      <c r="DE11" s="978"/>
      <c r="DF11" s="979"/>
      <c r="DG11" s="977" t="s">
        <v>559</v>
      </c>
      <c r="DH11" s="978"/>
      <c r="DI11" s="978"/>
      <c r="DJ11" s="978"/>
      <c r="DK11" s="979"/>
      <c r="DL11" s="977" t="s">
        <v>559</v>
      </c>
      <c r="DM11" s="978"/>
      <c r="DN11" s="978"/>
      <c r="DO11" s="978"/>
      <c r="DP11" s="979"/>
      <c r="DQ11" s="977" t="s">
        <v>453</v>
      </c>
      <c r="DR11" s="978"/>
      <c r="DS11" s="978"/>
      <c r="DT11" s="978"/>
      <c r="DU11" s="979"/>
      <c r="DV11" s="980"/>
      <c r="DW11" s="981"/>
      <c r="DX11" s="981"/>
      <c r="DY11" s="981"/>
      <c r="DZ11" s="982"/>
      <c r="EA11" s="199"/>
    </row>
    <row r="12" spans="1:131" s="200" customFormat="1" ht="26.25" customHeight="1">
      <c r="A12" s="206">
        <v>6</v>
      </c>
      <c r="B12" s="1031" t="s">
        <v>338</v>
      </c>
      <c r="C12" s="1032"/>
      <c r="D12" s="1032"/>
      <c r="E12" s="1032"/>
      <c r="F12" s="1032"/>
      <c r="G12" s="1032"/>
      <c r="H12" s="1032"/>
      <c r="I12" s="1032"/>
      <c r="J12" s="1032"/>
      <c r="K12" s="1032"/>
      <c r="L12" s="1032"/>
      <c r="M12" s="1032"/>
      <c r="N12" s="1032"/>
      <c r="O12" s="1032"/>
      <c r="P12" s="1033"/>
      <c r="Q12" s="1038">
        <v>698</v>
      </c>
      <c r="R12" s="1035"/>
      <c r="S12" s="1035"/>
      <c r="T12" s="1035"/>
      <c r="U12" s="1035"/>
      <c r="V12" s="1035">
        <v>698</v>
      </c>
      <c r="W12" s="1035"/>
      <c r="X12" s="1035"/>
      <c r="Y12" s="1035"/>
      <c r="Z12" s="1035"/>
      <c r="AA12" s="1035">
        <v>0</v>
      </c>
      <c r="AB12" s="1035"/>
      <c r="AC12" s="1035"/>
      <c r="AD12" s="1035"/>
      <c r="AE12" s="1039"/>
      <c r="AF12" s="1086" t="s">
        <v>102</v>
      </c>
      <c r="AG12" s="1087"/>
      <c r="AH12" s="1087"/>
      <c r="AI12" s="1087"/>
      <c r="AJ12" s="1088"/>
      <c r="AK12" s="1089">
        <v>698</v>
      </c>
      <c r="AL12" s="1090"/>
      <c r="AM12" s="1090"/>
      <c r="AN12" s="1090"/>
      <c r="AO12" s="1090"/>
      <c r="AP12" s="1090">
        <v>11313</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517</v>
      </c>
      <c r="BT12" s="1003"/>
      <c r="BU12" s="1003"/>
      <c r="BV12" s="1003"/>
      <c r="BW12" s="1003"/>
      <c r="BX12" s="1003"/>
      <c r="BY12" s="1003"/>
      <c r="BZ12" s="1003"/>
      <c r="CA12" s="1003"/>
      <c r="CB12" s="1003"/>
      <c r="CC12" s="1003"/>
      <c r="CD12" s="1003"/>
      <c r="CE12" s="1003"/>
      <c r="CF12" s="1003"/>
      <c r="CG12" s="1004"/>
      <c r="CH12" s="977">
        <v>-8</v>
      </c>
      <c r="CI12" s="978"/>
      <c r="CJ12" s="978"/>
      <c r="CK12" s="978"/>
      <c r="CL12" s="979"/>
      <c r="CM12" s="977">
        <v>715</v>
      </c>
      <c r="CN12" s="978"/>
      <c r="CO12" s="978"/>
      <c r="CP12" s="978"/>
      <c r="CQ12" s="979"/>
      <c r="CR12" s="977">
        <v>125</v>
      </c>
      <c r="CS12" s="978"/>
      <c r="CT12" s="978"/>
      <c r="CU12" s="978"/>
      <c r="CV12" s="979"/>
      <c r="CW12" s="977">
        <v>65</v>
      </c>
      <c r="CX12" s="978"/>
      <c r="CY12" s="978"/>
      <c r="CZ12" s="978"/>
      <c r="DA12" s="979"/>
      <c r="DB12" s="977" t="s">
        <v>559</v>
      </c>
      <c r="DC12" s="978"/>
      <c r="DD12" s="978"/>
      <c r="DE12" s="978"/>
      <c r="DF12" s="979"/>
      <c r="DG12" s="977" t="s">
        <v>561</v>
      </c>
      <c r="DH12" s="978"/>
      <c r="DI12" s="978"/>
      <c r="DJ12" s="978"/>
      <c r="DK12" s="979"/>
      <c r="DL12" s="977" t="s">
        <v>559</v>
      </c>
      <c r="DM12" s="978"/>
      <c r="DN12" s="978"/>
      <c r="DO12" s="978"/>
      <c r="DP12" s="979"/>
      <c r="DQ12" s="977" t="s">
        <v>453</v>
      </c>
      <c r="DR12" s="978"/>
      <c r="DS12" s="978"/>
      <c r="DT12" s="978"/>
      <c r="DU12" s="979"/>
      <c r="DV12" s="980"/>
      <c r="DW12" s="981"/>
      <c r="DX12" s="981"/>
      <c r="DY12" s="981"/>
      <c r="DZ12" s="982"/>
      <c r="EA12" s="199"/>
    </row>
    <row r="13" spans="1:131" s="200" customFormat="1" ht="26.25" customHeight="1">
      <c r="A13" s="206">
        <v>7</v>
      </c>
      <c r="B13" s="1031" t="s">
        <v>339</v>
      </c>
      <c r="C13" s="1032"/>
      <c r="D13" s="1032"/>
      <c r="E13" s="1032"/>
      <c r="F13" s="1032"/>
      <c r="G13" s="1032"/>
      <c r="H13" s="1032"/>
      <c r="I13" s="1032"/>
      <c r="J13" s="1032"/>
      <c r="K13" s="1032"/>
      <c r="L13" s="1032"/>
      <c r="M13" s="1032"/>
      <c r="N13" s="1032"/>
      <c r="O13" s="1032"/>
      <c r="P13" s="1033"/>
      <c r="Q13" s="1038">
        <v>240740</v>
      </c>
      <c r="R13" s="1035"/>
      <c r="S13" s="1035"/>
      <c r="T13" s="1035"/>
      <c r="U13" s="1035"/>
      <c r="V13" s="1035">
        <v>240740</v>
      </c>
      <c r="W13" s="1035"/>
      <c r="X13" s="1035"/>
      <c r="Y13" s="1035"/>
      <c r="Z13" s="1035"/>
      <c r="AA13" s="1035" t="s">
        <v>564</v>
      </c>
      <c r="AB13" s="1035"/>
      <c r="AC13" s="1035"/>
      <c r="AD13" s="1035"/>
      <c r="AE13" s="1039"/>
      <c r="AF13" s="1086" t="s">
        <v>102</v>
      </c>
      <c r="AG13" s="1087"/>
      <c r="AH13" s="1087"/>
      <c r="AI13" s="1087"/>
      <c r="AJ13" s="1088"/>
      <c r="AK13" s="1089">
        <v>128524</v>
      </c>
      <c r="AL13" s="1090"/>
      <c r="AM13" s="1090"/>
      <c r="AN13" s="1090"/>
      <c r="AO13" s="1090"/>
      <c r="AP13" s="1090">
        <v>14512</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518</v>
      </c>
      <c r="BT13" s="1003"/>
      <c r="BU13" s="1003"/>
      <c r="BV13" s="1003"/>
      <c r="BW13" s="1003"/>
      <c r="BX13" s="1003"/>
      <c r="BY13" s="1003"/>
      <c r="BZ13" s="1003"/>
      <c r="CA13" s="1003"/>
      <c r="CB13" s="1003"/>
      <c r="CC13" s="1003"/>
      <c r="CD13" s="1003"/>
      <c r="CE13" s="1003"/>
      <c r="CF13" s="1003"/>
      <c r="CG13" s="1004"/>
      <c r="CH13" s="977">
        <v>0</v>
      </c>
      <c r="CI13" s="978"/>
      <c r="CJ13" s="978"/>
      <c r="CK13" s="978"/>
      <c r="CL13" s="979"/>
      <c r="CM13" s="977">
        <v>44</v>
      </c>
      <c r="CN13" s="978"/>
      <c r="CO13" s="978"/>
      <c r="CP13" s="978"/>
      <c r="CQ13" s="979"/>
      <c r="CR13" s="977">
        <v>10</v>
      </c>
      <c r="CS13" s="978"/>
      <c r="CT13" s="978"/>
      <c r="CU13" s="978"/>
      <c r="CV13" s="979"/>
      <c r="CW13" s="977">
        <v>42</v>
      </c>
      <c r="CX13" s="978"/>
      <c r="CY13" s="978"/>
      <c r="CZ13" s="978"/>
      <c r="DA13" s="979"/>
      <c r="DB13" s="977" t="s">
        <v>561</v>
      </c>
      <c r="DC13" s="978"/>
      <c r="DD13" s="978"/>
      <c r="DE13" s="978"/>
      <c r="DF13" s="979"/>
      <c r="DG13" s="977" t="s">
        <v>559</v>
      </c>
      <c r="DH13" s="978"/>
      <c r="DI13" s="978"/>
      <c r="DJ13" s="978"/>
      <c r="DK13" s="979"/>
      <c r="DL13" s="977" t="s">
        <v>561</v>
      </c>
      <c r="DM13" s="978"/>
      <c r="DN13" s="978"/>
      <c r="DO13" s="978"/>
      <c r="DP13" s="979"/>
      <c r="DQ13" s="977" t="s">
        <v>453</v>
      </c>
      <c r="DR13" s="978"/>
      <c r="DS13" s="978"/>
      <c r="DT13" s="978"/>
      <c r="DU13" s="979"/>
      <c r="DV13" s="980"/>
      <c r="DW13" s="981"/>
      <c r="DX13" s="981"/>
      <c r="DY13" s="981"/>
      <c r="DZ13" s="982"/>
      <c r="EA13" s="199"/>
    </row>
    <row r="14" spans="1:131" s="200" customFormat="1" ht="26.25" customHeight="1">
      <c r="A14" s="206">
        <v>8</v>
      </c>
      <c r="B14" s="1031"/>
      <c r="C14" s="1032"/>
      <c r="D14" s="1032"/>
      <c r="E14" s="1032"/>
      <c r="F14" s="1032"/>
      <c r="G14" s="1032"/>
      <c r="H14" s="1032"/>
      <c r="I14" s="1032"/>
      <c r="J14" s="1032"/>
      <c r="K14" s="1032"/>
      <c r="L14" s="1032"/>
      <c r="M14" s="1032"/>
      <c r="N14" s="1032"/>
      <c r="O14" s="1032"/>
      <c r="P14" s="1033"/>
      <c r="Q14" s="1038"/>
      <c r="R14" s="1035"/>
      <c r="S14" s="1035"/>
      <c r="T14" s="1035"/>
      <c r="U14" s="1035"/>
      <c r="V14" s="1035"/>
      <c r="W14" s="1035"/>
      <c r="X14" s="1035"/>
      <c r="Y14" s="1035"/>
      <c r="Z14" s="1035"/>
      <c r="AA14" s="1035"/>
      <c r="AB14" s="1035"/>
      <c r="AC14" s="1035"/>
      <c r="AD14" s="1035"/>
      <c r="AE14" s="1039"/>
      <c r="AF14" s="1086"/>
      <c r="AG14" s="1087"/>
      <c r="AH14" s="1087"/>
      <c r="AI14" s="1087"/>
      <c r="AJ14" s="1088"/>
      <c r="AK14" s="1089"/>
      <c r="AL14" s="1090"/>
      <c r="AM14" s="1090"/>
      <c r="AN14" s="1090"/>
      <c r="AO14" s="1090"/>
      <c r="AP14" s="1090"/>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519</v>
      </c>
      <c r="BT14" s="1003"/>
      <c r="BU14" s="1003"/>
      <c r="BV14" s="1003"/>
      <c r="BW14" s="1003"/>
      <c r="BX14" s="1003"/>
      <c r="BY14" s="1003"/>
      <c r="BZ14" s="1003"/>
      <c r="CA14" s="1003"/>
      <c r="CB14" s="1003"/>
      <c r="CC14" s="1003"/>
      <c r="CD14" s="1003"/>
      <c r="CE14" s="1003"/>
      <c r="CF14" s="1003"/>
      <c r="CG14" s="1004"/>
      <c r="CH14" s="977">
        <v>5</v>
      </c>
      <c r="CI14" s="978"/>
      <c r="CJ14" s="978"/>
      <c r="CK14" s="978"/>
      <c r="CL14" s="979"/>
      <c r="CM14" s="977">
        <v>1776</v>
      </c>
      <c r="CN14" s="978"/>
      <c r="CO14" s="978"/>
      <c r="CP14" s="978"/>
      <c r="CQ14" s="979"/>
      <c r="CR14" s="977">
        <v>295</v>
      </c>
      <c r="CS14" s="978"/>
      <c r="CT14" s="978"/>
      <c r="CU14" s="978"/>
      <c r="CV14" s="979"/>
      <c r="CW14" s="977">
        <v>53</v>
      </c>
      <c r="CX14" s="978"/>
      <c r="CY14" s="978"/>
      <c r="CZ14" s="978"/>
      <c r="DA14" s="979"/>
      <c r="DB14" s="977" t="s">
        <v>559</v>
      </c>
      <c r="DC14" s="978"/>
      <c r="DD14" s="978"/>
      <c r="DE14" s="978"/>
      <c r="DF14" s="979"/>
      <c r="DG14" s="977" t="s">
        <v>559</v>
      </c>
      <c r="DH14" s="978"/>
      <c r="DI14" s="978"/>
      <c r="DJ14" s="978"/>
      <c r="DK14" s="979"/>
      <c r="DL14" s="977" t="s">
        <v>559</v>
      </c>
      <c r="DM14" s="978"/>
      <c r="DN14" s="978"/>
      <c r="DO14" s="978"/>
      <c r="DP14" s="979"/>
      <c r="DQ14" s="977" t="s">
        <v>453</v>
      </c>
      <c r="DR14" s="978"/>
      <c r="DS14" s="978"/>
      <c r="DT14" s="978"/>
      <c r="DU14" s="979"/>
      <c r="DV14" s="980"/>
      <c r="DW14" s="981"/>
      <c r="DX14" s="981"/>
      <c r="DY14" s="981"/>
      <c r="DZ14" s="982"/>
      <c r="EA14" s="199"/>
    </row>
    <row r="15" spans="1:131" s="200" customFormat="1" ht="26.25" customHeight="1">
      <c r="A15" s="206">
        <v>9</v>
      </c>
      <c r="B15" s="1031"/>
      <c r="C15" s="1032"/>
      <c r="D15" s="1032"/>
      <c r="E15" s="1032"/>
      <c r="F15" s="1032"/>
      <c r="G15" s="1032"/>
      <c r="H15" s="1032"/>
      <c r="I15" s="1032"/>
      <c r="J15" s="1032"/>
      <c r="K15" s="1032"/>
      <c r="L15" s="1032"/>
      <c r="M15" s="1032"/>
      <c r="N15" s="1032"/>
      <c r="O15" s="1032"/>
      <c r="P15" s="1033"/>
      <c r="Q15" s="1038"/>
      <c r="R15" s="1035"/>
      <c r="S15" s="1035"/>
      <c r="T15" s="1035"/>
      <c r="U15" s="1035"/>
      <c r="V15" s="1035"/>
      <c r="W15" s="1035"/>
      <c r="X15" s="1035"/>
      <c r="Y15" s="1035"/>
      <c r="Z15" s="1035"/>
      <c r="AA15" s="1035"/>
      <c r="AB15" s="1035"/>
      <c r="AC15" s="1035"/>
      <c r="AD15" s="1035"/>
      <c r="AE15" s="1039"/>
      <c r="AF15" s="1086"/>
      <c r="AG15" s="1087"/>
      <c r="AH15" s="1087"/>
      <c r="AI15" s="1087"/>
      <c r="AJ15" s="1088"/>
      <c r="AK15" s="1089"/>
      <c r="AL15" s="1090"/>
      <c r="AM15" s="1090"/>
      <c r="AN15" s="1090"/>
      <c r="AO15" s="1090"/>
      <c r="AP15" s="1090"/>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520</v>
      </c>
      <c r="BT15" s="1003"/>
      <c r="BU15" s="1003"/>
      <c r="BV15" s="1003"/>
      <c r="BW15" s="1003"/>
      <c r="BX15" s="1003"/>
      <c r="BY15" s="1003"/>
      <c r="BZ15" s="1003"/>
      <c r="CA15" s="1003"/>
      <c r="CB15" s="1003"/>
      <c r="CC15" s="1003"/>
      <c r="CD15" s="1003"/>
      <c r="CE15" s="1003"/>
      <c r="CF15" s="1003"/>
      <c r="CG15" s="1004"/>
      <c r="CH15" s="977">
        <v>-22</v>
      </c>
      <c r="CI15" s="978"/>
      <c r="CJ15" s="978"/>
      <c r="CK15" s="978"/>
      <c r="CL15" s="979"/>
      <c r="CM15" s="977">
        <v>169</v>
      </c>
      <c r="CN15" s="978"/>
      <c r="CO15" s="978"/>
      <c r="CP15" s="978"/>
      <c r="CQ15" s="979"/>
      <c r="CR15" s="977">
        <v>0</v>
      </c>
      <c r="CS15" s="978"/>
      <c r="CT15" s="978"/>
      <c r="CU15" s="978"/>
      <c r="CV15" s="979"/>
      <c r="CW15" s="977">
        <v>27</v>
      </c>
      <c r="CX15" s="978"/>
      <c r="CY15" s="978"/>
      <c r="CZ15" s="978"/>
      <c r="DA15" s="979"/>
      <c r="DB15" s="977">
        <v>4</v>
      </c>
      <c r="DC15" s="978"/>
      <c r="DD15" s="978"/>
      <c r="DE15" s="978"/>
      <c r="DF15" s="979"/>
      <c r="DG15" s="977" t="s">
        <v>559</v>
      </c>
      <c r="DH15" s="978"/>
      <c r="DI15" s="978"/>
      <c r="DJ15" s="978"/>
      <c r="DK15" s="979"/>
      <c r="DL15" s="977" t="s">
        <v>559</v>
      </c>
      <c r="DM15" s="978"/>
      <c r="DN15" s="978"/>
      <c r="DO15" s="978"/>
      <c r="DP15" s="979"/>
      <c r="DQ15" s="977" t="s">
        <v>453</v>
      </c>
      <c r="DR15" s="978"/>
      <c r="DS15" s="978"/>
      <c r="DT15" s="978"/>
      <c r="DU15" s="979"/>
      <c r="DV15" s="980"/>
      <c r="DW15" s="981"/>
      <c r="DX15" s="981"/>
      <c r="DY15" s="981"/>
      <c r="DZ15" s="982"/>
      <c r="EA15" s="199"/>
    </row>
    <row r="16" spans="1:131" s="200" customFormat="1" ht="26.25" customHeight="1">
      <c r="A16" s="206">
        <v>10</v>
      </c>
      <c r="B16" s="1031"/>
      <c r="C16" s="1032"/>
      <c r="D16" s="1032"/>
      <c r="E16" s="1032"/>
      <c r="F16" s="1032"/>
      <c r="G16" s="1032"/>
      <c r="H16" s="1032"/>
      <c r="I16" s="1032"/>
      <c r="J16" s="1032"/>
      <c r="K16" s="1032"/>
      <c r="L16" s="1032"/>
      <c r="M16" s="1032"/>
      <c r="N16" s="1032"/>
      <c r="O16" s="1032"/>
      <c r="P16" s="1033"/>
      <c r="Q16" s="1038"/>
      <c r="R16" s="1035"/>
      <c r="S16" s="1035"/>
      <c r="T16" s="1035"/>
      <c r="U16" s="1035"/>
      <c r="V16" s="1035"/>
      <c r="W16" s="1035"/>
      <c r="X16" s="1035"/>
      <c r="Y16" s="1035"/>
      <c r="Z16" s="1035"/>
      <c r="AA16" s="1035"/>
      <c r="AB16" s="1035"/>
      <c r="AC16" s="1035"/>
      <c r="AD16" s="1035"/>
      <c r="AE16" s="1039"/>
      <c r="AF16" s="1086"/>
      <c r="AG16" s="1087"/>
      <c r="AH16" s="1087"/>
      <c r="AI16" s="1087"/>
      <c r="AJ16" s="1088"/>
      <c r="AK16" s="1089"/>
      <c r="AL16" s="1090"/>
      <c r="AM16" s="1090"/>
      <c r="AN16" s="1090"/>
      <c r="AO16" s="1090"/>
      <c r="AP16" s="1090"/>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t="s">
        <v>562</v>
      </c>
      <c r="BS16" s="1002" t="s">
        <v>521</v>
      </c>
      <c r="BT16" s="1003"/>
      <c r="BU16" s="1003"/>
      <c r="BV16" s="1003"/>
      <c r="BW16" s="1003"/>
      <c r="BX16" s="1003"/>
      <c r="BY16" s="1003"/>
      <c r="BZ16" s="1003"/>
      <c r="CA16" s="1003"/>
      <c r="CB16" s="1003"/>
      <c r="CC16" s="1003"/>
      <c r="CD16" s="1003"/>
      <c r="CE16" s="1003"/>
      <c r="CF16" s="1003"/>
      <c r="CG16" s="1004"/>
      <c r="CH16" s="977">
        <v>27</v>
      </c>
      <c r="CI16" s="978"/>
      <c r="CJ16" s="978"/>
      <c r="CK16" s="978"/>
      <c r="CL16" s="979"/>
      <c r="CM16" s="977">
        <v>3117</v>
      </c>
      <c r="CN16" s="978"/>
      <c r="CO16" s="978"/>
      <c r="CP16" s="978"/>
      <c r="CQ16" s="979"/>
      <c r="CR16" s="977">
        <v>65</v>
      </c>
      <c r="CS16" s="978"/>
      <c r="CT16" s="978"/>
      <c r="CU16" s="978"/>
      <c r="CV16" s="979"/>
      <c r="CW16" s="977">
        <v>1872</v>
      </c>
      <c r="CX16" s="978"/>
      <c r="CY16" s="978"/>
      <c r="CZ16" s="978"/>
      <c r="DA16" s="979"/>
      <c r="DB16" s="977">
        <v>7448</v>
      </c>
      <c r="DC16" s="978"/>
      <c r="DD16" s="978"/>
      <c r="DE16" s="978"/>
      <c r="DF16" s="979"/>
      <c r="DG16" s="977" t="s">
        <v>561</v>
      </c>
      <c r="DH16" s="978"/>
      <c r="DI16" s="978"/>
      <c r="DJ16" s="978"/>
      <c r="DK16" s="979"/>
      <c r="DL16" s="977" t="s">
        <v>559</v>
      </c>
      <c r="DM16" s="978"/>
      <c r="DN16" s="978"/>
      <c r="DO16" s="978"/>
      <c r="DP16" s="979"/>
      <c r="DQ16" s="977">
        <v>63</v>
      </c>
      <c r="DR16" s="978"/>
      <c r="DS16" s="978"/>
      <c r="DT16" s="978"/>
      <c r="DU16" s="979"/>
      <c r="DV16" s="980"/>
      <c r="DW16" s="981"/>
      <c r="DX16" s="981"/>
      <c r="DY16" s="981"/>
      <c r="DZ16" s="982"/>
      <c r="EA16" s="199"/>
    </row>
    <row r="17" spans="1:131" s="200" customFormat="1" ht="26.25" customHeight="1">
      <c r="A17" s="206">
        <v>11</v>
      </c>
      <c r="B17" s="1031"/>
      <c r="C17" s="1032"/>
      <c r="D17" s="1032"/>
      <c r="E17" s="1032"/>
      <c r="F17" s="1032"/>
      <c r="G17" s="1032"/>
      <c r="H17" s="1032"/>
      <c r="I17" s="1032"/>
      <c r="J17" s="1032"/>
      <c r="K17" s="1032"/>
      <c r="L17" s="1032"/>
      <c r="M17" s="1032"/>
      <c r="N17" s="1032"/>
      <c r="O17" s="1032"/>
      <c r="P17" s="1033"/>
      <c r="Q17" s="1038"/>
      <c r="R17" s="1035"/>
      <c r="S17" s="1035"/>
      <c r="T17" s="1035"/>
      <c r="U17" s="1035"/>
      <c r="V17" s="1035"/>
      <c r="W17" s="1035"/>
      <c r="X17" s="1035"/>
      <c r="Y17" s="1035"/>
      <c r="Z17" s="1035"/>
      <c r="AA17" s="1035"/>
      <c r="AB17" s="1035"/>
      <c r="AC17" s="1035"/>
      <c r="AD17" s="1035"/>
      <c r="AE17" s="1039"/>
      <c r="AF17" s="1086"/>
      <c r="AG17" s="1087"/>
      <c r="AH17" s="1087"/>
      <c r="AI17" s="1087"/>
      <c r="AJ17" s="1088"/>
      <c r="AK17" s="1089"/>
      <c r="AL17" s="1090"/>
      <c r="AM17" s="1090"/>
      <c r="AN17" s="1090"/>
      <c r="AO17" s="1090"/>
      <c r="AP17" s="1090"/>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522</v>
      </c>
      <c r="BT17" s="1003"/>
      <c r="BU17" s="1003"/>
      <c r="BV17" s="1003"/>
      <c r="BW17" s="1003"/>
      <c r="BX17" s="1003"/>
      <c r="BY17" s="1003"/>
      <c r="BZ17" s="1003"/>
      <c r="CA17" s="1003"/>
      <c r="CB17" s="1003"/>
      <c r="CC17" s="1003"/>
      <c r="CD17" s="1003"/>
      <c r="CE17" s="1003"/>
      <c r="CF17" s="1003"/>
      <c r="CG17" s="1004"/>
      <c r="CH17" s="977">
        <v>20</v>
      </c>
      <c r="CI17" s="978"/>
      <c r="CJ17" s="978"/>
      <c r="CK17" s="978"/>
      <c r="CL17" s="979"/>
      <c r="CM17" s="977">
        <v>431</v>
      </c>
      <c r="CN17" s="978"/>
      <c r="CO17" s="978"/>
      <c r="CP17" s="978"/>
      <c r="CQ17" s="979"/>
      <c r="CR17" s="977">
        <v>2</v>
      </c>
      <c r="CS17" s="978"/>
      <c r="CT17" s="978"/>
      <c r="CU17" s="978"/>
      <c r="CV17" s="979"/>
      <c r="CW17" s="977" t="s">
        <v>559</v>
      </c>
      <c r="CX17" s="978"/>
      <c r="CY17" s="978"/>
      <c r="CZ17" s="978"/>
      <c r="DA17" s="979"/>
      <c r="DB17" s="977" t="s">
        <v>559</v>
      </c>
      <c r="DC17" s="978"/>
      <c r="DD17" s="978"/>
      <c r="DE17" s="978"/>
      <c r="DF17" s="979"/>
      <c r="DG17" s="977" t="s">
        <v>559</v>
      </c>
      <c r="DH17" s="978"/>
      <c r="DI17" s="978"/>
      <c r="DJ17" s="978"/>
      <c r="DK17" s="979"/>
      <c r="DL17" s="977" t="s">
        <v>559</v>
      </c>
      <c r="DM17" s="978"/>
      <c r="DN17" s="978"/>
      <c r="DO17" s="978"/>
      <c r="DP17" s="979"/>
      <c r="DQ17" s="977" t="s">
        <v>453</v>
      </c>
      <c r="DR17" s="978"/>
      <c r="DS17" s="978"/>
      <c r="DT17" s="978"/>
      <c r="DU17" s="979"/>
      <c r="DV17" s="980"/>
      <c r="DW17" s="981"/>
      <c r="DX17" s="981"/>
      <c r="DY17" s="981"/>
      <c r="DZ17" s="982"/>
      <c r="EA17" s="199"/>
    </row>
    <row r="18" spans="1:131" s="200" customFormat="1" ht="26.25" customHeight="1">
      <c r="A18" s="206">
        <v>12</v>
      </c>
      <c r="B18" s="1031"/>
      <c r="C18" s="1032"/>
      <c r="D18" s="1032"/>
      <c r="E18" s="1032"/>
      <c r="F18" s="1032"/>
      <c r="G18" s="1032"/>
      <c r="H18" s="1032"/>
      <c r="I18" s="1032"/>
      <c r="J18" s="1032"/>
      <c r="K18" s="1032"/>
      <c r="L18" s="1032"/>
      <c r="M18" s="1032"/>
      <c r="N18" s="1032"/>
      <c r="O18" s="1032"/>
      <c r="P18" s="1033"/>
      <c r="Q18" s="1038"/>
      <c r="R18" s="1035"/>
      <c r="S18" s="1035"/>
      <c r="T18" s="1035"/>
      <c r="U18" s="1035"/>
      <c r="V18" s="1035"/>
      <c r="W18" s="1035"/>
      <c r="X18" s="1035"/>
      <c r="Y18" s="1035"/>
      <c r="Z18" s="1035"/>
      <c r="AA18" s="1035"/>
      <c r="AB18" s="1035"/>
      <c r="AC18" s="1035"/>
      <c r="AD18" s="1035"/>
      <c r="AE18" s="1039"/>
      <c r="AF18" s="1086"/>
      <c r="AG18" s="1087"/>
      <c r="AH18" s="1087"/>
      <c r="AI18" s="1087"/>
      <c r="AJ18" s="1088"/>
      <c r="AK18" s="1089"/>
      <c r="AL18" s="1090"/>
      <c r="AM18" s="1090"/>
      <c r="AN18" s="1090"/>
      <c r="AO18" s="1090"/>
      <c r="AP18" s="1090"/>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c r="BS18" s="1002" t="s">
        <v>523</v>
      </c>
      <c r="BT18" s="1003"/>
      <c r="BU18" s="1003"/>
      <c r="BV18" s="1003"/>
      <c r="BW18" s="1003"/>
      <c r="BX18" s="1003"/>
      <c r="BY18" s="1003"/>
      <c r="BZ18" s="1003"/>
      <c r="CA18" s="1003"/>
      <c r="CB18" s="1003"/>
      <c r="CC18" s="1003"/>
      <c r="CD18" s="1003"/>
      <c r="CE18" s="1003"/>
      <c r="CF18" s="1003"/>
      <c r="CG18" s="1004"/>
      <c r="CH18" s="977">
        <v>105</v>
      </c>
      <c r="CI18" s="978"/>
      <c r="CJ18" s="978"/>
      <c r="CK18" s="978"/>
      <c r="CL18" s="979"/>
      <c r="CM18" s="977">
        <v>1263</v>
      </c>
      <c r="CN18" s="978"/>
      <c r="CO18" s="978"/>
      <c r="CP18" s="978"/>
      <c r="CQ18" s="979"/>
      <c r="CR18" s="977">
        <v>100</v>
      </c>
      <c r="CS18" s="978"/>
      <c r="CT18" s="978"/>
      <c r="CU18" s="978"/>
      <c r="CV18" s="979"/>
      <c r="CW18" s="977" t="s">
        <v>558</v>
      </c>
      <c r="CX18" s="978"/>
      <c r="CY18" s="978"/>
      <c r="CZ18" s="978"/>
      <c r="DA18" s="979"/>
      <c r="DB18" s="977" t="s">
        <v>559</v>
      </c>
      <c r="DC18" s="978"/>
      <c r="DD18" s="978"/>
      <c r="DE18" s="978"/>
      <c r="DF18" s="979"/>
      <c r="DG18" s="977" t="s">
        <v>559</v>
      </c>
      <c r="DH18" s="978"/>
      <c r="DI18" s="978"/>
      <c r="DJ18" s="978"/>
      <c r="DK18" s="979"/>
      <c r="DL18" s="977" t="s">
        <v>558</v>
      </c>
      <c r="DM18" s="978"/>
      <c r="DN18" s="978"/>
      <c r="DO18" s="978"/>
      <c r="DP18" s="979"/>
      <c r="DQ18" s="977" t="s">
        <v>453</v>
      </c>
      <c r="DR18" s="978"/>
      <c r="DS18" s="978"/>
      <c r="DT18" s="978"/>
      <c r="DU18" s="979"/>
      <c r="DV18" s="980"/>
      <c r="DW18" s="981"/>
      <c r="DX18" s="981"/>
      <c r="DY18" s="981"/>
      <c r="DZ18" s="982"/>
      <c r="EA18" s="199"/>
    </row>
    <row r="19" spans="1:131" s="200" customFormat="1" ht="26.25" customHeight="1">
      <c r="A19" s="206">
        <v>13</v>
      </c>
      <c r="B19" s="1031"/>
      <c r="C19" s="1032"/>
      <c r="D19" s="1032"/>
      <c r="E19" s="1032"/>
      <c r="F19" s="1032"/>
      <c r="G19" s="1032"/>
      <c r="H19" s="1032"/>
      <c r="I19" s="1032"/>
      <c r="J19" s="1032"/>
      <c r="K19" s="1032"/>
      <c r="L19" s="1032"/>
      <c r="M19" s="1032"/>
      <c r="N19" s="1032"/>
      <c r="O19" s="1032"/>
      <c r="P19" s="1033"/>
      <c r="Q19" s="1038"/>
      <c r="R19" s="1035"/>
      <c r="S19" s="1035"/>
      <c r="T19" s="1035"/>
      <c r="U19" s="1035"/>
      <c r="V19" s="1035"/>
      <c r="W19" s="1035"/>
      <c r="X19" s="1035"/>
      <c r="Y19" s="1035"/>
      <c r="Z19" s="1035"/>
      <c r="AA19" s="1035"/>
      <c r="AB19" s="1035"/>
      <c r="AC19" s="1035"/>
      <c r="AD19" s="1035"/>
      <c r="AE19" s="1039"/>
      <c r="AF19" s="1086"/>
      <c r="AG19" s="1087"/>
      <c r="AH19" s="1087"/>
      <c r="AI19" s="1087"/>
      <c r="AJ19" s="1088"/>
      <c r="AK19" s="1089"/>
      <c r="AL19" s="1090"/>
      <c r="AM19" s="1090"/>
      <c r="AN19" s="1090"/>
      <c r="AO19" s="1090"/>
      <c r="AP19" s="1090"/>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524</v>
      </c>
      <c r="BT19" s="1003"/>
      <c r="BU19" s="1003"/>
      <c r="BV19" s="1003"/>
      <c r="BW19" s="1003"/>
      <c r="BX19" s="1003"/>
      <c r="BY19" s="1003"/>
      <c r="BZ19" s="1003"/>
      <c r="CA19" s="1003"/>
      <c r="CB19" s="1003"/>
      <c r="CC19" s="1003"/>
      <c r="CD19" s="1003"/>
      <c r="CE19" s="1003"/>
      <c r="CF19" s="1003"/>
      <c r="CG19" s="1004"/>
      <c r="CH19" s="977" t="s">
        <v>559</v>
      </c>
      <c r="CI19" s="978"/>
      <c r="CJ19" s="978"/>
      <c r="CK19" s="978"/>
      <c r="CL19" s="979"/>
      <c r="CM19" s="977">
        <v>1432</v>
      </c>
      <c r="CN19" s="978"/>
      <c r="CO19" s="978"/>
      <c r="CP19" s="978"/>
      <c r="CQ19" s="979"/>
      <c r="CR19" s="977">
        <v>5</v>
      </c>
      <c r="CS19" s="978"/>
      <c r="CT19" s="978"/>
      <c r="CU19" s="978"/>
      <c r="CV19" s="979"/>
      <c r="CW19" s="977">
        <v>11</v>
      </c>
      <c r="CX19" s="978"/>
      <c r="CY19" s="978"/>
      <c r="CZ19" s="978"/>
      <c r="DA19" s="979"/>
      <c r="DB19" s="977" t="s">
        <v>558</v>
      </c>
      <c r="DC19" s="978"/>
      <c r="DD19" s="978"/>
      <c r="DE19" s="978"/>
      <c r="DF19" s="979"/>
      <c r="DG19" s="977" t="s">
        <v>559</v>
      </c>
      <c r="DH19" s="978"/>
      <c r="DI19" s="978"/>
      <c r="DJ19" s="978"/>
      <c r="DK19" s="979"/>
      <c r="DL19" s="977" t="s">
        <v>558</v>
      </c>
      <c r="DM19" s="978"/>
      <c r="DN19" s="978"/>
      <c r="DO19" s="978"/>
      <c r="DP19" s="979"/>
      <c r="DQ19" s="977" t="s">
        <v>453</v>
      </c>
      <c r="DR19" s="978"/>
      <c r="DS19" s="978"/>
      <c r="DT19" s="978"/>
      <c r="DU19" s="979"/>
      <c r="DV19" s="980"/>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8"/>
      <c r="R20" s="1035"/>
      <c r="S20" s="1035"/>
      <c r="T20" s="1035"/>
      <c r="U20" s="1035"/>
      <c r="V20" s="1035"/>
      <c r="W20" s="1035"/>
      <c r="X20" s="1035"/>
      <c r="Y20" s="1035"/>
      <c r="Z20" s="1035"/>
      <c r="AA20" s="1035"/>
      <c r="AB20" s="1035"/>
      <c r="AC20" s="1035"/>
      <c r="AD20" s="1035"/>
      <c r="AE20" s="1039"/>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525</v>
      </c>
      <c r="BT20" s="1003"/>
      <c r="BU20" s="1003"/>
      <c r="BV20" s="1003"/>
      <c r="BW20" s="1003"/>
      <c r="BX20" s="1003"/>
      <c r="BY20" s="1003"/>
      <c r="BZ20" s="1003"/>
      <c r="CA20" s="1003"/>
      <c r="CB20" s="1003"/>
      <c r="CC20" s="1003"/>
      <c r="CD20" s="1003"/>
      <c r="CE20" s="1003"/>
      <c r="CF20" s="1003"/>
      <c r="CG20" s="1004"/>
      <c r="CH20" s="977" t="s">
        <v>559</v>
      </c>
      <c r="CI20" s="978"/>
      <c r="CJ20" s="978"/>
      <c r="CK20" s="978"/>
      <c r="CL20" s="979"/>
      <c r="CM20" s="977">
        <v>55</v>
      </c>
      <c r="CN20" s="978"/>
      <c r="CO20" s="978"/>
      <c r="CP20" s="978"/>
      <c r="CQ20" s="979"/>
      <c r="CR20" s="977">
        <v>4</v>
      </c>
      <c r="CS20" s="978"/>
      <c r="CT20" s="978"/>
      <c r="CU20" s="978"/>
      <c r="CV20" s="979"/>
      <c r="CW20" s="977">
        <v>7</v>
      </c>
      <c r="CX20" s="978"/>
      <c r="CY20" s="978"/>
      <c r="CZ20" s="978"/>
      <c r="DA20" s="979"/>
      <c r="DB20" s="977" t="s">
        <v>558</v>
      </c>
      <c r="DC20" s="978"/>
      <c r="DD20" s="978"/>
      <c r="DE20" s="978"/>
      <c r="DF20" s="979"/>
      <c r="DG20" s="977" t="s">
        <v>559</v>
      </c>
      <c r="DH20" s="978"/>
      <c r="DI20" s="978"/>
      <c r="DJ20" s="978"/>
      <c r="DK20" s="979"/>
      <c r="DL20" s="977" t="s">
        <v>559</v>
      </c>
      <c r="DM20" s="978"/>
      <c r="DN20" s="978"/>
      <c r="DO20" s="978"/>
      <c r="DP20" s="979"/>
      <c r="DQ20" s="977" t="s">
        <v>453</v>
      </c>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526</v>
      </c>
      <c r="BT21" s="1003"/>
      <c r="BU21" s="1003"/>
      <c r="BV21" s="1003"/>
      <c r="BW21" s="1003"/>
      <c r="BX21" s="1003"/>
      <c r="BY21" s="1003"/>
      <c r="BZ21" s="1003"/>
      <c r="CA21" s="1003"/>
      <c r="CB21" s="1003"/>
      <c r="CC21" s="1003"/>
      <c r="CD21" s="1003"/>
      <c r="CE21" s="1003"/>
      <c r="CF21" s="1003"/>
      <c r="CG21" s="1004"/>
      <c r="CH21" s="977" t="s">
        <v>453</v>
      </c>
      <c r="CI21" s="978"/>
      <c r="CJ21" s="978"/>
      <c r="CK21" s="978"/>
      <c r="CL21" s="979"/>
      <c r="CM21" s="977" t="s">
        <v>453</v>
      </c>
      <c r="CN21" s="978"/>
      <c r="CO21" s="978"/>
      <c r="CP21" s="978"/>
      <c r="CQ21" s="979"/>
      <c r="CR21" s="977">
        <v>5</v>
      </c>
      <c r="CS21" s="978"/>
      <c r="CT21" s="978"/>
      <c r="CU21" s="978"/>
      <c r="CV21" s="979"/>
      <c r="CW21" s="977" t="s">
        <v>453</v>
      </c>
      <c r="CX21" s="978"/>
      <c r="CY21" s="978"/>
      <c r="CZ21" s="978"/>
      <c r="DA21" s="979"/>
      <c r="DB21" s="977" t="s">
        <v>558</v>
      </c>
      <c r="DC21" s="978"/>
      <c r="DD21" s="978"/>
      <c r="DE21" s="978"/>
      <c r="DF21" s="979"/>
      <c r="DG21" s="977" t="s">
        <v>561</v>
      </c>
      <c r="DH21" s="978"/>
      <c r="DI21" s="978"/>
      <c r="DJ21" s="978"/>
      <c r="DK21" s="979"/>
      <c r="DL21" s="977" t="s">
        <v>559</v>
      </c>
      <c r="DM21" s="978"/>
      <c r="DN21" s="978"/>
      <c r="DO21" s="978"/>
      <c r="DP21" s="979"/>
      <c r="DQ21" s="977" t="s">
        <v>453</v>
      </c>
      <c r="DR21" s="978"/>
      <c r="DS21" s="978"/>
      <c r="DT21" s="978"/>
      <c r="DU21" s="979"/>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340</v>
      </c>
      <c r="BA22" s="1022"/>
      <c r="BB22" s="1022"/>
      <c r="BC22" s="1022"/>
      <c r="BD22" s="1023"/>
      <c r="BE22" s="198"/>
      <c r="BF22" s="198"/>
      <c r="BG22" s="198"/>
      <c r="BH22" s="198"/>
      <c r="BI22" s="198"/>
      <c r="BJ22" s="198"/>
      <c r="BK22" s="198"/>
      <c r="BL22" s="198"/>
      <c r="BM22" s="198"/>
      <c r="BN22" s="198"/>
      <c r="BO22" s="198"/>
      <c r="BP22" s="198"/>
      <c r="BQ22" s="207">
        <v>16</v>
      </c>
      <c r="BR22" s="208"/>
      <c r="BS22" s="1002" t="s">
        <v>527</v>
      </c>
      <c r="BT22" s="1003"/>
      <c r="BU22" s="1003"/>
      <c r="BV22" s="1003"/>
      <c r="BW22" s="1003"/>
      <c r="BX22" s="1003"/>
      <c r="BY22" s="1003"/>
      <c r="BZ22" s="1003"/>
      <c r="CA22" s="1003"/>
      <c r="CB22" s="1003"/>
      <c r="CC22" s="1003"/>
      <c r="CD22" s="1003"/>
      <c r="CE22" s="1003"/>
      <c r="CF22" s="1003"/>
      <c r="CG22" s="1004"/>
      <c r="CH22" s="977">
        <v>44</v>
      </c>
      <c r="CI22" s="978"/>
      <c r="CJ22" s="978"/>
      <c r="CK22" s="978"/>
      <c r="CL22" s="979"/>
      <c r="CM22" s="977">
        <v>138</v>
      </c>
      <c r="CN22" s="978"/>
      <c r="CO22" s="978"/>
      <c r="CP22" s="978"/>
      <c r="CQ22" s="979"/>
      <c r="CR22" s="977">
        <v>25</v>
      </c>
      <c r="CS22" s="978"/>
      <c r="CT22" s="978"/>
      <c r="CU22" s="978"/>
      <c r="CV22" s="979"/>
      <c r="CW22" s="977">
        <v>57</v>
      </c>
      <c r="CX22" s="978"/>
      <c r="CY22" s="978"/>
      <c r="CZ22" s="978"/>
      <c r="DA22" s="979"/>
      <c r="DB22" s="977" t="s">
        <v>558</v>
      </c>
      <c r="DC22" s="978"/>
      <c r="DD22" s="978"/>
      <c r="DE22" s="978"/>
      <c r="DF22" s="979"/>
      <c r="DG22" s="977" t="s">
        <v>560</v>
      </c>
      <c r="DH22" s="978"/>
      <c r="DI22" s="978"/>
      <c r="DJ22" s="978"/>
      <c r="DK22" s="979"/>
      <c r="DL22" s="977" t="s">
        <v>559</v>
      </c>
      <c r="DM22" s="978"/>
      <c r="DN22" s="978"/>
      <c r="DO22" s="978"/>
      <c r="DP22" s="979"/>
      <c r="DQ22" s="977" t="s">
        <v>453</v>
      </c>
      <c r="DR22" s="978"/>
      <c r="DS22" s="978"/>
      <c r="DT22" s="978"/>
      <c r="DU22" s="979"/>
      <c r="DV22" s="980"/>
      <c r="DW22" s="981"/>
      <c r="DX22" s="981"/>
      <c r="DY22" s="981"/>
      <c r="DZ22" s="982"/>
      <c r="EA22" s="199"/>
    </row>
    <row r="23" spans="1:131" s="200" customFormat="1" ht="26.25" customHeight="1" thickBot="1">
      <c r="A23" s="209" t="s">
        <v>341</v>
      </c>
      <c r="B23" s="932" t="s">
        <v>342</v>
      </c>
      <c r="C23" s="933"/>
      <c r="D23" s="933"/>
      <c r="E23" s="933"/>
      <c r="F23" s="933"/>
      <c r="G23" s="933"/>
      <c r="H23" s="933"/>
      <c r="I23" s="933"/>
      <c r="J23" s="933"/>
      <c r="K23" s="933"/>
      <c r="L23" s="933"/>
      <c r="M23" s="933"/>
      <c r="N23" s="933"/>
      <c r="O23" s="933"/>
      <c r="P23" s="934"/>
      <c r="Q23" s="1062">
        <v>899170</v>
      </c>
      <c r="R23" s="1063"/>
      <c r="S23" s="1063"/>
      <c r="T23" s="1063"/>
      <c r="U23" s="1063"/>
      <c r="V23" s="1063">
        <v>894014</v>
      </c>
      <c r="W23" s="1063"/>
      <c r="X23" s="1063"/>
      <c r="Y23" s="1063"/>
      <c r="Z23" s="1063"/>
      <c r="AA23" s="1063">
        <v>5156</v>
      </c>
      <c r="AB23" s="1063"/>
      <c r="AC23" s="1063"/>
      <c r="AD23" s="1063"/>
      <c r="AE23" s="1064"/>
      <c r="AF23" s="1065">
        <v>690</v>
      </c>
      <c r="AG23" s="1063"/>
      <c r="AH23" s="1063"/>
      <c r="AI23" s="1063"/>
      <c r="AJ23" s="1066"/>
      <c r="AK23" s="1067"/>
      <c r="AL23" s="1068"/>
      <c r="AM23" s="1068"/>
      <c r="AN23" s="1068"/>
      <c r="AO23" s="1068"/>
      <c r="AP23" s="1063">
        <v>2175274</v>
      </c>
      <c r="AQ23" s="1063"/>
      <c r="AR23" s="1063"/>
      <c r="AS23" s="1063"/>
      <c r="AT23" s="1063"/>
      <c r="AU23" s="1069"/>
      <c r="AV23" s="1069"/>
      <c r="AW23" s="1069"/>
      <c r="AX23" s="1069"/>
      <c r="AY23" s="1070"/>
      <c r="AZ23" s="1059" t="s">
        <v>102</v>
      </c>
      <c r="BA23" s="1060"/>
      <c r="BB23" s="1060"/>
      <c r="BC23" s="1060"/>
      <c r="BD23" s="1061"/>
      <c r="BE23" s="198"/>
      <c r="BF23" s="198"/>
      <c r="BG23" s="198"/>
      <c r="BH23" s="198"/>
      <c r="BI23" s="198"/>
      <c r="BJ23" s="198"/>
      <c r="BK23" s="198"/>
      <c r="BL23" s="198"/>
      <c r="BM23" s="198"/>
      <c r="BN23" s="198"/>
      <c r="BO23" s="198"/>
      <c r="BP23" s="198"/>
      <c r="BQ23" s="207">
        <v>17</v>
      </c>
      <c r="BR23" s="208"/>
      <c r="BS23" s="1002" t="s">
        <v>528</v>
      </c>
      <c r="BT23" s="1003"/>
      <c r="BU23" s="1003"/>
      <c r="BV23" s="1003"/>
      <c r="BW23" s="1003"/>
      <c r="BX23" s="1003"/>
      <c r="BY23" s="1003"/>
      <c r="BZ23" s="1003"/>
      <c r="CA23" s="1003"/>
      <c r="CB23" s="1003"/>
      <c r="CC23" s="1003"/>
      <c r="CD23" s="1003"/>
      <c r="CE23" s="1003"/>
      <c r="CF23" s="1003"/>
      <c r="CG23" s="1004"/>
      <c r="CH23" s="977">
        <v>0</v>
      </c>
      <c r="CI23" s="978"/>
      <c r="CJ23" s="978"/>
      <c r="CK23" s="978"/>
      <c r="CL23" s="979"/>
      <c r="CM23" s="977">
        <v>13</v>
      </c>
      <c r="CN23" s="978"/>
      <c r="CO23" s="978"/>
      <c r="CP23" s="978"/>
      <c r="CQ23" s="979"/>
      <c r="CR23" s="977">
        <v>1</v>
      </c>
      <c r="CS23" s="978"/>
      <c r="CT23" s="978"/>
      <c r="CU23" s="978"/>
      <c r="CV23" s="979"/>
      <c r="CW23" s="977" t="s">
        <v>558</v>
      </c>
      <c r="CX23" s="978"/>
      <c r="CY23" s="978"/>
      <c r="CZ23" s="978"/>
      <c r="DA23" s="979"/>
      <c r="DB23" s="977" t="s">
        <v>559</v>
      </c>
      <c r="DC23" s="978"/>
      <c r="DD23" s="978"/>
      <c r="DE23" s="978"/>
      <c r="DF23" s="979"/>
      <c r="DG23" s="977" t="s">
        <v>559</v>
      </c>
      <c r="DH23" s="978"/>
      <c r="DI23" s="978"/>
      <c r="DJ23" s="978"/>
      <c r="DK23" s="979"/>
      <c r="DL23" s="977" t="s">
        <v>558</v>
      </c>
      <c r="DM23" s="978"/>
      <c r="DN23" s="978"/>
      <c r="DO23" s="978"/>
      <c r="DP23" s="979"/>
      <c r="DQ23" s="977" t="s">
        <v>453</v>
      </c>
      <c r="DR23" s="978"/>
      <c r="DS23" s="978"/>
      <c r="DT23" s="978"/>
      <c r="DU23" s="979"/>
      <c r="DV23" s="980"/>
      <c r="DW23" s="981"/>
      <c r="DX23" s="981"/>
      <c r="DY23" s="981"/>
      <c r="DZ23" s="982"/>
      <c r="EA23" s="199"/>
    </row>
    <row r="24" spans="1:131" s="200" customFormat="1" ht="26.25" customHeight="1">
      <c r="A24" s="1058" t="s">
        <v>343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529</v>
      </c>
      <c r="BT24" s="1003"/>
      <c r="BU24" s="1003"/>
      <c r="BV24" s="1003"/>
      <c r="BW24" s="1003"/>
      <c r="BX24" s="1003"/>
      <c r="BY24" s="1003"/>
      <c r="BZ24" s="1003"/>
      <c r="CA24" s="1003"/>
      <c r="CB24" s="1003"/>
      <c r="CC24" s="1003"/>
      <c r="CD24" s="1003"/>
      <c r="CE24" s="1003"/>
      <c r="CF24" s="1003"/>
      <c r="CG24" s="1004"/>
      <c r="CH24" s="977">
        <v>-13</v>
      </c>
      <c r="CI24" s="978"/>
      <c r="CJ24" s="978"/>
      <c r="CK24" s="978"/>
      <c r="CL24" s="979"/>
      <c r="CM24" s="977">
        <v>387</v>
      </c>
      <c r="CN24" s="978"/>
      <c r="CO24" s="978"/>
      <c r="CP24" s="978"/>
      <c r="CQ24" s="979"/>
      <c r="CR24" s="977">
        <v>40</v>
      </c>
      <c r="CS24" s="978"/>
      <c r="CT24" s="978"/>
      <c r="CU24" s="978"/>
      <c r="CV24" s="979"/>
      <c r="CW24" s="977">
        <v>91</v>
      </c>
      <c r="CX24" s="978"/>
      <c r="CY24" s="978"/>
      <c r="CZ24" s="978"/>
      <c r="DA24" s="979"/>
      <c r="DB24" s="977" t="s">
        <v>558</v>
      </c>
      <c r="DC24" s="978"/>
      <c r="DD24" s="978"/>
      <c r="DE24" s="978"/>
      <c r="DF24" s="979"/>
      <c r="DG24" s="977" t="s">
        <v>559</v>
      </c>
      <c r="DH24" s="978"/>
      <c r="DI24" s="978"/>
      <c r="DJ24" s="978"/>
      <c r="DK24" s="979"/>
      <c r="DL24" s="977" t="s">
        <v>559</v>
      </c>
      <c r="DM24" s="978"/>
      <c r="DN24" s="978"/>
      <c r="DO24" s="978"/>
      <c r="DP24" s="979"/>
      <c r="DQ24" s="977" t="s">
        <v>453</v>
      </c>
      <c r="DR24" s="978"/>
      <c r="DS24" s="978"/>
      <c r="DT24" s="978"/>
      <c r="DU24" s="979"/>
      <c r="DV24" s="980"/>
      <c r="DW24" s="981"/>
      <c r="DX24" s="981"/>
      <c r="DY24" s="981"/>
      <c r="DZ24" s="982"/>
      <c r="EA24" s="199"/>
    </row>
    <row r="25" spans="1:131" s="192" customFormat="1" ht="26.25" customHeight="1" thickBot="1">
      <c r="A25" s="1057" t="s">
        <v>344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c r="BS25" s="1002" t="s">
        <v>530</v>
      </c>
      <c r="BT25" s="1003"/>
      <c r="BU25" s="1003"/>
      <c r="BV25" s="1003"/>
      <c r="BW25" s="1003"/>
      <c r="BX25" s="1003"/>
      <c r="BY25" s="1003"/>
      <c r="BZ25" s="1003"/>
      <c r="CA25" s="1003"/>
      <c r="CB25" s="1003"/>
      <c r="CC25" s="1003"/>
      <c r="CD25" s="1003"/>
      <c r="CE25" s="1003"/>
      <c r="CF25" s="1003"/>
      <c r="CG25" s="1004"/>
      <c r="CH25" s="977">
        <v>1</v>
      </c>
      <c r="CI25" s="978"/>
      <c r="CJ25" s="978"/>
      <c r="CK25" s="978"/>
      <c r="CL25" s="979"/>
      <c r="CM25" s="977">
        <v>44</v>
      </c>
      <c r="CN25" s="978"/>
      <c r="CO25" s="978"/>
      <c r="CP25" s="978"/>
      <c r="CQ25" s="979"/>
      <c r="CR25" s="977">
        <v>4</v>
      </c>
      <c r="CS25" s="978"/>
      <c r="CT25" s="978"/>
      <c r="CU25" s="978"/>
      <c r="CV25" s="979"/>
      <c r="CW25" s="977">
        <v>33</v>
      </c>
      <c r="CX25" s="978"/>
      <c r="CY25" s="978"/>
      <c r="CZ25" s="978"/>
      <c r="DA25" s="979"/>
      <c r="DB25" s="977" t="s">
        <v>559</v>
      </c>
      <c r="DC25" s="978"/>
      <c r="DD25" s="978"/>
      <c r="DE25" s="978"/>
      <c r="DF25" s="979"/>
      <c r="DG25" s="977" t="s">
        <v>559</v>
      </c>
      <c r="DH25" s="978"/>
      <c r="DI25" s="978"/>
      <c r="DJ25" s="978"/>
      <c r="DK25" s="979"/>
      <c r="DL25" s="977" t="s">
        <v>559</v>
      </c>
      <c r="DM25" s="978"/>
      <c r="DN25" s="978"/>
      <c r="DO25" s="978"/>
      <c r="DP25" s="979"/>
      <c r="DQ25" s="977" t="s">
        <v>453</v>
      </c>
      <c r="DR25" s="978"/>
      <c r="DS25" s="978"/>
      <c r="DT25" s="978"/>
      <c r="DU25" s="979"/>
      <c r="DV25" s="980"/>
      <c r="DW25" s="981"/>
      <c r="DX25" s="981"/>
      <c r="DY25" s="981"/>
      <c r="DZ25" s="982"/>
      <c r="EA25" s="191"/>
    </row>
    <row r="26" spans="1:131" s="192" customFormat="1" ht="26.25" customHeight="1">
      <c r="A26" s="983" t="s">
        <v>316</v>
      </c>
      <c r="B26" s="984"/>
      <c r="C26" s="984"/>
      <c r="D26" s="984"/>
      <c r="E26" s="984"/>
      <c r="F26" s="984"/>
      <c r="G26" s="984"/>
      <c r="H26" s="984"/>
      <c r="I26" s="984"/>
      <c r="J26" s="984"/>
      <c r="K26" s="984"/>
      <c r="L26" s="984"/>
      <c r="M26" s="984"/>
      <c r="N26" s="984"/>
      <c r="O26" s="984"/>
      <c r="P26" s="985"/>
      <c r="Q26" s="989" t="s">
        <v>345</v>
      </c>
      <c r="R26" s="990"/>
      <c r="S26" s="990"/>
      <c r="T26" s="990"/>
      <c r="U26" s="991"/>
      <c r="V26" s="989" t="s">
        <v>346</v>
      </c>
      <c r="W26" s="990"/>
      <c r="X26" s="990"/>
      <c r="Y26" s="990"/>
      <c r="Z26" s="991"/>
      <c r="AA26" s="989" t="s">
        <v>347</v>
      </c>
      <c r="AB26" s="990"/>
      <c r="AC26" s="990"/>
      <c r="AD26" s="990"/>
      <c r="AE26" s="990"/>
      <c r="AF26" s="1053" t="s">
        <v>348</v>
      </c>
      <c r="AG26" s="996"/>
      <c r="AH26" s="996"/>
      <c r="AI26" s="996"/>
      <c r="AJ26" s="1054"/>
      <c r="AK26" s="990" t="s">
        <v>349</v>
      </c>
      <c r="AL26" s="990"/>
      <c r="AM26" s="990"/>
      <c r="AN26" s="990"/>
      <c r="AO26" s="991"/>
      <c r="AP26" s="989" t="s">
        <v>350</v>
      </c>
      <c r="AQ26" s="990"/>
      <c r="AR26" s="990"/>
      <c r="AS26" s="990"/>
      <c r="AT26" s="991"/>
      <c r="AU26" s="989" t="s">
        <v>351</v>
      </c>
      <c r="AV26" s="990"/>
      <c r="AW26" s="990"/>
      <c r="AX26" s="990"/>
      <c r="AY26" s="991"/>
      <c r="AZ26" s="989" t="s">
        <v>352</v>
      </c>
      <c r="BA26" s="990"/>
      <c r="BB26" s="990"/>
      <c r="BC26" s="990"/>
      <c r="BD26" s="991"/>
      <c r="BE26" s="989" t="s">
        <v>323</v>
      </c>
      <c r="BF26" s="990"/>
      <c r="BG26" s="990"/>
      <c r="BH26" s="990"/>
      <c r="BI26" s="1005"/>
      <c r="BJ26" s="197"/>
      <c r="BK26" s="197"/>
      <c r="BL26" s="197"/>
      <c r="BM26" s="197"/>
      <c r="BN26" s="197"/>
      <c r="BO26" s="210"/>
      <c r="BP26" s="210"/>
      <c r="BQ26" s="207">
        <v>20</v>
      </c>
      <c r="BR26" s="208"/>
      <c r="BS26" s="1002" t="s">
        <v>531</v>
      </c>
      <c r="BT26" s="1003"/>
      <c r="BU26" s="1003"/>
      <c r="BV26" s="1003"/>
      <c r="BW26" s="1003"/>
      <c r="BX26" s="1003"/>
      <c r="BY26" s="1003"/>
      <c r="BZ26" s="1003"/>
      <c r="CA26" s="1003"/>
      <c r="CB26" s="1003"/>
      <c r="CC26" s="1003"/>
      <c r="CD26" s="1003"/>
      <c r="CE26" s="1003"/>
      <c r="CF26" s="1003"/>
      <c r="CG26" s="1004"/>
      <c r="CH26" s="977">
        <v>-2</v>
      </c>
      <c r="CI26" s="978"/>
      <c r="CJ26" s="978"/>
      <c r="CK26" s="978"/>
      <c r="CL26" s="979"/>
      <c r="CM26" s="977">
        <v>70</v>
      </c>
      <c r="CN26" s="978"/>
      <c r="CO26" s="978"/>
      <c r="CP26" s="978"/>
      <c r="CQ26" s="979"/>
      <c r="CR26" s="977">
        <v>1</v>
      </c>
      <c r="CS26" s="978"/>
      <c r="CT26" s="978"/>
      <c r="CU26" s="978"/>
      <c r="CV26" s="979"/>
      <c r="CW26" s="977" t="s">
        <v>559</v>
      </c>
      <c r="CX26" s="978"/>
      <c r="CY26" s="978"/>
      <c r="CZ26" s="978"/>
      <c r="DA26" s="979"/>
      <c r="DB26" s="977" t="s">
        <v>559</v>
      </c>
      <c r="DC26" s="978"/>
      <c r="DD26" s="978"/>
      <c r="DE26" s="978"/>
      <c r="DF26" s="979"/>
      <c r="DG26" s="977" t="s">
        <v>559</v>
      </c>
      <c r="DH26" s="978"/>
      <c r="DI26" s="978"/>
      <c r="DJ26" s="978"/>
      <c r="DK26" s="979"/>
      <c r="DL26" s="977" t="s">
        <v>561</v>
      </c>
      <c r="DM26" s="978"/>
      <c r="DN26" s="978"/>
      <c r="DO26" s="978"/>
      <c r="DP26" s="979"/>
      <c r="DQ26" s="977" t="s">
        <v>453</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532</v>
      </c>
      <c r="BT27" s="1003"/>
      <c r="BU27" s="1003"/>
      <c r="BV27" s="1003"/>
      <c r="BW27" s="1003"/>
      <c r="BX27" s="1003"/>
      <c r="BY27" s="1003"/>
      <c r="BZ27" s="1003"/>
      <c r="CA27" s="1003"/>
      <c r="CB27" s="1003"/>
      <c r="CC27" s="1003"/>
      <c r="CD27" s="1003"/>
      <c r="CE27" s="1003"/>
      <c r="CF27" s="1003"/>
      <c r="CG27" s="1004"/>
      <c r="CH27" s="977">
        <v>8</v>
      </c>
      <c r="CI27" s="978"/>
      <c r="CJ27" s="978"/>
      <c r="CK27" s="978"/>
      <c r="CL27" s="979"/>
      <c r="CM27" s="977">
        <v>148</v>
      </c>
      <c r="CN27" s="978"/>
      <c r="CO27" s="978"/>
      <c r="CP27" s="978"/>
      <c r="CQ27" s="979"/>
      <c r="CR27" s="977">
        <v>10</v>
      </c>
      <c r="CS27" s="978"/>
      <c r="CT27" s="978"/>
      <c r="CU27" s="978"/>
      <c r="CV27" s="979"/>
      <c r="CW27" s="977" t="s">
        <v>558</v>
      </c>
      <c r="CX27" s="978"/>
      <c r="CY27" s="978"/>
      <c r="CZ27" s="978"/>
      <c r="DA27" s="979"/>
      <c r="DB27" s="977" t="s">
        <v>559</v>
      </c>
      <c r="DC27" s="978"/>
      <c r="DD27" s="978"/>
      <c r="DE27" s="978"/>
      <c r="DF27" s="979"/>
      <c r="DG27" s="977" t="s">
        <v>558</v>
      </c>
      <c r="DH27" s="978"/>
      <c r="DI27" s="978"/>
      <c r="DJ27" s="978"/>
      <c r="DK27" s="979"/>
      <c r="DL27" s="977" t="s">
        <v>559</v>
      </c>
      <c r="DM27" s="978"/>
      <c r="DN27" s="978"/>
      <c r="DO27" s="978"/>
      <c r="DP27" s="979"/>
      <c r="DQ27" s="977" t="s">
        <v>453</v>
      </c>
      <c r="DR27" s="978"/>
      <c r="DS27" s="978"/>
      <c r="DT27" s="978"/>
      <c r="DU27" s="979"/>
      <c r="DV27" s="980"/>
      <c r="DW27" s="981"/>
      <c r="DX27" s="981"/>
      <c r="DY27" s="981"/>
      <c r="DZ27" s="982"/>
      <c r="EA27" s="191"/>
    </row>
    <row r="28" spans="1:131" s="192" customFormat="1" ht="26.25" customHeight="1" thickTop="1">
      <c r="A28" s="211">
        <v>1</v>
      </c>
      <c r="B28" s="1044" t="s">
        <v>353</v>
      </c>
      <c r="C28" s="1045"/>
      <c r="D28" s="1045"/>
      <c r="E28" s="1045"/>
      <c r="F28" s="1045"/>
      <c r="G28" s="1045"/>
      <c r="H28" s="1045"/>
      <c r="I28" s="1045"/>
      <c r="J28" s="1045"/>
      <c r="K28" s="1045"/>
      <c r="L28" s="1045"/>
      <c r="M28" s="1045"/>
      <c r="N28" s="1045"/>
      <c r="O28" s="1045"/>
      <c r="P28" s="1046"/>
      <c r="Q28" s="1047">
        <v>16803</v>
      </c>
      <c r="R28" s="1048"/>
      <c r="S28" s="1048"/>
      <c r="T28" s="1048"/>
      <c r="U28" s="1048"/>
      <c r="V28" s="1048">
        <v>15457</v>
      </c>
      <c r="W28" s="1048"/>
      <c r="X28" s="1048"/>
      <c r="Y28" s="1048"/>
      <c r="Z28" s="1048"/>
      <c r="AA28" s="1048">
        <v>1346</v>
      </c>
      <c r="AB28" s="1048"/>
      <c r="AC28" s="1048"/>
      <c r="AD28" s="1048"/>
      <c r="AE28" s="1049"/>
      <c r="AF28" s="1050">
        <v>1346</v>
      </c>
      <c r="AG28" s="1048"/>
      <c r="AH28" s="1048"/>
      <c r="AI28" s="1048"/>
      <c r="AJ28" s="1051"/>
      <c r="AK28" s="1052" t="s">
        <v>508</v>
      </c>
      <c r="AL28" s="1040"/>
      <c r="AM28" s="1040"/>
      <c r="AN28" s="1040"/>
      <c r="AO28" s="1040"/>
      <c r="AP28" s="1040" t="s">
        <v>508</v>
      </c>
      <c r="AQ28" s="1040"/>
      <c r="AR28" s="1040"/>
      <c r="AS28" s="1040"/>
      <c r="AT28" s="1040"/>
      <c r="AU28" s="1040" t="s">
        <v>508</v>
      </c>
      <c r="AV28" s="1040"/>
      <c r="AW28" s="1040"/>
      <c r="AX28" s="1040"/>
      <c r="AY28" s="1040"/>
      <c r="AZ28" s="1041" t="s">
        <v>508</v>
      </c>
      <c r="BA28" s="1041"/>
      <c r="BB28" s="1041"/>
      <c r="BC28" s="1041"/>
      <c r="BD28" s="1041"/>
      <c r="BE28" s="1042"/>
      <c r="BF28" s="1042"/>
      <c r="BG28" s="1042"/>
      <c r="BH28" s="1042"/>
      <c r="BI28" s="1043"/>
      <c r="BJ28" s="197"/>
      <c r="BK28" s="197"/>
      <c r="BL28" s="197"/>
      <c r="BM28" s="197"/>
      <c r="BN28" s="197"/>
      <c r="BO28" s="210"/>
      <c r="BP28" s="210"/>
      <c r="BQ28" s="207">
        <v>22</v>
      </c>
      <c r="BR28" s="208"/>
      <c r="BS28" s="1002" t="s">
        <v>533</v>
      </c>
      <c r="BT28" s="1003"/>
      <c r="BU28" s="1003"/>
      <c r="BV28" s="1003"/>
      <c r="BW28" s="1003"/>
      <c r="BX28" s="1003"/>
      <c r="BY28" s="1003"/>
      <c r="BZ28" s="1003"/>
      <c r="CA28" s="1003"/>
      <c r="CB28" s="1003"/>
      <c r="CC28" s="1003"/>
      <c r="CD28" s="1003"/>
      <c r="CE28" s="1003"/>
      <c r="CF28" s="1003"/>
      <c r="CG28" s="1004"/>
      <c r="CH28" s="977" t="s">
        <v>453</v>
      </c>
      <c r="CI28" s="978"/>
      <c r="CJ28" s="978"/>
      <c r="CK28" s="978"/>
      <c r="CL28" s="979"/>
      <c r="CM28" s="977" t="s">
        <v>453</v>
      </c>
      <c r="CN28" s="978"/>
      <c r="CO28" s="978"/>
      <c r="CP28" s="978"/>
      <c r="CQ28" s="979"/>
      <c r="CR28" s="977">
        <v>0</v>
      </c>
      <c r="CS28" s="978"/>
      <c r="CT28" s="978"/>
      <c r="CU28" s="978"/>
      <c r="CV28" s="979"/>
      <c r="CW28" s="977" t="s">
        <v>453</v>
      </c>
      <c r="CX28" s="978"/>
      <c r="CY28" s="978"/>
      <c r="CZ28" s="978"/>
      <c r="DA28" s="979"/>
      <c r="DB28" s="977" t="s">
        <v>558</v>
      </c>
      <c r="DC28" s="978"/>
      <c r="DD28" s="978"/>
      <c r="DE28" s="978"/>
      <c r="DF28" s="979"/>
      <c r="DG28" s="977" t="s">
        <v>559</v>
      </c>
      <c r="DH28" s="978"/>
      <c r="DI28" s="978"/>
      <c r="DJ28" s="978"/>
      <c r="DK28" s="979"/>
      <c r="DL28" s="977" t="s">
        <v>559</v>
      </c>
      <c r="DM28" s="978"/>
      <c r="DN28" s="978"/>
      <c r="DO28" s="978"/>
      <c r="DP28" s="979"/>
      <c r="DQ28" s="977" t="s">
        <v>453</v>
      </c>
      <c r="DR28" s="978"/>
      <c r="DS28" s="978"/>
      <c r="DT28" s="978"/>
      <c r="DU28" s="979"/>
      <c r="DV28" s="980"/>
      <c r="DW28" s="981"/>
      <c r="DX28" s="981"/>
      <c r="DY28" s="981"/>
      <c r="DZ28" s="982"/>
      <c r="EA28" s="191"/>
    </row>
    <row r="29" spans="1:131" s="192" customFormat="1" ht="26.25" customHeight="1">
      <c r="A29" s="211">
        <v>2</v>
      </c>
      <c r="B29" s="1031" t="s">
        <v>354</v>
      </c>
      <c r="C29" s="1032"/>
      <c r="D29" s="1032"/>
      <c r="E29" s="1032"/>
      <c r="F29" s="1032"/>
      <c r="G29" s="1032"/>
      <c r="H29" s="1032"/>
      <c r="I29" s="1032"/>
      <c r="J29" s="1032"/>
      <c r="K29" s="1032"/>
      <c r="L29" s="1032"/>
      <c r="M29" s="1032"/>
      <c r="N29" s="1032"/>
      <c r="O29" s="1032"/>
      <c r="P29" s="1033"/>
      <c r="Q29" s="1038">
        <v>485</v>
      </c>
      <c r="R29" s="1035"/>
      <c r="S29" s="1035"/>
      <c r="T29" s="1035"/>
      <c r="U29" s="1035"/>
      <c r="V29" s="1035">
        <v>462</v>
      </c>
      <c r="W29" s="1035"/>
      <c r="X29" s="1035"/>
      <c r="Y29" s="1035"/>
      <c r="Z29" s="1035"/>
      <c r="AA29" s="1035">
        <v>23</v>
      </c>
      <c r="AB29" s="1035"/>
      <c r="AC29" s="1035"/>
      <c r="AD29" s="1035"/>
      <c r="AE29" s="1039"/>
      <c r="AF29" s="1034">
        <v>734</v>
      </c>
      <c r="AG29" s="1035"/>
      <c r="AH29" s="1035"/>
      <c r="AI29" s="1035"/>
      <c r="AJ29" s="1036"/>
      <c r="AK29" s="968" t="s">
        <v>509</v>
      </c>
      <c r="AL29" s="959"/>
      <c r="AM29" s="959"/>
      <c r="AN29" s="959"/>
      <c r="AO29" s="959"/>
      <c r="AP29" s="959">
        <v>69</v>
      </c>
      <c r="AQ29" s="959"/>
      <c r="AR29" s="959"/>
      <c r="AS29" s="959"/>
      <c r="AT29" s="959"/>
      <c r="AU29" s="959" t="s">
        <v>510</v>
      </c>
      <c r="AV29" s="959"/>
      <c r="AW29" s="959"/>
      <c r="AX29" s="959"/>
      <c r="AY29" s="959"/>
      <c r="AZ29" s="1037" t="s">
        <v>508</v>
      </c>
      <c r="BA29" s="1037"/>
      <c r="BB29" s="1037"/>
      <c r="BC29" s="1037"/>
      <c r="BD29" s="1037"/>
      <c r="BE29" s="1029" t="s">
        <v>355</v>
      </c>
      <c r="BF29" s="1029"/>
      <c r="BG29" s="1029"/>
      <c r="BH29" s="1029"/>
      <c r="BI29" s="1030"/>
      <c r="BJ29" s="197"/>
      <c r="BK29" s="197"/>
      <c r="BL29" s="197"/>
      <c r="BM29" s="197"/>
      <c r="BN29" s="197"/>
      <c r="BO29" s="210"/>
      <c r="BP29" s="210"/>
      <c r="BQ29" s="207">
        <v>23</v>
      </c>
      <c r="BR29" s="208"/>
      <c r="BS29" s="1002" t="s">
        <v>534</v>
      </c>
      <c r="BT29" s="1003"/>
      <c r="BU29" s="1003"/>
      <c r="BV29" s="1003"/>
      <c r="BW29" s="1003"/>
      <c r="BX29" s="1003"/>
      <c r="BY29" s="1003"/>
      <c r="BZ29" s="1003"/>
      <c r="CA29" s="1003"/>
      <c r="CB29" s="1003"/>
      <c r="CC29" s="1003"/>
      <c r="CD29" s="1003"/>
      <c r="CE29" s="1003"/>
      <c r="CF29" s="1003"/>
      <c r="CG29" s="1004"/>
      <c r="CH29" s="977" t="s">
        <v>453</v>
      </c>
      <c r="CI29" s="978"/>
      <c r="CJ29" s="978"/>
      <c r="CK29" s="978"/>
      <c r="CL29" s="979"/>
      <c r="CM29" s="977" t="s">
        <v>453</v>
      </c>
      <c r="CN29" s="978"/>
      <c r="CO29" s="978"/>
      <c r="CP29" s="978"/>
      <c r="CQ29" s="979"/>
      <c r="CR29" s="977">
        <v>1</v>
      </c>
      <c r="CS29" s="978"/>
      <c r="CT29" s="978"/>
      <c r="CU29" s="978"/>
      <c r="CV29" s="979"/>
      <c r="CW29" s="977" t="s">
        <v>453</v>
      </c>
      <c r="CX29" s="978"/>
      <c r="CY29" s="978"/>
      <c r="CZ29" s="978"/>
      <c r="DA29" s="979"/>
      <c r="DB29" s="977" t="s">
        <v>559</v>
      </c>
      <c r="DC29" s="978"/>
      <c r="DD29" s="978"/>
      <c r="DE29" s="978"/>
      <c r="DF29" s="979"/>
      <c r="DG29" s="977" t="s">
        <v>559</v>
      </c>
      <c r="DH29" s="978"/>
      <c r="DI29" s="978"/>
      <c r="DJ29" s="978"/>
      <c r="DK29" s="979"/>
      <c r="DL29" s="977" t="s">
        <v>559</v>
      </c>
      <c r="DM29" s="978"/>
      <c r="DN29" s="978"/>
      <c r="DO29" s="978"/>
      <c r="DP29" s="979"/>
      <c r="DQ29" s="977" t="s">
        <v>453</v>
      </c>
      <c r="DR29" s="978"/>
      <c r="DS29" s="978"/>
      <c r="DT29" s="978"/>
      <c r="DU29" s="979"/>
      <c r="DV29" s="980"/>
      <c r="DW29" s="981"/>
      <c r="DX29" s="981"/>
      <c r="DY29" s="981"/>
      <c r="DZ29" s="982"/>
      <c r="EA29" s="191"/>
    </row>
    <row r="30" spans="1:131" s="192" customFormat="1" ht="26.25" customHeight="1">
      <c r="A30" s="211">
        <v>3</v>
      </c>
      <c r="B30" s="1031" t="s">
        <v>356</v>
      </c>
      <c r="C30" s="1032"/>
      <c r="D30" s="1032"/>
      <c r="E30" s="1032"/>
      <c r="F30" s="1032"/>
      <c r="G30" s="1032"/>
      <c r="H30" s="1032"/>
      <c r="I30" s="1032"/>
      <c r="J30" s="1032"/>
      <c r="K30" s="1032"/>
      <c r="L30" s="1032"/>
      <c r="M30" s="1032"/>
      <c r="N30" s="1032"/>
      <c r="O30" s="1032"/>
      <c r="P30" s="1033"/>
      <c r="Q30" s="1038">
        <v>5057</v>
      </c>
      <c r="R30" s="1035"/>
      <c r="S30" s="1035"/>
      <c r="T30" s="1035"/>
      <c r="U30" s="1035"/>
      <c r="V30" s="1035">
        <v>4992</v>
      </c>
      <c r="W30" s="1035"/>
      <c r="X30" s="1035"/>
      <c r="Y30" s="1035"/>
      <c r="Z30" s="1035"/>
      <c r="AA30" s="1035">
        <v>65</v>
      </c>
      <c r="AB30" s="1035"/>
      <c r="AC30" s="1035"/>
      <c r="AD30" s="1035"/>
      <c r="AE30" s="1039"/>
      <c r="AF30" s="1034">
        <v>559</v>
      </c>
      <c r="AG30" s="1035"/>
      <c r="AH30" s="1035"/>
      <c r="AI30" s="1035"/>
      <c r="AJ30" s="1036"/>
      <c r="AK30" s="968">
        <v>716</v>
      </c>
      <c r="AL30" s="959"/>
      <c r="AM30" s="959"/>
      <c r="AN30" s="959"/>
      <c r="AO30" s="959"/>
      <c r="AP30" s="959">
        <v>25427</v>
      </c>
      <c r="AQ30" s="959"/>
      <c r="AR30" s="959"/>
      <c r="AS30" s="959"/>
      <c r="AT30" s="959"/>
      <c r="AU30" s="959">
        <v>5945</v>
      </c>
      <c r="AV30" s="959"/>
      <c r="AW30" s="959"/>
      <c r="AX30" s="959"/>
      <c r="AY30" s="959"/>
      <c r="AZ30" s="1037" t="s">
        <v>508</v>
      </c>
      <c r="BA30" s="1037"/>
      <c r="BB30" s="1037"/>
      <c r="BC30" s="1037"/>
      <c r="BD30" s="1037"/>
      <c r="BE30" s="1029" t="s">
        <v>355</v>
      </c>
      <c r="BF30" s="1029"/>
      <c r="BG30" s="1029"/>
      <c r="BH30" s="1029"/>
      <c r="BI30" s="1030"/>
      <c r="BJ30" s="197"/>
      <c r="BK30" s="197"/>
      <c r="BL30" s="197"/>
      <c r="BM30" s="197"/>
      <c r="BN30" s="197"/>
      <c r="BO30" s="210"/>
      <c r="BP30" s="210"/>
      <c r="BQ30" s="207">
        <v>24</v>
      </c>
      <c r="BR30" s="208"/>
      <c r="BS30" s="1002" t="s">
        <v>535</v>
      </c>
      <c r="BT30" s="1003"/>
      <c r="BU30" s="1003"/>
      <c r="BV30" s="1003"/>
      <c r="BW30" s="1003"/>
      <c r="BX30" s="1003"/>
      <c r="BY30" s="1003"/>
      <c r="BZ30" s="1003"/>
      <c r="CA30" s="1003"/>
      <c r="CB30" s="1003"/>
      <c r="CC30" s="1003"/>
      <c r="CD30" s="1003"/>
      <c r="CE30" s="1003"/>
      <c r="CF30" s="1003"/>
      <c r="CG30" s="1004"/>
      <c r="CH30" s="977">
        <v>22</v>
      </c>
      <c r="CI30" s="978"/>
      <c r="CJ30" s="978"/>
      <c r="CK30" s="978"/>
      <c r="CL30" s="979"/>
      <c r="CM30" s="977">
        <v>1025</v>
      </c>
      <c r="CN30" s="978"/>
      <c r="CO30" s="978"/>
      <c r="CP30" s="978"/>
      <c r="CQ30" s="979"/>
      <c r="CR30" s="977">
        <v>56</v>
      </c>
      <c r="CS30" s="978"/>
      <c r="CT30" s="978"/>
      <c r="CU30" s="978"/>
      <c r="CV30" s="979"/>
      <c r="CW30" s="977">
        <v>46</v>
      </c>
      <c r="CX30" s="978"/>
      <c r="CY30" s="978"/>
      <c r="CZ30" s="978"/>
      <c r="DA30" s="979"/>
      <c r="DB30" s="977" t="s">
        <v>559</v>
      </c>
      <c r="DC30" s="978"/>
      <c r="DD30" s="978"/>
      <c r="DE30" s="978"/>
      <c r="DF30" s="979"/>
      <c r="DG30" s="977" t="s">
        <v>561</v>
      </c>
      <c r="DH30" s="978"/>
      <c r="DI30" s="978"/>
      <c r="DJ30" s="978"/>
      <c r="DK30" s="979"/>
      <c r="DL30" s="977" t="s">
        <v>558</v>
      </c>
      <c r="DM30" s="978"/>
      <c r="DN30" s="978"/>
      <c r="DO30" s="978"/>
      <c r="DP30" s="979"/>
      <c r="DQ30" s="977" t="s">
        <v>453</v>
      </c>
      <c r="DR30" s="978"/>
      <c r="DS30" s="978"/>
      <c r="DT30" s="978"/>
      <c r="DU30" s="979"/>
      <c r="DV30" s="980"/>
      <c r="DW30" s="981"/>
      <c r="DX30" s="981"/>
      <c r="DY30" s="981"/>
      <c r="DZ30" s="982"/>
      <c r="EA30" s="191"/>
    </row>
    <row r="31" spans="1:131" s="192" customFormat="1" ht="26.25" customHeight="1">
      <c r="A31" s="211">
        <v>4</v>
      </c>
      <c r="B31" s="1031" t="s">
        <v>357</v>
      </c>
      <c r="C31" s="1032"/>
      <c r="D31" s="1032"/>
      <c r="E31" s="1032"/>
      <c r="F31" s="1032"/>
      <c r="G31" s="1032"/>
      <c r="H31" s="1032"/>
      <c r="I31" s="1032"/>
      <c r="J31" s="1032"/>
      <c r="K31" s="1032"/>
      <c r="L31" s="1032"/>
      <c r="M31" s="1032"/>
      <c r="N31" s="1032"/>
      <c r="O31" s="1032"/>
      <c r="P31" s="1033"/>
      <c r="Q31" s="1038">
        <v>262</v>
      </c>
      <c r="R31" s="1035"/>
      <c r="S31" s="1035"/>
      <c r="T31" s="1035"/>
      <c r="U31" s="1035"/>
      <c r="V31" s="1035">
        <v>262</v>
      </c>
      <c r="W31" s="1035"/>
      <c r="X31" s="1035"/>
      <c r="Y31" s="1035"/>
      <c r="Z31" s="1035"/>
      <c r="AA31" s="1035">
        <v>1</v>
      </c>
      <c r="AB31" s="1035"/>
      <c r="AC31" s="1035"/>
      <c r="AD31" s="1035"/>
      <c r="AE31" s="1039"/>
      <c r="AF31" s="1034">
        <v>657</v>
      </c>
      <c r="AG31" s="1035"/>
      <c r="AH31" s="1035"/>
      <c r="AI31" s="1035"/>
      <c r="AJ31" s="1036"/>
      <c r="AK31" s="968" t="s">
        <v>508</v>
      </c>
      <c r="AL31" s="959"/>
      <c r="AM31" s="959"/>
      <c r="AN31" s="959"/>
      <c r="AO31" s="959"/>
      <c r="AP31" s="959">
        <v>17</v>
      </c>
      <c r="AQ31" s="959"/>
      <c r="AR31" s="959"/>
      <c r="AS31" s="959"/>
      <c r="AT31" s="959"/>
      <c r="AU31" s="959" t="s">
        <v>510</v>
      </c>
      <c r="AV31" s="959"/>
      <c r="AW31" s="959"/>
      <c r="AX31" s="959"/>
      <c r="AY31" s="959"/>
      <c r="AZ31" s="1037" t="s">
        <v>508</v>
      </c>
      <c r="BA31" s="1037"/>
      <c r="BB31" s="1037"/>
      <c r="BC31" s="1037"/>
      <c r="BD31" s="1037"/>
      <c r="BE31" s="1029" t="s">
        <v>355</v>
      </c>
      <c r="BF31" s="1029"/>
      <c r="BG31" s="1029"/>
      <c r="BH31" s="1029"/>
      <c r="BI31" s="1030"/>
      <c r="BJ31" s="197"/>
      <c r="BK31" s="197"/>
      <c r="BL31" s="197"/>
      <c r="BM31" s="197"/>
      <c r="BN31" s="197"/>
      <c r="BO31" s="210"/>
      <c r="BP31" s="210"/>
      <c r="BQ31" s="207">
        <v>25</v>
      </c>
      <c r="BR31" s="208"/>
      <c r="BS31" s="1002" t="s">
        <v>536</v>
      </c>
      <c r="BT31" s="1003"/>
      <c r="BU31" s="1003"/>
      <c r="BV31" s="1003"/>
      <c r="BW31" s="1003"/>
      <c r="BX31" s="1003"/>
      <c r="BY31" s="1003"/>
      <c r="BZ31" s="1003"/>
      <c r="CA31" s="1003"/>
      <c r="CB31" s="1003"/>
      <c r="CC31" s="1003"/>
      <c r="CD31" s="1003"/>
      <c r="CE31" s="1003"/>
      <c r="CF31" s="1003"/>
      <c r="CG31" s="1004"/>
      <c r="CH31" s="977">
        <v>0</v>
      </c>
      <c r="CI31" s="978"/>
      <c r="CJ31" s="978"/>
      <c r="CK31" s="978"/>
      <c r="CL31" s="979"/>
      <c r="CM31" s="977">
        <v>24</v>
      </c>
      <c r="CN31" s="978"/>
      <c r="CO31" s="978"/>
      <c r="CP31" s="978"/>
      <c r="CQ31" s="979"/>
      <c r="CR31" s="977">
        <v>5</v>
      </c>
      <c r="CS31" s="978"/>
      <c r="CT31" s="978"/>
      <c r="CU31" s="978"/>
      <c r="CV31" s="979"/>
      <c r="CW31" s="977">
        <v>2</v>
      </c>
      <c r="CX31" s="978"/>
      <c r="CY31" s="978"/>
      <c r="CZ31" s="978"/>
      <c r="DA31" s="979"/>
      <c r="DB31" s="977" t="s">
        <v>561</v>
      </c>
      <c r="DC31" s="978"/>
      <c r="DD31" s="978"/>
      <c r="DE31" s="978"/>
      <c r="DF31" s="979"/>
      <c r="DG31" s="977" t="s">
        <v>558</v>
      </c>
      <c r="DH31" s="978"/>
      <c r="DI31" s="978"/>
      <c r="DJ31" s="978"/>
      <c r="DK31" s="979"/>
      <c r="DL31" s="977" t="s">
        <v>559</v>
      </c>
      <c r="DM31" s="978"/>
      <c r="DN31" s="978"/>
      <c r="DO31" s="978"/>
      <c r="DP31" s="979"/>
      <c r="DQ31" s="977" t="s">
        <v>453</v>
      </c>
      <c r="DR31" s="978"/>
      <c r="DS31" s="978"/>
      <c r="DT31" s="978"/>
      <c r="DU31" s="979"/>
      <c r="DV31" s="980"/>
      <c r="DW31" s="981"/>
      <c r="DX31" s="981"/>
      <c r="DY31" s="981"/>
      <c r="DZ31" s="982"/>
      <c r="EA31" s="191"/>
    </row>
    <row r="32" spans="1:131" s="192" customFormat="1" ht="26.25" customHeight="1">
      <c r="A32" s="211">
        <v>5</v>
      </c>
      <c r="B32" s="1031" t="s">
        <v>358</v>
      </c>
      <c r="C32" s="1032"/>
      <c r="D32" s="1032"/>
      <c r="E32" s="1032"/>
      <c r="F32" s="1032"/>
      <c r="G32" s="1032"/>
      <c r="H32" s="1032"/>
      <c r="I32" s="1032"/>
      <c r="J32" s="1032"/>
      <c r="K32" s="1032"/>
      <c r="L32" s="1032"/>
      <c r="M32" s="1032"/>
      <c r="N32" s="1032"/>
      <c r="O32" s="1032"/>
      <c r="P32" s="1033"/>
      <c r="Q32" s="1038">
        <v>2409</v>
      </c>
      <c r="R32" s="1035"/>
      <c r="S32" s="1035"/>
      <c r="T32" s="1035"/>
      <c r="U32" s="1035"/>
      <c r="V32" s="1035">
        <v>2514</v>
      </c>
      <c r="W32" s="1035"/>
      <c r="X32" s="1035"/>
      <c r="Y32" s="1035"/>
      <c r="Z32" s="1035"/>
      <c r="AA32" s="1035">
        <v>-105</v>
      </c>
      <c r="AB32" s="1035"/>
      <c r="AC32" s="1035"/>
      <c r="AD32" s="1035"/>
      <c r="AE32" s="1039"/>
      <c r="AF32" s="1034">
        <v>1913</v>
      </c>
      <c r="AG32" s="1035"/>
      <c r="AH32" s="1035"/>
      <c r="AI32" s="1035"/>
      <c r="AJ32" s="1036"/>
      <c r="AK32" s="968">
        <v>1046</v>
      </c>
      <c r="AL32" s="959"/>
      <c r="AM32" s="959"/>
      <c r="AN32" s="959"/>
      <c r="AO32" s="959"/>
      <c r="AP32" s="959">
        <v>473</v>
      </c>
      <c r="AQ32" s="959"/>
      <c r="AR32" s="959"/>
      <c r="AS32" s="959"/>
      <c r="AT32" s="959"/>
      <c r="AU32" s="959">
        <v>311</v>
      </c>
      <c r="AV32" s="959"/>
      <c r="AW32" s="959"/>
      <c r="AX32" s="959"/>
      <c r="AY32" s="959"/>
      <c r="AZ32" s="1037" t="s">
        <v>508</v>
      </c>
      <c r="BA32" s="1037"/>
      <c r="BB32" s="1037"/>
      <c r="BC32" s="1037"/>
      <c r="BD32" s="1037"/>
      <c r="BE32" s="1029" t="s">
        <v>355</v>
      </c>
      <c r="BF32" s="1029"/>
      <c r="BG32" s="1029"/>
      <c r="BH32" s="1029"/>
      <c r="BI32" s="1030"/>
      <c r="BJ32" s="197"/>
      <c r="BK32" s="197"/>
      <c r="BL32" s="197"/>
      <c r="BM32" s="197"/>
      <c r="BN32" s="197"/>
      <c r="BO32" s="210"/>
      <c r="BP32" s="210"/>
      <c r="BQ32" s="207">
        <v>26</v>
      </c>
      <c r="BR32" s="208"/>
      <c r="BS32" s="1002" t="s">
        <v>537</v>
      </c>
      <c r="BT32" s="1003"/>
      <c r="BU32" s="1003"/>
      <c r="BV32" s="1003"/>
      <c r="BW32" s="1003"/>
      <c r="BX32" s="1003"/>
      <c r="BY32" s="1003"/>
      <c r="BZ32" s="1003"/>
      <c r="CA32" s="1003"/>
      <c r="CB32" s="1003"/>
      <c r="CC32" s="1003"/>
      <c r="CD32" s="1003"/>
      <c r="CE32" s="1003"/>
      <c r="CF32" s="1003"/>
      <c r="CG32" s="1004"/>
      <c r="CH32" s="977">
        <v>1</v>
      </c>
      <c r="CI32" s="978"/>
      <c r="CJ32" s="978"/>
      <c r="CK32" s="978"/>
      <c r="CL32" s="979"/>
      <c r="CM32" s="977">
        <v>95</v>
      </c>
      <c r="CN32" s="978"/>
      <c r="CO32" s="978"/>
      <c r="CP32" s="978"/>
      <c r="CQ32" s="979"/>
      <c r="CR32" s="977">
        <v>5</v>
      </c>
      <c r="CS32" s="978"/>
      <c r="CT32" s="978"/>
      <c r="CU32" s="978"/>
      <c r="CV32" s="979"/>
      <c r="CW32" s="977">
        <v>36</v>
      </c>
      <c r="CX32" s="978"/>
      <c r="CY32" s="978"/>
      <c r="CZ32" s="978"/>
      <c r="DA32" s="979"/>
      <c r="DB32" s="977" t="s">
        <v>558</v>
      </c>
      <c r="DC32" s="978"/>
      <c r="DD32" s="978"/>
      <c r="DE32" s="978"/>
      <c r="DF32" s="979"/>
      <c r="DG32" s="977" t="s">
        <v>558</v>
      </c>
      <c r="DH32" s="978"/>
      <c r="DI32" s="978"/>
      <c r="DJ32" s="978"/>
      <c r="DK32" s="979"/>
      <c r="DL32" s="977" t="s">
        <v>559</v>
      </c>
      <c r="DM32" s="978"/>
      <c r="DN32" s="978"/>
      <c r="DO32" s="978"/>
      <c r="DP32" s="979"/>
      <c r="DQ32" s="977" t="s">
        <v>453</v>
      </c>
      <c r="DR32" s="978"/>
      <c r="DS32" s="978"/>
      <c r="DT32" s="978"/>
      <c r="DU32" s="979"/>
      <c r="DV32" s="980"/>
      <c r="DW32" s="981"/>
      <c r="DX32" s="981"/>
      <c r="DY32" s="981"/>
      <c r="DZ32" s="982"/>
      <c r="EA32" s="191"/>
    </row>
    <row r="33" spans="1:131" s="192" customFormat="1" ht="26.25" customHeight="1">
      <c r="A33" s="211">
        <v>6</v>
      </c>
      <c r="B33" s="1031" t="s">
        <v>359</v>
      </c>
      <c r="C33" s="1032"/>
      <c r="D33" s="1032"/>
      <c r="E33" s="1032"/>
      <c r="F33" s="1032"/>
      <c r="G33" s="1032"/>
      <c r="H33" s="1032"/>
      <c r="I33" s="1032"/>
      <c r="J33" s="1032"/>
      <c r="K33" s="1032"/>
      <c r="L33" s="1032"/>
      <c r="M33" s="1032"/>
      <c r="N33" s="1032"/>
      <c r="O33" s="1032"/>
      <c r="P33" s="1033"/>
      <c r="Q33" s="1038">
        <v>15417</v>
      </c>
      <c r="R33" s="1035"/>
      <c r="S33" s="1035"/>
      <c r="T33" s="1035"/>
      <c r="U33" s="1035"/>
      <c r="V33" s="1035">
        <v>14680</v>
      </c>
      <c r="W33" s="1035"/>
      <c r="X33" s="1035"/>
      <c r="Y33" s="1035"/>
      <c r="Z33" s="1035"/>
      <c r="AA33" s="1035">
        <v>737</v>
      </c>
      <c r="AB33" s="1035"/>
      <c r="AC33" s="1035"/>
      <c r="AD33" s="1035"/>
      <c r="AE33" s="1039"/>
      <c r="AF33" s="1034">
        <v>220</v>
      </c>
      <c r="AG33" s="1035"/>
      <c r="AH33" s="1035"/>
      <c r="AI33" s="1035"/>
      <c r="AJ33" s="1036"/>
      <c r="AK33" s="968">
        <v>2019</v>
      </c>
      <c r="AL33" s="959"/>
      <c r="AM33" s="959"/>
      <c r="AN33" s="959"/>
      <c r="AO33" s="959"/>
      <c r="AP33" s="959">
        <v>38094</v>
      </c>
      <c r="AQ33" s="959"/>
      <c r="AR33" s="959"/>
      <c r="AS33" s="959"/>
      <c r="AT33" s="959"/>
      <c r="AU33" s="959">
        <v>19043</v>
      </c>
      <c r="AV33" s="959"/>
      <c r="AW33" s="959"/>
      <c r="AX33" s="959"/>
      <c r="AY33" s="959"/>
      <c r="AZ33" s="1037" t="s">
        <v>508</v>
      </c>
      <c r="BA33" s="1037"/>
      <c r="BB33" s="1037"/>
      <c r="BC33" s="1037"/>
      <c r="BD33" s="1037"/>
      <c r="BE33" s="1029" t="s">
        <v>360</v>
      </c>
      <c r="BF33" s="1029"/>
      <c r="BG33" s="1029"/>
      <c r="BH33" s="1029"/>
      <c r="BI33" s="1030"/>
      <c r="BJ33" s="197"/>
      <c r="BK33" s="197"/>
      <c r="BL33" s="197"/>
      <c r="BM33" s="197"/>
      <c r="BN33" s="197"/>
      <c r="BO33" s="210"/>
      <c r="BP33" s="210"/>
      <c r="BQ33" s="207">
        <v>27</v>
      </c>
      <c r="BR33" s="208"/>
      <c r="BS33" s="1002" t="s">
        <v>538</v>
      </c>
      <c r="BT33" s="1003"/>
      <c r="BU33" s="1003"/>
      <c r="BV33" s="1003"/>
      <c r="BW33" s="1003"/>
      <c r="BX33" s="1003"/>
      <c r="BY33" s="1003"/>
      <c r="BZ33" s="1003"/>
      <c r="CA33" s="1003"/>
      <c r="CB33" s="1003"/>
      <c r="CC33" s="1003"/>
      <c r="CD33" s="1003"/>
      <c r="CE33" s="1003"/>
      <c r="CF33" s="1003"/>
      <c r="CG33" s="1004"/>
      <c r="CH33" s="977">
        <v>-3</v>
      </c>
      <c r="CI33" s="978"/>
      <c r="CJ33" s="978"/>
      <c r="CK33" s="978"/>
      <c r="CL33" s="979"/>
      <c r="CM33" s="977">
        <v>137</v>
      </c>
      <c r="CN33" s="978"/>
      <c r="CO33" s="978"/>
      <c r="CP33" s="978"/>
      <c r="CQ33" s="979"/>
      <c r="CR33" s="977">
        <v>100</v>
      </c>
      <c r="CS33" s="978"/>
      <c r="CT33" s="978"/>
      <c r="CU33" s="978"/>
      <c r="CV33" s="979"/>
      <c r="CW33" s="977">
        <v>70</v>
      </c>
      <c r="CX33" s="978"/>
      <c r="CY33" s="978"/>
      <c r="CZ33" s="978"/>
      <c r="DA33" s="979"/>
      <c r="DB33" s="977" t="s">
        <v>559</v>
      </c>
      <c r="DC33" s="978"/>
      <c r="DD33" s="978"/>
      <c r="DE33" s="978"/>
      <c r="DF33" s="979"/>
      <c r="DG33" s="977" t="s">
        <v>559</v>
      </c>
      <c r="DH33" s="978"/>
      <c r="DI33" s="978"/>
      <c r="DJ33" s="978"/>
      <c r="DK33" s="979"/>
      <c r="DL33" s="977" t="s">
        <v>559</v>
      </c>
      <c r="DM33" s="978"/>
      <c r="DN33" s="978"/>
      <c r="DO33" s="978"/>
      <c r="DP33" s="979"/>
      <c r="DQ33" s="977" t="s">
        <v>453</v>
      </c>
      <c r="DR33" s="978"/>
      <c r="DS33" s="978"/>
      <c r="DT33" s="978"/>
      <c r="DU33" s="979"/>
      <c r="DV33" s="980"/>
      <c r="DW33" s="981"/>
      <c r="DX33" s="981"/>
      <c r="DY33" s="981"/>
      <c r="DZ33" s="982"/>
      <c r="EA33" s="191"/>
    </row>
    <row r="34" spans="1:131" s="192" customFormat="1" ht="26.25" customHeight="1">
      <c r="A34" s="211">
        <v>7</v>
      </c>
      <c r="B34" s="1031" t="s">
        <v>361</v>
      </c>
      <c r="C34" s="1032"/>
      <c r="D34" s="1032"/>
      <c r="E34" s="1032"/>
      <c r="F34" s="1032"/>
      <c r="G34" s="1032"/>
      <c r="H34" s="1032"/>
      <c r="I34" s="1032"/>
      <c r="J34" s="1032"/>
      <c r="K34" s="1032"/>
      <c r="L34" s="1032"/>
      <c r="M34" s="1032"/>
      <c r="N34" s="1032"/>
      <c r="O34" s="1032"/>
      <c r="P34" s="1033"/>
      <c r="Q34" s="1038">
        <v>135</v>
      </c>
      <c r="R34" s="1035"/>
      <c r="S34" s="1035"/>
      <c r="T34" s="1035"/>
      <c r="U34" s="1035"/>
      <c r="V34" s="1035">
        <v>135</v>
      </c>
      <c r="W34" s="1035"/>
      <c r="X34" s="1035"/>
      <c r="Y34" s="1035"/>
      <c r="Z34" s="1035"/>
      <c r="AA34" s="1035">
        <v>0</v>
      </c>
      <c r="AB34" s="1035"/>
      <c r="AC34" s="1035"/>
      <c r="AD34" s="1035"/>
      <c r="AE34" s="1039"/>
      <c r="AF34" s="1034" t="s">
        <v>102</v>
      </c>
      <c r="AG34" s="1035"/>
      <c r="AH34" s="1035"/>
      <c r="AI34" s="1035"/>
      <c r="AJ34" s="1036"/>
      <c r="AK34" s="968">
        <v>81</v>
      </c>
      <c r="AL34" s="959"/>
      <c r="AM34" s="959"/>
      <c r="AN34" s="959"/>
      <c r="AO34" s="959"/>
      <c r="AP34" s="959">
        <v>2252</v>
      </c>
      <c r="AQ34" s="959"/>
      <c r="AR34" s="959"/>
      <c r="AS34" s="959"/>
      <c r="AT34" s="959"/>
      <c r="AU34" s="959">
        <v>927</v>
      </c>
      <c r="AV34" s="959"/>
      <c r="AW34" s="959"/>
      <c r="AX34" s="959"/>
      <c r="AY34" s="959"/>
      <c r="AZ34" s="1037" t="s">
        <v>508</v>
      </c>
      <c r="BA34" s="1037"/>
      <c r="BB34" s="1037"/>
      <c r="BC34" s="1037"/>
      <c r="BD34" s="1037"/>
      <c r="BE34" s="1029" t="s">
        <v>360</v>
      </c>
      <c r="BF34" s="1029"/>
      <c r="BG34" s="1029"/>
      <c r="BH34" s="1029"/>
      <c r="BI34" s="1030"/>
      <c r="BJ34" s="197"/>
      <c r="BK34" s="197"/>
      <c r="BL34" s="197"/>
      <c r="BM34" s="197"/>
      <c r="BN34" s="197"/>
      <c r="BO34" s="210"/>
      <c r="BP34" s="210"/>
      <c r="BQ34" s="207">
        <v>28</v>
      </c>
      <c r="BR34" s="208"/>
      <c r="BS34" s="1002" t="s">
        <v>539</v>
      </c>
      <c r="BT34" s="1003"/>
      <c r="BU34" s="1003"/>
      <c r="BV34" s="1003"/>
      <c r="BW34" s="1003"/>
      <c r="BX34" s="1003"/>
      <c r="BY34" s="1003"/>
      <c r="BZ34" s="1003"/>
      <c r="CA34" s="1003"/>
      <c r="CB34" s="1003"/>
      <c r="CC34" s="1003"/>
      <c r="CD34" s="1003"/>
      <c r="CE34" s="1003"/>
      <c r="CF34" s="1003"/>
      <c r="CG34" s="1004"/>
      <c r="CH34" s="977">
        <v>4</v>
      </c>
      <c r="CI34" s="978"/>
      <c r="CJ34" s="978"/>
      <c r="CK34" s="978"/>
      <c r="CL34" s="979"/>
      <c r="CM34" s="977">
        <v>1048</v>
      </c>
      <c r="CN34" s="978"/>
      <c r="CO34" s="978"/>
      <c r="CP34" s="978"/>
      <c r="CQ34" s="979"/>
      <c r="CR34" s="977">
        <v>400</v>
      </c>
      <c r="CS34" s="978"/>
      <c r="CT34" s="978"/>
      <c r="CU34" s="978"/>
      <c r="CV34" s="979"/>
      <c r="CW34" s="977" t="s">
        <v>559</v>
      </c>
      <c r="CX34" s="978"/>
      <c r="CY34" s="978"/>
      <c r="CZ34" s="978"/>
      <c r="DA34" s="979"/>
      <c r="DB34" s="977" t="s">
        <v>559</v>
      </c>
      <c r="DC34" s="978"/>
      <c r="DD34" s="978"/>
      <c r="DE34" s="978"/>
      <c r="DF34" s="979"/>
      <c r="DG34" s="977" t="s">
        <v>559</v>
      </c>
      <c r="DH34" s="978"/>
      <c r="DI34" s="978"/>
      <c r="DJ34" s="978"/>
      <c r="DK34" s="979"/>
      <c r="DL34" s="977" t="s">
        <v>558</v>
      </c>
      <c r="DM34" s="978"/>
      <c r="DN34" s="978"/>
      <c r="DO34" s="978"/>
      <c r="DP34" s="979"/>
      <c r="DQ34" s="977" t="s">
        <v>453</v>
      </c>
      <c r="DR34" s="978"/>
      <c r="DS34" s="978"/>
      <c r="DT34" s="978"/>
      <c r="DU34" s="979"/>
      <c r="DV34" s="980"/>
      <c r="DW34" s="981"/>
      <c r="DX34" s="981"/>
      <c r="DY34" s="981"/>
      <c r="DZ34" s="982"/>
      <c r="EA34" s="191"/>
    </row>
    <row r="35" spans="1:131" s="192" customFormat="1" ht="26.25" customHeight="1">
      <c r="A35" s="211">
        <v>8</v>
      </c>
      <c r="B35" s="1031" t="s">
        <v>362</v>
      </c>
      <c r="C35" s="1032"/>
      <c r="D35" s="1032"/>
      <c r="E35" s="1032"/>
      <c r="F35" s="1032"/>
      <c r="G35" s="1032"/>
      <c r="H35" s="1032"/>
      <c r="I35" s="1032"/>
      <c r="J35" s="1032"/>
      <c r="K35" s="1032"/>
      <c r="L35" s="1032"/>
      <c r="M35" s="1032"/>
      <c r="N35" s="1032"/>
      <c r="O35" s="1032"/>
      <c r="P35" s="1033"/>
      <c r="Q35" s="1038">
        <v>1574</v>
      </c>
      <c r="R35" s="1035"/>
      <c r="S35" s="1035"/>
      <c r="T35" s="1035"/>
      <c r="U35" s="1035"/>
      <c r="V35" s="1035">
        <v>1574</v>
      </c>
      <c r="W35" s="1035"/>
      <c r="X35" s="1035"/>
      <c r="Y35" s="1035"/>
      <c r="Z35" s="1035"/>
      <c r="AA35" s="1035" t="s">
        <v>564</v>
      </c>
      <c r="AB35" s="1035"/>
      <c r="AC35" s="1035"/>
      <c r="AD35" s="1035"/>
      <c r="AE35" s="1039"/>
      <c r="AF35" s="1034" t="s">
        <v>102</v>
      </c>
      <c r="AG35" s="1035"/>
      <c r="AH35" s="1035"/>
      <c r="AI35" s="1035"/>
      <c r="AJ35" s="1036"/>
      <c r="AK35" s="968">
        <v>718</v>
      </c>
      <c r="AL35" s="959"/>
      <c r="AM35" s="959"/>
      <c r="AN35" s="959"/>
      <c r="AO35" s="959"/>
      <c r="AP35" s="959">
        <v>10753</v>
      </c>
      <c r="AQ35" s="959"/>
      <c r="AR35" s="959"/>
      <c r="AS35" s="959"/>
      <c r="AT35" s="959"/>
      <c r="AU35" s="959">
        <v>2402</v>
      </c>
      <c r="AV35" s="959"/>
      <c r="AW35" s="959"/>
      <c r="AX35" s="959"/>
      <c r="AY35" s="959"/>
      <c r="AZ35" s="1037" t="s">
        <v>508</v>
      </c>
      <c r="BA35" s="1037"/>
      <c r="BB35" s="1037"/>
      <c r="BC35" s="1037"/>
      <c r="BD35" s="1037"/>
      <c r="BE35" s="1029" t="s">
        <v>360</v>
      </c>
      <c r="BF35" s="1029"/>
      <c r="BG35" s="1029"/>
      <c r="BH35" s="1029"/>
      <c r="BI35" s="1030"/>
      <c r="BJ35" s="197"/>
      <c r="BK35" s="197"/>
      <c r="BL35" s="197"/>
      <c r="BM35" s="197"/>
      <c r="BN35" s="197"/>
      <c r="BO35" s="210"/>
      <c r="BP35" s="210"/>
      <c r="BQ35" s="207">
        <v>29</v>
      </c>
      <c r="BR35" s="208"/>
      <c r="BS35" s="1002" t="s">
        <v>540</v>
      </c>
      <c r="BT35" s="1003"/>
      <c r="BU35" s="1003"/>
      <c r="BV35" s="1003"/>
      <c r="BW35" s="1003"/>
      <c r="BX35" s="1003"/>
      <c r="BY35" s="1003"/>
      <c r="BZ35" s="1003"/>
      <c r="CA35" s="1003"/>
      <c r="CB35" s="1003"/>
      <c r="CC35" s="1003"/>
      <c r="CD35" s="1003"/>
      <c r="CE35" s="1003"/>
      <c r="CF35" s="1003"/>
      <c r="CG35" s="1004"/>
      <c r="CH35" s="977">
        <v>76</v>
      </c>
      <c r="CI35" s="978"/>
      <c r="CJ35" s="978"/>
      <c r="CK35" s="978"/>
      <c r="CL35" s="979"/>
      <c r="CM35" s="977">
        <v>949</v>
      </c>
      <c r="CN35" s="978"/>
      <c r="CO35" s="978"/>
      <c r="CP35" s="978"/>
      <c r="CQ35" s="979"/>
      <c r="CR35" s="977">
        <v>125</v>
      </c>
      <c r="CS35" s="978"/>
      <c r="CT35" s="978"/>
      <c r="CU35" s="978"/>
      <c r="CV35" s="979"/>
      <c r="CW35" s="977" t="s">
        <v>559</v>
      </c>
      <c r="CX35" s="978"/>
      <c r="CY35" s="978"/>
      <c r="CZ35" s="978"/>
      <c r="DA35" s="979"/>
      <c r="DB35" s="977" t="s">
        <v>561</v>
      </c>
      <c r="DC35" s="978"/>
      <c r="DD35" s="978"/>
      <c r="DE35" s="978"/>
      <c r="DF35" s="979"/>
      <c r="DG35" s="977" t="s">
        <v>559</v>
      </c>
      <c r="DH35" s="978"/>
      <c r="DI35" s="978"/>
      <c r="DJ35" s="978"/>
      <c r="DK35" s="979"/>
      <c r="DL35" s="977" t="s">
        <v>559</v>
      </c>
      <c r="DM35" s="978"/>
      <c r="DN35" s="978"/>
      <c r="DO35" s="978"/>
      <c r="DP35" s="979"/>
      <c r="DQ35" s="977" t="s">
        <v>453</v>
      </c>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541</v>
      </c>
      <c r="BT36" s="1003"/>
      <c r="BU36" s="1003"/>
      <c r="BV36" s="1003"/>
      <c r="BW36" s="1003"/>
      <c r="BX36" s="1003"/>
      <c r="BY36" s="1003"/>
      <c r="BZ36" s="1003"/>
      <c r="CA36" s="1003"/>
      <c r="CB36" s="1003"/>
      <c r="CC36" s="1003"/>
      <c r="CD36" s="1003"/>
      <c r="CE36" s="1003"/>
      <c r="CF36" s="1003"/>
      <c r="CG36" s="1004"/>
      <c r="CH36" s="977">
        <v>177</v>
      </c>
      <c r="CI36" s="978"/>
      <c r="CJ36" s="978"/>
      <c r="CK36" s="978"/>
      <c r="CL36" s="979"/>
      <c r="CM36" s="977">
        <v>1289</v>
      </c>
      <c r="CN36" s="978"/>
      <c r="CO36" s="978"/>
      <c r="CP36" s="978"/>
      <c r="CQ36" s="979"/>
      <c r="CR36" s="977">
        <v>15</v>
      </c>
      <c r="CS36" s="978"/>
      <c r="CT36" s="978"/>
      <c r="CU36" s="978"/>
      <c r="CV36" s="979"/>
      <c r="CW36" s="977">
        <v>39</v>
      </c>
      <c r="CX36" s="978"/>
      <c r="CY36" s="978"/>
      <c r="CZ36" s="978"/>
      <c r="DA36" s="979"/>
      <c r="DB36" s="977" t="s">
        <v>559</v>
      </c>
      <c r="DC36" s="978"/>
      <c r="DD36" s="978"/>
      <c r="DE36" s="978"/>
      <c r="DF36" s="979"/>
      <c r="DG36" s="977" t="s">
        <v>559</v>
      </c>
      <c r="DH36" s="978"/>
      <c r="DI36" s="978"/>
      <c r="DJ36" s="978"/>
      <c r="DK36" s="979"/>
      <c r="DL36" s="977" t="s">
        <v>559</v>
      </c>
      <c r="DM36" s="978"/>
      <c r="DN36" s="978"/>
      <c r="DO36" s="978"/>
      <c r="DP36" s="979"/>
      <c r="DQ36" s="977" t="s">
        <v>453</v>
      </c>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542</v>
      </c>
      <c r="BT37" s="1003"/>
      <c r="BU37" s="1003"/>
      <c r="BV37" s="1003"/>
      <c r="BW37" s="1003"/>
      <c r="BX37" s="1003"/>
      <c r="BY37" s="1003"/>
      <c r="BZ37" s="1003"/>
      <c r="CA37" s="1003"/>
      <c r="CB37" s="1003"/>
      <c r="CC37" s="1003"/>
      <c r="CD37" s="1003"/>
      <c r="CE37" s="1003"/>
      <c r="CF37" s="1003"/>
      <c r="CG37" s="1004"/>
      <c r="CH37" s="977">
        <v>9</v>
      </c>
      <c r="CI37" s="978"/>
      <c r="CJ37" s="978"/>
      <c r="CK37" s="978"/>
      <c r="CL37" s="979"/>
      <c r="CM37" s="977">
        <v>1417</v>
      </c>
      <c r="CN37" s="978"/>
      <c r="CO37" s="978"/>
      <c r="CP37" s="978"/>
      <c r="CQ37" s="979"/>
      <c r="CR37" s="977">
        <v>800</v>
      </c>
      <c r="CS37" s="978"/>
      <c r="CT37" s="978"/>
      <c r="CU37" s="978"/>
      <c r="CV37" s="979"/>
      <c r="CW37" s="977" t="s">
        <v>560</v>
      </c>
      <c r="CX37" s="978"/>
      <c r="CY37" s="978"/>
      <c r="CZ37" s="978"/>
      <c r="DA37" s="979"/>
      <c r="DB37" s="977" t="s">
        <v>561</v>
      </c>
      <c r="DC37" s="978"/>
      <c r="DD37" s="978"/>
      <c r="DE37" s="978"/>
      <c r="DF37" s="979"/>
      <c r="DG37" s="977" t="s">
        <v>558</v>
      </c>
      <c r="DH37" s="978"/>
      <c r="DI37" s="978"/>
      <c r="DJ37" s="978"/>
      <c r="DK37" s="979"/>
      <c r="DL37" s="977" t="s">
        <v>559</v>
      </c>
      <c r="DM37" s="978"/>
      <c r="DN37" s="978"/>
      <c r="DO37" s="978"/>
      <c r="DP37" s="979"/>
      <c r="DQ37" s="977" t="s">
        <v>453</v>
      </c>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t="s">
        <v>562</v>
      </c>
      <c r="BS38" s="1002" t="s">
        <v>543</v>
      </c>
      <c r="BT38" s="1003"/>
      <c r="BU38" s="1003"/>
      <c r="BV38" s="1003"/>
      <c r="BW38" s="1003"/>
      <c r="BX38" s="1003"/>
      <c r="BY38" s="1003"/>
      <c r="BZ38" s="1003"/>
      <c r="CA38" s="1003"/>
      <c r="CB38" s="1003"/>
      <c r="CC38" s="1003"/>
      <c r="CD38" s="1003"/>
      <c r="CE38" s="1003"/>
      <c r="CF38" s="1003"/>
      <c r="CG38" s="1004"/>
      <c r="CH38" s="977">
        <v>792</v>
      </c>
      <c r="CI38" s="978"/>
      <c r="CJ38" s="978"/>
      <c r="CK38" s="978"/>
      <c r="CL38" s="979"/>
      <c r="CM38" s="977">
        <v>4318</v>
      </c>
      <c r="CN38" s="978"/>
      <c r="CO38" s="978"/>
      <c r="CP38" s="978"/>
      <c r="CQ38" s="979"/>
      <c r="CR38" s="977">
        <v>55</v>
      </c>
      <c r="CS38" s="978"/>
      <c r="CT38" s="978"/>
      <c r="CU38" s="978"/>
      <c r="CV38" s="979"/>
      <c r="CW38" s="977" t="s">
        <v>558</v>
      </c>
      <c r="CX38" s="978"/>
      <c r="CY38" s="978"/>
      <c r="CZ38" s="978"/>
      <c r="DA38" s="979"/>
      <c r="DB38" s="977" t="s">
        <v>559</v>
      </c>
      <c r="DC38" s="978"/>
      <c r="DD38" s="978"/>
      <c r="DE38" s="978"/>
      <c r="DF38" s="979"/>
      <c r="DG38" s="977" t="s">
        <v>558</v>
      </c>
      <c r="DH38" s="978"/>
      <c r="DI38" s="978"/>
      <c r="DJ38" s="978"/>
      <c r="DK38" s="979"/>
      <c r="DL38" s="977" t="s">
        <v>559</v>
      </c>
      <c r="DM38" s="978"/>
      <c r="DN38" s="978"/>
      <c r="DO38" s="978"/>
      <c r="DP38" s="979"/>
      <c r="DQ38" s="977">
        <v>109</v>
      </c>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t="s">
        <v>544</v>
      </c>
      <c r="BT39" s="1003"/>
      <c r="BU39" s="1003"/>
      <c r="BV39" s="1003"/>
      <c r="BW39" s="1003"/>
      <c r="BX39" s="1003"/>
      <c r="BY39" s="1003"/>
      <c r="BZ39" s="1003"/>
      <c r="CA39" s="1003"/>
      <c r="CB39" s="1003"/>
      <c r="CC39" s="1003"/>
      <c r="CD39" s="1003"/>
      <c r="CE39" s="1003"/>
      <c r="CF39" s="1003"/>
      <c r="CG39" s="1004"/>
      <c r="CH39" s="977" t="s">
        <v>453</v>
      </c>
      <c r="CI39" s="978"/>
      <c r="CJ39" s="978"/>
      <c r="CK39" s="978"/>
      <c r="CL39" s="979"/>
      <c r="CM39" s="977" t="s">
        <v>453</v>
      </c>
      <c r="CN39" s="978"/>
      <c r="CO39" s="978"/>
      <c r="CP39" s="978"/>
      <c r="CQ39" s="979"/>
      <c r="CR39" s="977">
        <v>5</v>
      </c>
      <c r="CS39" s="978"/>
      <c r="CT39" s="978"/>
      <c r="CU39" s="978"/>
      <c r="CV39" s="979"/>
      <c r="CW39" s="977" t="s">
        <v>453</v>
      </c>
      <c r="CX39" s="978"/>
      <c r="CY39" s="978"/>
      <c r="CZ39" s="978"/>
      <c r="DA39" s="979"/>
      <c r="DB39" s="977" t="s">
        <v>558</v>
      </c>
      <c r="DC39" s="978"/>
      <c r="DD39" s="978"/>
      <c r="DE39" s="978"/>
      <c r="DF39" s="979"/>
      <c r="DG39" s="977" t="s">
        <v>558</v>
      </c>
      <c r="DH39" s="978"/>
      <c r="DI39" s="978"/>
      <c r="DJ39" s="978"/>
      <c r="DK39" s="979"/>
      <c r="DL39" s="977" t="s">
        <v>558</v>
      </c>
      <c r="DM39" s="978"/>
      <c r="DN39" s="978"/>
      <c r="DO39" s="978"/>
      <c r="DP39" s="979"/>
      <c r="DQ39" s="977" t="s">
        <v>453</v>
      </c>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c r="BS40" s="1002" t="s">
        <v>545</v>
      </c>
      <c r="BT40" s="1003"/>
      <c r="BU40" s="1003"/>
      <c r="BV40" s="1003"/>
      <c r="BW40" s="1003"/>
      <c r="BX40" s="1003"/>
      <c r="BY40" s="1003"/>
      <c r="BZ40" s="1003"/>
      <c r="CA40" s="1003"/>
      <c r="CB40" s="1003"/>
      <c r="CC40" s="1003"/>
      <c r="CD40" s="1003"/>
      <c r="CE40" s="1003"/>
      <c r="CF40" s="1003"/>
      <c r="CG40" s="1004"/>
      <c r="CH40" s="977">
        <v>-952</v>
      </c>
      <c r="CI40" s="978"/>
      <c r="CJ40" s="978"/>
      <c r="CK40" s="978"/>
      <c r="CL40" s="979"/>
      <c r="CM40" s="977">
        <v>2085</v>
      </c>
      <c r="CN40" s="978"/>
      <c r="CO40" s="978"/>
      <c r="CP40" s="978"/>
      <c r="CQ40" s="979"/>
      <c r="CR40" s="977">
        <v>626</v>
      </c>
      <c r="CS40" s="978"/>
      <c r="CT40" s="978"/>
      <c r="CU40" s="978"/>
      <c r="CV40" s="979"/>
      <c r="CW40" s="977" t="s">
        <v>558</v>
      </c>
      <c r="CX40" s="978"/>
      <c r="CY40" s="978"/>
      <c r="CZ40" s="978"/>
      <c r="DA40" s="979"/>
      <c r="DB40" s="977" t="s">
        <v>558</v>
      </c>
      <c r="DC40" s="978"/>
      <c r="DD40" s="978"/>
      <c r="DE40" s="978"/>
      <c r="DF40" s="979"/>
      <c r="DG40" s="977" t="s">
        <v>561</v>
      </c>
      <c r="DH40" s="978"/>
      <c r="DI40" s="978"/>
      <c r="DJ40" s="978"/>
      <c r="DK40" s="979"/>
      <c r="DL40" s="977" t="s">
        <v>558</v>
      </c>
      <c r="DM40" s="978"/>
      <c r="DN40" s="978"/>
      <c r="DO40" s="978"/>
      <c r="DP40" s="979"/>
      <c r="DQ40" s="977" t="s">
        <v>453</v>
      </c>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c r="BS41" s="1002" t="s">
        <v>546</v>
      </c>
      <c r="BT41" s="1003"/>
      <c r="BU41" s="1003"/>
      <c r="BV41" s="1003"/>
      <c r="BW41" s="1003"/>
      <c r="BX41" s="1003"/>
      <c r="BY41" s="1003"/>
      <c r="BZ41" s="1003"/>
      <c r="CA41" s="1003"/>
      <c r="CB41" s="1003"/>
      <c r="CC41" s="1003"/>
      <c r="CD41" s="1003"/>
      <c r="CE41" s="1003"/>
      <c r="CF41" s="1003"/>
      <c r="CG41" s="1004"/>
      <c r="CH41" s="977" t="s">
        <v>453</v>
      </c>
      <c r="CI41" s="978"/>
      <c r="CJ41" s="978"/>
      <c r="CK41" s="978"/>
      <c r="CL41" s="979"/>
      <c r="CM41" s="977" t="s">
        <v>453</v>
      </c>
      <c r="CN41" s="978"/>
      <c r="CO41" s="978"/>
      <c r="CP41" s="978"/>
      <c r="CQ41" s="979"/>
      <c r="CR41" s="977">
        <v>3</v>
      </c>
      <c r="CS41" s="978"/>
      <c r="CT41" s="978"/>
      <c r="CU41" s="978"/>
      <c r="CV41" s="979"/>
      <c r="CW41" s="977" t="s">
        <v>453</v>
      </c>
      <c r="CX41" s="978"/>
      <c r="CY41" s="978"/>
      <c r="CZ41" s="978"/>
      <c r="DA41" s="979"/>
      <c r="DB41" s="977" t="s">
        <v>558</v>
      </c>
      <c r="DC41" s="978"/>
      <c r="DD41" s="978"/>
      <c r="DE41" s="978"/>
      <c r="DF41" s="979"/>
      <c r="DG41" s="977" t="s">
        <v>559</v>
      </c>
      <c r="DH41" s="978"/>
      <c r="DI41" s="978"/>
      <c r="DJ41" s="978"/>
      <c r="DK41" s="979"/>
      <c r="DL41" s="977" t="s">
        <v>558</v>
      </c>
      <c r="DM41" s="978"/>
      <c r="DN41" s="978"/>
      <c r="DO41" s="978"/>
      <c r="DP41" s="979"/>
      <c r="DQ41" s="977" t="s">
        <v>453</v>
      </c>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c r="BS42" s="1002" t="s">
        <v>547</v>
      </c>
      <c r="BT42" s="1003"/>
      <c r="BU42" s="1003"/>
      <c r="BV42" s="1003"/>
      <c r="BW42" s="1003"/>
      <c r="BX42" s="1003"/>
      <c r="BY42" s="1003"/>
      <c r="BZ42" s="1003"/>
      <c r="CA42" s="1003"/>
      <c r="CB42" s="1003"/>
      <c r="CC42" s="1003"/>
      <c r="CD42" s="1003"/>
      <c r="CE42" s="1003"/>
      <c r="CF42" s="1003"/>
      <c r="CG42" s="1004"/>
      <c r="CH42" s="977" t="s">
        <v>453</v>
      </c>
      <c r="CI42" s="978"/>
      <c r="CJ42" s="978"/>
      <c r="CK42" s="978"/>
      <c r="CL42" s="979"/>
      <c r="CM42" s="977" t="s">
        <v>453</v>
      </c>
      <c r="CN42" s="978"/>
      <c r="CO42" s="978"/>
      <c r="CP42" s="978"/>
      <c r="CQ42" s="979"/>
      <c r="CR42" s="977">
        <v>10</v>
      </c>
      <c r="CS42" s="978"/>
      <c r="CT42" s="978"/>
      <c r="CU42" s="978"/>
      <c r="CV42" s="979"/>
      <c r="CW42" s="977" t="s">
        <v>453</v>
      </c>
      <c r="CX42" s="978"/>
      <c r="CY42" s="978"/>
      <c r="CZ42" s="978"/>
      <c r="DA42" s="979"/>
      <c r="DB42" s="977" t="s">
        <v>559</v>
      </c>
      <c r="DC42" s="978"/>
      <c r="DD42" s="978"/>
      <c r="DE42" s="978"/>
      <c r="DF42" s="979"/>
      <c r="DG42" s="977" t="s">
        <v>558</v>
      </c>
      <c r="DH42" s="978"/>
      <c r="DI42" s="978"/>
      <c r="DJ42" s="978"/>
      <c r="DK42" s="979"/>
      <c r="DL42" s="977" t="s">
        <v>558</v>
      </c>
      <c r="DM42" s="978"/>
      <c r="DN42" s="978"/>
      <c r="DO42" s="978"/>
      <c r="DP42" s="979"/>
      <c r="DQ42" s="977" t="s">
        <v>453</v>
      </c>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t="s">
        <v>548</v>
      </c>
      <c r="BT43" s="1003"/>
      <c r="BU43" s="1003"/>
      <c r="BV43" s="1003"/>
      <c r="BW43" s="1003"/>
      <c r="BX43" s="1003"/>
      <c r="BY43" s="1003"/>
      <c r="BZ43" s="1003"/>
      <c r="CA43" s="1003"/>
      <c r="CB43" s="1003"/>
      <c r="CC43" s="1003"/>
      <c r="CD43" s="1003"/>
      <c r="CE43" s="1003"/>
      <c r="CF43" s="1003"/>
      <c r="CG43" s="1004"/>
      <c r="CH43" s="977" t="s">
        <v>453</v>
      </c>
      <c r="CI43" s="978"/>
      <c r="CJ43" s="978"/>
      <c r="CK43" s="978"/>
      <c r="CL43" s="979"/>
      <c r="CM43" s="977" t="s">
        <v>453</v>
      </c>
      <c r="CN43" s="978"/>
      <c r="CO43" s="978"/>
      <c r="CP43" s="978"/>
      <c r="CQ43" s="979"/>
      <c r="CR43" s="977">
        <v>0</v>
      </c>
      <c r="CS43" s="978"/>
      <c r="CT43" s="978"/>
      <c r="CU43" s="978"/>
      <c r="CV43" s="979"/>
      <c r="CW43" s="977" t="s">
        <v>453</v>
      </c>
      <c r="CX43" s="978"/>
      <c r="CY43" s="978"/>
      <c r="CZ43" s="978"/>
      <c r="DA43" s="979"/>
      <c r="DB43" s="977" t="s">
        <v>559</v>
      </c>
      <c r="DC43" s="978"/>
      <c r="DD43" s="978"/>
      <c r="DE43" s="978"/>
      <c r="DF43" s="979"/>
      <c r="DG43" s="977" t="s">
        <v>558</v>
      </c>
      <c r="DH43" s="978"/>
      <c r="DI43" s="978"/>
      <c r="DJ43" s="978"/>
      <c r="DK43" s="979"/>
      <c r="DL43" s="977" t="s">
        <v>558</v>
      </c>
      <c r="DM43" s="978"/>
      <c r="DN43" s="978"/>
      <c r="DO43" s="978"/>
      <c r="DP43" s="979"/>
      <c r="DQ43" s="977" t="s">
        <v>453</v>
      </c>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t="s">
        <v>549</v>
      </c>
      <c r="BT44" s="1003"/>
      <c r="BU44" s="1003"/>
      <c r="BV44" s="1003"/>
      <c r="BW44" s="1003"/>
      <c r="BX44" s="1003"/>
      <c r="BY44" s="1003"/>
      <c r="BZ44" s="1003"/>
      <c r="CA44" s="1003"/>
      <c r="CB44" s="1003"/>
      <c r="CC44" s="1003"/>
      <c r="CD44" s="1003"/>
      <c r="CE44" s="1003"/>
      <c r="CF44" s="1003"/>
      <c r="CG44" s="1004"/>
      <c r="CH44" s="977" t="s">
        <v>453</v>
      </c>
      <c r="CI44" s="978"/>
      <c r="CJ44" s="978"/>
      <c r="CK44" s="978"/>
      <c r="CL44" s="979"/>
      <c r="CM44" s="977" t="s">
        <v>453</v>
      </c>
      <c r="CN44" s="978"/>
      <c r="CO44" s="978"/>
      <c r="CP44" s="978"/>
      <c r="CQ44" s="979"/>
      <c r="CR44" s="977">
        <v>65</v>
      </c>
      <c r="CS44" s="978"/>
      <c r="CT44" s="978"/>
      <c r="CU44" s="978"/>
      <c r="CV44" s="979"/>
      <c r="CW44" s="977" t="s">
        <v>453</v>
      </c>
      <c r="CX44" s="978"/>
      <c r="CY44" s="978"/>
      <c r="CZ44" s="978"/>
      <c r="DA44" s="979"/>
      <c r="DB44" s="977" t="s">
        <v>559</v>
      </c>
      <c r="DC44" s="978"/>
      <c r="DD44" s="978"/>
      <c r="DE44" s="978"/>
      <c r="DF44" s="979"/>
      <c r="DG44" s="977" t="s">
        <v>559</v>
      </c>
      <c r="DH44" s="978"/>
      <c r="DI44" s="978"/>
      <c r="DJ44" s="978"/>
      <c r="DK44" s="979"/>
      <c r="DL44" s="977" t="s">
        <v>558</v>
      </c>
      <c r="DM44" s="978"/>
      <c r="DN44" s="978"/>
      <c r="DO44" s="978"/>
      <c r="DP44" s="979"/>
      <c r="DQ44" s="977" t="s">
        <v>453</v>
      </c>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t="s">
        <v>550</v>
      </c>
      <c r="BT45" s="1003"/>
      <c r="BU45" s="1003"/>
      <c r="BV45" s="1003"/>
      <c r="BW45" s="1003"/>
      <c r="BX45" s="1003"/>
      <c r="BY45" s="1003"/>
      <c r="BZ45" s="1003"/>
      <c r="CA45" s="1003"/>
      <c r="CB45" s="1003"/>
      <c r="CC45" s="1003"/>
      <c r="CD45" s="1003"/>
      <c r="CE45" s="1003"/>
      <c r="CF45" s="1003"/>
      <c r="CG45" s="1004"/>
      <c r="CH45" s="977" t="s">
        <v>453</v>
      </c>
      <c r="CI45" s="978"/>
      <c r="CJ45" s="978"/>
      <c r="CK45" s="978"/>
      <c r="CL45" s="979"/>
      <c r="CM45" s="977" t="s">
        <v>453</v>
      </c>
      <c r="CN45" s="978"/>
      <c r="CO45" s="978"/>
      <c r="CP45" s="978"/>
      <c r="CQ45" s="979"/>
      <c r="CR45" s="977">
        <v>1</v>
      </c>
      <c r="CS45" s="978"/>
      <c r="CT45" s="978"/>
      <c r="CU45" s="978"/>
      <c r="CV45" s="979"/>
      <c r="CW45" s="977" t="s">
        <v>453</v>
      </c>
      <c r="CX45" s="978"/>
      <c r="CY45" s="978"/>
      <c r="CZ45" s="978"/>
      <c r="DA45" s="979"/>
      <c r="DB45" s="977" t="s">
        <v>558</v>
      </c>
      <c r="DC45" s="978"/>
      <c r="DD45" s="978"/>
      <c r="DE45" s="978"/>
      <c r="DF45" s="979"/>
      <c r="DG45" s="977" t="s">
        <v>559</v>
      </c>
      <c r="DH45" s="978"/>
      <c r="DI45" s="978"/>
      <c r="DJ45" s="978"/>
      <c r="DK45" s="979"/>
      <c r="DL45" s="977" t="s">
        <v>558</v>
      </c>
      <c r="DM45" s="978"/>
      <c r="DN45" s="978"/>
      <c r="DO45" s="978"/>
      <c r="DP45" s="979"/>
      <c r="DQ45" s="977" t="s">
        <v>453</v>
      </c>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t="s">
        <v>551</v>
      </c>
      <c r="BT46" s="1003"/>
      <c r="BU46" s="1003"/>
      <c r="BV46" s="1003"/>
      <c r="BW46" s="1003"/>
      <c r="BX46" s="1003"/>
      <c r="BY46" s="1003"/>
      <c r="BZ46" s="1003"/>
      <c r="CA46" s="1003"/>
      <c r="CB46" s="1003"/>
      <c r="CC46" s="1003"/>
      <c r="CD46" s="1003"/>
      <c r="CE46" s="1003"/>
      <c r="CF46" s="1003"/>
      <c r="CG46" s="1004"/>
      <c r="CH46" s="977">
        <v>-48</v>
      </c>
      <c r="CI46" s="978"/>
      <c r="CJ46" s="978"/>
      <c r="CK46" s="978"/>
      <c r="CL46" s="979"/>
      <c r="CM46" s="977">
        <v>1956</v>
      </c>
      <c r="CN46" s="978"/>
      <c r="CO46" s="978"/>
      <c r="CP46" s="978"/>
      <c r="CQ46" s="979"/>
      <c r="CR46" s="977">
        <v>10</v>
      </c>
      <c r="CS46" s="978"/>
      <c r="CT46" s="978"/>
      <c r="CU46" s="978"/>
      <c r="CV46" s="979"/>
      <c r="CW46" s="977">
        <v>15</v>
      </c>
      <c r="CX46" s="978"/>
      <c r="CY46" s="978"/>
      <c r="CZ46" s="978"/>
      <c r="DA46" s="979"/>
      <c r="DB46" s="977" t="s">
        <v>559</v>
      </c>
      <c r="DC46" s="978"/>
      <c r="DD46" s="978"/>
      <c r="DE46" s="978"/>
      <c r="DF46" s="979"/>
      <c r="DG46" s="977" t="s">
        <v>561</v>
      </c>
      <c r="DH46" s="978"/>
      <c r="DI46" s="978"/>
      <c r="DJ46" s="978"/>
      <c r="DK46" s="979"/>
      <c r="DL46" s="977" t="s">
        <v>558</v>
      </c>
      <c r="DM46" s="978"/>
      <c r="DN46" s="978"/>
      <c r="DO46" s="978"/>
      <c r="DP46" s="979"/>
      <c r="DQ46" s="977" t="s">
        <v>453</v>
      </c>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t="s">
        <v>563</v>
      </c>
      <c r="BS47" s="1002" t="s">
        <v>552</v>
      </c>
      <c r="BT47" s="1003"/>
      <c r="BU47" s="1003"/>
      <c r="BV47" s="1003"/>
      <c r="BW47" s="1003"/>
      <c r="BX47" s="1003"/>
      <c r="BY47" s="1003"/>
      <c r="BZ47" s="1003"/>
      <c r="CA47" s="1003"/>
      <c r="CB47" s="1003"/>
      <c r="CC47" s="1003"/>
      <c r="CD47" s="1003"/>
      <c r="CE47" s="1003"/>
      <c r="CF47" s="1003"/>
      <c r="CG47" s="1004"/>
      <c r="CH47" s="977">
        <v>212</v>
      </c>
      <c r="CI47" s="978"/>
      <c r="CJ47" s="978"/>
      <c r="CK47" s="978"/>
      <c r="CL47" s="979"/>
      <c r="CM47" s="977">
        <v>6863</v>
      </c>
      <c r="CN47" s="978"/>
      <c r="CO47" s="978"/>
      <c r="CP47" s="978"/>
      <c r="CQ47" s="979"/>
      <c r="CR47" s="977">
        <v>9471</v>
      </c>
      <c r="CS47" s="978"/>
      <c r="CT47" s="978"/>
      <c r="CU47" s="978"/>
      <c r="CV47" s="979"/>
      <c r="CW47" s="977" t="s">
        <v>559</v>
      </c>
      <c r="CX47" s="978"/>
      <c r="CY47" s="978"/>
      <c r="CZ47" s="978"/>
      <c r="DA47" s="979"/>
      <c r="DB47" s="977">
        <v>4375</v>
      </c>
      <c r="DC47" s="978"/>
      <c r="DD47" s="978"/>
      <c r="DE47" s="978"/>
      <c r="DF47" s="979"/>
      <c r="DG47" s="977">
        <v>21289</v>
      </c>
      <c r="DH47" s="978"/>
      <c r="DI47" s="978"/>
      <c r="DJ47" s="978"/>
      <c r="DK47" s="979"/>
      <c r="DL47" s="977" t="s">
        <v>560</v>
      </c>
      <c r="DM47" s="978"/>
      <c r="DN47" s="978"/>
      <c r="DO47" s="978"/>
      <c r="DP47" s="979"/>
      <c r="DQ47" s="977" t="s">
        <v>453</v>
      </c>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t="s">
        <v>562</v>
      </c>
      <c r="BS48" s="1002" t="s">
        <v>553</v>
      </c>
      <c r="BT48" s="1003"/>
      <c r="BU48" s="1003"/>
      <c r="BV48" s="1003"/>
      <c r="BW48" s="1003"/>
      <c r="BX48" s="1003"/>
      <c r="BY48" s="1003"/>
      <c r="BZ48" s="1003"/>
      <c r="CA48" s="1003"/>
      <c r="CB48" s="1003"/>
      <c r="CC48" s="1003"/>
      <c r="CD48" s="1003"/>
      <c r="CE48" s="1003"/>
      <c r="CF48" s="1003"/>
      <c r="CG48" s="1004"/>
      <c r="CH48" s="977">
        <v>147</v>
      </c>
      <c r="CI48" s="978"/>
      <c r="CJ48" s="978"/>
      <c r="CK48" s="978"/>
      <c r="CL48" s="979"/>
      <c r="CM48" s="977">
        <v>1525</v>
      </c>
      <c r="CN48" s="978"/>
      <c r="CO48" s="978"/>
      <c r="CP48" s="978"/>
      <c r="CQ48" s="979"/>
      <c r="CR48" s="977">
        <v>20</v>
      </c>
      <c r="CS48" s="978"/>
      <c r="CT48" s="978"/>
      <c r="CU48" s="978"/>
      <c r="CV48" s="979"/>
      <c r="CW48" s="977" t="s">
        <v>559</v>
      </c>
      <c r="CX48" s="978"/>
      <c r="CY48" s="978"/>
      <c r="CZ48" s="978"/>
      <c r="DA48" s="979"/>
      <c r="DB48" s="977">
        <v>237</v>
      </c>
      <c r="DC48" s="978"/>
      <c r="DD48" s="978"/>
      <c r="DE48" s="978"/>
      <c r="DF48" s="979"/>
      <c r="DG48" s="977">
        <v>2003</v>
      </c>
      <c r="DH48" s="978"/>
      <c r="DI48" s="978"/>
      <c r="DJ48" s="978"/>
      <c r="DK48" s="979"/>
      <c r="DL48" s="977" t="s">
        <v>559</v>
      </c>
      <c r="DM48" s="978"/>
      <c r="DN48" s="978"/>
      <c r="DO48" s="978"/>
      <c r="DP48" s="979"/>
      <c r="DQ48" s="977" t="s">
        <v>453</v>
      </c>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t="s">
        <v>554</v>
      </c>
      <c r="BT49" s="1003"/>
      <c r="BU49" s="1003"/>
      <c r="BV49" s="1003"/>
      <c r="BW49" s="1003"/>
      <c r="BX49" s="1003"/>
      <c r="BY49" s="1003"/>
      <c r="BZ49" s="1003"/>
      <c r="CA49" s="1003"/>
      <c r="CB49" s="1003"/>
      <c r="CC49" s="1003"/>
      <c r="CD49" s="1003"/>
      <c r="CE49" s="1003"/>
      <c r="CF49" s="1003"/>
      <c r="CG49" s="1004"/>
      <c r="CH49" s="977" t="s">
        <v>453</v>
      </c>
      <c r="CI49" s="978"/>
      <c r="CJ49" s="978"/>
      <c r="CK49" s="978"/>
      <c r="CL49" s="979"/>
      <c r="CM49" s="977" t="s">
        <v>453</v>
      </c>
      <c r="CN49" s="978"/>
      <c r="CO49" s="978"/>
      <c r="CP49" s="978"/>
      <c r="CQ49" s="979"/>
      <c r="CR49" s="977">
        <v>1700</v>
      </c>
      <c r="CS49" s="978"/>
      <c r="CT49" s="978"/>
      <c r="CU49" s="978"/>
      <c r="CV49" s="979"/>
      <c r="CW49" s="977" t="s">
        <v>453</v>
      </c>
      <c r="CX49" s="978"/>
      <c r="CY49" s="978"/>
      <c r="CZ49" s="978"/>
      <c r="DA49" s="979"/>
      <c r="DB49" s="977" t="s">
        <v>561</v>
      </c>
      <c r="DC49" s="978"/>
      <c r="DD49" s="978"/>
      <c r="DE49" s="978"/>
      <c r="DF49" s="979"/>
      <c r="DG49" s="977" t="s">
        <v>561</v>
      </c>
      <c r="DH49" s="978"/>
      <c r="DI49" s="978"/>
      <c r="DJ49" s="978"/>
      <c r="DK49" s="979"/>
      <c r="DL49" s="977" t="s">
        <v>559</v>
      </c>
      <c r="DM49" s="978"/>
      <c r="DN49" s="978"/>
      <c r="DO49" s="978"/>
      <c r="DP49" s="979"/>
      <c r="DQ49" s="977" t="s">
        <v>453</v>
      </c>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t="s">
        <v>555</v>
      </c>
      <c r="BT50" s="1003"/>
      <c r="BU50" s="1003"/>
      <c r="BV50" s="1003"/>
      <c r="BW50" s="1003"/>
      <c r="BX50" s="1003"/>
      <c r="BY50" s="1003"/>
      <c r="BZ50" s="1003"/>
      <c r="CA50" s="1003"/>
      <c r="CB50" s="1003"/>
      <c r="CC50" s="1003"/>
      <c r="CD50" s="1003"/>
      <c r="CE50" s="1003"/>
      <c r="CF50" s="1003"/>
      <c r="CG50" s="1004"/>
      <c r="CH50" s="977">
        <v>0</v>
      </c>
      <c r="CI50" s="978"/>
      <c r="CJ50" s="978"/>
      <c r="CK50" s="978"/>
      <c r="CL50" s="979"/>
      <c r="CM50" s="977">
        <v>190</v>
      </c>
      <c r="CN50" s="978"/>
      <c r="CO50" s="978"/>
      <c r="CP50" s="978"/>
      <c r="CQ50" s="979"/>
      <c r="CR50" s="977">
        <v>5</v>
      </c>
      <c r="CS50" s="978"/>
      <c r="CT50" s="978"/>
      <c r="CU50" s="978"/>
      <c r="CV50" s="979"/>
      <c r="CW50" s="977">
        <v>7</v>
      </c>
      <c r="CX50" s="978"/>
      <c r="CY50" s="978"/>
      <c r="CZ50" s="978"/>
      <c r="DA50" s="979"/>
      <c r="DB50" s="977" t="s">
        <v>559</v>
      </c>
      <c r="DC50" s="978"/>
      <c r="DD50" s="978"/>
      <c r="DE50" s="978"/>
      <c r="DF50" s="979"/>
      <c r="DG50" s="977" t="s">
        <v>558</v>
      </c>
      <c r="DH50" s="978"/>
      <c r="DI50" s="978"/>
      <c r="DJ50" s="978"/>
      <c r="DK50" s="979"/>
      <c r="DL50" s="977" t="s">
        <v>559</v>
      </c>
      <c r="DM50" s="978"/>
      <c r="DN50" s="978"/>
      <c r="DO50" s="978"/>
      <c r="DP50" s="979"/>
      <c r="DQ50" s="977" t="s">
        <v>453</v>
      </c>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t="s">
        <v>562</v>
      </c>
      <c r="BS51" s="1002" t="s">
        <v>556</v>
      </c>
      <c r="BT51" s="1003"/>
      <c r="BU51" s="1003"/>
      <c r="BV51" s="1003"/>
      <c r="BW51" s="1003"/>
      <c r="BX51" s="1003"/>
      <c r="BY51" s="1003"/>
      <c r="BZ51" s="1003"/>
      <c r="CA51" s="1003"/>
      <c r="CB51" s="1003"/>
      <c r="CC51" s="1003"/>
      <c r="CD51" s="1003"/>
      <c r="CE51" s="1003"/>
      <c r="CF51" s="1003"/>
      <c r="CG51" s="1004"/>
      <c r="CH51" s="977">
        <v>-166</v>
      </c>
      <c r="CI51" s="978"/>
      <c r="CJ51" s="978"/>
      <c r="CK51" s="978"/>
      <c r="CL51" s="979"/>
      <c r="CM51" s="977">
        <v>18990</v>
      </c>
      <c r="CN51" s="978"/>
      <c r="CO51" s="978"/>
      <c r="CP51" s="978"/>
      <c r="CQ51" s="979"/>
      <c r="CR51" s="977">
        <v>33817</v>
      </c>
      <c r="CS51" s="978"/>
      <c r="CT51" s="978"/>
      <c r="CU51" s="978"/>
      <c r="CV51" s="979"/>
      <c r="CW51" s="977">
        <v>9570</v>
      </c>
      <c r="CX51" s="978"/>
      <c r="CY51" s="978"/>
      <c r="CZ51" s="978"/>
      <c r="DA51" s="979"/>
      <c r="DB51" s="977">
        <v>10279</v>
      </c>
      <c r="DC51" s="978"/>
      <c r="DD51" s="978"/>
      <c r="DE51" s="978"/>
      <c r="DF51" s="979"/>
      <c r="DG51" s="977" t="s">
        <v>558</v>
      </c>
      <c r="DH51" s="978"/>
      <c r="DI51" s="978"/>
      <c r="DJ51" s="978"/>
      <c r="DK51" s="979"/>
      <c r="DL51" s="977" t="s">
        <v>558</v>
      </c>
      <c r="DM51" s="978"/>
      <c r="DN51" s="978"/>
      <c r="DO51" s="978"/>
      <c r="DP51" s="979"/>
      <c r="DQ51" s="977">
        <v>147</v>
      </c>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t="s">
        <v>557</v>
      </c>
      <c r="BT52" s="1003"/>
      <c r="BU52" s="1003"/>
      <c r="BV52" s="1003"/>
      <c r="BW52" s="1003"/>
      <c r="BX52" s="1003"/>
      <c r="BY52" s="1003"/>
      <c r="BZ52" s="1003"/>
      <c r="CA52" s="1003"/>
      <c r="CB52" s="1003"/>
      <c r="CC52" s="1003"/>
      <c r="CD52" s="1003"/>
      <c r="CE52" s="1003"/>
      <c r="CF52" s="1003"/>
      <c r="CG52" s="1004"/>
      <c r="CH52" s="977">
        <v>3</v>
      </c>
      <c r="CI52" s="978"/>
      <c r="CJ52" s="978"/>
      <c r="CK52" s="978"/>
      <c r="CL52" s="979"/>
      <c r="CM52" s="977">
        <v>4</v>
      </c>
      <c r="CN52" s="978"/>
      <c r="CO52" s="978"/>
      <c r="CP52" s="978"/>
      <c r="CQ52" s="979"/>
      <c r="CR52" s="977">
        <v>2</v>
      </c>
      <c r="CS52" s="978"/>
      <c r="CT52" s="978"/>
      <c r="CU52" s="978"/>
      <c r="CV52" s="979"/>
      <c r="CW52" s="977" t="s">
        <v>559</v>
      </c>
      <c r="CX52" s="978"/>
      <c r="CY52" s="978"/>
      <c r="CZ52" s="978"/>
      <c r="DA52" s="979"/>
      <c r="DB52" s="977">
        <v>80</v>
      </c>
      <c r="DC52" s="978"/>
      <c r="DD52" s="978"/>
      <c r="DE52" s="978"/>
      <c r="DF52" s="979"/>
      <c r="DG52" s="977" t="s">
        <v>559</v>
      </c>
      <c r="DH52" s="978"/>
      <c r="DI52" s="978"/>
      <c r="DJ52" s="978"/>
      <c r="DK52" s="979"/>
      <c r="DL52" s="977" t="s">
        <v>558</v>
      </c>
      <c r="DM52" s="978"/>
      <c r="DN52" s="978"/>
      <c r="DO52" s="978"/>
      <c r="DP52" s="979"/>
      <c r="DQ52" s="977" t="s">
        <v>453</v>
      </c>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363</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341</v>
      </c>
      <c r="B63" s="932" t="s">
        <v>364</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5429</v>
      </c>
      <c r="AG63" s="947"/>
      <c r="AH63" s="947"/>
      <c r="AI63" s="947"/>
      <c r="AJ63" s="1017"/>
      <c r="AK63" s="1018"/>
      <c r="AL63" s="951"/>
      <c r="AM63" s="951"/>
      <c r="AN63" s="951"/>
      <c r="AO63" s="951"/>
      <c r="AP63" s="947">
        <v>77085</v>
      </c>
      <c r="AQ63" s="947"/>
      <c r="AR63" s="947"/>
      <c r="AS63" s="947"/>
      <c r="AT63" s="947"/>
      <c r="AU63" s="947">
        <v>28628</v>
      </c>
      <c r="AV63" s="947"/>
      <c r="AW63" s="947"/>
      <c r="AX63" s="947"/>
      <c r="AY63" s="947"/>
      <c r="AZ63" s="1012"/>
      <c r="BA63" s="1012"/>
      <c r="BB63" s="1012"/>
      <c r="BC63" s="1012"/>
      <c r="BD63" s="1012"/>
      <c r="BE63" s="948"/>
      <c r="BF63" s="948"/>
      <c r="BG63" s="948"/>
      <c r="BH63" s="948"/>
      <c r="BI63" s="949"/>
      <c r="BJ63" s="1013" t="s">
        <v>102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366</v>
      </c>
      <c r="B66" s="984"/>
      <c r="C66" s="984"/>
      <c r="D66" s="984"/>
      <c r="E66" s="984"/>
      <c r="F66" s="984"/>
      <c r="G66" s="984"/>
      <c r="H66" s="984"/>
      <c r="I66" s="984"/>
      <c r="J66" s="984"/>
      <c r="K66" s="984"/>
      <c r="L66" s="984"/>
      <c r="M66" s="984"/>
      <c r="N66" s="984"/>
      <c r="O66" s="984"/>
      <c r="P66" s="985"/>
      <c r="Q66" s="989" t="s">
        <v>345</v>
      </c>
      <c r="R66" s="990"/>
      <c r="S66" s="990"/>
      <c r="T66" s="990"/>
      <c r="U66" s="991"/>
      <c r="V66" s="989" t="s">
        <v>346</v>
      </c>
      <c r="W66" s="990"/>
      <c r="X66" s="990"/>
      <c r="Y66" s="990"/>
      <c r="Z66" s="991"/>
      <c r="AA66" s="989" t="s">
        <v>347</v>
      </c>
      <c r="AB66" s="990"/>
      <c r="AC66" s="990"/>
      <c r="AD66" s="990"/>
      <c r="AE66" s="991"/>
      <c r="AF66" s="995" t="s">
        <v>348</v>
      </c>
      <c r="AG66" s="996"/>
      <c r="AH66" s="996"/>
      <c r="AI66" s="996"/>
      <c r="AJ66" s="997"/>
      <c r="AK66" s="989" t="s">
        <v>349</v>
      </c>
      <c r="AL66" s="984"/>
      <c r="AM66" s="984"/>
      <c r="AN66" s="984"/>
      <c r="AO66" s="985"/>
      <c r="AP66" s="989" t="s">
        <v>350</v>
      </c>
      <c r="AQ66" s="990"/>
      <c r="AR66" s="990"/>
      <c r="AS66" s="990"/>
      <c r="AT66" s="991"/>
      <c r="AU66" s="989" t="s">
        <v>367</v>
      </c>
      <c r="AV66" s="990"/>
      <c r="AW66" s="990"/>
      <c r="AX66" s="990"/>
      <c r="AY66" s="991"/>
      <c r="AZ66" s="989" t="s">
        <v>323</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t="s">
        <v>506</v>
      </c>
      <c r="C68" s="974"/>
      <c r="D68" s="974"/>
      <c r="E68" s="974"/>
      <c r="F68" s="974"/>
      <c r="G68" s="974"/>
      <c r="H68" s="974"/>
      <c r="I68" s="974"/>
      <c r="J68" s="974"/>
      <c r="K68" s="974"/>
      <c r="L68" s="974"/>
      <c r="M68" s="974"/>
      <c r="N68" s="974"/>
      <c r="O68" s="974"/>
      <c r="P68" s="975"/>
      <c r="Q68" s="976">
        <v>2405</v>
      </c>
      <c r="R68" s="970"/>
      <c r="S68" s="970"/>
      <c r="T68" s="970"/>
      <c r="U68" s="970"/>
      <c r="V68" s="970">
        <v>2405</v>
      </c>
      <c r="W68" s="970"/>
      <c r="X68" s="970"/>
      <c r="Y68" s="970"/>
      <c r="Z68" s="970"/>
      <c r="AA68" s="970">
        <v>1</v>
      </c>
      <c r="AB68" s="970"/>
      <c r="AC68" s="970"/>
      <c r="AD68" s="970"/>
      <c r="AE68" s="970"/>
      <c r="AF68" s="970">
        <v>1</v>
      </c>
      <c r="AG68" s="970"/>
      <c r="AH68" s="970"/>
      <c r="AI68" s="970"/>
      <c r="AJ68" s="970"/>
      <c r="AK68" s="970" t="s">
        <v>510</v>
      </c>
      <c r="AL68" s="970"/>
      <c r="AM68" s="970"/>
      <c r="AN68" s="970"/>
      <c r="AO68" s="970"/>
      <c r="AP68" s="970" t="s">
        <v>510</v>
      </c>
      <c r="AQ68" s="970"/>
      <c r="AR68" s="970"/>
      <c r="AS68" s="970"/>
      <c r="AT68" s="970"/>
      <c r="AU68" s="970" t="s">
        <v>510</v>
      </c>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t="s">
        <v>507</v>
      </c>
      <c r="C69" s="963"/>
      <c r="D69" s="963"/>
      <c r="E69" s="963"/>
      <c r="F69" s="963"/>
      <c r="G69" s="963"/>
      <c r="H69" s="963"/>
      <c r="I69" s="963"/>
      <c r="J69" s="963"/>
      <c r="K69" s="963"/>
      <c r="L69" s="963"/>
      <c r="M69" s="963"/>
      <c r="N69" s="963"/>
      <c r="O69" s="963"/>
      <c r="P69" s="964"/>
      <c r="Q69" s="965">
        <v>1913</v>
      </c>
      <c r="R69" s="959"/>
      <c r="S69" s="959"/>
      <c r="T69" s="959"/>
      <c r="U69" s="959"/>
      <c r="V69" s="959">
        <v>1851</v>
      </c>
      <c r="W69" s="959"/>
      <c r="X69" s="959"/>
      <c r="Y69" s="959"/>
      <c r="Z69" s="959"/>
      <c r="AA69" s="959">
        <v>62</v>
      </c>
      <c r="AB69" s="959"/>
      <c r="AC69" s="959"/>
      <c r="AD69" s="959"/>
      <c r="AE69" s="959"/>
      <c r="AF69" s="959">
        <v>62</v>
      </c>
      <c r="AG69" s="959"/>
      <c r="AH69" s="959"/>
      <c r="AI69" s="959"/>
      <c r="AJ69" s="959"/>
      <c r="AK69" s="959" t="s">
        <v>511</v>
      </c>
      <c r="AL69" s="959"/>
      <c r="AM69" s="959"/>
      <c r="AN69" s="959"/>
      <c r="AO69" s="959"/>
      <c r="AP69" s="959">
        <v>130</v>
      </c>
      <c r="AQ69" s="959"/>
      <c r="AR69" s="959"/>
      <c r="AS69" s="959"/>
      <c r="AT69" s="959"/>
      <c r="AU69" s="959">
        <v>18</v>
      </c>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341</v>
      </c>
      <c r="B88" s="932" t="s">
        <v>368</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v>63</v>
      </c>
      <c r="AG88" s="947"/>
      <c r="AH88" s="947"/>
      <c r="AI88" s="947"/>
      <c r="AJ88" s="947"/>
      <c r="AK88" s="951"/>
      <c r="AL88" s="951"/>
      <c r="AM88" s="951"/>
      <c r="AN88" s="951"/>
      <c r="AO88" s="951"/>
      <c r="AP88" s="947">
        <v>130</v>
      </c>
      <c r="AQ88" s="947"/>
      <c r="AR88" s="947"/>
      <c r="AS88" s="947"/>
      <c r="AT88" s="947"/>
      <c r="AU88" s="947">
        <v>18</v>
      </c>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341</v>
      </c>
      <c r="BR102" s="932" t="s">
        <v>369</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48153</v>
      </c>
      <c r="CS102" s="939"/>
      <c r="CT102" s="939"/>
      <c r="CU102" s="939"/>
      <c r="CV102" s="940"/>
      <c r="CW102" s="938">
        <v>12238</v>
      </c>
      <c r="CX102" s="939"/>
      <c r="CY102" s="939"/>
      <c r="CZ102" s="939"/>
      <c r="DA102" s="940"/>
      <c r="DB102" s="938">
        <v>22743</v>
      </c>
      <c r="DC102" s="939"/>
      <c r="DD102" s="939"/>
      <c r="DE102" s="939"/>
      <c r="DF102" s="940"/>
      <c r="DG102" s="938">
        <v>23292</v>
      </c>
      <c r="DH102" s="939"/>
      <c r="DI102" s="939"/>
      <c r="DJ102" s="939"/>
      <c r="DK102" s="940"/>
      <c r="DL102" s="938">
        <v>7</v>
      </c>
      <c r="DM102" s="939"/>
      <c r="DN102" s="939"/>
      <c r="DO102" s="939"/>
      <c r="DP102" s="940"/>
      <c r="DQ102" s="938">
        <v>324</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373</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374</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375</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376</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377</v>
      </c>
      <c r="AB109" s="882"/>
      <c r="AC109" s="882"/>
      <c r="AD109" s="882"/>
      <c r="AE109" s="883"/>
      <c r="AF109" s="884" t="s">
        <v>278</v>
      </c>
      <c r="AG109" s="882"/>
      <c r="AH109" s="882"/>
      <c r="AI109" s="882"/>
      <c r="AJ109" s="883"/>
      <c r="AK109" s="884" t="s">
        <v>277</v>
      </c>
      <c r="AL109" s="882"/>
      <c r="AM109" s="882"/>
      <c r="AN109" s="882"/>
      <c r="AO109" s="883"/>
      <c r="AP109" s="884" t="s">
        <v>378</v>
      </c>
      <c r="AQ109" s="882"/>
      <c r="AR109" s="882"/>
      <c r="AS109" s="882"/>
      <c r="AT109" s="913"/>
      <c r="AU109" s="881" t="s">
        <v>376</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377</v>
      </c>
      <c r="BR109" s="882"/>
      <c r="BS109" s="882"/>
      <c r="BT109" s="882"/>
      <c r="BU109" s="883"/>
      <c r="BV109" s="884" t="s">
        <v>278</v>
      </c>
      <c r="BW109" s="882"/>
      <c r="BX109" s="882"/>
      <c r="BY109" s="882"/>
      <c r="BZ109" s="883"/>
      <c r="CA109" s="884" t="s">
        <v>277</v>
      </c>
      <c r="CB109" s="882"/>
      <c r="CC109" s="882"/>
      <c r="CD109" s="882"/>
      <c r="CE109" s="883"/>
      <c r="CF109" s="920" t="s">
        <v>378</v>
      </c>
      <c r="CG109" s="920"/>
      <c r="CH109" s="920"/>
      <c r="CI109" s="920"/>
      <c r="CJ109" s="920"/>
      <c r="CK109" s="884" t="s">
        <v>379</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377</v>
      </c>
      <c r="DH109" s="882"/>
      <c r="DI109" s="882"/>
      <c r="DJ109" s="882"/>
      <c r="DK109" s="883"/>
      <c r="DL109" s="884" t="s">
        <v>278</v>
      </c>
      <c r="DM109" s="882"/>
      <c r="DN109" s="882"/>
      <c r="DO109" s="882"/>
      <c r="DP109" s="883"/>
      <c r="DQ109" s="884" t="s">
        <v>277</v>
      </c>
      <c r="DR109" s="882"/>
      <c r="DS109" s="882"/>
      <c r="DT109" s="882"/>
      <c r="DU109" s="883"/>
      <c r="DV109" s="884" t="s">
        <v>378</v>
      </c>
      <c r="DW109" s="882"/>
      <c r="DX109" s="882"/>
      <c r="DY109" s="882"/>
      <c r="DZ109" s="913"/>
    </row>
    <row r="110" spans="1:131" s="191" customFormat="1" ht="26.25" customHeight="1">
      <c r="A110" s="782" t="s">
        <v>380</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60245858</v>
      </c>
      <c r="AB110" s="875"/>
      <c r="AC110" s="875"/>
      <c r="AD110" s="875"/>
      <c r="AE110" s="876"/>
      <c r="AF110" s="877">
        <v>54438848</v>
      </c>
      <c r="AG110" s="875"/>
      <c r="AH110" s="875"/>
      <c r="AI110" s="875"/>
      <c r="AJ110" s="876"/>
      <c r="AK110" s="877">
        <v>52585032</v>
      </c>
      <c r="AL110" s="875"/>
      <c r="AM110" s="875"/>
      <c r="AN110" s="875"/>
      <c r="AO110" s="876"/>
      <c r="AP110" s="878">
        <v>11.2</v>
      </c>
      <c r="AQ110" s="879"/>
      <c r="AR110" s="879"/>
      <c r="AS110" s="879"/>
      <c r="AT110" s="880"/>
      <c r="AU110" s="914" t="s">
        <v>59</v>
      </c>
      <c r="AV110" s="915"/>
      <c r="AW110" s="915"/>
      <c r="AX110" s="915"/>
      <c r="AY110" s="915"/>
      <c r="AZ110" s="837" t="s">
        <v>381</v>
      </c>
      <c r="BA110" s="783"/>
      <c r="BB110" s="783"/>
      <c r="BC110" s="783"/>
      <c r="BD110" s="783"/>
      <c r="BE110" s="783"/>
      <c r="BF110" s="783"/>
      <c r="BG110" s="783"/>
      <c r="BH110" s="783"/>
      <c r="BI110" s="783"/>
      <c r="BJ110" s="783"/>
      <c r="BK110" s="783"/>
      <c r="BL110" s="783"/>
      <c r="BM110" s="783"/>
      <c r="BN110" s="783"/>
      <c r="BO110" s="783"/>
      <c r="BP110" s="784"/>
      <c r="BQ110" s="838">
        <v>2057642167</v>
      </c>
      <c r="BR110" s="820"/>
      <c r="BS110" s="820"/>
      <c r="BT110" s="820"/>
      <c r="BU110" s="820"/>
      <c r="BV110" s="820">
        <v>2115351022</v>
      </c>
      <c r="BW110" s="820"/>
      <c r="BX110" s="820"/>
      <c r="BY110" s="820"/>
      <c r="BZ110" s="820"/>
      <c r="CA110" s="820">
        <v>2175273461</v>
      </c>
      <c r="CB110" s="820"/>
      <c r="CC110" s="820"/>
      <c r="CD110" s="820"/>
      <c r="CE110" s="820"/>
      <c r="CF110" s="847">
        <v>465.1</v>
      </c>
      <c r="CG110" s="848"/>
      <c r="CH110" s="848"/>
      <c r="CI110" s="848"/>
      <c r="CJ110" s="848"/>
      <c r="CK110" s="910" t="s">
        <v>382</v>
      </c>
      <c r="CL110" s="794"/>
      <c r="CM110" s="871" t="s">
        <v>383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v>1367048</v>
      </c>
      <c r="DH110" s="820"/>
      <c r="DI110" s="820"/>
      <c r="DJ110" s="820"/>
      <c r="DK110" s="820"/>
      <c r="DL110" s="820">
        <v>1315232</v>
      </c>
      <c r="DM110" s="820"/>
      <c r="DN110" s="820"/>
      <c r="DO110" s="820"/>
      <c r="DP110" s="820"/>
      <c r="DQ110" s="820">
        <v>1263394</v>
      </c>
      <c r="DR110" s="820"/>
      <c r="DS110" s="820"/>
      <c r="DT110" s="820"/>
      <c r="DU110" s="820"/>
      <c r="DV110" s="821">
        <v>0.3</v>
      </c>
      <c r="DW110" s="821"/>
      <c r="DX110" s="821"/>
      <c r="DY110" s="821"/>
      <c r="DZ110" s="822"/>
    </row>
    <row r="111" spans="1:131" s="191" customFormat="1" ht="26.25" customHeight="1">
      <c r="A111" s="749" t="s">
        <v>384</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23939971</v>
      </c>
      <c r="AB111" s="904"/>
      <c r="AC111" s="904"/>
      <c r="AD111" s="904"/>
      <c r="AE111" s="905"/>
      <c r="AF111" s="906">
        <v>21987489</v>
      </c>
      <c r="AG111" s="904"/>
      <c r="AH111" s="904"/>
      <c r="AI111" s="904"/>
      <c r="AJ111" s="905"/>
      <c r="AK111" s="906">
        <v>12421275</v>
      </c>
      <c r="AL111" s="904"/>
      <c r="AM111" s="904"/>
      <c r="AN111" s="904"/>
      <c r="AO111" s="905"/>
      <c r="AP111" s="907">
        <v>2.7</v>
      </c>
      <c r="AQ111" s="908"/>
      <c r="AR111" s="908"/>
      <c r="AS111" s="908"/>
      <c r="AT111" s="909"/>
      <c r="AU111" s="916"/>
      <c r="AV111" s="917"/>
      <c r="AW111" s="917"/>
      <c r="AX111" s="917"/>
      <c r="AY111" s="917"/>
      <c r="AZ111" s="790" t="s">
        <v>385</v>
      </c>
      <c r="BA111" s="725"/>
      <c r="BB111" s="725"/>
      <c r="BC111" s="725"/>
      <c r="BD111" s="725"/>
      <c r="BE111" s="725"/>
      <c r="BF111" s="725"/>
      <c r="BG111" s="725"/>
      <c r="BH111" s="725"/>
      <c r="BI111" s="725"/>
      <c r="BJ111" s="725"/>
      <c r="BK111" s="725"/>
      <c r="BL111" s="725"/>
      <c r="BM111" s="725"/>
      <c r="BN111" s="725"/>
      <c r="BO111" s="725"/>
      <c r="BP111" s="726"/>
      <c r="BQ111" s="791">
        <v>4038770</v>
      </c>
      <c r="BR111" s="792"/>
      <c r="BS111" s="792"/>
      <c r="BT111" s="792"/>
      <c r="BU111" s="792"/>
      <c r="BV111" s="792">
        <v>4067329</v>
      </c>
      <c r="BW111" s="792"/>
      <c r="BX111" s="792"/>
      <c r="BY111" s="792"/>
      <c r="BZ111" s="792"/>
      <c r="CA111" s="792">
        <v>4412331</v>
      </c>
      <c r="CB111" s="792"/>
      <c r="CC111" s="792"/>
      <c r="CD111" s="792"/>
      <c r="CE111" s="792"/>
      <c r="CF111" s="856">
        <v>0.9</v>
      </c>
      <c r="CG111" s="857"/>
      <c r="CH111" s="857"/>
      <c r="CI111" s="857"/>
      <c r="CJ111" s="857"/>
      <c r="CK111" s="911"/>
      <c r="CL111" s="796"/>
      <c r="CM111" s="799" t="s">
        <v>386</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102</v>
      </c>
      <c r="DH111" s="792"/>
      <c r="DI111" s="792"/>
      <c r="DJ111" s="792"/>
      <c r="DK111" s="792"/>
      <c r="DL111" s="792" t="s">
        <v>102</v>
      </c>
      <c r="DM111" s="792"/>
      <c r="DN111" s="792"/>
      <c r="DO111" s="792"/>
      <c r="DP111" s="792"/>
      <c r="DQ111" s="792" t="s">
        <v>102</v>
      </c>
      <c r="DR111" s="792"/>
      <c r="DS111" s="792"/>
      <c r="DT111" s="792"/>
      <c r="DU111" s="792"/>
      <c r="DV111" s="769" t="s">
        <v>102</v>
      </c>
      <c r="DW111" s="769"/>
      <c r="DX111" s="769"/>
      <c r="DY111" s="769"/>
      <c r="DZ111" s="770"/>
    </row>
    <row r="112" spans="1:131" s="191" customFormat="1" ht="26.25" customHeight="1">
      <c r="A112" s="896" t="s">
        <v>387</v>
      </c>
      <c r="B112" s="897"/>
      <c r="C112" s="725" t="s">
        <v>388</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62035930</v>
      </c>
      <c r="AB112" s="755"/>
      <c r="AC112" s="755"/>
      <c r="AD112" s="755"/>
      <c r="AE112" s="756"/>
      <c r="AF112" s="757">
        <v>66217110</v>
      </c>
      <c r="AG112" s="755"/>
      <c r="AH112" s="755"/>
      <c r="AI112" s="755"/>
      <c r="AJ112" s="756"/>
      <c r="AK112" s="757">
        <v>70050290</v>
      </c>
      <c r="AL112" s="755"/>
      <c r="AM112" s="755"/>
      <c r="AN112" s="755"/>
      <c r="AO112" s="756"/>
      <c r="AP112" s="802">
        <v>15</v>
      </c>
      <c r="AQ112" s="803"/>
      <c r="AR112" s="803"/>
      <c r="AS112" s="803"/>
      <c r="AT112" s="804"/>
      <c r="AU112" s="916"/>
      <c r="AV112" s="917"/>
      <c r="AW112" s="917"/>
      <c r="AX112" s="917"/>
      <c r="AY112" s="917"/>
      <c r="AZ112" s="790" t="s">
        <v>389</v>
      </c>
      <c r="BA112" s="725"/>
      <c r="BB112" s="725"/>
      <c r="BC112" s="725"/>
      <c r="BD112" s="725"/>
      <c r="BE112" s="725"/>
      <c r="BF112" s="725"/>
      <c r="BG112" s="725"/>
      <c r="BH112" s="725"/>
      <c r="BI112" s="725"/>
      <c r="BJ112" s="725"/>
      <c r="BK112" s="725"/>
      <c r="BL112" s="725"/>
      <c r="BM112" s="725"/>
      <c r="BN112" s="725"/>
      <c r="BO112" s="725"/>
      <c r="BP112" s="726"/>
      <c r="BQ112" s="791">
        <v>32972238</v>
      </c>
      <c r="BR112" s="792"/>
      <c r="BS112" s="792"/>
      <c r="BT112" s="792"/>
      <c r="BU112" s="792"/>
      <c r="BV112" s="792">
        <v>30097752</v>
      </c>
      <c r="BW112" s="792"/>
      <c r="BX112" s="792"/>
      <c r="BY112" s="792"/>
      <c r="BZ112" s="792"/>
      <c r="CA112" s="792">
        <v>28626874</v>
      </c>
      <c r="CB112" s="792"/>
      <c r="CC112" s="792"/>
      <c r="CD112" s="792"/>
      <c r="CE112" s="792"/>
      <c r="CF112" s="856">
        <v>6.1</v>
      </c>
      <c r="CG112" s="857"/>
      <c r="CH112" s="857"/>
      <c r="CI112" s="857"/>
      <c r="CJ112" s="857"/>
      <c r="CK112" s="911"/>
      <c r="CL112" s="796"/>
      <c r="CM112" s="799" t="s">
        <v>390</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1115359</v>
      </c>
      <c r="DH112" s="792"/>
      <c r="DI112" s="792"/>
      <c r="DJ112" s="792"/>
      <c r="DK112" s="792"/>
      <c r="DL112" s="792">
        <v>655755</v>
      </c>
      <c r="DM112" s="792"/>
      <c r="DN112" s="792"/>
      <c r="DO112" s="792"/>
      <c r="DP112" s="792"/>
      <c r="DQ112" s="792">
        <v>352816</v>
      </c>
      <c r="DR112" s="792"/>
      <c r="DS112" s="792"/>
      <c r="DT112" s="792"/>
      <c r="DU112" s="792"/>
      <c r="DV112" s="769">
        <v>0.1</v>
      </c>
      <c r="DW112" s="769"/>
      <c r="DX112" s="769"/>
      <c r="DY112" s="769"/>
      <c r="DZ112" s="770"/>
    </row>
    <row r="113" spans="1:130" s="191" customFormat="1" ht="26.25" customHeight="1">
      <c r="A113" s="898"/>
      <c r="B113" s="899"/>
      <c r="C113" s="725" t="s">
        <v>391</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3351727</v>
      </c>
      <c r="AB113" s="755"/>
      <c r="AC113" s="755"/>
      <c r="AD113" s="755"/>
      <c r="AE113" s="756"/>
      <c r="AF113" s="757">
        <v>3205805</v>
      </c>
      <c r="AG113" s="755"/>
      <c r="AH113" s="755"/>
      <c r="AI113" s="755"/>
      <c r="AJ113" s="756"/>
      <c r="AK113" s="757">
        <v>2857640</v>
      </c>
      <c r="AL113" s="755"/>
      <c r="AM113" s="755"/>
      <c r="AN113" s="755"/>
      <c r="AO113" s="756"/>
      <c r="AP113" s="802">
        <v>0.6</v>
      </c>
      <c r="AQ113" s="803"/>
      <c r="AR113" s="803"/>
      <c r="AS113" s="803"/>
      <c r="AT113" s="804"/>
      <c r="AU113" s="916"/>
      <c r="AV113" s="917"/>
      <c r="AW113" s="917"/>
      <c r="AX113" s="917"/>
      <c r="AY113" s="917"/>
      <c r="AZ113" s="790" t="s">
        <v>392</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v>17927</v>
      </c>
      <c r="BW113" s="792"/>
      <c r="BX113" s="792"/>
      <c r="BY113" s="792"/>
      <c r="BZ113" s="792"/>
      <c r="CA113" s="792">
        <v>17627</v>
      </c>
      <c r="CB113" s="792"/>
      <c r="CC113" s="792"/>
      <c r="CD113" s="792"/>
      <c r="CE113" s="792"/>
      <c r="CF113" s="856">
        <v>0</v>
      </c>
      <c r="CG113" s="857"/>
      <c r="CH113" s="857"/>
      <c r="CI113" s="857"/>
      <c r="CJ113" s="857"/>
      <c r="CK113" s="911"/>
      <c r="CL113" s="796"/>
      <c r="CM113" s="799" t="s">
        <v>393</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t="s">
        <v>102</v>
      </c>
      <c r="DH113" s="792"/>
      <c r="DI113" s="792"/>
      <c r="DJ113" s="792"/>
      <c r="DK113" s="792"/>
      <c r="DL113" s="792" t="s">
        <v>102</v>
      </c>
      <c r="DM113" s="792"/>
      <c r="DN113" s="792"/>
      <c r="DO113" s="792"/>
      <c r="DP113" s="792"/>
      <c r="DQ113" s="792" t="s">
        <v>102</v>
      </c>
      <c r="DR113" s="792"/>
      <c r="DS113" s="792"/>
      <c r="DT113" s="792"/>
      <c r="DU113" s="792"/>
      <c r="DV113" s="769" t="s">
        <v>102</v>
      </c>
      <c r="DW113" s="769"/>
      <c r="DX113" s="769"/>
      <c r="DY113" s="769"/>
      <c r="DZ113" s="770"/>
    </row>
    <row r="114" spans="1:130" s="191" customFormat="1" ht="26.25" customHeight="1">
      <c r="A114" s="898"/>
      <c r="B114" s="899"/>
      <c r="C114" s="725" t="s">
        <v>394</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395</v>
      </c>
      <c r="BA114" s="725"/>
      <c r="BB114" s="725"/>
      <c r="BC114" s="725"/>
      <c r="BD114" s="725"/>
      <c r="BE114" s="725"/>
      <c r="BF114" s="725"/>
      <c r="BG114" s="725"/>
      <c r="BH114" s="725"/>
      <c r="BI114" s="725"/>
      <c r="BJ114" s="725"/>
      <c r="BK114" s="725"/>
      <c r="BL114" s="725"/>
      <c r="BM114" s="725"/>
      <c r="BN114" s="725"/>
      <c r="BO114" s="725"/>
      <c r="BP114" s="726"/>
      <c r="BQ114" s="791">
        <v>216462824</v>
      </c>
      <c r="BR114" s="792"/>
      <c r="BS114" s="792"/>
      <c r="BT114" s="792"/>
      <c r="BU114" s="792"/>
      <c r="BV114" s="792">
        <v>209728102</v>
      </c>
      <c r="BW114" s="792"/>
      <c r="BX114" s="792"/>
      <c r="BY114" s="792"/>
      <c r="BZ114" s="792"/>
      <c r="CA114" s="792">
        <v>203964371</v>
      </c>
      <c r="CB114" s="792"/>
      <c r="CC114" s="792"/>
      <c r="CD114" s="792"/>
      <c r="CE114" s="792"/>
      <c r="CF114" s="856">
        <v>43.6</v>
      </c>
      <c r="CG114" s="857"/>
      <c r="CH114" s="857"/>
      <c r="CI114" s="857"/>
      <c r="CJ114" s="857"/>
      <c r="CK114" s="911"/>
      <c r="CL114" s="796"/>
      <c r="CM114" s="799" t="s">
        <v>396</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6368</v>
      </c>
      <c r="DH114" s="792"/>
      <c r="DI114" s="792"/>
      <c r="DJ114" s="792"/>
      <c r="DK114" s="792"/>
      <c r="DL114" s="792">
        <v>4776</v>
      </c>
      <c r="DM114" s="792"/>
      <c r="DN114" s="792"/>
      <c r="DO114" s="792"/>
      <c r="DP114" s="792"/>
      <c r="DQ114" s="792">
        <v>3184</v>
      </c>
      <c r="DR114" s="792"/>
      <c r="DS114" s="792"/>
      <c r="DT114" s="792"/>
      <c r="DU114" s="792"/>
      <c r="DV114" s="769">
        <v>0</v>
      </c>
      <c r="DW114" s="769"/>
      <c r="DX114" s="769"/>
      <c r="DY114" s="769"/>
      <c r="DZ114" s="770"/>
    </row>
    <row r="115" spans="1:130" s="191" customFormat="1" ht="26.25" customHeight="1">
      <c r="A115" s="898"/>
      <c r="B115" s="899"/>
      <c r="C115" s="725" t="s">
        <v>397</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651698</v>
      </c>
      <c r="AB115" s="755"/>
      <c r="AC115" s="755"/>
      <c r="AD115" s="755"/>
      <c r="AE115" s="756"/>
      <c r="AF115" s="757">
        <v>807795</v>
      </c>
      <c r="AG115" s="755"/>
      <c r="AH115" s="755"/>
      <c r="AI115" s="755"/>
      <c r="AJ115" s="756"/>
      <c r="AK115" s="757">
        <v>553284</v>
      </c>
      <c r="AL115" s="755"/>
      <c r="AM115" s="755"/>
      <c r="AN115" s="755"/>
      <c r="AO115" s="756"/>
      <c r="AP115" s="802">
        <v>0.1</v>
      </c>
      <c r="AQ115" s="803"/>
      <c r="AR115" s="803"/>
      <c r="AS115" s="803"/>
      <c r="AT115" s="804"/>
      <c r="AU115" s="916"/>
      <c r="AV115" s="917"/>
      <c r="AW115" s="917"/>
      <c r="AX115" s="917"/>
      <c r="AY115" s="917"/>
      <c r="AZ115" s="790" t="s">
        <v>398</v>
      </c>
      <c r="BA115" s="725"/>
      <c r="BB115" s="725"/>
      <c r="BC115" s="725"/>
      <c r="BD115" s="725"/>
      <c r="BE115" s="725"/>
      <c r="BF115" s="725"/>
      <c r="BG115" s="725"/>
      <c r="BH115" s="725"/>
      <c r="BI115" s="725"/>
      <c r="BJ115" s="725"/>
      <c r="BK115" s="725"/>
      <c r="BL115" s="725"/>
      <c r="BM115" s="725"/>
      <c r="BN115" s="725"/>
      <c r="BO115" s="725"/>
      <c r="BP115" s="726"/>
      <c r="BQ115" s="791">
        <v>888213</v>
      </c>
      <c r="BR115" s="792"/>
      <c r="BS115" s="792"/>
      <c r="BT115" s="792"/>
      <c r="BU115" s="792"/>
      <c r="BV115" s="792">
        <v>798840</v>
      </c>
      <c r="BW115" s="792"/>
      <c r="BX115" s="792"/>
      <c r="BY115" s="792"/>
      <c r="BZ115" s="792"/>
      <c r="CA115" s="792">
        <v>1151684</v>
      </c>
      <c r="CB115" s="792"/>
      <c r="CC115" s="792"/>
      <c r="CD115" s="792"/>
      <c r="CE115" s="792"/>
      <c r="CF115" s="856">
        <v>0.2</v>
      </c>
      <c r="CG115" s="857"/>
      <c r="CH115" s="857"/>
      <c r="CI115" s="857"/>
      <c r="CJ115" s="857"/>
      <c r="CK115" s="911"/>
      <c r="CL115" s="796"/>
      <c r="CM115" s="790" t="s">
        <v>399</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v>1549995</v>
      </c>
      <c r="DH115" s="792"/>
      <c r="DI115" s="792"/>
      <c r="DJ115" s="792"/>
      <c r="DK115" s="792"/>
      <c r="DL115" s="792">
        <v>2091566</v>
      </c>
      <c r="DM115" s="792"/>
      <c r="DN115" s="792"/>
      <c r="DO115" s="792"/>
      <c r="DP115" s="792"/>
      <c r="DQ115" s="792">
        <v>2792937</v>
      </c>
      <c r="DR115" s="792"/>
      <c r="DS115" s="792"/>
      <c r="DT115" s="792"/>
      <c r="DU115" s="792"/>
      <c r="DV115" s="769">
        <v>0.6</v>
      </c>
      <c r="DW115" s="769"/>
      <c r="DX115" s="769"/>
      <c r="DY115" s="769"/>
      <c r="DZ115" s="770"/>
    </row>
    <row r="116" spans="1:130" s="191" customFormat="1" ht="26.25" customHeight="1">
      <c r="A116" s="900"/>
      <c r="B116" s="901"/>
      <c r="C116" s="861" t="s">
        <v>400</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t="s">
        <v>102</v>
      </c>
      <c r="AB116" s="755"/>
      <c r="AC116" s="755"/>
      <c r="AD116" s="755"/>
      <c r="AE116" s="756"/>
      <c r="AF116" s="757" t="s">
        <v>102</v>
      </c>
      <c r="AG116" s="755"/>
      <c r="AH116" s="755"/>
      <c r="AI116" s="755"/>
      <c r="AJ116" s="756"/>
      <c r="AK116" s="757" t="s">
        <v>102</v>
      </c>
      <c r="AL116" s="755"/>
      <c r="AM116" s="755"/>
      <c r="AN116" s="755"/>
      <c r="AO116" s="756"/>
      <c r="AP116" s="802" t="s">
        <v>102</v>
      </c>
      <c r="AQ116" s="803"/>
      <c r="AR116" s="803"/>
      <c r="AS116" s="803"/>
      <c r="AT116" s="804"/>
      <c r="AU116" s="916"/>
      <c r="AV116" s="917"/>
      <c r="AW116" s="917"/>
      <c r="AX116" s="917"/>
      <c r="AY116" s="917"/>
      <c r="AZ116" s="844" t="s">
        <v>401</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402</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403</v>
      </c>
      <c r="Z117" s="883"/>
      <c r="AA117" s="888">
        <v>150225184</v>
      </c>
      <c r="AB117" s="889"/>
      <c r="AC117" s="889"/>
      <c r="AD117" s="889"/>
      <c r="AE117" s="890"/>
      <c r="AF117" s="891">
        <v>146657047</v>
      </c>
      <c r="AG117" s="889"/>
      <c r="AH117" s="889"/>
      <c r="AI117" s="889"/>
      <c r="AJ117" s="890"/>
      <c r="AK117" s="891">
        <v>138467521</v>
      </c>
      <c r="AL117" s="889"/>
      <c r="AM117" s="889"/>
      <c r="AN117" s="889"/>
      <c r="AO117" s="890"/>
      <c r="AP117" s="892"/>
      <c r="AQ117" s="893"/>
      <c r="AR117" s="893"/>
      <c r="AS117" s="893"/>
      <c r="AT117" s="894"/>
      <c r="AU117" s="916"/>
      <c r="AV117" s="917"/>
      <c r="AW117" s="917"/>
      <c r="AX117" s="917"/>
      <c r="AY117" s="917"/>
      <c r="AZ117" s="790" t="s">
        <v>404</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405</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379</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377</v>
      </c>
      <c r="AB118" s="882"/>
      <c r="AC118" s="882"/>
      <c r="AD118" s="882"/>
      <c r="AE118" s="883"/>
      <c r="AF118" s="884" t="s">
        <v>278</v>
      </c>
      <c r="AG118" s="882"/>
      <c r="AH118" s="882"/>
      <c r="AI118" s="882"/>
      <c r="AJ118" s="883"/>
      <c r="AK118" s="884" t="s">
        <v>277</v>
      </c>
      <c r="AL118" s="882"/>
      <c r="AM118" s="882"/>
      <c r="AN118" s="882"/>
      <c r="AO118" s="883"/>
      <c r="AP118" s="885" t="s">
        <v>378</v>
      </c>
      <c r="AQ118" s="886"/>
      <c r="AR118" s="886"/>
      <c r="AS118" s="886"/>
      <c r="AT118" s="887"/>
      <c r="AU118" s="916"/>
      <c r="AV118" s="917"/>
      <c r="AW118" s="917"/>
      <c r="AX118" s="917"/>
      <c r="AY118" s="917"/>
      <c r="AZ118" s="860" t="s">
        <v>406</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407</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382</v>
      </c>
      <c r="B119" s="794"/>
      <c r="C119" s="871" t="s">
        <v>383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36587</v>
      </c>
      <c r="AB119" s="875"/>
      <c r="AC119" s="875"/>
      <c r="AD119" s="875"/>
      <c r="AE119" s="876"/>
      <c r="AF119" s="877">
        <v>36692</v>
      </c>
      <c r="AG119" s="875"/>
      <c r="AH119" s="875"/>
      <c r="AI119" s="875"/>
      <c r="AJ119" s="876"/>
      <c r="AK119" s="877">
        <v>36714</v>
      </c>
      <c r="AL119" s="875"/>
      <c r="AM119" s="875"/>
      <c r="AN119" s="875"/>
      <c r="AO119" s="876"/>
      <c r="AP119" s="878">
        <v>0</v>
      </c>
      <c r="AQ119" s="879"/>
      <c r="AR119" s="879"/>
      <c r="AS119" s="879"/>
      <c r="AT119" s="880"/>
      <c r="AU119" s="918"/>
      <c r="AV119" s="919"/>
      <c r="AW119" s="919"/>
      <c r="AX119" s="919"/>
      <c r="AY119" s="919"/>
      <c r="AZ119" s="222" t="s">
        <v>139</v>
      </c>
      <c r="BA119" s="222"/>
      <c r="BB119" s="222"/>
      <c r="BC119" s="222"/>
      <c r="BD119" s="222"/>
      <c r="BE119" s="222"/>
      <c r="BF119" s="222"/>
      <c r="BG119" s="222"/>
      <c r="BH119" s="222"/>
      <c r="BI119" s="222"/>
      <c r="BJ119" s="222"/>
      <c r="BK119" s="222"/>
      <c r="BL119" s="222"/>
      <c r="BM119" s="222"/>
      <c r="BN119" s="222"/>
      <c r="BO119" s="858" t="s">
        <v>408</v>
      </c>
      <c r="BP119" s="859"/>
      <c r="BQ119" s="843">
        <v>2312004212</v>
      </c>
      <c r="BR119" s="823"/>
      <c r="BS119" s="823"/>
      <c r="BT119" s="823"/>
      <c r="BU119" s="823"/>
      <c r="BV119" s="823">
        <v>2360060972</v>
      </c>
      <c r="BW119" s="823"/>
      <c r="BX119" s="823"/>
      <c r="BY119" s="823"/>
      <c r="BZ119" s="823"/>
      <c r="CA119" s="823">
        <v>2413446348</v>
      </c>
      <c r="CB119" s="823"/>
      <c r="CC119" s="823"/>
      <c r="CD119" s="823"/>
      <c r="CE119" s="823"/>
      <c r="CF119" s="721"/>
      <c r="CG119" s="722"/>
      <c r="CH119" s="722"/>
      <c r="CI119" s="722"/>
      <c r="CJ119" s="812"/>
      <c r="CK119" s="912"/>
      <c r="CL119" s="798"/>
      <c r="CM119" s="816" t="s">
        <v>409</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102</v>
      </c>
      <c r="DH119" s="792"/>
      <c r="DI119" s="792"/>
      <c r="DJ119" s="792"/>
      <c r="DK119" s="792"/>
      <c r="DL119" s="792" t="s">
        <v>102</v>
      </c>
      <c r="DM119" s="792"/>
      <c r="DN119" s="792"/>
      <c r="DO119" s="792"/>
      <c r="DP119" s="792"/>
      <c r="DQ119" s="792" t="s">
        <v>102</v>
      </c>
      <c r="DR119" s="792"/>
      <c r="DS119" s="792"/>
      <c r="DT119" s="792"/>
      <c r="DU119" s="792"/>
      <c r="DV119" s="769" t="s">
        <v>102</v>
      </c>
      <c r="DW119" s="769"/>
      <c r="DX119" s="769"/>
      <c r="DY119" s="769"/>
      <c r="DZ119" s="770"/>
    </row>
    <row r="120" spans="1:130" s="191" customFormat="1" ht="26.25" customHeight="1">
      <c r="A120" s="795"/>
      <c r="B120" s="796"/>
      <c r="C120" s="799" t="s">
        <v>386</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102</v>
      </c>
      <c r="AB120" s="755"/>
      <c r="AC120" s="755"/>
      <c r="AD120" s="755"/>
      <c r="AE120" s="756"/>
      <c r="AF120" s="757" t="s">
        <v>102</v>
      </c>
      <c r="AG120" s="755"/>
      <c r="AH120" s="755"/>
      <c r="AI120" s="755"/>
      <c r="AJ120" s="756"/>
      <c r="AK120" s="757" t="s">
        <v>102</v>
      </c>
      <c r="AL120" s="755"/>
      <c r="AM120" s="755"/>
      <c r="AN120" s="755"/>
      <c r="AO120" s="756"/>
      <c r="AP120" s="802" t="s">
        <v>102</v>
      </c>
      <c r="AQ120" s="803"/>
      <c r="AR120" s="803"/>
      <c r="AS120" s="803"/>
      <c r="AT120" s="804"/>
      <c r="AU120" s="863" t="s">
        <v>410</v>
      </c>
      <c r="AV120" s="864"/>
      <c r="AW120" s="864"/>
      <c r="AX120" s="864"/>
      <c r="AY120" s="865"/>
      <c r="AZ120" s="837" t="s">
        <v>411</v>
      </c>
      <c r="BA120" s="783"/>
      <c r="BB120" s="783"/>
      <c r="BC120" s="783"/>
      <c r="BD120" s="783"/>
      <c r="BE120" s="783"/>
      <c r="BF120" s="783"/>
      <c r="BG120" s="783"/>
      <c r="BH120" s="783"/>
      <c r="BI120" s="783"/>
      <c r="BJ120" s="783"/>
      <c r="BK120" s="783"/>
      <c r="BL120" s="783"/>
      <c r="BM120" s="783"/>
      <c r="BN120" s="783"/>
      <c r="BO120" s="783"/>
      <c r="BP120" s="784"/>
      <c r="BQ120" s="838">
        <v>137254409</v>
      </c>
      <c r="BR120" s="820"/>
      <c r="BS120" s="820"/>
      <c r="BT120" s="820"/>
      <c r="BU120" s="820"/>
      <c r="BV120" s="820">
        <v>149209461</v>
      </c>
      <c r="BW120" s="820"/>
      <c r="BX120" s="820"/>
      <c r="BY120" s="820"/>
      <c r="BZ120" s="820"/>
      <c r="CA120" s="820">
        <v>162319458</v>
      </c>
      <c r="CB120" s="820"/>
      <c r="CC120" s="820"/>
      <c r="CD120" s="820"/>
      <c r="CE120" s="820"/>
      <c r="CF120" s="847">
        <v>34.700000000000003</v>
      </c>
      <c r="CG120" s="848"/>
      <c r="CH120" s="848"/>
      <c r="CI120" s="848"/>
      <c r="CJ120" s="848"/>
      <c r="CK120" s="849" t="s">
        <v>412</v>
      </c>
      <c r="CL120" s="829"/>
      <c r="CM120" s="829"/>
      <c r="CN120" s="829"/>
      <c r="CO120" s="830"/>
      <c r="CP120" s="853" t="s">
        <v>359</v>
      </c>
      <c r="CQ120" s="854"/>
      <c r="CR120" s="854"/>
      <c r="CS120" s="854"/>
      <c r="CT120" s="854"/>
      <c r="CU120" s="854"/>
      <c r="CV120" s="854"/>
      <c r="CW120" s="854"/>
      <c r="CX120" s="854"/>
      <c r="CY120" s="854"/>
      <c r="CZ120" s="854"/>
      <c r="DA120" s="854"/>
      <c r="DB120" s="854"/>
      <c r="DC120" s="854"/>
      <c r="DD120" s="854"/>
      <c r="DE120" s="854"/>
      <c r="DF120" s="855"/>
      <c r="DG120" s="838">
        <v>21996352</v>
      </c>
      <c r="DH120" s="820"/>
      <c r="DI120" s="820"/>
      <c r="DJ120" s="820"/>
      <c r="DK120" s="820"/>
      <c r="DL120" s="820">
        <v>19552954</v>
      </c>
      <c r="DM120" s="820"/>
      <c r="DN120" s="820"/>
      <c r="DO120" s="820"/>
      <c r="DP120" s="820"/>
      <c r="DQ120" s="820">
        <v>19043122</v>
      </c>
      <c r="DR120" s="820"/>
      <c r="DS120" s="820"/>
      <c r="DT120" s="820"/>
      <c r="DU120" s="820"/>
      <c r="DV120" s="821">
        <v>4.0999999999999996</v>
      </c>
      <c r="DW120" s="821"/>
      <c r="DX120" s="821"/>
      <c r="DY120" s="821"/>
      <c r="DZ120" s="822"/>
    </row>
    <row r="121" spans="1:130" s="191" customFormat="1" ht="26.25" customHeight="1">
      <c r="A121" s="795"/>
      <c r="B121" s="796"/>
      <c r="C121" s="844" t="s">
        <v>413</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613519</v>
      </c>
      <c r="AB121" s="755"/>
      <c r="AC121" s="755"/>
      <c r="AD121" s="755"/>
      <c r="AE121" s="756"/>
      <c r="AF121" s="757">
        <v>699597</v>
      </c>
      <c r="AG121" s="755"/>
      <c r="AH121" s="755"/>
      <c r="AI121" s="755"/>
      <c r="AJ121" s="756"/>
      <c r="AK121" s="757">
        <v>498438</v>
      </c>
      <c r="AL121" s="755"/>
      <c r="AM121" s="755"/>
      <c r="AN121" s="755"/>
      <c r="AO121" s="756"/>
      <c r="AP121" s="802">
        <v>0.1</v>
      </c>
      <c r="AQ121" s="803"/>
      <c r="AR121" s="803"/>
      <c r="AS121" s="803"/>
      <c r="AT121" s="804"/>
      <c r="AU121" s="866"/>
      <c r="AV121" s="867"/>
      <c r="AW121" s="867"/>
      <c r="AX121" s="867"/>
      <c r="AY121" s="868"/>
      <c r="AZ121" s="790" t="s">
        <v>414</v>
      </c>
      <c r="BA121" s="725"/>
      <c r="BB121" s="725"/>
      <c r="BC121" s="725"/>
      <c r="BD121" s="725"/>
      <c r="BE121" s="725"/>
      <c r="BF121" s="725"/>
      <c r="BG121" s="725"/>
      <c r="BH121" s="725"/>
      <c r="BI121" s="725"/>
      <c r="BJ121" s="725"/>
      <c r="BK121" s="725"/>
      <c r="BL121" s="725"/>
      <c r="BM121" s="725"/>
      <c r="BN121" s="725"/>
      <c r="BO121" s="725"/>
      <c r="BP121" s="726"/>
      <c r="BQ121" s="791">
        <v>31524958</v>
      </c>
      <c r="BR121" s="792"/>
      <c r="BS121" s="792"/>
      <c r="BT121" s="792"/>
      <c r="BU121" s="792"/>
      <c r="BV121" s="792">
        <v>29847904</v>
      </c>
      <c r="BW121" s="792"/>
      <c r="BX121" s="792"/>
      <c r="BY121" s="792"/>
      <c r="BZ121" s="792"/>
      <c r="CA121" s="792">
        <v>29368679</v>
      </c>
      <c r="CB121" s="792"/>
      <c r="CC121" s="792"/>
      <c r="CD121" s="792"/>
      <c r="CE121" s="792"/>
      <c r="CF121" s="856">
        <v>6.3</v>
      </c>
      <c r="CG121" s="857"/>
      <c r="CH121" s="857"/>
      <c r="CI121" s="857"/>
      <c r="CJ121" s="857"/>
      <c r="CK121" s="850"/>
      <c r="CL121" s="832"/>
      <c r="CM121" s="832"/>
      <c r="CN121" s="832"/>
      <c r="CO121" s="833"/>
      <c r="CP121" s="813" t="s">
        <v>356</v>
      </c>
      <c r="CQ121" s="814"/>
      <c r="CR121" s="814"/>
      <c r="CS121" s="814"/>
      <c r="CT121" s="814"/>
      <c r="CU121" s="814"/>
      <c r="CV121" s="814"/>
      <c r="CW121" s="814"/>
      <c r="CX121" s="814"/>
      <c r="CY121" s="814"/>
      <c r="CZ121" s="814"/>
      <c r="DA121" s="814"/>
      <c r="DB121" s="814"/>
      <c r="DC121" s="814"/>
      <c r="DD121" s="814"/>
      <c r="DE121" s="814"/>
      <c r="DF121" s="815"/>
      <c r="DG121" s="791">
        <v>6342458</v>
      </c>
      <c r="DH121" s="792"/>
      <c r="DI121" s="792"/>
      <c r="DJ121" s="792"/>
      <c r="DK121" s="792"/>
      <c r="DL121" s="792">
        <v>6215932</v>
      </c>
      <c r="DM121" s="792"/>
      <c r="DN121" s="792"/>
      <c r="DO121" s="792"/>
      <c r="DP121" s="792"/>
      <c r="DQ121" s="792">
        <v>5944702</v>
      </c>
      <c r="DR121" s="792"/>
      <c r="DS121" s="792"/>
      <c r="DT121" s="792"/>
      <c r="DU121" s="792"/>
      <c r="DV121" s="769">
        <v>1.3</v>
      </c>
      <c r="DW121" s="769"/>
      <c r="DX121" s="769"/>
      <c r="DY121" s="769"/>
      <c r="DZ121" s="770"/>
    </row>
    <row r="122" spans="1:130" s="191" customFormat="1" ht="26.25" customHeight="1">
      <c r="A122" s="795"/>
      <c r="B122" s="796"/>
      <c r="C122" s="799" t="s">
        <v>396</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1592</v>
      </c>
      <c r="AB122" s="755"/>
      <c r="AC122" s="755"/>
      <c r="AD122" s="755"/>
      <c r="AE122" s="756"/>
      <c r="AF122" s="757">
        <v>1592</v>
      </c>
      <c r="AG122" s="755"/>
      <c r="AH122" s="755"/>
      <c r="AI122" s="755"/>
      <c r="AJ122" s="756"/>
      <c r="AK122" s="757">
        <v>1592</v>
      </c>
      <c r="AL122" s="755"/>
      <c r="AM122" s="755"/>
      <c r="AN122" s="755"/>
      <c r="AO122" s="756"/>
      <c r="AP122" s="802">
        <v>0</v>
      </c>
      <c r="AQ122" s="803"/>
      <c r="AR122" s="803"/>
      <c r="AS122" s="803"/>
      <c r="AT122" s="804"/>
      <c r="AU122" s="866"/>
      <c r="AV122" s="867"/>
      <c r="AW122" s="867"/>
      <c r="AX122" s="867"/>
      <c r="AY122" s="868"/>
      <c r="AZ122" s="860" t="s">
        <v>415</v>
      </c>
      <c r="BA122" s="861"/>
      <c r="BB122" s="861"/>
      <c r="BC122" s="861"/>
      <c r="BD122" s="861"/>
      <c r="BE122" s="861"/>
      <c r="BF122" s="861"/>
      <c r="BG122" s="861"/>
      <c r="BH122" s="861"/>
      <c r="BI122" s="861"/>
      <c r="BJ122" s="861"/>
      <c r="BK122" s="861"/>
      <c r="BL122" s="861"/>
      <c r="BM122" s="861"/>
      <c r="BN122" s="861"/>
      <c r="BO122" s="861"/>
      <c r="BP122" s="862"/>
      <c r="BQ122" s="843">
        <v>995914382</v>
      </c>
      <c r="BR122" s="823"/>
      <c r="BS122" s="823"/>
      <c r="BT122" s="823"/>
      <c r="BU122" s="823"/>
      <c r="BV122" s="823">
        <v>1012208956</v>
      </c>
      <c r="BW122" s="823"/>
      <c r="BX122" s="823"/>
      <c r="BY122" s="823"/>
      <c r="BZ122" s="823"/>
      <c r="CA122" s="823">
        <v>1007912151</v>
      </c>
      <c r="CB122" s="823"/>
      <c r="CC122" s="823"/>
      <c r="CD122" s="823"/>
      <c r="CE122" s="823"/>
      <c r="CF122" s="824">
        <v>215.5</v>
      </c>
      <c r="CG122" s="825"/>
      <c r="CH122" s="825"/>
      <c r="CI122" s="825"/>
      <c r="CJ122" s="825"/>
      <c r="CK122" s="850"/>
      <c r="CL122" s="832"/>
      <c r="CM122" s="832"/>
      <c r="CN122" s="832"/>
      <c r="CO122" s="833"/>
      <c r="CP122" s="813" t="s">
        <v>362</v>
      </c>
      <c r="CQ122" s="814"/>
      <c r="CR122" s="814"/>
      <c r="CS122" s="814"/>
      <c r="CT122" s="814"/>
      <c r="CU122" s="814"/>
      <c r="CV122" s="814"/>
      <c r="CW122" s="814"/>
      <c r="CX122" s="814"/>
      <c r="CY122" s="814"/>
      <c r="CZ122" s="814"/>
      <c r="DA122" s="814"/>
      <c r="DB122" s="814"/>
      <c r="DC122" s="814"/>
      <c r="DD122" s="814"/>
      <c r="DE122" s="814"/>
      <c r="DF122" s="815"/>
      <c r="DG122" s="791">
        <v>3126545</v>
      </c>
      <c r="DH122" s="792"/>
      <c r="DI122" s="792"/>
      <c r="DJ122" s="792"/>
      <c r="DK122" s="792"/>
      <c r="DL122" s="792">
        <v>2835770</v>
      </c>
      <c r="DM122" s="792"/>
      <c r="DN122" s="792"/>
      <c r="DO122" s="792"/>
      <c r="DP122" s="792"/>
      <c r="DQ122" s="792">
        <v>2401652</v>
      </c>
      <c r="DR122" s="792"/>
      <c r="DS122" s="792"/>
      <c r="DT122" s="792"/>
      <c r="DU122" s="792"/>
      <c r="DV122" s="769">
        <v>0.5</v>
      </c>
      <c r="DW122" s="769"/>
      <c r="DX122" s="769"/>
      <c r="DY122" s="769"/>
      <c r="DZ122" s="770"/>
    </row>
    <row r="123" spans="1:130" s="191" customFormat="1" ht="26.25" customHeight="1">
      <c r="A123" s="795"/>
      <c r="B123" s="796"/>
      <c r="C123" s="799" t="s">
        <v>402</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139</v>
      </c>
      <c r="BA123" s="222"/>
      <c r="BB123" s="222"/>
      <c r="BC123" s="222"/>
      <c r="BD123" s="222"/>
      <c r="BE123" s="222"/>
      <c r="BF123" s="222"/>
      <c r="BG123" s="222"/>
      <c r="BH123" s="222"/>
      <c r="BI123" s="222"/>
      <c r="BJ123" s="222"/>
      <c r="BK123" s="222"/>
      <c r="BL123" s="222"/>
      <c r="BM123" s="222"/>
      <c r="BN123" s="222"/>
      <c r="BO123" s="858" t="s">
        <v>416</v>
      </c>
      <c r="BP123" s="859"/>
      <c r="BQ123" s="810">
        <v>1164693749</v>
      </c>
      <c r="BR123" s="811"/>
      <c r="BS123" s="811"/>
      <c r="BT123" s="811"/>
      <c r="BU123" s="811"/>
      <c r="BV123" s="811">
        <v>1191266321</v>
      </c>
      <c r="BW123" s="811"/>
      <c r="BX123" s="811"/>
      <c r="BY123" s="811"/>
      <c r="BZ123" s="811"/>
      <c r="CA123" s="811">
        <v>1199600288</v>
      </c>
      <c r="CB123" s="811"/>
      <c r="CC123" s="811"/>
      <c r="CD123" s="811"/>
      <c r="CE123" s="811"/>
      <c r="CF123" s="721"/>
      <c r="CG123" s="722"/>
      <c r="CH123" s="722"/>
      <c r="CI123" s="722"/>
      <c r="CJ123" s="812"/>
      <c r="CK123" s="850"/>
      <c r="CL123" s="832"/>
      <c r="CM123" s="832"/>
      <c r="CN123" s="832"/>
      <c r="CO123" s="833"/>
      <c r="CP123" s="813" t="s">
        <v>361</v>
      </c>
      <c r="CQ123" s="814"/>
      <c r="CR123" s="814"/>
      <c r="CS123" s="814"/>
      <c r="CT123" s="814"/>
      <c r="CU123" s="814"/>
      <c r="CV123" s="814"/>
      <c r="CW123" s="814"/>
      <c r="CX123" s="814"/>
      <c r="CY123" s="814"/>
      <c r="CZ123" s="814"/>
      <c r="DA123" s="814"/>
      <c r="DB123" s="814"/>
      <c r="DC123" s="814"/>
      <c r="DD123" s="814"/>
      <c r="DE123" s="814"/>
      <c r="DF123" s="815"/>
      <c r="DG123" s="791">
        <v>1115753</v>
      </c>
      <c r="DH123" s="792"/>
      <c r="DI123" s="792"/>
      <c r="DJ123" s="792"/>
      <c r="DK123" s="792"/>
      <c r="DL123" s="792">
        <v>1134362</v>
      </c>
      <c r="DM123" s="792"/>
      <c r="DN123" s="792"/>
      <c r="DO123" s="792"/>
      <c r="DP123" s="792"/>
      <c r="DQ123" s="792">
        <v>926662</v>
      </c>
      <c r="DR123" s="792"/>
      <c r="DS123" s="792"/>
      <c r="DT123" s="792"/>
      <c r="DU123" s="792"/>
      <c r="DV123" s="769">
        <v>0.2</v>
      </c>
      <c r="DW123" s="769"/>
      <c r="DX123" s="769"/>
      <c r="DY123" s="769"/>
      <c r="DZ123" s="770"/>
    </row>
    <row r="124" spans="1:130" s="191" customFormat="1" ht="26.25" customHeight="1" thickBot="1">
      <c r="A124" s="795"/>
      <c r="B124" s="796"/>
      <c r="C124" s="799" t="s">
        <v>405</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417</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254.3</v>
      </c>
      <c r="BR124" s="809"/>
      <c r="BS124" s="809"/>
      <c r="BT124" s="809"/>
      <c r="BU124" s="809"/>
      <c r="BV124" s="809">
        <v>248.8</v>
      </c>
      <c r="BW124" s="809"/>
      <c r="BX124" s="809"/>
      <c r="BY124" s="809"/>
      <c r="BZ124" s="809"/>
      <c r="CA124" s="809">
        <v>259.5</v>
      </c>
      <c r="CB124" s="809"/>
      <c r="CC124" s="809"/>
      <c r="CD124" s="809"/>
      <c r="CE124" s="809"/>
      <c r="CF124" s="699"/>
      <c r="CG124" s="700"/>
      <c r="CH124" s="700"/>
      <c r="CI124" s="700"/>
      <c r="CJ124" s="839"/>
      <c r="CK124" s="851"/>
      <c r="CL124" s="851"/>
      <c r="CM124" s="851"/>
      <c r="CN124" s="851"/>
      <c r="CO124" s="852"/>
      <c r="CP124" s="840" t="s">
        <v>418</v>
      </c>
      <c r="CQ124" s="841"/>
      <c r="CR124" s="841"/>
      <c r="CS124" s="841"/>
      <c r="CT124" s="841"/>
      <c r="CU124" s="841"/>
      <c r="CV124" s="841"/>
      <c r="CW124" s="841"/>
      <c r="CX124" s="841"/>
      <c r="CY124" s="841"/>
      <c r="CZ124" s="841"/>
      <c r="DA124" s="841"/>
      <c r="DB124" s="841"/>
      <c r="DC124" s="841"/>
      <c r="DD124" s="841"/>
      <c r="DE124" s="841"/>
      <c r="DF124" s="842"/>
      <c r="DG124" s="843">
        <v>391130</v>
      </c>
      <c r="DH124" s="823"/>
      <c r="DI124" s="823"/>
      <c r="DJ124" s="823"/>
      <c r="DK124" s="823"/>
      <c r="DL124" s="823">
        <v>358734</v>
      </c>
      <c r="DM124" s="823"/>
      <c r="DN124" s="823"/>
      <c r="DO124" s="823"/>
      <c r="DP124" s="823"/>
      <c r="DQ124" s="823">
        <v>310736</v>
      </c>
      <c r="DR124" s="823"/>
      <c r="DS124" s="823"/>
      <c r="DT124" s="823"/>
      <c r="DU124" s="823"/>
      <c r="DV124" s="826">
        <v>0.1</v>
      </c>
      <c r="DW124" s="826"/>
      <c r="DX124" s="826"/>
      <c r="DY124" s="826"/>
      <c r="DZ124" s="827"/>
    </row>
    <row r="125" spans="1:130" s="191" customFormat="1" ht="26.25" customHeight="1">
      <c r="A125" s="795"/>
      <c r="B125" s="796"/>
      <c r="C125" s="799" t="s">
        <v>407</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419</v>
      </c>
      <c r="CL125" s="829"/>
      <c r="CM125" s="829"/>
      <c r="CN125" s="829"/>
      <c r="CO125" s="830"/>
      <c r="CP125" s="837" t="s">
        <v>420</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409</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v>69914</v>
      </c>
      <c r="AG126" s="755"/>
      <c r="AH126" s="755"/>
      <c r="AI126" s="755"/>
      <c r="AJ126" s="756"/>
      <c r="AK126" s="757">
        <v>16540</v>
      </c>
      <c r="AL126" s="755"/>
      <c r="AM126" s="755"/>
      <c r="AN126" s="755"/>
      <c r="AO126" s="756"/>
      <c r="AP126" s="802">
        <v>0</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421</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422</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t="s">
        <v>102</v>
      </c>
      <c r="AB127" s="755"/>
      <c r="AC127" s="755"/>
      <c r="AD127" s="755"/>
      <c r="AE127" s="756"/>
      <c r="AF127" s="757" t="s">
        <v>102</v>
      </c>
      <c r="AG127" s="755"/>
      <c r="AH127" s="755"/>
      <c r="AI127" s="755"/>
      <c r="AJ127" s="756"/>
      <c r="AK127" s="757" t="s">
        <v>102</v>
      </c>
      <c r="AL127" s="755"/>
      <c r="AM127" s="755"/>
      <c r="AN127" s="755"/>
      <c r="AO127" s="756"/>
      <c r="AP127" s="802" t="s">
        <v>102</v>
      </c>
      <c r="AQ127" s="803"/>
      <c r="AR127" s="803"/>
      <c r="AS127" s="803"/>
      <c r="AT127" s="804"/>
      <c r="AU127" s="227"/>
      <c r="AV127" s="227"/>
      <c r="AW127" s="227"/>
      <c r="AX127" s="819" t="s">
        <v>423</v>
      </c>
      <c r="AY127" s="787"/>
      <c r="AZ127" s="787"/>
      <c r="BA127" s="787"/>
      <c r="BB127" s="787"/>
      <c r="BC127" s="787"/>
      <c r="BD127" s="787"/>
      <c r="BE127" s="788"/>
      <c r="BF127" s="786" t="s">
        <v>424</v>
      </c>
      <c r="BG127" s="787"/>
      <c r="BH127" s="787"/>
      <c r="BI127" s="787"/>
      <c r="BJ127" s="787"/>
      <c r="BK127" s="787"/>
      <c r="BL127" s="788"/>
      <c r="BM127" s="786" t="s">
        <v>425</v>
      </c>
      <c r="BN127" s="787"/>
      <c r="BO127" s="787"/>
      <c r="BP127" s="787"/>
      <c r="BQ127" s="787"/>
      <c r="BR127" s="787"/>
      <c r="BS127" s="788"/>
      <c r="BT127" s="786" t="s">
        <v>426</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427</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v>147311</v>
      </c>
      <c r="DR127" s="792"/>
      <c r="DS127" s="792"/>
      <c r="DT127" s="792"/>
      <c r="DU127" s="792"/>
      <c r="DV127" s="769">
        <v>0</v>
      </c>
      <c r="DW127" s="769"/>
      <c r="DX127" s="769"/>
      <c r="DY127" s="769"/>
      <c r="DZ127" s="770"/>
    </row>
    <row r="128" spans="1:130" s="191" customFormat="1" ht="26.25" customHeight="1" thickBot="1">
      <c r="A128" s="771" t="s">
        <v>428</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429</v>
      </c>
      <c r="X128" s="773"/>
      <c r="Y128" s="773"/>
      <c r="Z128" s="774"/>
      <c r="AA128" s="775">
        <v>3890164</v>
      </c>
      <c r="AB128" s="776"/>
      <c r="AC128" s="776"/>
      <c r="AD128" s="776"/>
      <c r="AE128" s="777"/>
      <c r="AF128" s="778">
        <v>2798077</v>
      </c>
      <c r="AG128" s="776"/>
      <c r="AH128" s="776"/>
      <c r="AI128" s="776"/>
      <c r="AJ128" s="777"/>
      <c r="AK128" s="778">
        <v>1808176</v>
      </c>
      <c r="AL128" s="776"/>
      <c r="AM128" s="776"/>
      <c r="AN128" s="776"/>
      <c r="AO128" s="777"/>
      <c r="AP128" s="779"/>
      <c r="AQ128" s="780"/>
      <c r="AR128" s="780"/>
      <c r="AS128" s="780"/>
      <c r="AT128" s="781"/>
      <c r="AU128" s="227"/>
      <c r="AV128" s="227"/>
      <c r="AW128" s="227"/>
      <c r="AX128" s="782" t="s">
        <v>430</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431</v>
      </c>
      <c r="CQ128" s="703"/>
      <c r="CR128" s="703"/>
      <c r="CS128" s="703"/>
      <c r="CT128" s="703"/>
      <c r="CU128" s="703"/>
      <c r="CV128" s="703"/>
      <c r="CW128" s="703"/>
      <c r="CX128" s="703"/>
      <c r="CY128" s="703"/>
      <c r="CZ128" s="703"/>
      <c r="DA128" s="703"/>
      <c r="DB128" s="703"/>
      <c r="DC128" s="703"/>
      <c r="DD128" s="703"/>
      <c r="DE128" s="703"/>
      <c r="DF128" s="704"/>
      <c r="DG128" s="765">
        <v>888213</v>
      </c>
      <c r="DH128" s="766"/>
      <c r="DI128" s="766"/>
      <c r="DJ128" s="766"/>
      <c r="DK128" s="766"/>
      <c r="DL128" s="766">
        <v>798840</v>
      </c>
      <c r="DM128" s="766"/>
      <c r="DN128" s="766"/>
      <c r="DO128" s="766"/>
      <c r="DP128" s="766"/>
      <c r="DQ128" s="766">
        <v>1004373</v>
      </c>
      <c r="DR128" s="766"/>
      <c r="DS128" s="766"/>
      <c r="DT128" s="766"/>
      <c r="DU128" s="766"/>
      <c r="DV128" s="767">
        <v>0.2</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432</v>
      </c>
      <c r="X129" s="752"/>
      <c r="Y129" s="752"/>
      <c r="Z129" s="753"/>
      <c r="AA129" s="754">
        <v>522432750</v>
      </c>
      <c r="AB129" s="755"/>
      <c r="AC129" s="755"/>
      <c r="AD129" s="755"/>
      <c r="AE129" s="756"/>
      <c r="AF129" s="757">
        <v>542926921</v>
      </c>
      <c r="AG129" s="755"/>
      <c r="AH129" s="755"/>
      <c r="AI129" s="755"/>
      <c r="AJ129" s="756"/>
      <c r="AK129" s="757">
        <v>542128155</v>
      </c>
      <c r="AL129" s="755"/>
      <c r="AM129" s="755"/>
      <c r="AN129" s="755"/>
      <c r="AO129" s="756"/>
      <c r="AP129" s="758"/>
      <c r="AQ129" s="759"/>
      <c r="AR129" s="759"/>
      <c r="AS129" s="759"/>
      <c r="AT129" s="760"/>
      <c r="AU129" s="229"/>
      <c r="AV129" s="229"/>
      <c r="AW129" s="229"/>
      <c r="AX129" s="724" t="s">
        <v>433</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434</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435</v>
      </c>
      <c r="X130" s="752"/>
      <c r="Y130" s="752"/>
      <c r="Z130" s="753"/>
      <c r="AA130" s="754">
        <v>71439137</v>
      </c>
      <c r="AB130" s="755"/>
      <c r="AC130" s="755"/>
      <c r="AD130" s="755"/>
      <c r="AE130" s="756"/>
      <c r="AF130" s="757">
        <v>73245702</v>
      </c>
      <c r="AG130" s="755"/>
      <c r="AH130" s="755"/>
      <c r="AI130" s="755"/>
      <c r="AJ130" s="756"/>
      <c r="AK130" s="757">
        <v>74400673</v>
      </c>
      <c r="AL130" s="755"/>
      <c r="AM130" s="755"/>
      <c r="AN130" s="755"/>
      <c r="AO130" s="756"/>
      <c r="AP130" s="758"/>
      <c r="AQ130" s="759"/>
      <c r="AR130" s="759"/>
      <c r="AS130" s="759"/>
      <c r="AT130" s="760"/>
      <c r="AU130" s="229"/>
      <c r="AV130" s="229"/>
      <c r="AW130" s="229"/>
      <c r="AX130" s="724" t="s">
        <v>436</v>
      </c>
      <c r="AY130" s="725"/>
      <c r="AZ130" s="725"/>
      <c r="BA130" s="725"/>
      <c r="BB130" s="725"/>
      <c r="BC130" s="725"/>
      <c r="BD130" s="725"/>
      <c r="BE130" s="726"/>
      <c r="BF130" s="727">
        <v>14.9</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437</v>
      </c>
      <c r="X131" s="735"/>
      <c r="Y131" s="735"/>
      <c r="Z131" s="736"/>
      <c r="AA131" s="737">
        <v>450993613</v>
      </c>
      <c r="AB131" s="738"/>
      <c r="AC131" s="738"/>
      <c r="AD131" s="738"/>
      <c r="AE131" s="739"/>
      <c r="AF131" s="740">
        <v>469681219</v>
      </c>
      <c r="AG131" s="738"/>
      <c r="AH131" s="738"/>
      <c r="AI131" s="738"/>
      <c r="AJ131" s="739"/>
      <c r="AK131" s="740">
        <v>467727482</v>
      </c>
      <c r="AL131" s="738"/>
      <c r="AM131" s="738"/>
      <c r="AN131" s="738"/>
      <c r="AO131" s="739"/>
      <c r="AP131" s="741"/>
      <c r="AQ131" s="742"/>
      <c r="AR131" s="742"/>
      <c r="AS131" s="742"/>
      <c r="AT131" s="743"/>
      <c r="AU131" s="229"/>
      <c r="AV131" s="229"/>
      <c r="AW131" s="229"/>
      <c r="AX131" s="702" t="s">
        <v>438</v>
      </c>
      <c r="AY131" s="703"/>
      <c r="AZ131" s="703"/>
      <c r="BA131" s="703"/>
      <c r="BB131" s="703"/>
      <c r="BC131" s="703"/>
      <c r="BD131" s="703"/>
      <c r="BE131" s="704"/>
      <c r="BF131" s="705">
        <v>259.5</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439</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440</v>
      </c>
      <c r="W132" s="715"/>
      <c r="X132" s="715"/>
      <c r="Y132" s="715"/>
      <c r="Z132" s="716"/>
      <c r="AA132" s="717">
        <v>16.606861129999999</v>
      </c>
      <c r="AB132" s="718"/>
      <c r="AC132" s="718"/>
      <c r="AD132" s="718"/>
      <c r="AE132" s="719"/>
      <c r="AF132" s="720">
        <v>15.034296700000001</v>
      </c>
      <c r="AG132" s="718"/>
      <c r="AH132" s="718"/>
      <c r="AI132" s="718"/>
      <c r="AJ132" s="719"/>
      <c r="AK132" s="720">
        <v>13.31088602</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441</v>
      </c>
      <c r="W133" s="694"/>
      <c r="X133" s="694"/>
      <c r="Y133" s="694"/>
      <c r="Z133" s="695"/>
      <c r="AA133" s="696">
        <v>15.7</v>
      </c>
      <c r="AB133" s="697"/>
      <c r="AC133" s="697"/>
      <c r="AD133" s="697"/>
      <c r="AE133" s="698"/>
      <c r="AF133" s="696">
        <v>16.2</v>
      </c>
      <c r="AG133" s="697"/>
      <c r="AH133" s="697"/>
      <c r="AI133" s="697"/>
      <c r="AJ133" s="698"/>
      <c r="AK133" s="696">
        <v>14.9</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442</v>
      </c>
      <c r="B5" s="240"/>
      <c r="C5" s="240"/>
      <c r="D5" s="240"/>
      <c r="E5" s="240"/>
      <c r="F5" s="240"/>
      <c r="G5" s="240"/>
      <c r="H5" s="240"/>
      <c r="I5" s="240"/>
      <c r="J5" s="240"/>
      <c r="K5" s="240"/>
      <c r="L5" s="240"/>
      <c r="M5" s="240"/>
      <c r="N5" s="240"/>
      <c r="O5" s="241"/>
    </row>
    <row r="6" spans="1:16" ht="13.2">
      <c r="A6" s="242"/>
      <c r="B6" s="238"/>
      <c r="C6" s="238"/>
      <c r="D6" s="238"/>
      <c r="E6" s="238"/>
      <c r="F6" s="238"/>
      <c r="G6" s="243" t="s">
        <v>443</v>
      </c>
      <c r="H6" s="243"/>
      <c r="I6" s="243"/>
      <c r="J6" s="243"/>
      <c r="K6" s="238"/>
      <c r="L6" s="238"/>
      <c r="M6" s="238"/>
      <c r="N6" s="238"/>
    </row>
    <row r="7" spans="1:16" ht="13.2">
      <c r="A7" s="242"/>
      <c r="B7" s="238"/>
      <c r="C7" s="238"/>
      <c r="D7" s="238"/>
      <c r="E7" s="238"/>
      <c r="F7" s="238"/>
      <c r="G7" s="245"/>
      <c r="H7" s="246"/>
      <c r="I7" s="246"/>
      <c r="J7" s="247"/>
      <c r="K7" s="1141" t="s">
        <v>444</v>
      </c>
      <c r="L7" s="248"/>
      <c r="M7" s="249" t="s">
        <v>445</v>
      </c>
      <c r="N7" s="250"/>
    </row>
    <row r="8" spans="1:16" ht="13.2">
      <c r="A8" s="242"/>
      <c r="B8" s="238"/>
      <c r="C8" s="238"/>
      <c r="D8" s="238"/>
      <c r="E8" s="238"/>
      <c r="F8" s="238"/>
      <c r="G8" s="251"/>
      <c r="H8" s="252"/>
      <c r="I8" s="252"/>
      <c r="J8" s="253"/>
      <c r="K8" s="1142"/>
      <c r="L8" s="254" t="s">
        <v>446</v>
      </c>
      <c r="M8" s="255" t="s">
        <v>447</v>
      </c>
      <c r="N8" s="256" t="s">
        <v>448</v>
      </c>
    </row>
    <row r="9" spans="1:16" ht="13.2">
      <c r="A9" s="242"/>
      <c r="B9" s="238"/>
      <c r="C9" s="238"/>
      <c r="D9" s="238"/>
      <c r="E9" s="238"/>
      <c r="F9" s="238"/>
      <c r="G9" s="1135" t="s">
        <v>449</v>
      </c>
      <c r="H9" s="1136"/>
      <c r="I9" s="1136"/>
      <c r="J9" s="1137"/>
      <c r="K9" s="257">
        <v>275888441</v>
      </c>
      <c r="L9" s="258">
        <v>107374</v>
      </c>
      <c r="M9" s="259">
        <v>96663</v>
      </c>
      <c r="N9" s="260">
        <v>11.1</v>
      </c>
    </row>
    <row r="10" spans="1:16" ht="13.2">
      <c r="A10" s="242"/>
      <c r="B10" s="238"/>
      <c r="C10" s="238"/>
      <c r="D10" s="238"/>
      <c r="E10" s="238"/>
      <c r="F10" s="238"/>
      <c r="G10" s="1135" t="s">
        <v>450</v>
      </c>
      <c r="H10" s="1136"/>
      <c r="I10" s="1136"/>
      <c r="J10" s="1137"/>
      <c r="K10" s="257">
        <v>1144912</v>
      </c>
      <c r="L10" s="258">
        <v>446</v>
      </c>
      <c r="M10" s="259">
        <v>172</v>
      </c>
      <c r="N10" s="260">
        <v>159.30000000000001</v>
      </c>
    </row>
    <row r="11" spans="1:16" ht="13.5" customHeight="1">
      <c r="A11" s="242"/>
      <c r="B11" s="238"/>
      <c r="C11" s="238"/>
      <c r="D11" s="238"/>
      <c r="E11" s="238"/>
      <c r="F11" s="238"/>
      <c r="G11" s="1135" t="s">
        <v>451</v>
      </c>
      <c r="H11" s="1136"/>
      <c r="I11" s="1136"/>
      <c r="J11" s="1137"/>
      <c r="K11" s="257">
        <v>274235</v>
      </c>
      <c r="L11" s="258">
        <v>107</v>
      </c>
      <c r="M11" s="259">
        <v>495</v>
      </c>
      <c r="N11" s="260">
        <v>-78.400000000000006</v>
      </c>
    </row>
    <row r="12" spans="1:16" ht="13.5" customHeight="1">
      <c r="A12" s="242"/>
      <c r="B12" s="238"/>
      <c r="C12" s="238"/>
      <c r="D12" s="238"/>
      <c r="E12" s="238"/>
      <c r="F12" s="238"/>
      <c r="G12" s="1135" t="s">
        <v>452</v>
      </c>
      <c r="H12" s="1136"/>
      <c r="I12" s="1136"/>
      <c r="J12" s="1137"/>
      <c r="K12" s="257" t="s">
        <v>453</v>
      </c>
      <c r="L12" s="258" t="s">
        <v>453</v>
      </c>
      <c r="M12" s="259" t="s">
        <v>453</v>
      </c>
      <c r="N12" s="260" t="s">
        <v>453</v>
      </c>
    </row>
    <row r="13" spans="1:16" ht="13.5" customHeight="1">
      <c r="A13" s="242"/>
      <c r="B13" s="238"/>
      <c r="C13" s="238"/>
      <c r="D13" s="238"/>
      <c r="E13" s="238"/>
      <c r="F13" s="238"/>
      <c r="G13" s="1135" t="s">
        <v>454</v>
      </c>
      <c r="H13" s="1136"/>
      <c r="I13" s="1136"/>
      <c r="J13" s="1137"/>
      <c r="K13" s="257">
        <v>145154</v>
      </c>
      <c r="L13" s="258">
        <v>56</v>
      </c>
      <c r="M13" s="259">
        <v>36</v>
      </c>
      <c r="N13" s="260">
        <v>55.6</v>
      </c>
    </row>
    <row r="14" spans="1:16" ht="13.5" customHeight="1">
      <c r="A14" s="242"/>
      <c r="B14" s="238"/>
      <c r="C14" s="238"/>
      <c r="D14" s="238"/>
      <c r="E14" s="238"/>
      <c r="F14" s="238"/>
      <c r="G14" s="1135" t="s">
        <v>455</v>
      </c>
      <c r="H14" s="1136"/>
      <c r="I14" s="1136"/>
      <c r="J14" s="1137"/>
      <c r="K14" s="257">
        <v>3809000</v>
      </c>
      <c r="L14" s="258">
        <v>1482</v>
      </c>
      <c r="M14" s="259">
        <v>919</v>
      </c>
      <c r="N14" s="260">
        <v>61.3</v>
      </c>
    </row>
    <row r="15" spans="1:16" ht="13.2">
      <c r="A15" s="242"/>
      <c r="B15" s="238"/>
      <c r="C15" s="238"/>
      <c r="D15" s="238"/>
      <c r="E15" s="238"/>
      <c r="F15" s="238"/>
      <c r="G15" s="1135" t="s">
        <v>456</v>
      </c>
      <c r="H15" s="1136"/>
      <c r="I15" s="1136"/>
      <c r="J15" s="1137"/>
      <c r="K15" s="257">
        <v>-25820498</v>
      </c>
      <c r="L15" s="258">
        <v>-10049</v>
      </c>
      <c r="M15" s="259">
        <v>-8688</v>
      </c>
      <c r="N15" s="260">
        <v>15.7</v>
      </c>
    </row>
    <row r="16" spans="1:16" ht="13.2">
      <c r="A16" s="242"/>
      <c r="B16" s="238"/>
      <c r="C16" s="238"/>
      <c r="D16" s="238"/>
      <c r="E16" s="238"/>
      <c r="F16" s="238"/>
      <c r="G16" s="1127" t="s">
        <v>139</v>
      </c>
      <c r="H16" s="1128"/>
      <c r="I16" s="1128"/>
      <c r="J16" s="1129"/>
      <c r="K16" s="258">
        <v>255441244</v>
      </c>
      <c r="L16" s="258">
        <v>99416</v>
      </c>
      <c r="M16" s="259">
        <v>89598</v>
      </c>
      <c r="N16" s="260">
        <v>11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457</v>
      </c>
      <c r="H19" s="238"/>
      <c r="I19" s="238"/>
      <c r="J19" s="238"/>
      <c r="K19" s="238"/>
      <c r="L19" s="238"/>
      <c r="M19" s="238"/>
      <c r="N19" s="238"/>
    </row>
    <row r="20" spans="1:16" ht="13.2">
      <c r="A20" s="242"/>
      <c r="B20" s="238"/>
      <c r="C20" s="238"/>
      <c r="D20" s="238"/>
      <c r="E20" s="238"/>
      <c r="F20" s="238"/>
      <c r="G20" s="265"/>
      <c r="H20" s="266"/>
      <c r="I20" s="266"/>
      <c r="J20" s="267"/>
      <c r="K20" s="268" t="s">
        <v>458</v>
      </c>
      <c r="L20" s="269" t="s">
        <v>459</v>
      </c>
      <c r="M20" s="270" t="s">
        <v>460</v>
      </c>
      <c r="N20" s="271"/>
    </row>
    <row r="21" spans="1:16" s="277" customFormat="1" ht="13.2">
      <c r="A21" s="272"/>
      <c r="B21" s="243"/>
      <c r="C21" s="243"/>
      <c r="D21" s="243"/>
      <c r="E21" s="243"/>
      <c r="F21" s="243"/>
      <c r="G21" s="1138" t="s">
        <v>461</v>
      </c>
      <c r="H21" s="1139"/>
      <c r="I21" s="1139"/>
      <c r="J21" s="1140"/>
      <c r="K21" s="273">
        <v>865.76</v>
      </c>
      <c r="L21" s="274">
        <v>858.82</v>
      </c>
      <c r="M21" s="275">
        <v>6.94</v>
      </c>
      <c r="N21" s="243"/>
      <c r="O21" s="276"/>
      <c r="P21" s="272"/>
    </row>
    <row r="22" spans="1:16" s="277" customFormat="1" ht="13.2">
      <c r="A22" s="272"/>
      <c r="B22" s="243"/>
      <c r="C22" s="243"/>
      <c r="D22" s="243"/>
      <c r="E22" s="243"/>
      <c r="F22" s="243"/>
      <c r="G22" s="1138" t="s">
        <v>462</v>
      </c>
      <c r="H22" s="1139"/>
      <c r="I22" s="1139"/>
      <c r="J22" s="1140"/>
      <c r="K22" s="278">
        <v>99.7</v>
      </c>
      <c r="L22" s="279">
        <v>101</v>
      </c>
      <c r="M22" s="280">
        <v>-1.3</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463</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464</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465</v>
      </c>
      <c r="H29" s="243"/>
      <c r="I29" s="243"/>
      <c r="J29" s="243"/>
      <c r="K29" s="238"/>
      <c r="L29" s="238"/>
      <c r="M29" s="238"/>
      <c r="N29" s="238"/>
      <c r="O29" s="286"/>
    </row>
    <row r="30" spans="1:16" ht="13.2">
      <c r="A30" s="242"/>
      <c r="B30" s="238"/>
      <c r="C30" s="238"/>
      <c r="D30" s="238"/>
      <c r="E30" s="238"/>
      <c r="F30" s="238"/>
      <c r="G30" s="245"/>
      <c r="H30" s="246"/>
      <c r="I30" s="246"/>
      <c r="J30" s="247"/>
      <c r="K30" s="1141" t="s">
        <v>444</v>
      </c>
      <c r="L30" s="248"/>
      <c r="M30" s="249" t="s">
        <v>445</v>
      </c>
      <c r="N30" s="250"/>
    </row>
    <row r="31" spans="1:16" ht="13.2">
      <c r="A31" s="242"/>
      <c r="B31" s="238"/>
      <c r="C31" s="238"/>
      <c r="D31" s="238"/>
      <c r="E31" s="238"/>
      <c r="F31" s="238"/>
      <c r="G31" s="251"/>
      <c r="H31" s="252"/>
      <c r="I31" s="252"/>
      <c r="J31" s="253"/>
      <c r="K31" s="1142"/>
      <c r="L31" s="254" t="s">
        <v>446</v>
      </c>
      <c r="M31" s="255" t="s">
        <v>447</v>
      </c>
      <c r="N31" s="256" t="s">
        <v>448</v>
      </c>
    </row>
    <row r="32" spans="1:16" ht="27" customHeight="1">
      <c r="A32" s="242"/>
      <c r="B32" s="238"/>
      <c r="C32" s="238"/>
      <c r="D32" s="238"/>
      <c r="E32" s="238"/>
      <c r="F32" s="238"/>
      <c r="G32" s="1124" t="s">
        <v>466</v>
      </c>
      <c r="H32" s="1125"/>
      <c r="I32" s="1125"/>
      <c r="J32" s="1126"/>
      <c r="K32" s="258">
        <v>52585032</v>
      </c>
      <c r="L32" s="258">
        <v>20466</v>
      </c>
      <c r="M32" s="259">
        <v>27098</v>
      </c>
      <c r="N32" s="260">
        <v>-24.5</v>
      </c>
    </row>
    <row r="33" spans="1:16" ht="13.5" customHeight="1">
      <c r="A33" s="242"/>
      <c r="B33" s="238"/>
      <c r="C33" s="238"/>
      <c r="D33" s="238"/>
      <c r="E33" s="238"/>
      <c r="F33" s="238"/>
      <c r="G33" s="1124" t="s">
        <v>467</v>
      </c>
      <c r="H33" s="1125"/>
      <c r="I33" s="1125"/>
      <c r="J33" s="1126"/>
      <c r="K33" s="258">
        <v>12421275</v>
      </c>
      <c r="L33" s="258">
        <v>4834</v>
      </c>
      <c r="M33" s="259">
        <v>3150</v>
      </c>
      <c r="N33" s="260">
        <v>53.5</v>
      </c>
    </row>
    <row r="34" spans="1:16" ht="27" customHeight="1">
      <c r="A34" s="242"/>
      <c r="B34" s="238"/>
      <c r="C34" s="238"/>
      <c r="D34" s="238"/>
      <c r="E34" s="238"/>
      <c r="F34" s="238"/>
      <c r="G34" s="1124" t="s">
        <v>468</v>
      </c>
      <c r="H34" s="1125"/>
      <c r="I34" s="1125"/>
      <c r="J34" s="1126"/>
      <c r="K34" s="258">
        <v>70050290</v>
      </c>
      <c r="L34" s="258">
        <v>27263</v>
      </c>
      <c r="M34" s="259">
        <v>17943</v>
      </c>
      <c r="N34" s="260">
        <v>51.9</v>
      </c>
    </row>
    <row r="35" spans="1:16" ht="27" customHeight="1">
      <c r="A35" s="242"/>
      <c r="B35" s="238"/>
      <c r="C35" s="238"/>
      <c r="D35" s="238"/>
      <c r="E35" s="238"/>
      <c r="F35" s="238"/>
      <c r="G35" s="1124" t="s">
        <v>469</v>
      </c>
      <c r="H35" s="1125"/>
      <c r="I35" s="1125"/>
      <c r="J35" s="1126"/>
      <c r="K35" s="258">
        <v>2857640</v>
      </c>
      <c r="L35" s="258">
        <v>1112</v>
      </c>
      <c r="M35" s="259">
        <v>933</v>
      </c>
      <c r="N35" s="260">
        <v>19.2</v>
      </c>
    </row>
    <row r="36" spans="1:16" ht="27" customHeight="1">
      <c r="A36" s="242"/>
      <c r="B36" s="238"/>
      <c r="C36" s="238"/>
      <c r="D36" s="238"/>
      <c r="E36" s="238"/>
      <c r="F36" s="238"/>
      <c r="G36" s="1124" t="s">
        <v>470</v>
      </c>
      <c r="H36" s="1125"/>
      <c r="I36" s="1125"/>
      <c r="J36" s="1126"/>
      <c r="K36" s="258" t="s">
        <v>453</v>
      </c>
      <c r="L36" s="258" t="s">
        <v>453</v>
      </c>
      <c r="M36" s="259">
        <v>73</v>
      </c>
      <c r="N36" s="260" t="s">
        <v>453</v>
      </c>
    </row>
    <row r="37" spans="1:16" ht="13.5" customHeight="1">
      <c r="A37" s="242"/>
      <c r="B37" s="238"/>
      <c r="C37" s="238"/>
      <c r="D37" s="238"/>
      <c r="E37" s="238"/>
      <c r="F37" s="238"/>
      <c r="G37" s="1124" t="s">
        <v>471</v>
      </c>
      <c r="H37" s="1125"/>
      <c r="I37" s="1125"/>
      <c r="J37" s="1126"/>
      <c r="K37" s="258">
        <v>553284</v>
      </c>
      <c r="L37" s="258">
        <v>215</v>
      </c>
      <c r="M37" s="259">
        <v>636</v>
      </c>
      <c r="N37" s="260">
        <v>-66.2</v>
      </c>
    </row>
    <row r="38" spans="1:16" ht="27" customHeight="1">
      <c r="A38" s="242"/>
      <c r="B38" s="238"/>
      <c r="C38" s="238"/>
      <c r="D38" s="238"/>
      <c r="E38" s="238"/>
      <c r="F38" s="238"/>
      <c r="G38" s="1121" t="s">
        <v>472</v>
      </c>
      <c r="H38" s="1122"/>
      <c r="I38" s="1122"/>
      <c r="J38" s="1123"/>
      <c r="K38" s="287" t="s">
        <v>453</v>
      </c>
      <c r="L38" s="287" t="s">
        <v>453</v>
      </c>
      <c r="M38" s="288">
        <v>0</v>
      </c>
      <c r="N38" s="289" t="s">
        <v>453</v>
      </c>
      <c r="O38" s="286"/>
    </row>
    <row r="39" spans="1:16" ht="13.2">
      <c r="A39" s="242"/>
      <c r="B39" s="238"/>
      <c r="C39" s="238"/>
      <c r="D39" s="238"/>
      <c r="E39" s="238"/>
      <c r="F39" s="238"/>
      <c r="G39" s="1121" t="s">
        <v>473</v>
      </c>
      <c r="H39" s="1122"/>
      <c r="I39" s="1122"/>
      <c r="J39" s="1123"/>
      <c r="K39" s="257">
        <v>-1808176</v>
      </c>
      <c r="L39" s="257">
        <v>-704</v>
      </c>
      <c r="M39" s="290">
        <v>-1999</v>
      </c>
      <c r="N39" s="291">
        <v>-64.8</v>
      </c>
      <c r="O39" s="286"/>
    </row>
    <row r="40" spans="1:16" ht="27" customHeight="1">
      <c r="A40" s="242"/>
      <c r="B40" s="238"/>
      <c r="C40" s="238"/>
      <c r="D40" s="238"/>
      <c r="E40" s="238"/>
      <c r="F40" s="238"/>
      <c r="G40" s="1124" t="s">
        <v>474</v>
      </c>
      <c r="H40" s="1125"/>
      <c r="I40" s="1125"/>
      <c r="J40" s="1126"/>
      <c r="K40" s="257">
        <v>-74400673</v>
      </c>
      <c r="L40" s="257">
        <v>-28956</v>
      </c>
      <c r="M40" s="290">
        <v>-26952</v>
      </c>
      <c r="N40" s="291">
        <v>7.4</v>
      </c>
      <c r="O40" s="286"/>
    </row>
    <row r="41" spans="1:16" ht="13.2">
      <c r="A41" s="242"/>
      <c r="B41" s="238"/>
      <c r="C41" s="238"/>
      <c r="D41" s="238"/>
      <c r="E41" s="238"/>
      <c r="F41" s="238"/>
      <c r="G41" s="1127" t="s">
        <v>475</v>
      </c>
      <c r="H41" s="1128"/>
      <c r="I41" s="1128"/>
      <c r="J41" s="1129"/>
      <c r="K41" s="258">
        <v>62258672</v>
      </c>
      <c r="L41" s="257">
        <v>24231</v>
      </c>
      <c r="M41" s="290">
        <v>20882</v>
      </c>
      <c r="N41" s="291">
        <v>16</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476</v>
      </c>
      <c r="B47" s="238"/>
      <c r="C47" s="238"/>
      <c r="D47" s="238"/>
      <c r="E47" s="238"/>
      <c r="F47" s="238"/>
      <c r="G47" s="238"/>
      <c r="H47" s="238"/>
      <c r="I47" s="238"/>
      <c r="J47" s="238"/>
      <c r="K47" s="238"/>
      <c r="L47" s="238"/>
      <c r="M47" s="238"/>
      <c r="N47" s="238"/>
    </row>
    <row r="48" spans="1:16" ht="13.2">
      <c r="A48" s="242"/>
      <c r="B48" s="238"/>
      <c r="C48" s="238"/>
      <c r="D48" s="238"/>
      <c r="E48" s="238"/>
      <c r="F48" s="238"/>
      <c r="G48" s="296" t="s">
        <v>477</v>
      </c>
      <c r="H48" s="296"/>
      <c r="I48" s="296"/>
      <c r="J48" s="296"/>
      <c r="K48" s="296"/>
      <c r="L48" s="296"/>
      <c r="M48" s="297"/>
      <c r="N48" s="296"/>
    </row>
    <row r="49" spans="1:14" ht="13.5" customHeight="1">
      <c r="A49" s="242"/>
      <c r="B49" s="238"/>
      <c r="C49" s="238"/>
      <c r="D49" s="238"/>
      <c r="E49" s="238"/>
      <c r="F49" s="238"/>
      <c r="G49" s="298"/>
      <c r="H49" s="299"/>
      <c r="I49" s="1130" t="s">
        <v>444</v>
      </c>
      <c r="J49" s="1132" t="s">
        <v>478</v>
      </c>
      <c r="K49" s="1133"/>
      <c r="L49" s="1133"/>
      <c r="M49" s="1133"/>
      <c r="N49" s="1134"/>
    </row>
    <row r="50" spans="1:14" ht="13.2">
      <c r="A50" s="242"/>
      <c r="B50" s="238"/>
      <c r="C50" s="238"/>
      <c r="D50" s="238"/>
      <c r="E50" s="238"/>
      <c r="F50" s="238"/>
      <c r="G50" s="300"/>
      <c r="H50" s="301"/>
      <c r="I50" s="1131"/>
      <c r="J50" s="302" t="s">
        <v>479</v>
      </c>
      <c r="K50" s="303" t="s">
        <v>480</v>
      </c>
      <c r="L50" s="304" t="s">
        <v>481</v>
      </c>
      <c r="M50" s="305" t="s">
        <v>482</v>
      </c>
      <c r="N50" s="306" t="s">
        <v>483</v>
      </c>
    </row>
    <row r="51" spans="1:14" ht="13.2">
      <c r="A51" s="242"/>
      <c r="B51" s="238"/>
      <c r="C51" s="238"/>
      <c r="D51" s="238"/>
      <c r="E51" s="238"/>
      <c r="F51" s="238"/>
      <c r="G51" s="298" t="s">
        <v>484</v>
      </c>
      <c r="H51" s="299"/>
      <c r="I51" s="307">
        <v>106174364</v>
      </c>
      <c r="J51" s="308">
        <v>41039</v>
      </c>
      <c r="K51" s="309">
        <v>6.4</v>
      </c>
      <c r="L51" s="310">
        <v>31502</v>
      </c>
      <c r="M51" s="311">
        <v>-6.9</v>
      </c>
      <c r="N51" s="312">
        <v>13.3</v>
      </c>
    </row>
    <row r="52" spans="1:14" ht="13.2">
      <c r="A52" s="242"/>
      <c r="B52" s="238"/>
      <c r="C52" s="238"/>
      <c r="D52" s="238"/>
      <c r="E52" s="238"/>
      <c r="F52" s="238"/>
      <c r="G52" s="313"/>
      <c r="H52" s="314" t="s">
        <v>485</v>
      </c>
      <c r="I52" s="315">
        <v>38942400</v>
      </c>
      <c r="J52" s="316">
        <v>15052</v>
      </c>
      <c r="K52" s="317">
        <v>-10.5</v>
      </c>
      <c r="L52" s="318">
        <v>11020</v>
      </c>
      <c r="M52" s="319">
        <v>-11.8</v>
      </c>
      <c r="N52" s="320">
        <v>1.3</v>
      </c>
    </row>
    <row r="53" spans="1:14" ht="13.2">
      <c r="A53" s="242"/>
      <c r="B53" s="238"/>
      <c r="C53" s="238"/>
      <c r="D53" s="238"/>
      <c r="E53" s="238"/>
      <c r="F53" s="238"/>
      <c r="G53" s="298" t="s">
        <v>486</v>
      </c>
      <c r="H53" s="299"/>
      <c r="I53" s="307">
        <v>120538712</v>
      </c>
      <c r="J53" s="308">
        <v>46614</v>
      </c>
      <c r="K53" s="309">
        <v>13.6</v>
      </c>
      <c r="L53" s="310">
        <v>34374</v>
      </c>
      <c r="M53" s="311">
        <v>9.1</v>
      </c>
      <c r="N53" s="312">
        <v>4.5</v>
      </c>
    </row>
    <row r="54" spans="1:14" ht="13.2">
      <c r="A54" s="242"/>
      <c r="B54" s="238"/>
      <c r="C54" s="238"/>
      <c r="D54" s="238"/>
      <c r="E54" s="238"/>
      <c r="F54" s="238"/>
      <c r="G54" s="313"/>
      <c r="H54" s="314" t="s">
        <v>485</v>
      </c>
      <c r="I54" s="315">
        <v>45187760</v>
      </c>
      <c r="J54" s="316">
        <v>17475</v>
      </c>
      <c r="K54" s="317">
        <v>16.100000000000001</v>
      </c>
      <c r="L54" s="318">
        <v>10917</v>
      </c>
      <c r="M54" s="319">
        <v>-0.9</v>
      </c>
      <c r="N54" s="320">
        <v>17</v>
      </c>
    </row>
    <row r="55" spans="1:14" ht="13.2">
      <c r="A55" s="242"/>
      <c r="B55" s="238"/>
      <c r="C55" s="238"/>
      <c r="D55" s="238"/>
      <c r="E55" s="238"/>
      <c r="F55" s="238"/>
      <c r="G55" s="298" t="s">
        <v>487</v>
      </c>
      <c r="H55" s="299"/>
      <c r="I55" s="307">
        <v>112484757</v>
      </c>
      <c r="J55" s="308">
        <v>43610</v>
      </c>
      <c r="K55" s="309">
        <v>-6.4</v>
      </c>
      <c r="L55" s="310">
        <v>35216</v>
      </c>
      <c r="M55" s="311">
        <v>2.4</v>
      </c>
      <c r="N55" s="312">
        <v>-8.8000000000000007</v>
      </c>
    </row>
    <row r="56" spans="1:14" ht="13.2">
      <c r="A56" s="242"/>
      <c r="B56" s="238"/>
      <c r="C56" s="238"/>
      <c r="D56" s="238"/>
      <c r="E56" s="238"/>
      <c r="F56" s="238"/>
      <c r="G56" s="313"/>
      <c r="H56" s="314" t="s">
        <v>485</v>
      </c>
      <c r="I56" s="315">
        <v>50808863</v>
      </c>
      <c r="J56" s="316">
        <v>19699</v>
      </c>
      <c r="K56" s="317">
        <v>12.7</v>
      </c>
      <c r="L56" s="318">
        <v>12644</v>
      </c>
      <c r="M56" s="319">
        <v>15.8</v>
      </c>
      <c r="N56" s="320">
        <v>-3.1</v>
      </c>
    </row>
    <row r="57" spans="1:14" ht="13.2">
      <c r="A57" s="242"/>
      <c r="B57" s="238"/>
      <c r="C57" s="238"/>
      <c r="D57" s="238"/>
      <c r="E57" s="238"/>
      <c r="F57" s="238"/>
      <c r="G57" s="298" t="s">
        <v>488</v>
      </c>
      <c r="H57" s="299"/>
      <c r="I57" s="307">
        <v>99601572</v>
      </c>
      <c r="J57" s="308">
        <v>38683</v>
      </c>
      <c r="K57" s="309">
        <v>-11.3</v>
      </c>
      <c r="L57" s="310">
        <v>36736</v>
      </c>
      <c r="M57" s="311">
        <v>4.3</v>
      </c>
      <c r="N57" s="312">
        <v>-15.6</v>
      </c>
    </row>
    <row r="58" spans="1:14" ht="13.2">
      <c r="A58" s="242"/>
      <c r="B58" s="238"/>
      <c r="C58" s="238"/>
      <c r="D58" s="238"/>
      <c r="E58" s="238"/>
      <c r="F58" s="238"/>
      <c r="G58" s="313"/>
      <c r="H58" s="314" t="s">
        <v>485</v>
      </c>
      <c r="I58" s="315">
        <v>47180482</v>
      </c>
      <c r="J58" s="316">
        <v>18324</v>
      </c>
      <c r="K58" s="317">
        <v>-7</v>
      </c>
      <c r="L58" s="318">
        <v>13410</v>
      </c>
      <c r="M58" s="319">
        <v>6.1</v>
      </c>
      <c r="N58" s="320">
        <v>-13.1</v>
      </c>
    </row>
    <row r="59" spans="1:14" ht="13.2">
      <c r="A59" s="242"/>
      <c r="B59" s="238"/>
      <c r="C59" s="238"/>
      <c r="D59" s="238"/>
      <c r="E59" s="238"/>
      <c r="F59" s="238"/>
      <c r="G59" s="298" t="s">
        <v>489</v>
      </c>
      <c r="H59" s="299"/>
      <c r="I59" s="307">
        <v>92763514</v>
      </c>
      <c r="J59" s="308">
        <v>36103</v>
      </c>
      <c r="K59" s="309">
        <v>-6.7</v>
      </c>
      <c r="L59" s="310">
        <v>38259</v>
      </c>
      <c r="M59" s="311">
        <v>4.0999999999999996</v>
      </c>
      <c r="N59" s="312">
        <v>-10.8</v>
      </c>
    </row>
    <row r="60" spans="1:14" ht="13.2">
      <c r="A60" s="242"/>
      <c r="B60" s="238"/>
      <c r="C60" s="238"/>
      <c r="D60" s="238"/>
      <c r="E60" s="238"/>
      <c r="F60" s="238"/>
      <c r="G60" s="313"/>
      <c r="H60" s="314" t="s">
        <v>485</v>
      </c>
      <c r="I60" s="321">
        <v>41183444</v>
      </c>
      <c r="J60" s="316">
        <v>16028</v>
      </c>
      <c r="K60" s="317">
        <v>-12.5</v>
      </c>
      <c r="L60" s="318">
        <v>13379</v>
      </c>
      <c r="M60" s="319">
        <v>-0.2</v>
      </c>
      <c r="N60" s="320">
        <v>-12.3</v>
      </c>
    </row>
    <row r="61" spans="1:14" ht="13.2">
      <c r="A61" s="242"/>
      <c r="B61" s="238"/>
      <c r="C61" s="238"/>
      <c r="D61" s="238"/>
      <c r="E61" s="238"/>
      <c r="F61" s="238"/>
      <c r="G61" s="298" t="s">
        <v>490</v>
      </c>
      <c r="H61" s="322"/>
      <c r="I61" s="323">
        <v>106312584</v>
      </c>
      <c r="J61" s="324">
        <v>41210</v>
      </c>
      <c r="K61" s="325">
        <v>-0.9</v>
      </c>
      <c r="L61" s="326">
        <v>35217</v>
      </c>
      <c r="M61" s="327">
        <v>2.6</v>
      </c>
      <c r="N61" s="312">
        <v>-3.5</v>
      </c>
    </row>
    <row r="62" spans="1:14" ht="13.2">
      <c r="A62" s="242"/>
      <c r="B62" s="238"/>
      <c r="C62" s="238"/>
      <c r="D62" s="238"/>
      <c r="E62" s="238"/>
      <c r="F62" s="238"/>
      <c r="G62" s="313"/>
      <c r="H62" s="314" t="s">
        <v>485</v>
      </c>
      <c r="I62" s="315">
        <v>44660590</v>
      </c>
      <c r="J62" s="316">
        <v>17316</v>
      </c>
      <c r="K62" s="317">
        <v>-0.2</v>
      </c>
      <c r="L62" s="318">
        <v>12274</v>
      </c>
      <c r="M62" s="319">
        <v>1.8</v>
      </c>
      <c r="N62" s="320">
        <v>-2</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491</v>
      </c>
      <c r="G46" s="331" t="s">
        <v>492</v>
      </c>
      <c r="H46" s="331" t="s">
        <v>493</v>
      </c>
      <c r="I46" s="331" t="s">
        <v>494</v>
      </c>
      <c r="J46" s="332" t="s">
        <v>495</v>
      </c>
    </row>
    <row r="47" spans="2:10" ht="57.75" customHeight="1">
      <c r="B47" s="7"/>
      <c r="C47" s="1143" t="s">
        <v>3</v>
      </c>
      <c r="D47" s="1143"/>
      <c r="E47" s="1144"/>
      <c r="F47" s="333">
        <v>0</v>
      </c>
      <c r="G47" s="334">
        <v>0</v>
      </c>
      <c r="H47" s="334">
        <v>0</v>
      </c>
      <c r="I47" s="334">
        <v>0</v>
      </c>
      <c r="J47" s="335">
        <v>0</v>
      </c>
    </row>
    <row r="48" spans="2:10" ht="57.75" customHeight="1">
      <c r="B48" s="8"/>
      <c r="C48" s="1145" t="s">
        <v>4</v>
      </c>
      <c r="D48" s="1145"/>
      <c r="E48" s="1146"/>
      <c r="F48" s="336">
        <v>0.11</v>
      </c>
      <c r="G48" s="337">
        <v>0.13</v>
      </c>
      <c r="H48" s="337">
        <v>0.13</v>
      </c>
      <c r="I48" s="337">
        <v>0.13</v>
      </c>
      <c r="J48" s="338">
        <v>0.13</v>
      </c>
    </row>
    <row r="49" spans="2:10" ht="57.75" customHeight="1" thickBot="1">
      <c r="B49" s="9"/>
      <c r="C49" s="1147" t="s">
        <v>5</v>
      </c>
      <c r="D49" s="1147"/>
      <c r="E49" s="1148"/>
      <c r="F49" s="339">
        <v>0.02</v>
      </c>
      <c r="G49" s="340">
        <v>0.02</v>
      </c>
      <c r="H49" s="340">
        <v>0</v>
      </c>
      <c r="I49" s="340">
        <v>0</v>
      </c>
      <c r="J49" s="341">
        <v>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2018-11-28T08:15:07Z</dcterms:modified>
</cp:coreProperties>
</file>