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18" r:id="rId14"/>
    <sheet name="施設類型別ストック情報分析表②" sheetId="17" r:id="rId15"/>
    <sheet name="データシート" sheetId="8" state="hidden" r:id="rId16"/>
  </sheets>
  <calcPr calcId="152511"/>
</workbook>
</file>

<file path=xl/calcChain.xml><?xml version="1.0" encoding="utf-8"?>
<calcChain xmlns="http://schemas.openxmlformats.org/spreadsheetml/2006/main">
  <c r="DL102" i="11" l="1"/>
  <c r="DG102" i="11"/>
  <c r="DB102" i="11"/>
  <c r="CW102" i="11"/>
  <c r="CR102" i="11"/>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l="1"/>
  <c r="C40" i="9" l="1"/>
  <c r="AM31" i="9" s="1"/>
  <c r="AM32" i="9" s="1"/>
  <c r="BE31" i="9" l="1"/>
  <c r="BE32" i="9" s="1"/>
  <c r="BE33"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<sst xmlns="http://schemas.openxmlformats.org/spreadsheetml/2006/main" count="1180" uniqueCount="592">
  <si>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</si>
  <si>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</si>
  <si>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</si>
  <si>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</si>
  <si>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</si>
  <si>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</si>
  <si>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</si>
  <si>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</si>
  <si>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</si>
  <si>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</si>
  <si>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</si>
  <si>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</si>
  <si>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</si>
  <si>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</si>
  <si>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</si>
  <si>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</si>
  <si>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</si>
  <si>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</si>
  <si>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</si>
  <si>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</si>
  <si>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</si>
  <si>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</si>
  <si>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</si>
  <si>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</si>
  <si>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</si>
  <si>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</si>
  <si>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</si>
  <si>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</si>
  <si>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</si>
  <si>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</si>
  <si>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</si>
  <si>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</si>
  <si>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</si>
  <si>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</si>
  <si>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</si>
  <si>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</si>
  <si>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</si>
  <si>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</si>
  <si>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</si>
  <si>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</si>
  <si>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</si>
  <si>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</si>
  <si>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</si>
  <si>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</si>
  <si>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</si>
  <si>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</si>
  <si>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</si>
  <si>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</si>
  <si>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</si>
  <si>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</si>
  <si>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</si>
  <si>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</si>
  <si>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</si>
  <si>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</si>
  <si>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</si>
  <si>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</si>
  <si>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</si>
  <si>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</si>
  <si>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</si>
  <si>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</si>
  <si>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</si>
  <si>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</si>
  <si>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</si>
  <si>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</si>
  <si>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</si>
  <si>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</si>
  <si>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</si>
  <si>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</si>
  <si>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</si>
  <si>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</si>
  <si>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</si>
  <si>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</si>
  <si>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</si>
  <si>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</si>
  <si>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</si>
  <si>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</si>
  <si>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</si>
  <si>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</si>
  <si>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</si>
  <si>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</si>
  <si>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</si>
  <si>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</si>
  <si>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</si>
  <si>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</si>
  <si>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</si>
  <si>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</si>
  <si>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</si>
  <si>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</si>
  <si>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</si>
  <si>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</si>
  <si>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</si>
  <si>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</si>
  <si>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</si>
  <si>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</si>
  <si>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</si>
  <si>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</si>
  <si>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</si>
  <si>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</si>
  <si>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</si>
  <si>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</si>
  <si>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</si>
  <si>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</si>
  <si>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</si>
  <si>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</si>
  <si>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</si>
  <si>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</si>
  <si>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</si>
  <si>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</si>
  <si>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</si>
  <si>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</si>
  <si>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</si>
  <si>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</si>
  <si>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</si>
  <si>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</si>
  <si>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</si>
  <si>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</si>
  <si>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</si>
  <si>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</si>
  <si>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</si>
  <si>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</si>
  <si>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</si>
  <si>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</si>
  <si>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</si>
  <si>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</si>
  <si>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</si>
  <si>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</si>
  <si>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</si>
  <si>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</si>
  <si>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</si>
  <si>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</si>
  <si>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</si>
  <si>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</si>
  <si>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</si>
  <si>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</si>
  <si>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</si>
  <si>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</si>
  <si>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</si>
  <si>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</si>
  <si>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</si>
  <si>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</si>
  <si>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</si>
  <si>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</si>
  <si>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</si>
  <si>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</si>
  <si>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</si>
  <si>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</si>
  <si>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</si>
  <si>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</si>
  <si>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</si>
  <si>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</si>
  <si>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</si>
  <si>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</si>
  <si>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</si>
  <si>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</si>
  <si>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</si>
  <si>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</si>
  <si>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</si>
  <si>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</si>
  <si>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</si>
  <si>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</si>
  <si>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</si>
  <si>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</si>
  <si>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</si>
  <si>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</si>
  <si>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</si>
  <si>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</si>
  <si>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</si>
  <si>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</si>
  <si>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</si>
  <si>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</si>
  <si>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</si>
  <si>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</si>
  <si>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</si>
  <si>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</si>
  <si>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</si>
  <si>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</si>
  <si>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</si>
  <si>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</si>
  <si>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</si>
  <si>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</si>
  <si>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</si>
  <si>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</si>
  <si>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</si>
  <si>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</si>
  <si>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</si>
  <si>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</si>
  <si>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</si>
  <si>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</si>
  <si>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</si>
  <si>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</si>
  <si>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</si>
  <si>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</si>
  <si>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</si>
  <si>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</si>
  <si>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</si>
  <si>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</si>
  <si>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</si>
  <si>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</si>
  <si>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</si>
  <si>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</si>
  <si>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</si>
  <si>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</si>
  <si>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</si>
  <si>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</si>
  <si>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</si>
  <si>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</si>
  <si>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</si>
  <si>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</si>
  <si>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</si>
  <si>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</si>
  <si>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</si>
  <si>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</si>
  <si>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</si>
  <si>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</si>
  <si>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</si>
  <si>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</si>
  <si>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</si>
  <si>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</si>
  <si>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</si>
  <si>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</si>
  <si>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</si>
  <si>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</si>
  <si>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</si>
  <si>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</si>
  <si>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</si>
  <si>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</si>
  <si>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</si>
  <si>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</si>
  <si>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</si>
  <si>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</si>
  <si>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</si>
  <si>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</si>
  <si>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</si>
  <si>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</si>
  <si>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</si>
  <si>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</si>
  <si>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</si>
  <si>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</si>
  <si>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</si>
  <si>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</si>
  <si>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</si>
  <si>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</si>
  <si>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</si>
  <si>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</si>
  <si>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</si>
  <si>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</si>
  <si>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</si>
  <si>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</si>
  <si>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</si>
  <si>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</si>
  <si>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</si>
  <si>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</si>
  <si>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</si>
  <si>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</si>
  <si>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</si>
  <si>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</si>
  <si>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</si>
  <si>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</si>
  <si>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</si>
  <si>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</si>
  <si>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</si>
  <si>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</si>
  <si>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</si>
  <si>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</si>
  <si>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</si>
  <si>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</si>
  <si>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</si>
  <si>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</si>
  <si>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</si>
  <si>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</si>
  <si>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</si>
  <si>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</si>
  <si>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</si>
  <si>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</si>
  <si>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</si>
  <si>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</si>
  <si>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</si>
  <si>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</si>
  <si>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</si>
  <si>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</si>
  <si>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</si>
  <si>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</si>
  <si>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</si>
  <si>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</si>
  <si>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</si>
  <si>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</si>
  <si>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</si>
  <si>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</si>
  <si>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</si>
  <si>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</si>
  <si>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</si>
  <si>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</si>
  <si>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</si>
  <si>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</si>
  <si>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</si>
  <si>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</si>
  <si>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</si>
  <si>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</si>
  <si>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</si>
  <si>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</si>
  <si>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</si>
  <si>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</si>
  <si>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</si>
  <si>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</si>
  <si>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</si>
  <si>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</si>
  <si>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</si>
  <si>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</si>
  <si>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</si>
  <si>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</si>
  <si>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</si>
  <si>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</si>
  <si>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大阪府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</si>
  <si>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</si>
  <si>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</si>
  <si>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</si>
  <si>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</si>
  <si>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</si>
  <si>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</si>
  <si>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</si>
  <si>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</si>
  <si>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</si>
  <si>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</si>
  <si>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</si>
  <si>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</si>
  <si>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</si>
  <si>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</si>
  <si>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</si>
  <si>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</si>
  <si>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</si>
  <si>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</si>
  <si>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</si>
  <si>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</si>
  <si>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日本万国博覧会記念公園事業特別会計</t>
    <phoneticPr fontId="5"/>
  </si>
  <si>
    <t>就農支援資金等特別会計</t>
    <phoneticPr fontId="5"/>
  </si>
  <si>
    <t>大阪府営住宅事業特別会計</t>
    <phoneticPr fontId="5"/>
  </si>
  <si>
    <t>関西国際空港関連事業特別会計</t>
    <phoneticPr fontId="5"/>
  </si>
  <si>
    <t>不動産調達特別会計</t>
    <phoneticPr fontId="5"/>
  </si>
  <si>
    <t>公債管理特別会計</t>
    <phoneticPr fontId="5"/>
  </si>
  <si>
    <t>市町村施設整備資金特別会計</t>
    <phoneticPr fontId="5"/>
  </si>
  <si>
    <t>証紙収入金整理特別会計</t>
    <phoneticPr fontId="5"/>
  </si>
  <si>
    <t>母子父子寡婦福祉資金特別会計</t>
    <phoneticPr fontId="5"/>
  </si>
  <si>
    <t>中小企業振興資金特別会計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</si>
  <si>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</si>
  <si>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</si>
  <si>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</si>
  <si>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</si>
  <si>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</si>
  <si>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</si>
  <si>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</si>
  <si>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</si>
  <si>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</si>
  <si>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</si>
  <si>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</si>
  <si>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</si>
  <si>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</si>
  <si>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</si>
  <si>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</si>
  <si>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大阪府中央卸売市場事業会計</t>
    <phoneticPr fontId="5"/>
  </si>
  <si>
    <t>大阪府まちづくり促進事業会計</t>
    <phoneticPr fontId="5"/>
  </si>
  <si>
    <t>流域下水道事業特別会計</t>
    <phoneticPr fontId="5"/>
  </si>
  <si>
    <t>港湾整備事業特別会計</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</si>
  <si>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</si>
  <si>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</si>
  <si>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</si>
  <si>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</si>
  <si>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</si>
  <si>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</si>
  <si>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</si>
  <si>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</si>
  <si>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</si>
  <si>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</si>
  <si>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</si>
  <si>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</si>
  <si>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</si>
  <si>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</si>
  <si>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</si>
  <si>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</si>
  <si>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</si>
  <si>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</si>
  <si>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</si>
  <si>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</si>
  <si>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</si>
  <si>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</si>
  <si>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</si>
  <si>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</si>
  <si>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</si>
  <si>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</si>
  <si>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</si>
  <si>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</si>
  <si>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</si>
  <si>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</si>
  <si>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</si>
  <si>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</si>
  <si>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</si>
  <si>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</si>
  <si>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</si>
  <si>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</si>
  <si>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</si>
  <si>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</si>
  <si>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</si>
  <si>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</si>
  <si>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</si>
  <si>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</si>
  <si>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</si>
  <si>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</si>
  <si>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</si>
  <si>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</si>
  <si>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</si>
  <si>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</si>
  <si>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</si>
  <si>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</si>
  <si>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</si>
  <si>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</si>
  <si>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</si>
  <si>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</si>
  <si>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</si>
  <si>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</si>
  <si>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</si>
  <si>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</si>
  <si>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</si>
  <si>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</si>
  <si>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</si>
  <si>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</si>
  <si>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</si>
  <si>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</si>
  <si>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</si>
  <si>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</si>
  <si>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</si>
  <si>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</si>
  <si>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</si>
  <si>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</si>
  <si>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</si>
  <si>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</si>
  <si>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</si>
  <si>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</si>
  <si>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</si>
  <si>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</si>
  <si>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</si>
  <si>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</si>
  <si>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</si>
  <si>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</si>
  <si>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</si>
  <si>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</si>
  <si>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</si>
  <si>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</si>
  <si>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</si>
  <si>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</si>
  <si>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</si>
  <si>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</si>
  <si>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</si>
  <si>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</si>
  <si>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</si>
  <si>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</si>
  <si>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</si>
  <si>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</si>
  <si>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</si>
  <si>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</si>
  <si>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</si>
  <si>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</si>
  <si>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</si>
  <si>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</si>
  <si>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</si>
  <si>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</si>
  <si>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</si>
  <si>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</si>
  <si>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</si>
  <si>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</si>
  <si>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</si>
  <si>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</si>
  <si>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</si>
  <si>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</si>
  <si>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</si>
  <si>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</si>
  <si>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</si>
  <si>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</si>
  <si>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</si>
  <si>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</si>
  <si>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</si>
  <si>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</si>
  <si>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</si>
  <si>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</si>
  <si>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</si>
  <si>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</si>
  <si>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</si>
  <si>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</si>
  <si>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</si>
  <si>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</si>
  <si>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</si>
  <si>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</si>
  <si>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</si>
  <si>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</si>
  <si>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</si>
  <si>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</si>
  <si>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</si>
  <si>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</si>
  <si>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</si>
  <si>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</si>
  <si>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</si>
  <si>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</si>
  <si>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</si>
  <si>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</si>
  <si>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1.62</t>
  </si>
  <si>
    <t>▲ 0.03</t>
  </si>
  <si>
    <t>▲ 1.24</t>
  </si>
  <si>
    <t>大阪府まちづくり促進事業会計</t>
  </si>
  <si>
    <t>一般会計</t>
  </si>
  <si>
    <t>流域下水道事業特別会計</t>
  </si>
  <si>
    <t>大阪府中央卸売市場事業会計</t>
  </si>
  <si>
    <t>公債管理特別会計</t>
  </si>
  <si>
    <t>証紙収入金整理特別会計</t>
  </si>
  <si>
    <t>大阪府営住宅事業特別会計</t>
  </si>
  <si>
    <t>日本万国博覧会記念公園事業特別会計</t>
  </si>
  <si>
    <t>その他会計（赤字）</t>
  </si>
  <si>
    <t>その他会計（黒字）</t>
  </si>
  <si>
    <t>大阪府都市整備推進センター</t>
  </si>
  <si>
    <t>大阪府タウン管理財団</t>
  </si>
  <si>
    <t>関西・大阪２１世紀協会</t>
  </si>
  <si>
    <t>大阪府みどり公社</t>
  </si>
  <si>
    <t>大阪府漁業振興基金</t>
  </si>
  <si>
    <t>大阪府地域支援人権金融公社</t>
  </si>
  <si>
    <t>大阪産業振興機構</t>
  </si>
  <si>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</si>
  <si>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</si>
  <si>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</si>
  <si>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</si>
  <si>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</si>
  <si>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</si>
  <si>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大阪国際児童文学振興財団</t>
  </si>
  <si>
    <t>大阪府育英会</t>
  </si>
  <si>
    <t>大阪体育協会</t>
  </si>
  <si>
    <t>大阪府文化財センター</t>
  </si>
  <si>
    <t>アジア・太平洋人権情報センター</t>
  </si>
  <si>
    <t>日本センチュリー交響楽団</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</si>
  <si>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</si>
  <si>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</si>
  <si>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</si>
  <si>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</si>
  <si>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</si>
  <si>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</si>
  <si>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</si>
  <si>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</si>
  <si>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</si>
  <si>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</si>
  <si>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大阪高速鉄道</t>
  </si>
  <si>
    <t>大阪外環状鉄道</t>
  </si>
  <si>
    <t>北大阪急行電鉄</t>
  </si>
  <si>
    <t>堺泉北埠頭</t>
  </si>
  <si>
    <t>大阪府住宅供給公社</t>
  </si>
  <si>
    <t>大阪府道路公社</t>
  </si>
  <si>
    <t>大阪府土地開発公社</t>
  </si>
  <si>
    <t>公立大学法人大阪府立大学</t>
  </si>
  <si>
    <t>大阪府立病院機構</t>
  </si>
  <si>
    <t>大阪産業技術研究所</t>
  </si>
  <si>
    <t>大阪府立環境農林水産総合研究所</t>
  </si>
  <si>
    <t>関西国際空港土地保有</t>
  </si>
  <si>
    <t>大阪府青少年活動財団</t>
    <rPh sb="2" eb="3">
      <t>フ</t>
    </rPh>
    <rPh sb="3" eb="6">
      <t>セイショウネン</t>
    </rPh>
    <rPh sb="6" eb="8">
      <t>カツドウ</t>
    </rPh>
    <phoneticPr fontId="3"/>
  </si>
  <si>
    <t>大阪観光局</t>
    <rPh sb="0" eb="2">
      <t>オオサカ</t>
    </rPh>
    <rPh sb="2" eb="5">
      <t>カンコウキョク</t>
    </rPh>
    <phoneticPr fontId="3"/>
  </si>
  <si>
    <t>関西広域連合</t>
    <rPh sb="0" eb="2">
      <t>カンサイ</t>
    </rPh>
    <rPh sb="2" eb="4">
      <t>コウイキ</t>
    </rPh>
    <rPh sb="4" eb="6">
      <t>レンゴウ</t>
    </rPh>
    <phoneticPr fontId="3"/>
  </si>
  <si>
    <t>○</t>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</si>
  <si>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</si>
  <si>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</si>
  <si>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</si>
  <si>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</si>
  <si>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</si>
  <si>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</si>
  <si>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</si>
  <si>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</si>
  <si>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</si>
  <si>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</si>
  <si>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と比べて低い水準にある。これは、長年にわたり行財政改革に取り組む中で、施設保有量の縮減や府有財産の売払い、有効活用の取組みなどにより、老朽化した施設の再編や廃止などが進んだこと。また、建設事業の重点化・計画的実施による府債発行を抑制していることなどが要因であると推測される。
　引き続き「大阪府ファシリティマネジメント基本方針」に基づき、公共施設等の長寿命化と予防保全型の維持管理体制の構築、施設総量の最適化・有効活用等に取り組んでいく。</t>
    <rPh sb="28" eb="30">
      <t>ヘイキン</t>
    </rPh>
    <rPh sb="239" eb="240">
      <t>ナド</t>
    </rPh>
    <phoneticPr fontId="5"/>
  </si>
  <si>
    <t>(　参考　）</t>
    <rPh sb="2" eb="4">
      <t>サンコウ</t>
    </rPh>
    <phoneticPr fontId="5"/>
  </si>
  <si>
    <t>H24</t>
    <phoneticPr fontId="5"/>
  </si>
  <si>
    <t>H25</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</si>
  <si>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</si>
  <si>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</si>
  <si>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</si>
  <si>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</si>
  <si>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</si>
  <si>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</si>
  <si>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</si>
  <si>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</si>
  <si>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</si>
  <si>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</si>
  <si>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実質公債費比率は、類似団体平均と比較して高いものの、将来負担比率は低くなっている。　実質公債費比率は、過去（平成19年度以前）に減債基金からの借入れや借換債の増発により、府債償還額が増加したことなどから、平成27年度まで悪化傾向にあったと推測される。一方、平成28年度は、減債基金積立不足額への復元などに加え、法人事業税や地方消費税などの増による標準税収入額等の増などにより改善した。将来負担比率は、建設事業の重点化・計画的実施により、府債発行を抑制してきたことなどから、過去5年改善していると推測される。
　「粗い試算（30年2月）」において、これまでの減債基金積立不足額への復元等により、実質公債費比率は、平成31年度には18％を下回る見込みとしている。</t>
    <rPh sb="14" eb="16">
      <t>ヘイキン</t>
    </rPh>
    <phoneticPr fontId="5"/>
  </si>
  <si>
    <t>（　参考　）</t>
    <rPh sb="2" eb="4">
      <t>サンコウ</t>
    </rPh>
    <phoneticPr fontId="5"/>
  </si>
  <si>
    <t>H24</t>
    <phoneticPr fontId="5"/>
  </si>
  <si>
    <t>H26</t>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</si>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</sst>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0" borderId="110"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96"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26"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extLst xmlns:c16r2="http://schemas.microsoft.com/office/drawing/2015/06/chart">
            <c:ext xmlns:c16="http://schemas.microsoft.com/office/drawing/2014/chart" uri="{C3380CC4-5D6E-409C-BE32-E72D297353CC}">
              <c16:uniqueId val="{00000000-2930-42FD-98E4-D6B1F5BF8B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19708</c:v>
                </c:pt>
                <c:pt idx="1">
                  <c:v>20367</c:v>
                </c:pt>
                <c:pt idx="2">
                  <c:v>21940</c:v>
                </c:pt>
                <c:pt idx="3">
                  <c:v>20969</c:v>
                </c:pt>
                <c:pt idx="4">
                  <c:v>21583</c:v>
                </c:pt>
              </c:numCache>
            </c:numRef>
          </c:val>
          <c:smooth val="0"/>
          <c:extLst xmlns:c16r2="http://schemas.microsoft.com/office/drawing/2015/06/chart">
            <c:ext xmlns:c16="http://schemas.microsoft.com/office/drawing/2014/chart" uri="{C3380CC4-5D6E-409C-BE32-E72D297353CC}">
              <c16:uniqueId val="{00000001-2930-42FD-98E4-D6B1F5BF8B87}"/>
            </c:ext>
          </c:extLst>
        </c:ser>
        <c:dLbls>
          <c:showLegendKey val="0"/>
          <c:showVal val="0"/>
          <c:showCatName val="0"/>
          <c:showSerName val="0"/>
          <c:showPercent val="0"/>
          <c:showBubbleSize val="0"/>
        </c:dLbls>
        <c:marker val="1"/>
        <c:smooth val="0"/>
        <c:axId val="439718520"/>
        <c:axId val="440268608"/>
      </c:lineChart>
      <c:catAx>
        <c:axId val="439718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268608"/>
        <c:crosses val="autoZero"/>
        <c:auto val="1"/>
        <c:lblAlgn val="ctr"/>
        <c:lblOffset val="100"/>
        <c:tickLblSkip val="1"/>
        <c:tickMarkSkip val="1"/>
        <c:noMultiLvlLbl val="0"/>
      </c:catAx>
      <c:valAx>
        <c:axId val="44026860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718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c:v>
                </c:pt>
                <c:pt idx="1">
                  <c:v>1.55</c:v>
                </c:pt>
                <c:pt idx="2">
                  <c:v>0.42</c:v>
                </c:pt>
                <c:pt idx="3">
                  <c:v>0.56000000000000005</c:v>
                </c:pt>
                <c:pt idx="4">
                  <c:v>0.23</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9.3000000000000007</c:v>
                </c:pt>
                <c:pt idx="1">
                  <c:v>10.08</c:v>
                </c:pt>
                <c:pt idx="2">
                  <c:v>10.23</c:v>
                </c:pt>
                <c:pt idx="3">
                  <c:v>9.82</c:v>
                </c:pt>
                <c:pt idx="4">
                  <c:v>9.01</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2253904"/>
        <c:axId val="44499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1.1399999999999999</c:v>
                </c:pt>
                <c:pt idx="2">
                  <c:v>-1.62</c:v>
                </c:pt>
                <c:pt idx="3">
                  <c:v>-0.03</c:v>
                </c:pt>
                <c:pt idx="4">
                  <c:v>-1.24</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2253904"/>
        <c:axId val="444992704"/>
      </c:lineChart>
      <c:catAx>
        <c:axId val="44225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992704"/>
        <c:crosses val="autoZero"/>
        <c:auto val="1"/>
        <c:lblAlgn val="ctr"/>
        <c:lblOffset val="100"/>
        <c:tickLblSkip val="1"/>
        <c:tickMarkSkip val="1"/>
        <c:noMultiLvlLbl val="0"/>
      </c:catAx>
      <c:valAx>
        <c:axId val="44499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25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日本万国博覧会記念公園事業特別会計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証紙収入金整理特別会計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公債管理特別会計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大阪府中央卸売市場事業会計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0.08</c:v>
                </c:pt>
                <c:pt idx="4">
                  <c:v>#N/A</c:v>
                </c:pt>
                <c:pt idx="5">
                  <c:v>0.08</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0.79</c:v>
                </c:pt>
                <c:pt idx="2">
                  <c:v>#N/A</c:v>
                </c:pt>
                <c:pt idx="3">
                  <c:v>1.42</c:v>
                </c:pt>
                <c:pt idx="4">
                  <c:v>#N/A</c:v>
                </c:pt>
                <c:pt idx="5">
                  <c:v>0.24</c:v>
                </c:pt>
                <c:pt idx="6">
                  <c:v>#N/A</c:v>
                </c:pt>
                <c:pt idx="7">
                  <c:v>0.33</c:v>
                </c:pt>
                <c:pt idx="8">
                  <c:v>#N/A</c:v>
                </c:pt>
                <c:pt idx="9">
                  <c:v>0.12</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大阪府まちづくり促進事業会計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0.22</c:v>
                </c:pt>
                <c:pt idx="2">
                  <c:v>#N/A</c:v>
                </c:pt>
                <c:pt idx="3">
                  <c:v>0.22</c:v>
                </c:pt>
                <c:pt idx="4">
                  <c:v>#N/A</c:v>
                </c:pt>
                <c:pt idx="5">
                  <c:v>0.24</c:v>
                </c:pt>
                <c:pt idx="6">
                  <c:v>#N/A</c:v>
                </c:pt>
                <c:pt idx="7">
                  <c:v>0.32</c:v>
                </c:pt>
                <c:pt idx="8">
                  <c:v>#N/A</c:v>
                </c:pt>
                <c:pt idx="9">
                  <c:v>0.48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6728112"/>
        <c:axId val="90576840"/>
      </c:barChart>
      <c:catAx>
        <c:axId val="44672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576840"/>
        <c:crosses val="autoZero"/>
        <c:auto val="1"/>
        <c:lblAlgn val="ctr"/>
        <c:lblOffset val="100"/>
        <c:tickLblSkip val="1"/>
        <c:tickMarkSkip val="1"/>
        <c:noMultiLvlLbl val="0"/>
      </c:catAx>
      <c:valAx>
        <c:axId val="9057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72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238164</c:v>
                </c:pt>
                <c:pt idx="5">
                  <c:v>244954</c:v>
                </c:pt>
                <c:pt idx="8">
                  <c:v>242281</c:v>
                </c:pt>
                <c:pt idx="11">
                  <c:v>251130</c:v>
                </c:pt>
                <c:pt idx="14">
                  <c:v>247515</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7904</c:v>
                </c:pt>
                <c:pt idx="3">
                  <c:v>5002</c:v>
                </c:pt>
                <c:pt idx="6">
                  <c:v>4531</c:v>
                </c:pt>
                <c:pt idx="9">
                  <c:v>4254</c:v>
                </c:pt>
                <c:pt idx="12">
                  <c:v>3189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12711</c:v>
                </c:pt>
                <c:pt idx="3">
                  <c:v>11974</c:v>
                </c:pt>
                <c:pt idx="6">
                  <c:v>14903</c:v>
                </c:pt>
                <c:pt idx="9">
                  <c:v>12483</c:v>
                </c:pt>
                <c:pt idx="12">
                  <c:v>11290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224732</c:v>
                </c:pt>
                <c:pt idx="3">
                  <c:v>231283</c:v>
                </c:pt>
                <c:pt idx="6">
                  <c:v>231901</c:v>
                </c:pt>
                <c:pt idx="9">
                  <c:v>230747</c:v>
                </c:pt>
                <c:pt idx="12">
                  <c:v>229750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78276</c:v>
                </c:pt>
                <c:pt idx="3">
                  <c:v>142338</c:v>
                </c:pt>
                <c:pt idx="6">
                  <c:v>110692</c:v>
                </c:pt>
                <c:pt idx="9">
                  <c:v>118290</c:v>
                </c:pt>
                <c:pt idx="12">
                  <c:v>112986</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144037</c:v>
                </c:pt>
                <c:pt idx="3">
                  <c:v>139366</c:v>
                </c:pt>
                <c:pt idx="6">
                  <c:v>145725</c:v>
                </c:pt>
                <c:pt idx="9">
                  <c:v>143561</c:v>
                </c:pt>
                <c:pt idx="12">
                  <c:v>149023</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9342920"/>
        <c:axId val="44934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229518</c:v>
                </c:pt>
                <c:pt idx="2">
                  <c:v>#N/A</c:v>
                </c:pt>
                <c:pt idx="3">
                  <c:v>#N/A</c:v>
                </c:pt>
                <c:pt idx="4">
                  <c:v>285009</c:v>
                </c:pt>
                <c:pt idx="5">
                  <c:v>#N/A</c:v>
                </c:pt>
                <c:pt idx="6">
                  <c:v>#N/A</c:v>
                </c:pt>
                <c:pt idx="7">
                  <c:v>265471</c:v>
                </c:pt>
                <c:pt idx="8">
                  <c:v>#N/A</c:v>
                </c:pt>
                <c:pt idx="9">
                  <c:v>#N/A</c:v>
                </c:pt>
                <c:pt idx="10">
                  <c:v>258205</c:v>
                </c:pt>
                <c:pt idx="11">
                  <c:v>#N/A</c:v>
                </c:pt>
                <c:pt idx="12">
                  <c:v>#N/A</c:v>
                </c:pt>
                <c:pt idx="13">
                  <c:v>258723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9342920"/>
        <c:axId val="449343312"/>
      </c:lineChart>
      <c:catAx>
        <c:axId val="44934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343312"/>
        <c:crosses val="autoZero"/>
        <c:auto val="1"/>
        <c:lblAlgn val="ctr"/>
        <c:lblOffset val="100"/>
        <c:tickLblSkip val="1"/>
        <c:tickMarkSkip val="1"/>
        <c:noMultiLvlLbl val="0"/>
      </c:catAx>
      <c:valAx>
        <c:axId val="44934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34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2597704</c:v>
                </c:pt>
                <c:pt idx="5">
                  <c:v>2764328</c:v>
                </c:pt>
                <c:pt idx="8">
                  <c:v>2883096</c:v>
                </c:pt>
                <c:pt idx="11">
                  <c:v>2919033</c:v>
                </c:pt>
                <c:pt idx="14">
                  <c:v>2945329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380977</c:v>
                </c:pt>
                <c:pt idx="5">
                  <c:v>372777</c:v>
                </c:pt>
                <c:pt idx="8">
                  <c:v>402276</c:v>
                </c:pt>
                <c:pt idx="11">
                  <c:v>433253</c:v>
                </c:pt>
                <c:pt idx="14">
                  <c:v>412569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547160</c:v>
                </c:pt>
                <c:pt idx="5">
                  <c:v>626113</c:v>
                </c:pt>
                <c:pt idx="8">
                  <c:v>730634</c:v>
                </c:pt>
                <c:pt idx="11">
                  <c:v>700196</c:v>
                </c:pt>
                <c:pt idx="14">
                  <c:v>664365</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121900</c:v>
                </c:pt>
                <c:pt idx="3">
                  <c:v>101031</c:v>
                </c:pt>
                <c:pt idx="6">
                  <c:v>74631</c:v>
                </c:pt>
                <c:pt idx="9">
                  <c:v>51229</c:v>
                </c:pt>
                <c:pt idx="12">
                  <c:v>35176</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660066</c:v>
                </c:pt>
                <c:pt idx="3">
                  <c:v>557000</c:v>
                </c:pt>
                <c:pt idx="6">
                  <c:v>540997</c:v>
                </c:pt>
                <c:pt idx="9">
                  <c:v>520924</c:v>
                </c:pt>
                <c:pt idx="12">
                  <c:v>494657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19</c:v>
                </c:pt>
                <c:pt idx="12">
                  <c:v>20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204779</c:v>
                </c:pt>
                <c:pt idx="3">
                  <c:v>196951</c:v>
                </c:pt>
                <c:pt idx="6">
                  <c:v>190898</c:v>
                </c:pt>
                <c:pt idx="9">
                  <c:v>184259</c:v>
                </c:pt>
                <c:pt idx="12">
                  <c:v>181308</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69777</c:v>
                </c:pt>
                <c:pt idx="3">
                  <c:v>61538</c:v>
                </c:pt>
                <c:pt idx="6">
                  <c:v>59872</c:v>
                </c:pt>
                <c:pt idx="9">
                  <c:v>55207</c:v>
                </c:pt>
                <c:pt idx="12">
                  <c:v>55543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5870676</c:v>
                </c:pt>
                <c:pt idx="3">
                  <c:v>5957084</c:v>
                </c:pt>
                <c:pt idx="6">
                  <c:v>6014522</c:v>
                </c:pt>
                <c:pt idx="9">
                  <c:v>5936073</c:v>
                </c:pt>
                <c:pt idx="12">
                  <c:v>5891545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9345664"/>
        <c:axId val="449346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3401357</c:v>
                </c:pt>
                <c:pt idx="2">
                  <c:v>#N/A</c:v>
                </c:pt>
                <c:pt idx="3">
                  <c:v>#N/A</c:v>
                </c:pt>
                <c:pt idx="4">
                  <c:v>3110387</c:v>
                </c:pt>
                <c:pt idx="5">
                  <c:v>#N/A</c:v>
                </c:pt>
                <c:pt idx="6">
                  <c:v>#N/A</c:v>
                </c:pt>
                <c:pt idx="7">
                  <c:v>2864915</c:v>
                </c:pt>
                <c:pt idx="8">
                  <c:v>#N/A</c:v>
                </c:pt>
                <c:pt idx="9">
                  <c:v>#N/A</c:v>
                </c:pt>
                <c:pt idx="10">
                  <c:v>2695229</c:v>
                </c:pt>
                <c:pt idx="11">
                  <c:v>#N/A</c:v>
                </c:pt>
                <c:pt idx="12">
                  <c:v>#N/A</c:v>
                </c:pt>
                <c:pt idx="13">
                  <c:v>2635986</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9345664"/>
        <c:axId val="449346056"/>
      </c:lineChart>
      <c:catAx>
        <c:axId val="4493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346056"/>
        <c:crosses val="autoZero"/>
        <c:auto val="1"/>
        <c:lblAlgn val="ctr"/>
        <c:lblOffset val="100"/>
        <c:tickLblSkip val="1"/>
        <c:tickMarkSkip val="1"/>
        <c:noMultiLvlLbl val="0"/>
      </c:catAx>
      <c:valAx>
        <c:axId val="44934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34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BD-4097-A4AB-245273A9AF6A}"/>
                </c:ext>
                <c:ext xmlns:c15="http://schemas.microsoft.com/office/drawing/2012/chart" uri="{CE6537A1-D6FC-4f65-9D91-7224C49458BB}">
                  <c15:dlblFieldTable>
                    <c15:dlblFTEntry>
                      <c15:txfldGUID>{0CF7AF32-B9CD-4B50-B9F2-4B418B2DB06B}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BD-4097-A4AB-245273A9AF6A}"/>
                </c:ext>
                <c:ext xmlns:c15="http://schemas.microsoft.com/office/drawing/2012/chart" uri="{CE6537A1-D6FC-4f65-9D91-7224C49458BB}">
                  <c15:dlblFieldTable>
                    <c15:dlblFTEntry>
                      <c15:txfldGUID>{92BCB07D-8942-471A-92D7-A863902D7903}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BD-4097-A4AB-245273A9AF6A}"/>
                </c:ext>
                <c:ext xmlns:c15="http://schemas.microsoft.com/office/drawing/2012/chart" uri="{CE6537A1-D6FC-4f65-9D91-7224C49458BB}">
                  <c15:dlblFieldTable>
                    <c15:dlblFTEntry>
                      <c15:txfldGUID>{3F0D054C-74D0-410C-909A-6F7BAD991F6C}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BD-4097-A4AB-245273A9AF6A}"/>
                </c:ext>
                <c:ext xmlns:c15="http://schemas.microsoft.com/office/drawing/2012/chart" uri="{CE6537A1-D6FC-4f65-9D91-7224C49458BB}">
                  <c15:dlblFieldTable>
                    <c15:dlblFTEntry>
                      <c15:txfldGUID>{DBE819B5-898C-452C-A15B-BD2A69AD9F72}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BD-4097-A4AB-245273A9AF6A}"/>
                </c:ext>
                <c:ext xmlns:c15="http://schemas.microsoft.com/office/drawing/2012/chart" uri="{CE6537A1-D6FC-4f65-9D91-7224C49458BB}">
                  <c15:dlblFieldTable>
                    <c15:dlblFTEntry>
                      <c15:txfldGUID>{031BF5E0-84A6-47B7-914C-18FA35A0B3E6}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pt idx="4">
                  <c:v>54.7</c:v>
                </c:pt>
              </c:numCache>
            </c:numRef>
          </c:xVal>
          <c:yVal>
            <c:numRef>
              <c:f>公会計指標分析・財政指標組合せ分析表!$K$51:$O$51</c:f>
              <c:numCache>
                <c:formatCode>#,##0.0;"▲ "#,##0.0</c:formatCode>
                <c:ptCount val="5"/>
                <c:pt idx="3">
                  <c:v>189</c:v>
                </c:pt>
                <c:pt idx="4">
                  <c:v>183.4</c:v>
                </c:pt>
              </c:numCache>
            </c:numRef>
          </c:yVal>
          <c:smooth val="0"/>
          <c:extLst xmlns:c16r2="http://schemas.microsoft.com/office/drawing/2015/06/chart">
            <c:ext xmlns:c16="http://schemas.microsoft.com/office/drawing/2014/chart" uri="{C3380CC4-5D6E-409C-BE32-E72D297353CC}">
              <c16:uniqueId val="{00000005-C9BD-4097-A4AB-245273A9AF6A}"/>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9BD-4097-A4AB-245273A9AF6A}"/>
                </c:ext>
                <c:ext xmlns:c15="http://schemas.microsoft.com/office/drawing/2012/chart" uri="{CE6537A1-D6FC-4f65-9D91-7224C49458BB}">
                  <c15:dlblFieldTable>
                    <c15:dlblFTEntry>
                      <c15:txfldGUID>{8E5D42B6-60B6-485D-8D83-C92DA74925EB}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9BD-4097-A4AB-245273A9AF6A}"/>
                </c:ext>
                <c:ext xmlns:c15="http://schemas.microsoft.com/office/drawing/2012/chart" uri="{CE6537A1-D6FC-4f65-9D91-7224C49458BB}">
                  <c15:dlblFieldTable>
                    <c15:dlblFTEntry>
                      <c15:txfldGUID>{18D14605-E20C-41B4-AE8B-24B4244ECE10}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9BD-4097-A4AB-245273A9AF6A}"/>
                </c:ext>
                <c:ext xmlns:c15="http://schemas.microsoft.com/office/drawing/2012/chart" uri="{CE6537A1-D6FC-4f65-9D91-7224C49458BB}">
                  <c15:dlblFieldTable>
                    <c15:dlblFTEntry>
                      <c15:txfldGUID>{65D1B381-274F-4440-B9EE-202A8BCB068E}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9BD-4097-A4AB-245273A9AF6A}"/>
                </c:ext>
                <c:ext xmlns:c15="http://schemas.microsoft.com/office/drawing/2012/chart" uri="{CE6537A1-D6FC-4f65-9D91-7224C49458BB}">
                  <c15:dlblFieldTable>
                    <c15:dlblFTEntry>
                      <c15:txfldGUID>{B312D195-E111-4CF6-AE0A-8D47671870C9}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BD-4097-A4AB-245273A9AF6A}"/>
                </c:ext>
                <c:ext xmlns:c15="http://schemas.microsoft.com/office/drawing/2012/chart" uri="{CE6537A1-D6FC-4f65-9D91-7224C49458BB}">
                  <c15:dlblFieldTable>
                    <c15:dlblFTEntry>
                      <c15:txfldGUID>{DBB486E7-618E-4700-A486-FE89F8725B56}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56.1</c:v>
                </c:pt>
                <c:pt idx="4">
                  <c:v>58.7</c:v>
                </c:pt>
              </c:numCache>
            </c:numRef>
          </c:xVal>
          <c:yVal>
            <c:numRef>
              <c:f>公会計指標分析・財政指標組合せ分析表!$K$55:$O$55</c:f>
              <c:numCache>
                <c:formatCode>#,##0.0;"▲ "#,##0.0</c:formatCode>
                <c:ptCount val="5"/>
                <c:pt idx="3">
                  <c:v>196.3</c:v>
                </c:pt>
                <c:pt idx="4">
                  <c:v>196.2</c:v>
                </c:pt>
              </c:numCache>
            </c:numRef>
          </c:yVal>
          <c:smooth val="0"/>
          <c:extLst xmlns:c16r2="http://schemas.microsoft.com/office/drawing/2015/06/chart">
            <c:ext xmlns:c16="http://schemas.microsoft.com/office/drawing/2014/chart" uri="{C3380CC4-5D6E-409C-BE32-E72D297353CC}">
              <c16:uniqueId val="{0000000B-C9BD-4097-A4AB-245273A9AF6A}"/>
            </c:ext>
          </c:extLst>
        </c:ser>
        <c:dLbls>
          <c:showLegendKey val="0"/>
          <c:showVal val="1"/>
          <c:showCatName val="0"/>
          <c:showSerName val="0"/>
          <c:showPercent val="0"/>
          <c:showBubbleSize val="0"/>
        </c:dLbls>
        <c:axId val="449826976"/>
        <c:axId val="449827368"/>
      </c:scatterChart>
      <c:valAx>
        <c:axId val="449826976"/>
        <c:scaling>
          <c:orientation val="minMax"/>
          <c:max val="59.2"/>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27368"/>
        <c:crosses val="autoZero"/>
        <c:crossBetween val="midCat"/>
      </c:valAx>
      <c:valAx>
        <c:axId val="449827368"/>
        <c:scaling>
          <c:orientation val="minMax"/>
          <c:max val="199"/>
          <c:min val="1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269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89-4F7A-99AB-F1BC185FEA35}"/>
                </c:ext>
                <c:ext xmlns:c15="http://schemas.microsoft.com/office/drawing/2012/chart" uri="{CE6537A1-D6FC-4f65-9D91-7224C49458BB}">
                  <c15:dlblFieldTable>
                    <c15:dlblFTEntry>
                      <c15:txfldGUID>{04839E49-F53B-4110-9070-08A23454A91E}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89-4F7A-99AB-F1BC185FEA35}"/>
                </c:ext>
                <c:ext xmlns:c15="http://schemas.microsoft.com/office/drawing/2012/chart" uri="{CE6537A1-D6FC-4f65-9D91-7224C49458BB}">
                  <c15:dlblFieldTable>
                    <c15:dlblFTEntry>
                      <c15:txfldGUID>{9CC48175-B4E7-4D2F-839E-99ABC0FCD002}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89-4F7A-99AB-F1BC185FEA35}"/>
                </c:ext>
                <c:ext xmlns:c15="http://schemas.microsoft.com/office/drawing/2012/chart" uri="{CE6537A1-D6FC-4f65-9D91-7224C49458BB}">
                  <c15:dlblFieldTable>
                    <c15:dlblFTEntry>
                      <c15:txfldGUID>{34D0E2AC-AAD1-4660-BE04-49C97EBC507A}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89-4F7A-99AB-F1BC185FEA35}"/>
                </c:ext>
                <c:ext xmlns:c15="http://schemas.microsoft.com/office/drawing/2012/chart" uri="{CE6537A1-D6FC-4f65-9D91-7224C49458BB}">
                  <c15:dlblFieldTable>
                    <c15:dlblFTEntry>
                      <c15:txfldGUID>{09F10E66-3714-4748-9CDA-0A7B54FACE4C}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89-4F7A-99AB-F1BC185FEA35}"/>
                </c:ext>
                <c:ext xmlns:c15="http://schemas.microsoft.com/office/drawing/2012/chart" uri="{CE6537A1-D6FC-4f65-9D91-7224C49458BB}">
                  <c15:dlblFieldTable>
                    <c15:dlblFTEntry>
                      <c15:txfldGUID>{27BC75ED-2067-4300-AFF1-2E3B3F811035}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18.100000000000001</c:v>
                </c:pt>
                <c:pt idx="1">
                  <c:v>19</c:v>
                </c:pt>
                <c:pt idx="2">
                  <c:v>19</c:v>
                </c:pt>
                <c:pt idx="3">
                  <c:v>19.399999999999999</c:v>
                </c:pt>
                <c:pt idx="4">
                  <c:v>18.399999999999999</c:v>
                </c:pt>
              </c:numCache>
            </c:numRef>
          </c:xVal>
          <c:yVal>
            <c:numRef>
              <c:f>公会計指標分析・財政指標組合せ分析表!$K$73:$O$73</c:f>
              <c:numCache>
                <c:formatCode>#,##0.0;"▲ "#,##0.0</c:formatCode>
                <c:ptCount val="5"/>
                <c:pt idx="0">
                  <c:v>251.2</c:v>
                </c:pt>
                <c:pt idx="1">
                  <c:v>227.5</c:v>
                </c:pt>
                <c:pt idx="2">
                  <c:v>208.4</c:v>
                </c:pt>
                <c:pt idx="3">
                  <c:v>189</c:v>
                </c:pt>
                <c:pt idx="4">
                  <c:v>183.4</c:v>
                </c:pt>
              </c:numCache>
            </c:numRef>
          </c:yVal>
          <c:smooth val="0"/>
          <c:extLst xmlns:c16r2="http://schemas.microsoft.com/office/drawing/2015/06/chart">
            <c:ext xmlns:c16="http://schemas.microsoft.com/office/drawing/2014/chart" uri="{C3380CC4-5D6E-409C-BE32-E72D297353CC}">
              <c16:uniqueId val="{00000005-C689-4F7A-99AB-F1BC185FEA35}"/>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689-4F7A-99AB-F1BC185FEA35}"/>
                </c:ext>
                <c:ext xmlns:c15="http://schemas.microsoft.com/office/drawing/2012/chart" uri="{CE6537A1-D6FC-4f65-9D91-7224C49458BB}">
                  <c15:dlblFieldTable>
                    <c15:dlblFTEntry>
                      <c15:txfldGUID>{99582A45-2D4B-4402-9903-E580B318C712}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689-4F7A-99AB-F1BC185FEA35}"/>
                </c:ext>
                <c:ext xmlns:c15="http://schemas.microsoft.com/office/drawing/2012/chart" uri="{CE6537A1-D6FC-4f65-9D91-7224C49458BB}">
                  <c15:dlblFieldTable>
                    <c15:dlblFTEntry>
                      <c15:txfldGUID>{9FBCDAF9-C30C-4C1A-A179-FCBF28AFA6E4}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689-4F7A-99AB-F1BC185FEA35}"/>
                </c:ext>
                <c:ext xmlns:c15="http://schemas.microsoft.com/office/drawing/2012/chart" uri="{CE6537A1-D6FC-4f65-9D91-7224C49458BB}">
                  <c15:dlblFieldTable>
                    <c15:dlblFTEntry>
                      <c15:txfldGUID>{5A7FE7D1-D017-44D6-96CD-2A16F2168A67}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689-4F7A-99AB-F1BC185FEA35}"/>
                </c:ext>
                <c:ext xmlns:c15="http://schemas.microsoft.com/office/drawing/2012/chart" uri="{CE6537A1-D6FC-4f65-9D91-7224C49458BB}">
                  <c15:dlblFieldTable>
                    <c15:dlblFTEntry>
                      <c15:txfldGUID>{D3F4B6F3-BB34-4954-A358-9CB5DDF8B75C}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89-4F7A-99AB-F1BC185FEA35}"/>
                </c:ext>
                <c:ext xmlns:c15="http://schemas.microsoft.com/office/drawing/2012/chart" uri="{CE6537A1-D6FC-4f65-9D91-7224C49458BB}">
                  <c15:dlblFieldTable>
                    <c15:dlblFTEntry>
                      <c15:txfldGUID>{D31A9D1A-0F61-4B7B-97EE-AB6A7C7EF7DD}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C689-4F7A-99AB-F1BC185FEA35}"/>
            </c:ext>
          </c:extLst>
        </c:ser>
        <c:dLbls>
          <c:showLegendKey val="0"/>
          <c:showVal val="1"/>
          <c:showCatName val="0"/>
          <c:showSerName val="0"/>
          <c:showPercent val="0"/>
          <c:showBubbleSize val="0"/>
        </c:dLbls>
        <c:axId val="449826584"/>
        <c:axId val="449828152"/>
      </c:scatterChart>
      <c:valAx>
        <c:axId val="449826584"/>
        <c:scaling>
          <c:orientation val="minMax"/>
          <c:max val="20"/>
          <c:min val="1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28152"/>
        <c:crosses val="autoZero"/>
        <c:crossBetween val="midCat"/>
      </c:valAx>
      <c:valAx>
        <c:axId val="449828152"/>
        <c:scaling>
          <c:orientation val="minMax"/>
          <c:max val="263"/>
          <c:min val="1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265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財政力指数は、近年の税収回復傾向などにより、単年度財政力指数が過去</a:t>
          </a:r>
          <a:r>
            <a:rPr kumimoji="1" lang="en-US" altLang="ja-JP" sz="1100">
              <a:latin typeface="ＭＳ Ｐゴシック"/>
            </a:rPr>
            <a:t>5</a:t>
          </a:r>
          <a:r>
            <a:rPr kumimoji="1" lang="ja-JP" altLang="en-US" sz="1100">
              <a:latin typeface="ＭＳ Ｐゴシック"/>
            </a:rPr>
            <a:t>年上昇傾向にあり、平成</a:t>
          </a:r>
          <a:r>
            <a:rPr kumimoji="1" lang="en-US" altLang="ja-JP" sz="1100">
              <a:latin typeface="ＭＳ Ｐゴシック"/>
            </a:rPr>
            <a:t>28</a:t>
          </a:r>
          <a:r>
            <a:rPr kumimoji="1" lang="ja-JP" altLang="en-US" sz="1100">
              <a:latin typeface="ＭＳ Ｐゴシック"/>
            </a:rPr>
            <a:t>年度も前年に比べて</a:t>
          </a:r>
          <a:r>
            <a:rPr kumimoji="1" lang="en-US" altLang="ja-JP" sz="1100">
              <a:latin typeface="ＭＳ Ｐゴシック"/>
            </a:rPr>
            <a:t>0.2</a:t>
          </a:r>
          <a:r>
            <a:rPr kumimoji="1" lang="ja-JP" altLang="en-US" sz="1100">
              <a:latin typeface="ＭＳ Ｐゴシック"/>
            </a:rPr>
            <a:t>ポイント改善し、</a:t>
          </a:r>
          <a:r>
            <a:rPr kumimoji="1" lang="en-US" altLang="ja-JP" sz="1100">
              <a:latin typeface="ＭＳ Ｐゴシック"/>
            </a:rPr>
            <a:t>0.77</a:t>
          </a:r>
          <a:r>
            <a:rPr kumimoji="1" lang="ja-JP" altLang="en-US" sz="1100">
              <a:latin typeface="ＭＳ Ｐゴシック"/>
            </a:rPr>
            <a:t>となった。</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97367</xdr:rowOff>
    </xdr:to>
    <xdr:cxnSp macro="">
      <xdr:nvCxnSpPr>
        <xdr:cNvPr id="66" name="直線コネクタ 65"/>
        <xdr:cNvCxnSpPr/>
      </xdr:nvCxnSpPr>
      <xdr:spPr>
        <a:xfrm flipV="1">
          <a:off x="4114800" y="67034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7"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137583</xdr:rowOff>
    </xdr:to>
    <xdr:cxnSp macro="">
      <xdr:nvCxnSpPr>
        <xdr:cNvPr id="69" name="直線コネクタ 68"/>
        <xdr:cNvCxnSpPr/>
      </xdr:nvCxnSpPr>
      <xdr:spPr>
        <a:xfrm flipV="1">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6350</xdr:rowOff>
    </xdr:to>
    <xdr:cxnSp macro="">
      <xdr:nvCxnSpPr>
        <xdr:cNvPr id="72" name="直線コネクタ 71"/>
        <xdr:cNvCxnSpPr/>
      </xdr:nvCxnSpPr>
      <xdr:spPr>
        <a:xfrm flipV="1">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5" name="直線コネクタ 74"/>
        <xdr:cNvCxnSpPr/>
      </xdr:nvCxnSpPr>
      <xdr:spPr>
        <a:xfrm flipV="1">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9" name="テキスト ボックス 7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5" name="円/楕円 84"/>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6"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89" name="円/楕円 88"/>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0" name="テキスト ボックス 89"/>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1" name="円/楕円 90"/>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2" name="テキスト ボックス 91"/>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3" name="円/楕円 92"/>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4" name="テキスト ボックス 93"/>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経常収支比率は、歳出面で減債基金の復元を前倒しで行ったことや職員の給与減額措置のカット率縮小による人件費の増などにより、悪化傾向にあり、類似団体平均を上回っている。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年度については、後期高齢者医療費や施設型給付費等負担金など社会保障関係経費などの増により、補助費等が増となったことなどから、</a:t>
          </a:r>
          <a:r>
            <a:rPr kumimoji="1" lang="en-US" altLang="ja-JP" sz="1100">
              <a:latin typeface="ＭＳ Ｐゴシック"/>
            </a:rPr>
            <a:t>1.3.</a:t>
          </a:r>
          <a:r>
            <a:rPr kumimoji="1" lang="ja-JP" altLang="en-US" sz="1100">
              <a:latin typeface="ＭＳ Ｐゴシック"/>
            </a:rPr>
            <a:t>ポイント悪化し、</a:t>
          </a:r>
          <a:r>
            <a:rPr kumimoji="1" lang="en-US" altLang="ja-JP" sz="1100">
              <a:latin typeface="ＭＳ Ｐゴシック"/>
            </a:rPr>
            <a:t>101.1</a:t>
          </a:r>
          <a:r>
            <a:rPr kumimoji="1" lang="ja-JP" altLang="en-US" sz="1100">
              <a:latin typeface="ＭＳ Ｐゴシック"/>
            </a:rPr>
            <a:t>％となった。</a:t>
          </a:r>
        </a:p>
        <a:p>
          <a:r>
            <a:rPr kumimoji="1" lang="ja-JP" altLang="en-US" sz="1100">
              <a:latin typeface="ＭＳ Ｐゴシック"/>
            </a:rPr>
            <a:t>　今後とも、ＰＤＣＡサイクルに基づく事業の重点化と資産の適正化など徹底した「選択と集中」を図り、引き続きたゆみない改革の取組みを進めていく。</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102658</xdr:rowOff>
    </xdr:to>
    <xdr:cxnSp macro="">
      <xdr:nvCxnSpPr>
        <xdr:cNvPr id="127" name="直線コネクタ 126"/>
        <xdr:cNvCxnSpPr/>
      </xdr:nvCxnSpPr>
      <xdr:spPr>
        <a:xfrm>
          <a:off x="4114800" y="11156950"/>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8"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32808</xdr:rowOff>
    </xdr:to>
    <xdr:cxnSp macro="">
      <xdr:nvCxnSpPr>
        <xdr:cNvPr id="130" name="直線コネクタ 129"/>
        <xdr:cNvCxnSpPr/>
      </xdr:nvCxnSpPr>
      <xdr:spPr>
        <a:xfrm flipV="1">
          <a:off x="3225800" y="1115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32" name="テキスト ボックス 131"/>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134408</xdr:rowOff>
    </xdr:from>
    <xdr:to>
      <xdr:col>4</xdr:col>
      <xdr:colOff>482600</xdr:colOff>
      <xdr:row>65</xdr:row>
      <xdr:rowOff>32808</xdr:rowOff>
    </xdr:to>
    <xdr:cxnSp macro="">
      <xdr:nvCxnSpPr>
        <xdr:cNvPr id="133" name="直線コネクタ 132"/>
        <xdr:cNvCxnSpPr/>
      </xdr:nvCxnSpPr>
      <xdr:spPr>
        <a:xfrm>
          <a:off x="2336800" y="109357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134408</xdr:rowOff>
    </xdr:to>
    <xdr:cxnSp macro="">
      <xdr:nvCxnSpPr>
        <xdr:cNvPr id="136" name="直線コネクタ 135"/>
        <xdr:cNvCxnSpPr/>
      </xdr:nvCxnSpPr>
      <xdr:spPr>
        <a:xfrm>
          <a:off x="1447800" y="1063413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0" name="テキスト ボックス 13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51858</xdr:rowOff>
    </xdr:from>
    <xdr:to>
      <xdr:col>7</xdr:col>
      <xdr:colOff>203200</xdr:colOff>
      <xdr:row>66</xdr:row>
      <xdr:rowOff>153458</xdr:rowOff>
    </xdr:to>
    <xdr:sp macro="" textlink="">
      <xdr:nvSpPr>
        <xdr:cNvPr id="146" name="円/楕円 145"/>
        <xdr:cNvSpPr/>
      </xdr:nvSpPr>
      <xdr:spPr>
        <a:xfrm>
          <a:off x="49022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119185</xdr:rowOff>
    </xdr:from>
    <xdr:ext cx="762000" cy="259045"/>
    <xdr:sp macro="" textlink="">
      <xdr:nvSpPr>
        <xdr:cNvPr id="147" name="財政構造の弾力性該当値テキスト"/>
        <xdr:cNvSpPr txBox="1"/>
      </xdr:nvSpPr>
      <xdr:spPr>
        <a:xfrm>
          <a:off x="5041900" y="112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48" name="円/楕円 147"/>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49" name="テキスト ボックス 14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153458</xdr:rowOff>
    </xdr:from>
    <xdr:to>
      <xdr:col>4</xdr:col>
      <xdr:colOff>533400</xdr:colOff>
      <xdr:row>65</xdr:row>
      <xdr:rowOff>83608</xdr:rowOff>
    </xdr:to>
    <xdr:sp macro="" textlink="">
      <xdr:nvSpPr>
        <xdr:cNvPr id="150" name="円/楕円 149"/>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68385</xdr:rowOff>
    </xdr:from>
    <xdr:ext cx="762000" cy="259045"/>
    <xdr:sp macro="" textlink="">
      <xdr:nvSpPr>
        <xdr:cNvPr id="151" name="テキスト ボックス 150"/>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83608</xdr:rowOff>
    </xdr:from>
    <xdr:to>
      <xdr:col>3</xdr:col>
      <xdr:colOff>330200</xdr:colOff>
      <xdr:row>64</xdr:row>
      <xdr:rowOff>13758</xdr:rowOff>
    </xdr:to>
    <xdr:sp macro="" textlink="">
      <xdr:nvSpPr>
        <xdr:cNvPr id="152" name="円/楕円 151"/>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53" name="テキスト ボックス 152"/>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4" name="円/楕円 153"/>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39810</xdr:rowOff>
    </xdr:from>
    <xdr:ext cx="762000" cy="259045"/>
    <xdr:sp macro="" textlink="">
      <xdr:nvSpPr>
        <xdr:cNvPr id="155" name="テキスト ボックス 154"/>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a:t>
          </a:r>
          <a:r>
            <a:rPr kumimoji="1" lang="en-US" altLang="ja-JP" sz="1100">
              <a:latin typeface="ＭＳ Ｐゴシック"/>
            </a:rPr>
            <a:t>1</a:t>
          </a:r>
          <a:r>
            <a:rPr kumimoji="1" lang="ja-JP" altLang="en-US" sz="1100">
              <a:latin typeface="ＭＳ Ｐゴシック"/>
            </a:rPr>
            <a:t>人当たり人件費・物件費等決算額は、平成</a:t>
          </a:r>
          <a:r>
            <a:rPr kumimoji="1" lang="en-US" altLang="ja-JP" sz="1100">
              <a:latin typeface="ＭＳ Ｐゴシック"/>
            </a:rPr>
            <a:t>26</a:t>
          </a:r>
          <a:r>
            <a:rPr kumimoji="1" lang="ja-JP" altLang="en-US" sz="1100">
              <a:latin typeface="ＭＳ Ｐゴシック"/>
            </a:rPr>
            <a:t>年度は給料カットの終了などにより悪化し、以降は概ね横ばいとなっているが、グループ内平均、全都道府県平均をともに下回る水準となっている。その要因は、平成</a:t>
          </a:r>
          <a:r>
            <a:rPr kumimoji="1" lang="en-US" altLang="ja-JP" sz="1100">
              <a:latin typeface="ＭＳ Ｐゴシック"/>
            </a:rPr>
            <a:t>23</a:t>
          </a:r>
          <a:r>
            <a:rPr kumimoji="1" lang="ja-JP" altLang="en-US" sz="1100">
              <a:latin typeface="ＭＳ Ｐゴシック"/>
            </a:rPr>
            <a:t>年度からの「大阪府財政構造改革プラン（案）」に基づく給与抑制など、人件費などのコスト縮減に努めてきたことなどであると推測される。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119213</xdr:rowOff>
    </xdr:from>
    <xdr:to>
      <xdr:col>7</xdr:col>
      <xdr:colOff>152400</xdr:colOff>
      <xdr:row>81</xdr:row>
      <xdr:rowOff>122831</xdr:rowOff>
    </xdr:to>
    <xdr:cxnSp macro="">
      <xdr:nvCxnSpPr>
        <xdr:cNvPr id="190" name="直線コネクタ 189"/>
        <xdr:cNvCxnSpPr/>
      </xdr:nvCxnSpPr>
      <xdr:spPr>
        <a:xfrm>
          <a:off x="4114800" y="14006663"/>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1"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119213</xdr:rowOff>
    </xdr:from>
    <xdr:to>
      <xdr:col>6</xdr:col>
      <xdr:colOff>0</xdr:colOff>
      <xdr:row>81</xdr:row>
      <xdr:rowOff>122298</xdr:rowOff>
    </xdr:to>
    <xdr:cxnSp macro="">
      <xdr:nvCxnSpPr>
        <xdr:cNvPr id="193" name="直線コネクタ 192"/>
        <xdr:cNvCxnSpPr/>
      </xdr:nvCxnSpPr>
      <xdr:spPr>
        <a:xfrm flipV="1">
          <a:off x="3225800" y="1400666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5" name="テキスト ボックス 194"/>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19642</xdr:rowOff>
    </xdr:from>
    <xdr:to>
      <xdr:col>4</xdr:col>
      <xdr:colOff>482600</xdr:colOff>
      <xdr:row>81</xdr:row>
      <xdr:rowOff>122298</xdr:rowOff>
    </xdr:to>
    <xdr:cxnSp macro="">
      <xdr:nvCxnSpPr>
        <xdr:cNvPr id="196" name="直線コネクタ 195"/>
        <xdr:cNvCxnSpPr/>
      </xdr:nvCxnSpPr>
      <xdr:spPr>
        <a:xfrm>
          <a:off x="2336800" y="13907092"/>
          <a:ext cx="889000" cy="1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198" name="テキスト ボックス 197"/>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19642</xdr:rowOff>
    </xdr:from>
    <xdr:to>
      <xdr:col>3</xdr:col>
      <xdr:colOff>279400</xdr:colOff>
      <xdr:row>81</xdr:row>
      <xdr:rowOff>42376</xdr:rowOff>
    </xdr:to>
    <xdr:cxnSp macro="">
      <xdr:nvCxnSpPr>
        <xdr:cNvPr id="199" name="直線コネクタ 198"/>
        <xdr:cNvCxnSpPr/>
      </xdr:nvCxnSpPr>
      <xdr:spPr>
        <a:xfrm flipV="1">
          <a:off x="1447800" y="13907092"/>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1" name="テキスト ボックス 200"/>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3" name="テキスト ボックス 202"/>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72031</xdr:rowOff>
    </xdr:from>
    <xdr:to>
      <xdr:col>7</xdr:col>
      <xdr:colOff>203200</xdr:colOff>
      <xdr:row>82</xdr:row>
      <xdr:rowOff>2181</xdr:rowOff>
    </xdr:to>
    <xdr:sp macro="" textlink="">
      <xdr:nvSpPr>
        <xdr:cNvPr id="209" name="円/楕円 208"/>
        <xdr:cNvSpPr/>
      </xdr:nvSpPr>
      <xdr:spPr>
        <a:xfrm>
          <a:off x="4902200" y="139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88558</xdr:rowOff>
    </xdr:from>
    <xdr:ext cx="762000" cy="259045"/>
    <xdr:sp macro="" textlink="">
      <xdr:nvSpPr>
        <xdr:cNvPr id="210" name="人件費・物件費等の状況該当値テキスト"/>
        <xdr:cNvSpPr txBox="1"/>
      </xdr:nvSpPr>
      <xdr:spPr>
        <a:xfrm>
          <a:off x="5041900" y="138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68413</xdr:rowOff>
    </xdr:from>
    <xdr:to>
      <xdr:col>6</xdr:col>
      <xdr:colOff>50800</xdr:colOff>
      <xdr:row>81</xdr:row>
      <xdr:rowOff>170013</xdr:rowOff>
    </xdr:to>
    <xdr:sp macro="" textlink="">
      <xdr:nvSpPr>
        <xdr:cNvPr id="211" name="円/楕円 210"/>
        <xdr:cNvSpPr/>
      </xdr:nvSpPr>
      <xdr:spPr>
        <a:xfrm>
          <a:off x="4064000" y="13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8740</xdr:rowOff>
    </xdr:from>
    <xdr:ext cx="736600" cy="259045"/>
    <xdr:sp macro="" textlink="">
      <xdr:nvSpPr>
        <xdr:cNvPr id="212" name="テキスト ボックス 211"/>
        <xdr:cNvSpPr txBox="1"/>
      </xdr:nvSpPr>
      <xdr:spPr>
        <a:xfrm>
          <a:off x="3733800" y="1372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71498</xdr:rowOff>
    </xdr:from>
    <xdr:to>
      <xdr:col>4</xdr:col>
      <xdr:colOff>533400</xdr:colOff>
      <xdr:row>82</xdr:row>
      <xdr:rowOff>1648</xdr:rowOff>
    </xdr:to>
    <xdr:sp macro="" textlink="">
      <xdr:nvSpPr>
        <xdr:cNvPr id="213" name="円/楕円 212"/>
        <xdr:cNvSpPr/>
      </xdr:nvSpPr>
      <xdr:spPr>
        <a:xfrm>
          <a:off x="3175000" y="139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11825</xdr:rowOff>
    </xdr:from>
    <xdr:ext cx="762000" cy="259045"/>
    <xdr:sp macro="" textlink="">
      <xdr:nvSpPr>
        <xdr:cNvPr id="214" name="テキスト ボックス 213"/>
        <xdr:cNvSpPr txBox="1"/>
      </xdr:nvSpPr>
      <xdr:spPr>
        <a:xfrm>
          <a:off x="2844800" y="1372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140292</xdr:rowOff>
    </xdr:from>
    <xdr:to>
      <xdr:col>3</xdr:col>
      <xdr:colOff>330200</xdr:colOff>
      <xdr:row>81</xdr:row>
      <xdr:rowOff>70442</xdr:rowOff>
    </xdr:to>
    <xdr:sp macro="" textlink="">
      <xdr:nvSpPr>
        <xdr:cNvPr id="215" name="円/楕円 214"/>
        <xdr:cNvSpPr/>
      </xdr:nvSpPr>
      <xdr:spPr>
        <a:xfrm>
          <a:off x="2286000" y="13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80619</xdr:rowOff>
    </xdr:from>
    <xdr:ext cx="762000" cy="259045"/>
    <xdr:sp macro="" textlink="">
      <xdr:nvSpPr>
        <xdr:cNvPr id="216" name="テキスト ボックス 215"/>
        <xdr:cNvSpPr txBox="1"/>
      </xdr:nvSpPr>
      <xdr:spPr>
        <a:xfrm>
          <a:off x="1955800" y="1362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163026</xdr:rowOff>
    </xdr:from>
    <xdr:to>
      <xdr:col>2</xdr:col>
      <xdr:colOff>127000</xdr:colOff>
      <xdr:row>81</xdr:row>
      <xdr:rowOff>93176</xdr:rowOff>
    </xdr:to>
    <xdr:sp macro="" textlink="">
      <xdr:nvSpPr>
        <xdr:cNvPr id="217" name="円/楕円 216"/>
        <xdr:cNvSpPr/>
      </xdr:nvSpPr>
      <xdr:spPr>
        <a:xfrm>
          <a:off x="1397000" y="138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103353</xdr:rowOff>
    </xdr:from>
    <xdr:ext cx="762000" cy="259045"/>
    <xdr:sp macro="" textlink="">
      <xdr:nvSpPr>
        <xdr:cNvPr id="218" name="テキスト ボックス 217"/>
        <xdr:cNvSpPr txBox="1"/>
      </xdr:nvSpPr>
      <xdr:spPr>
        <a:xfrm>
          <a:off x="1066800" y="1364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ラスパイレス指数は、平成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年度からの「大阪府財政構造改革プラン（案）」に基づく給与抑制を行ったため、平成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年度まで改善したが、その後は、給料カットの終了などにより悪化傾向にある。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年度は、人事委員会勧告に基づく給料引き下げを実施したものの、国においては総合的見直しの現給保障で昇給効果が抑制され給料水準が下がったため、前年度比で微増となった。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155575</xdr:rowOff>
    </xdr:from>
    <xdr:to>
      <xdr:col>24</xdr:col>
      <xdr:colOff>558800</xdr:colOff>
      <xdr:row>84</xdr:row>
      <xdr:rowOff>22225</xdr:rowOff>
    </xdr:to>
    <xdr:cxnSp macro="">
      <xdr:nvCxnSpPr>
        <xdr:cNvPr id="245" name="直線コネクタ 244"/>
        <xdr:cNvCxnSpPr/>
      </xdr:nvCxnSpPr>
      <xdr:spPr>
        <a:xfrm flipV="1">
          <a:off x="17018000" y="13700125"/>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165752</xdr:rowOff>
    </xdr:from>
    <xdr:ext cx="762000" cy="259045"/>
    <xdr:sp macro="" textlink="">
      <xdr:nvSpPr>
        <xdr:cNvPr id="246" name="給与水準   （国との比較）最小値テキスト"/>
        <xdr:cNvSpPr txBox="1"/>
      </xdr:nvSpPr>
      <xdr:spPr>
        <a:xfrm>
          <a:off x="17106900" y="143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22225</xdr:rowOff>
    </xdr:from>
    <xdr:to>
      <xdr:col>24</xdr:col>
      <xdr:colOff>647700</xdr:colOff>
      <xdr:row>84</xdr:row>
      <xdr:rowOff>22225</xdr:rowOff>
    </xdr:to>
    <xdr:cxnSp macro="">
      <xdr:nvCxnSpPr>
        <xdr:cNvPr id="247" name="直線コネクタ 246"/>
        <xdr:cNvCxnSpPr/>
      </xdr:nvCxnSpPr>
      <xdr:spPr>
        <a:xfrm>
          <a:off x="16929100" y="1442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70502</xdr:rowOff>
    </xdr:from>
    <xdr:ext cx="762000" cy="259045"/>
    <xdr:sp macro="" textlink="">
      <xdr:nvSpPr>
        <xdr:cNvPr id="248"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155575</xdr:rowOff>
    </xdr:from>
    <xdr:to>
      <xdr:col>24</xdr:col>
      <xdr:colOff>647700</xdr:colOff>
      <xdr:row>79</xdr:row>
      <xdr:rowOff>155575</xdr:rowOff>
    </xdr:to>
    <xdr:cxnSp macro="">
      <xdr:nvCxnSpPr>
        <xdr:cNvPr id="249" name="直線コネクタ 248"/>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43391</xdr:rowOff>
    </xdr:from>
    <xdr:to>
      <xdr:col>24</xdr:col>
      <xdr:colOff>558800</xdr:colOff>
      <xdr:row>82</xdr:row>
      <xdr:rowOff>63500</xdr:rowOff>
    </xdr:to>
    <xdr:cxnSp macro="">
      <xdr:nvCxnSpPr>
        <xdr:cNvPr id="250" name="直線コネクタ 249"/>
        <xdr:cNvCxnSpPr/>
      </xdr:nvCxnSpPr>
      <xdr:spPr>
        <a:xfrm>
          <a:off x="16179800" y="141022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80027</xdr:rowOff>
    </xdr:from>
    <xdr:ext cx="762000" cy="259045"/>
    <xdr:sp macro="" textlink="">
      <xdr:nvSpPr>
        <xdr:cNvPr id="251" name="給与水準   （国との比較）平均値テキスト"/>
        <xdr:cNvSpPr txBox="1"/>
      </xdr:nvSpPr>
      <xdr:spPr>
        <a:xfrm>
          <a:off x="17106900" y="1379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2" name="フローチャート : 判断 251"/>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53975</xdr:rowOff>
    </xdr:from>
    <xdr:to>
      <xdr:col>23</xdr:col>
      <xdr:colOff>406400</xdr:colOff>
      <xdr:row>82</xdr:row>
      <xdr:rowOff>43391</xdr:rowOff>
    </xdr:to>
    <xdr:cxnSp macro="">
      <xdr:nvCxnSpPr>
        <xdr:cNvPr id="253" name="直線コネクタ 252"/>
        <xdr:cNvCxnSpPr/>
      </xdr:nvCxnSpPr>
      <xdr:spPr>
        <a:xfrm>
          <a:off x="15290800" y="1394142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4" name="フローチャート : 判断 253"/>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55" name="テキスト ボックス 25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4234</xdr:rowOff>
    </xdr:from>
    <xdr:to>
      <xdr:col>22</xdr:col>
      <xdr:colOff>203200</xdr:colOff>
      <xdr:row>81</xdr:row>
      <xdr:rowOff>53975</xdr:rowOff>
    </xdr:to>
    <xdr:cxnSp macro="">
      <xdr:nvCxnSpPr>
        <xdr:cNvPr id="256" name="直線コネクタ 255"/>
        <xdr:cNvCxnSpPr/>
      </xdr:nvCxnSpPr>
      <xdr:spPr>
        <a:xfrm>
          <a:off x="14401800" y="137202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154516</xdr:rowOff>
    </xdr:from>
    <xdr:to>
      <xdr:col>22</xdr:col>
      <xdr:colOff>254000</xdr:colOff>
      <xdr:row>81</xdr:row>
      <xdr:rowOff>84666</xdr:rowOff>
    </xdr:to>
    <xdr:sp macro="" textlink="">
      <xdr:nvSpPr>
        <xdr:cNvPr id="257" name="フローチャート : 判断 256"/>
        <xdr:cNvSpPr/>
      </xdr:nvSpPr>
      <xdr:spPr>
        <a:xfrm>
          <a:off x="15240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58" name="テキスト ボックス 257"/>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4234</xdr:rowOff>
    </xdr:from>
    <xdr:to>
      <xdr:col>21</xdr:col>
      <xdr:colOff>0</xdr:colOff>
      <xdr:row>81</xdr:row>
      <xdr:rowOff>154516</xdr:rowOff>
    </xdr:to>
    <xdr:cxnSp macro="">
      <xdr:nvCxnSpPr>
        <xdr:cNvPr id="259" name="直線コネクタ 258"/>
        <xdr:cNvCxnSpPr/>
      </xdr:nvCxnSpPr>
      <xdr:spPr>
        <a:xfrm flipV="1">
          <a:off x="13512800" y="1372023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23284</xdr:rowOff>
    </xdr:from>
    <xdr:to>
      <xdr:col>21</xdr:col>
      <xdr:colOff>50800</xdr:colOff>
      <xdr:row>81</xdr:row>
      <xdr:rowOff>124884</xdr:rowOff>
    </xdr:to>
    <xdr:sp macro="" textlink="">
      <xdr:nvSpPr>
        <xdr:cNvPr id="260" name="フローチャート : 判断 259"/>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109661</xdr:rowOff>
    </xdr:from>
    <xdr:ext cx="762000" cy="259045"/>
    <xdr:sp macro="" textlink="">
      <xdr:nvSpPr>
        <xdr:cNvPr id="261" name="テキスト ボックス 260"/>
        <xdr:cNvSpPr txBox="1"/>
      </xdr:nvSpPr>
      <xdr:spPr>
        <a:xfrm>
          <a:off x="14020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159809</xdr:rowOff>
    </xdr:from>
    <xdr:to>
      <xdr:col>19</xdr:col>
      <xdr:colOff>533400</xdr:colOff>
      <xdr:row>90</xdr:row>
      <xdr:rowOff>89959</xdr:rowOff>
    </xdr:to>
    <xdr:sp macro="" textlink="">
      <xdr:nvSpPr>
        <xdr:cNvPr id="262" name="フローチャート : 判断 261"/>
        <xdr:cNvSpPr/>
      </xdr:nvSpPr>
      <xdr:spPr>
        <a:xfrm>
          <a:off x="13462000" y="154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74736</xdr:rowOff>
    </xdr:from>
    <xdr:ext cx="762000" cy="259045"/>
    <xdr:sp macro="" textlink="">
      <xdr:nvSpPr>
        <xdr:cNvPr id="263" name="テキスト ボックス 262"/>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69" name="円/楕円 26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0"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164041</xdr:rowOff>
    </xdr:from>
    <xdr:to>
      <xdr:col>23</xdr:col>
      <xdr:colOff>457200</xdr:colOff>
      <xdr:row>82</xdr:row>
      <xdr:rowOff>94191</xdr:rowOff>
    </xdr:to>
    <xdr:sp macro="" textlink="">
      <xdr:nvSpPr>
        <xdr:cNvPr id="271" name="円/楕円 270"/>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78968</xdr:rowOff>
    </xdr:from>
    <xdr:ext cx="736600" cy="259045"/>
    <xdr:sp macro="" textlink="">
      <xdr:nvSpPr>
        <xdr:cNvPr id="272" name="テキスト ボックス 271"/>
        <xdr:cNvSpPr txBox="1"/>
      </xdr:nvSpPr>
      <xdr:spPr>
        <a:xfrm>
          <a:off x="15798800" y="1413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3175</xdr:rowOff>
    </xdr:from>
    <xdr:to>
      <xdr:col>22</xdr:col>
      <xdr:colOff>254000</xdr:colOff>
      <xdr:row>81</xdr:row>
      <xdr:rowOff>104775</xdr:rowOff>
    </xdr:to>
    <xdr:sp macro="" textlink="">
      <xdr:nvSpPr>
        <xdr:cNvPr id="273" name="円/楕円 272"/>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89552</xdr:rowOff>
    </xdr:from>
    <xdr:ext cx="762000" cy="259045"/>
    <xdr:sp macro="" textlink="">
      <xdr:nvSpPr>
        <xdr:cNvPr id="274" name="テキスト ボックス 273"/>
        <xdr:cNvSpPr txBox="1"/>
      </xdr:nvSpPr>
      <xdr:spPr>
        <a:xfrm>
          <a:off x="149098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124884</xdr:rowOff>
    </xdr:from>
    <xdr:to>
      <xdr:col>21</xdr:col>
      <xdr:colOff>50800</xdr:colOff>
      <xdr:row>80</xdr:row>
      <xdr:rowOff>55034</xdr:rowOff>
    </xdr:to>
    <xdr:sp macro="" textlink="">
      <xdr:nvSpPr>
        <xdr:cNvPr id="275" name="円/楕円 274"/>
        <xdr:cNvSpPr/>
      </xdr:nvSpPr>
      <xdr:spPr>
        <a:xfrm>
          <a:off x="14351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65211</xdr:rowOff>
    </xdr:from>
    <xdr:ext cx="762000" cy="259045"/>
    <xdr:sp macro="" textlink="">
      <xdr:nvSpPr>
        <xdr:cNvPr id="276" name="テキスト ボックス 275"/>
        <xdr:cNvSpPr txBox="1"/>
      </xdr:nvSpPr>
      <xdr:spPr>
        <a:xfrm>
          <a:off x="14020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77" name="円/楕円 276"/>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78" name="テキスト ボックス 277"/>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人口</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万人当たり職員数は、平成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年度から</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年度で地方独立行政法人化や出先機関の統廃合等により、</a:t>
          </a:r>
          <a:r>
            <a:rPr kumimoji="1" lang="en-US" altLang="ja-JP" sz="1100">
              <a:solidFill>
                <a:sysClr val="windowText" lastClr="000000"/>
              </a:solidFill>
              <a:latin typeface="ＭＳ Ｐゴシック"/>
            </a:rPr>
            <a:t>920.34</a:t>
          </a:r>
          <a:r>
            <a:rPr kumimoji="1" lang="ja-JP" altLang="en-US" sz="1100">
              <a:solidFill>
                <a:sysClr val="windowText" lastClr="000000"/>
              </a:solidFill>
              <a:latin typeface="ＭＳ Ｐゴシック"/>
            </a:rPr>
            <a:t>から</a:t>
          </a:r>
          <a:r>
            <a:rPr kumimoji="1" lang="en-US" altLang="ja-JP" sz="1100">
              <a:solidFill>
                <a:sysClr val="windowText" lastClr="000000"/>
              </a:solidFill>
              <a:latin typeface="ＭＳ Ｐゴシック"/>
            </a:rPr>
            <a:t>778.40</a:t>
          </a:r>
          <a:r>
            <a:rPr kumimoji="1" lang="ja-JP" altLang="en-US" sz="1100">
              <a:solidFill>
                <a:sysClr val="windowText" lastClr="000000"/>
              </a:solidFill>
              <a:latin typeface="ＭＳ Ｐゴシック"/>
            </a:rPr>
            <a:t>へと約</a:t>
          </a:r>
          <a:r>
            <a:rPr kumimoji="1" lang="en-US" altLang="ja-JP" sz="1100">
              <a:solidFill>
                <a:sysClr val="windowText" lastClr="000000"/>
              </a:solidFill>
              <a:latin typeface="ＭＳ Ｐゴシック"/>
            </a:rPr>
            <a:t>140</a:t>
          </a:r>
          <a:r>
            <a:rPr kumimoji="1" lang="ja-JP" altLang="en-US" sz="1100">
              <a:solidFill>
                <a:sysClr val="windowText" lastClr="000000"/>
              </a:solidFill>
              <a:latin typeface="ＭＳ Ｐゴシック"/>
            </a:rPr>
            <a:t>人減となった。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年度は、政令市への権限移譲（府費負担教職員関係）等で前年度比大幅な減となった。</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62399</xdr:rowOff>
    </xdr:from>
    <xdr:to>
      <xdr:col>24</xdr:col>
      <xdr:colOff>558800</xdr:colOff>
      <xdr:row>62</xdr:row>
      <xdr:rowOff>37452</xdr:rowOff>
    </xdr:to>
    <xdr:cxnSp macro="">
      <xdr:nvCxnSpPr>
        <xdr:cNvPr id="311" name="直線コネクタ 310"/>
        <xdr:cNvCxnSpPr/>
      </xdr:nvCxnSpPr>
      <xdr:spPr>
        <a:xfrm flipV="1">
          <a:off x="16179800" y="10349399"/>
          <a:ext cx="838200" cy="3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25729</xdr:rowOff>
    </xdr:from>
    <xdr:to>
      <xdr:col>23</xdr:col>
      <xdr:colOff>406400</xdr:colOff>
      <xdr:row>62</xdr:row>
      <xdr:rowOff>37452</xdr:rowOff>
    </xdr:to>
    <xdr:cxnSp macro="">
      <xdr:nvCxnSpPr>
        <xdr:cNvPr id="314" name="直線コネクタ 313"/>
        <xdr:cNvCxnSpPr/>
      </xdr:nvCxnSpPr>
      <xdr:spPr>
        <a:xfrm>
          <a:off x="15290800" y="1065562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6" name="テキスト ボックス 315"/>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13805</xdr:rowOff>
    </xdr:from>
    <xdr:to>
      <xdr:col>22</xdr:col>
      <xdr:colOff>203200</xdr:colOff>
      <xdr:row>62</xdr:row>
      <xdr:rowOff>25729</xdr:rowOff>
    </xdr:to>
    <xdr:cxnSp macro="">
      <xdr:nvCxnSpPr>
        <xdr:cNvPr id="317" name="直線コネクタ 316"/>
        <xdr:cNvCxnSpPr/>
      </xdr:nvCxnSpPr>
      <xdr:spPr>
        <a:xfrm>
          <a:off x="14401800" y="10643705"/>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138220</xdr:rowOff>
    </xdr:from>
    <xdr:ext cx="762000" cy="259045"/>
    <xdr:sp macro="" textlink="">
      <xdr:nvSpPr>
        <xdr:cNvPr id="319" name="テキスト ボックス 318"/>
        <xdr:cNvSpPr txBox="1"/>
      </xdr:nvSpPr>
      <xdr:spPr>
        <a:xfrm>
          <a:off x="14909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4917</xdr:rowOff>
    </xdr:from>
    <xdr:to>
      <xdr:col>21</xdr:col>
      <xdr:colOff>0</xdr:colOff>
      <xdr:row>62</xdr:row>
      <xdr:rowOff>13805</xdr:rowOff>
    </xdr:to>
    <xdr:cxnSp macro="">
      <xdr:nvCxnSpPr>
        <xdr:cNvPr id="320" name="直線コネクタ 319"/>
        <xdr:cNvCxnSpPr/>
      </xdr:nvCxnSpPr>
      <xdr:spPr>
        <a:xfrm>
          <a:off x="13512800" y="10634817"/>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124708</xdr:rowOff>
    </xdr:from>
    <xdr:ext cx="762000" cy="259045"/>
    <xdr:sp macro="" textlink="">
      <xdr:nvSpPr>
        <xdr:cNvPr id="322" name="テキスト ボックス 321"/>
        <xdr:cNvSpPr txBox="1"/>
      </xdr:nvSpPr>
      <xdr:spPr>
        <a:xfrm>
          <a:off x="14020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124587</xdr:rowOff>
    </xdr:from>
    <xdr:ext cx="762000" cy="259045"/>
    <xdr:sp macro="" textlink="">
      <xdr:nvSpPr>
        <xdr:cNvPr id="324" name="テキスト ボックス 323"/>
        <xdr:cNvSpPr txBox="1"/>
      </xdr:nvSpPr>
      <xdr:spPr>
        <a:xfrm>
          <a:off x="13131800" y="107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11599</xdr:rowOff>
    </xdr:from>
    <xdr:to>
      <xdr:col>24</xdr:col>
      <xdr:colOff>609600</xdr:colOff>
      <xdr:row>60</xdr:row>
      <xdr:rowOff>113199</xdr:rowOff>
    </xdr:to>
    <xdr:sp macro="" textlink="">
      <xdr:nvSpPr>
        <xdr:cNvPr id="330" name="円/楕円 329"/>
        <xdr:cNvSpPr/>
      </xdr:nvSpPr>
      <xdr:spPr>
        <a:xfrm>
          <a:off x="169672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28126</xdr:rowOff>
    </xdr:from>
    <xdr:ext cx="762000" cy="259045"/>
    <xdr:sp macro="" textlink="">
      <xdr:nvSpPr>
        <xdr:cNvPr id="331" name="定員管理の状況該当値テキスト"/>
        <xdr:cNvSpPr txBox="1"/>
      </xdr:nvSpPr>
      <xdr:spPr>
        <a:xfrm>
          <a:off x="17106900" y="101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158102</xdr:rowOff>
    </xdr:from>
    <xdr:to>
      <xdr:col>23</xdr:col>
      <xdr:colOff>457200</xdr:colOff>
      <xdr:row>62</xdr:row>
      <xdr:rowOff>88252</xdr:rowOff>
    </xdr:to>
    <xdr:sp macro="" textlink="">
      <xdr:nvSpPr>
        <xdr:cNvPr id="332" name="円/楕円 331"/>
        <xdr:cNvSpPr/>
      </xdr:nvSpPr>
      <xdr:spPr>
        <a:xfrm>
          <a:off x="16129000" y="106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98429</xdr:rowOff>
    </xdr:from>
    <xdr:ext cx="736600" cy="259045"/>
    <xdr:sp macro="" textlink="">
      <xdr:nvSpPr>
        <xdr:cNvPr id="333" name="テキスト ボックス 332"/>
        <xdr:cNvSpPr txBox="1"/>
      </xdr:nvSpPr>
      <xdr:spPr>
        <a:xfrm>
          <a:off x="15798800" y="1038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146379</xdr:rowOff>
    </xdr:from>
    <xdr:to>
      <xdr:col>22</xdr:col>
      <xdr:colOff>254000</xdr:colOff>
      <xdr:row>62</xdr:row>
      <xdr:rowOff>76529</xdr:rowOff>
    </xdr:to>
    <xdr:sp macro="" textlink="">
      <xdr:nvSpPr>
        <xdr:cNvPr id="334" name="円/楕円 333"/>
        <xdr:cNvSpPr/>
      </xdr:nvSpPr>
      <xdr:spPr>
        <a:xfrm>
          <a:off x="15240000" y="106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86706</xdr:rowOff>
    </xdr:from>
    <xdr:ext cx="762000" cy="259045"/>
    <xdr:sp macro="" textlink="">
      <xdr:nvSpPr>
        <xdr:cNvPr id="335" name="テキスト ボックス 334"/>
        <xdr:cNvSpPr txBox="1"/>
      </xdr:nvSpPr>
      <xdr:spPr>
        <a:xfrm>
          <a:off x="14909800" y="1037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134455</xdr:rowOff>
    </xdr:from>
    <xdr:to>
      <xdr:col>21</xdr:col>
      <xdr:colOff>50800</xdr:colOff>
      <xdr:row>62</xdr:row>
      <xdr:rowOff>64605</xdr:rowOff>
    </xdr:to>
    <xdr:sp macro="" textlink="">
      <xdr:nvSpPr>
        <xdr:cNvPr id="336" name="円/楕円 335"/>
        <xdr:cNvSpPr/>
      </xdr:nvSpPr>
      <xdr:spPr>
        <a:xfrm>
          <a:off x="14351000" y="10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74782</xdr:rowOff>
    </xdr:from>
    <xdr:ext cx="762000" cy="259045"/>
    <xdr:sp macro="" textlink="">
      <xdr:nvSpPr>
        <xdr:cNvPr id="337" name="テキスト ボックス 336"/>
        <xdr:cNvSpPr txBox="1"/>
      </xdr:nvSpPr>
      <xdr:spPr>
        <a:xfrm>
          <a:off x="14020800" y="1036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125567</xdr:rowOff>
    </xdr:from>
    <xdr:to>
      <xdr:col>19</xdr:col>
      <xdr:colOff>533400</xdr:colOff>
      <xdr:row>62</xdr:row>
      <xdr:rowOff>55717</xdr:rowOff>
    </xdr:to>
    <xdr:sp macro="" textlink="">
      <xdr:nvSpPr>
        <xdr:cNvPr id="338" name="円/楕円 337"/>
        <xdr:cNvSpPr/>
      </xdr:nvSpPr>
      <xdr:spPr>
        <a:xfrm>
          <a:off x="13462000" y="105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65894</xdr:rowOff>
    </xdr:from>
    <xdr:ext cx="762000" cy="259045"/>
    <xdr:sp macro="" textlink="">
      <xdr:nvSpPr>
        <xdr:cNvPr id="339" name="テキスト ボックス 338"/>
        <xdr:cNvSpPr txBox="1"/>
      </xdr:nvSpPr>
      <xdr:spPr>
        <a:xfrm>
          <a:off x="13131800" y="10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実質公債費比率は、類似団体平均を上回っており、その要因は、減債基金からの借入れ（平成１３～１９年度　累計５，２０２億円）や借換債の増発（平成１６～１９年度　発行額３，５００億円）に頼る財政運営を続けてきたことなどであると推測される。</a:t>
          </a:r>
        </a:p>
        <a:p>
          <a:r>
            <a:rPr kumimoji="1" lang="ja-JP" altLang="en-US" sz="1100">
              <a:latin typeface="ＭＳ Ｐゴシック"/>
            </a:rPr>
            <a:t>　引き続き、行政改革推進プラン（案）に基づく減債基金の積立不足への計画的な復元などを行うことにより改善を図る。</a:t>
          </a: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19957</xdr:rowOff>
    </xdr:from>
    <xdr:to>
      <xdr:col>24</xdr:col>
      <xdr:colOff>558800</xdr:colOff>
      <xdr:row>44</xdr:row>
      <xdr:rowOff>27215</xdr:rowOff>
    </xdr:to>
    <xdr:cxnSp macro="">
      <xdr:nvCxnSpPr>
        <xdr:cNvPr id="369" name="直線コネクタ 368"/>
        <xdr:cNvCxnSpPr/>
      </xdr:nvCxnSpPr>
      <xdr:spPr>
        <a:xfrm flipV="1">
          <a:off x="17018000" y="6192157"/>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70"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71" name="直線コネクタ 370"/>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106334</xdr:rowOff>
    </xdr:from>
    <xdr:ext cx="762000" cy="259045"/>
    <xdr:sp macro="" textlink="">
      <xdr:nvSpPr>
        <xdr:cNvPr id="372"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19957</xdr:rowOff>
    </xdr:from>
    <xdr:to>
      <xdr:col>24</xdr:col>
      <xdr:colOff>647700</xdr:colOff>
      <xdr:row>36</xdr:row>
      <xdr:rowOff>19957</xdr:rowOff>
    </xdr:to>
    <xdr:cxnSp macro="">
      <xdr:nvCxnSpPr>
        <xdr:cNvPr id="373" name="直線コネクタ 372"/>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27215</xdr:rowOff>
    </xdr:from>
    <xdr:to>
      <xdr:col>24</xdr:col>
      <xdr:colOff>558800</xdr:colOff>
      <xdr:row>45</xdr:row>
      <xdr:rowOff>28122</xdr:rowOff>
    </xdr:to>
    <xdr:cxnSp macro="">
      <xdr:nvCxnSpPr>
        <xdr:cNvPr id="374" name="直線コネクタ 373"/>
        <xdr:cNvCxnSpPr/>
      </xdr:nvCxnSpPr>
      <xdr:spPr>
        <a:xfrm flipV="1">
          <a:off x="16179800" y="757101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142620</xdr:rowOff>
    </xdr:from>
    <xdr:ext cx="762000" cy="259045"/>
    <xdr:sp macro="" textlink="">
      <xdr:nvSpPr>
        <xdr:cNvPr id="375" name="公債費負担の状況平均値テキスト"/>
        <xdr:cNvSpPr txBox="1"/>
      </xdr:nvSpPr>
      <xdr:spPr>
        <a:xfrm>
          <a:off x="17106900" y="648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126093</xdr:rowOff>
    </xdr:from>
    <xdr:to>
      <xdr:col>24</xdr:col>
      <xdr:colOff>609600</xdr:colOff>
      <xdr:row>39</xdr:row>
      <xdr:rowOff>56243</xdr:rowOff>
    </xdr:to>
    <xdr:sp macro="" textlink="">
      <xdr:nvSpPr>
        <xdr:cNvPr id="376" name="フローチャート : 判断 375"/>
        <xdr:cNvSpPr/>
      </xdr:nvSpPr>
      <xdr:spPr>
        <a:xfrm>
          <a:off x="16967200" y="66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130628</xdr:rowOff>
    </xdr:from>
    <xdr:to>
      <xdr:col>23</xdr:col>
      <xdr:colOff>406400</xdr:colOff>
      <xdr:row>45</xdr:row>
      <xdr:rowOff>28122</xdr:rowOff>
    </xdr:to>
    <xdr:cxnSp macro="">
      <xdr:nvCxnSpPr>
        <xdr:cNvPr id="377" name="直線コネクタ 376"/>
        <xdr:cNvCxnSpPr/>
      </xdr:nvCxnSpPr>
      <xdr:spPr>
        <a:xfrm>
          <a:off x="15290800" y="76744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75293</xdr:rowOff>
    </xdr:from>
    <xdr:to>
      <xdr:col>23</xdr:col>
      <xdr:colOff>457200</xdr:colOff>
      <xdr:row>40</xdr:row>
      <xdr:rowOff>5443</xdr:rowOff>
    </xdr:to>
    <xdr:sp macro="" textlink="">
      <xdr:nvSpPr>
        <xdr:cNvPr id="378" name="フローチャート : 判断 377"/>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379" name="テキスト ボックス 37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130628</xdr:rowOff>
    </xdr:from>
    <xdr:to>
      <xdr:col>22</xdr:col>
      <xdr:colOff>203200</xdr:colOff>
      <xdr:row>44</xdr:row>
      <xdr:rowOff>130628</xdr:rowOff>
    </xdr:to>
    <xdr:cxnSp macro="">
      <xdr:nvCxnSpPr>
        <xdr:cNvPr id="380" name="直線コネクタ 379"/>
        <xdr:cNvCxnSpPr/>
      </xdr:nvCxnSpPr>
      <xdr:spPr>
        <a:xfrm>
          <a:off x="14401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1" name="フローチャート : 判断 38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2" name="テキスト ボックス 38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146957</xdr:rowOff>
    </xdr:from>
    <xdr:to>
      <xdr:col>21</xdr:col>
      <xdr:colOff>0</xdr:colOff>
      <xdr:row>44</xdr:row>
      <xdr:rowOff>130628</xdr:rowOff>
    </xdr:to>
    <xdr:cxnSp macro="">
      <xdr:nvCxnSpPr>
        <xdr:cNvPr id="383" name="直線コネクタ 382"/>
        <xdr:cNvCxnSpPr/>
      </xdr:nvCxnSpPr>
      <xdr:spPr>
        <a:xfrm>
          <a:off x="13512800" y="75193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144235</xdr:rowOff>
    </xdr:from>
    <xdr:to>
      <xdr:col>21</xdr:col>
      <xdr:colOff>50800</xdr:colOff>
      <xdr:row>40</xdr:row>
      <xdr:rowOff>74385</xdr:rowOff>
    </xdr:to>
    <xdr:sp macro="" textlink="">
      <xdr:nvSpPr>
        <xdr:cNvPr id="384" name="フローチャート : 判断 383"/>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84562</xdr:rowOff>
    </xdr:from>
    <xdr:ext cx="762000" cy="259045"/>
    <xdr:sp macro="" textlink="">
      <xdr:nvSpPr>
        <xdr:cNvPr id="385" name="テキスト ボックス 384"/>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86" name="フローチャート : 判断 38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87" name="テキスト ボックス 38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147865</xdr:rowOff>
    </xdr:from>
    <xdr:to>
      <xdr:col>24</xdr:col>
      <xdr:colOff>609600</xdr:colOff>
      <xdr:row>44</xdr:row>
      <xdr:rowOff>78015</xdr:rowOff>
    </xdr:to>
    <xdr:sp macro="" textlink="">
      <xdr:nvSpPr>
        <xdr:cNvPr id="393" name="円/楕円 392"/>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43742</xdr:rowOff>
    </xdr:from>
    <xdr:ext cx="762000" cy="259045"/>
    <xdr:sp macro="" textlink="">
      <xdr:nvSpPr>
        <xdr:cNvPr id="394" name="公債費負担の状況該当値テキスト"/>
        <xdr:cNvSpPr txBox="1"/>
      </xdr:nvSpPr>
      <xdr:spPr>
        <a:xfrm>
          <a:off x="17106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148772</xdr:rowOff>
    </xdr:from>
    <xdr:to>
      <xdr:col>23</xdr:col>
      <xdr:colOff>457200</xdr:colOff>
      <xdr:row>45</xdr:row>
      <xdr:rowOff>78922</xdr:rowOff>
    </xdr:to>
    <xdr:sp macro="" textlink="">
      <xdr:nvSpPr>
        <xdr:cNvPr id="395" name="円/楕円 394"/>
        <xdr:cNvSpPr/>
      </xdr:nvSpPr>
      <xdr:spPr>
        <a:xfrm>
          <a:off x="16129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63699</xdr:rowOff>
    </xdr:from>
    <xdr:ext cx="736600" cy="259045"/>
    <xdr:sp macro="" textlink="">
      <xdr:nvSpPr>
        <xdr:cNvPr id="396" name="テキスト ボックス 395"/>
        <xdr:cNvSpPr txBox="1"/>
      </xdr:nvSpPr>
      <xdr:spPr>
        <a:xfrm>
          <a:off x="15798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79828</xdr:rowOff>
    </xdr:from>
    <xdr:to>
      <xdr:col>22</xdr:col>
      <xdr:colOff>254000</xdr:colOff>
      <xdr:row>45</xdr:row>
      <xdr:rowOff>9978</xdr:rowOff>
    </xdr:to>
    <xdr:sp macro="" textlink="">
      <xdr:nvSpPr>
        <xdr:cNvPr id="397" name="円/楕円 396"/>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166205</xdr:rowOff>
    </xdr:from>
    <xdr:ext cx="762000" cy="259045"/>
    <xdr:sp macro="" textlink="">
      <xdr:nvSpPr>
        <xdr:cNvPr id="398" name="テキスト ボックス 397"/>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79828</xdr:rowOff>
    </xdr:from>
    <xdr:to>
      <xdr:col>21</xdr:col>
      <xdr:colOff>50800</xdr:colOff>
      <xdr:row>45</xdr:row>
      <xdr:rowOff>9978</xdr:rowOff>
    </xdr:to>
    <xdr:sp macro="" textlink="">
      <xdr:nvSpPr>
        <xdr:cNvPr id="399" name="円/楕円 398"/>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166205</xdr:rowOff>
    </xdr:from>
    <xdr:ext cx="762000" cy="259045"/>
    <xdr:sp macro="" textlink="">
      <xdr:nvSpPr>
        <xdr:cNvPr id="400" name="テキスト ボックス 399"/>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96157</xdr:rowOff>
    </xdr:from>
    <xdr:to>
      <xdr:col>19</xdr:col>
      <xdr:colOff>533400</xdr:colOff>
      <xdr:row>44</xdr:row>
      <xdr:rowOff>26307</xdr:rowOff>
    </xdr:to>
    <xdr:sp macro="" textlink="">
      <xdr:nvSpPr>
        <xdr:cNvPr id="401" name="円/楕円 400"/>
        <xdr:cNvSpPr/>
      </xdr:nvSpPr>
      <xdr:spPr>
        <a:xfrm>
          <a:off x="13462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11084</xdr:rowOff>
    </xdr:from>
    <xdr:ext cx="762000" cy="259045"/>
    <xdr:sp macro="" textlink="">
      <xdr:nvSpPr>
        <xdr:cNvPr id="402" name="テキスト ボックス 401"/>
        <xdr:cNvSpPr txBox="1"/>
      </xdr:nvSpPr>
      <xdr:spPr>
        <a:xfrm>
          <a:off x="13131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退職手当の調整率引き下げや臨時財政対策債等を除く地方債現在高の減などに伴い負担見込み額が減となるとともに、基準財政需要額算入見込額が増となったことなどにより分子が改善したことから、過去</a:t>
          </a:r>
          <a:r>
            <a:rPr kumimoji="1" lang="en-US" altLang="ja-JP" sz="1100">
              <a:latin typeface="ＭＳ Ｐゴシック"/>
            </a:rPr>
            <a:t>5</a:t>
          </a:r>
          <a:r>
            <a:rPr kumimoji="1" lang="ja-JP" altLang="en-US" sz="1100">
              <a:latin typeface="ＭＳ Ｐゴシック"/>
            </a:rPr>
            <a:t>年で改善傾向にある。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160211</xdr:rowOff>
    </xdr:from>
    <xdr:to>
      <xdr:col>24</xdr:col>
      <xdr:colOff>558800</xdr:colOff>
      <xdr:row>18</xdr:row>
      <xdr:rowOff>22542</xdr:rowOff>
    </xdr:to>
    <xdr:cxnSp macro="">
      <xdr:nvCxnSpPr>
        <xdr:cNvPr id="431" name="直線コネクタ 430"/>
        <xdr:cNvCxnSpPr/>
      </xdr:nvCxnSpPr>
      <xdr:spPr>
        <a:xfrm flipV="1">
          <a:off x="16179800" y="3074861"/>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22542</xdr:rowOff>
    </xdr:from>
    <xdr:to>
      <xdr:col>23</xdr:col>
      <xdr:colOff>406400</xdr:colOff>
      <xdr:row>18</xdr:row>
      <xdr:rowOff>139573</xdr:rowOff>
    </xdr:to>
    <xdr:cxnSp macro="">
      <xdr:nvCxnSpPr>
        <xdr:cNvPr id="434" name="直線コネクタ 433"/>
        <xdr:cNvCxnSpPr/>
      </xdr:nvCxnSpPr>
      <xdr:spPr>
        <a:xfrm flipV="1">
          <a:off x="15290800" y="3108642"/>
          <a:ext cx="8890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139573</xdr:rowOff>
    </xdr:from>
    <xdr:to>
      <xdr:col>22</xdr:col>
      <xdr:colOff>203200</xdr:colOff>
      <xdr:row>19</xdr:row>
      <xdr:rowOff>83344</xdr:rowOff>
    </xdr:to>
    <xdr:cxnSp macro="">
      <xdr:nvCxnSpPr>
        <xdr:cNvPr id="437" name="直線コネクタ 436"/>
        <xdr:cNvCxnSpPr/>
      </xdr:nvCxnSpPr>
      <xdr:spPr>
        <a:xfrm flipV="1">
          <a:off x="14401800" y="3225673"/>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83344</xdr:rowOff>
    </xdr:from>
    <xdr:to>
      <xdr:col>21</xdr:col>
      <xdr:colOff>0</xdr:colOff>
      <xdr:row>20</xdr:row>
      <xdr:rowOff>54864</xdr:rowOff>
    </xdr:to>
    <xdr:cxnSp macro="">
      <xdr:nvCxnSpPr>
        <xdr:cNvPr id="440" name="直線コネクタ 439"/>
        <xdr:cNvCxnSpPr/>
      </xdr:nvCxnSpPr>
      <xdr:spPr>
        <a:xfrm flipV="1">
          <a:off x="13512800" y="3340894"/>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2" name="テキスト ボックス 441"/>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4" name="テキスト ボックス 443"/>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109411</xdr:rowOff>
    </xdr:from>
    <xdr:to>
      <xdr:col>24</xdr:col>
      <xdr:colOff>609600</xdr:colOff>
      <xdr:row>18</xdr:row>
      <xdr:rowOff>39561</xdr:rowOff>
    </xdr:to>
    <xdr:sp macro="" textlink="">
      <xdr:nvSpPr>
        <xdr:cNvPr id="450" name="円/楕円 449"/>
        <xdr:cNvSpPr/>
      </xdr:nvSpPr>
      <xdr:spPr>
        <a:xfrm>
          <a:off x="16967200" y="30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125938</xdr:rowOff>
    </xdr:from>
    <xdr:ext cx="762000" cy="259045"/>
    <xdr:sp macro="" textlink="">
      <xdr:nvSpPr>
        <xdr:cNvPr id="451" name="将来負担の状況該当値テキスト"/>
        <xdr:cNvSpPr txBox="1"/>
      </xdr:nvSpPr>
      <xdr:spPr>
        <a:xfrm>
          <a:off x="17106900" y="28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143192</xdr:rowOff>
    </xdr:from>
    <xdr:to>
      <xdr:col>23</xdr:col>
      <xdr:colOff>457200</xdr:colOff>
      <xdr:row>18</xdr:row>
      <xdr:rowOff>73342</xdr:rowOff>
    </xdr:to>
    <xdr:sp macro="" textlink="">
      <xdr:nvSpPr>
        <xdr:cNvPr id="452" name="円/楕円 451"/>
        <xdr:cNvSpPr/>
      </xdr:nvSpPr>
      <xdr:spPr>
        <a:xfrm>
          <a:off x="161290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83519</xdr:rowOff>
    </xdr:from>
    <xdr:ext cx="736600" cy="259045"/>
    <xdr:sp macro="" textlink="">
      <xdr:nvSpPr>
        <xdr:cNvPr id="453" name="テキスト ボックス 452"/>
        <xdr:cNvSpPr txBox="1"/>
      </xdr:nvSpPr>
      <xdr:spPr>
        <a:xfrm>
          <a:off x="15798800" y="282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88773</xdr:rowOff>
    </xdr:from>
    <xdr:to>
      <xdr:col>22</xdr:col>
      <xdr:colOff>254000</xdr:colOff>
      <xdr:row>19</xdr:row>
      <xdr:rowOff>18923</xdr:rowOff>
    </xdr:to>
    <xdr:sp macro="" textlink="">
      <xdr:nvSpPr>
        <xdr:cNvPr id="454" name="円/楕円 453"/>
        <xdr:cNvSpPr/>
      </xdr:nvSpPr>
      <xdr:spPr>
        <a:xfrm>
          <a:off x="15240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29100</xdr:rowOff>
    </xdr:from>
    <xdr:ext cx="762000" cy="259045"/>
    <xdr:sp macro="" textlink="">
      <xdr:nvSpPr>
        <xdr:cNvPr id="455" name="テキスト ボックス 454"/>
        <xdr:cNvSpPr txBox="1"/>
      </xdr:nvSpPr>
      <xdr:spPr>
        <a:xfrm>
          <a:off x="14909800" y="294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32544</xdr:rowOff>
    </xdr:from>
    <xdr:to>
      <xdr:col>21</xdr:col>
      <xdr:colOff>50800</xdr:colOff>
      <xdr:row>19</xdr:row>
      <xdr:rowOff>134144</xdr:rowOff>
    </xdr:to>
    <xdr:sp macro="" textlink="">
      <xdr:nvSpPr>
        <xdr:cNvPr id="456" name="円/楕円 455"/>
        <xdr:cNvSpPr/>
      </xdr:nvSpPr>
      <xdr:spPr>
        <a:xfrm>
          <a:off x="14351000" y="3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118921</xdr:rowOff>
    </xdr:from>
    <xdr:ext cx="762000" cy="259045"/>
    <xdr:sp macro="" textlink="">
      <xdr:nvSpPr>
        <xdr:cNvPr id="457" name="テキスト ボックス 456"/>
        <xdr:cNvSpPr txBox="1"/>
      </xdr:nvSpPr>
      <xdr:spPr>
        <a:xfrm>
          <a:off x="14020800" y="337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4064</xdr:rowOff>
    </xdr:from>
    <xdr:to>
      <xdr:col>19</xdr:col>
      <xdr:colOff>533400</xdr:colOff>
      <xdr:row>20</xdr:row>
      <xdr:rowOff>105664</xdr:rowOff>
    </xdr:to>
    <xdr:sp macro="" textlink="">
      <xdr:nvSpPr>
        <xdr:cNvPr id="458" name="円/楕円 457"/>
        <xdr:cNvSpPr/>
      </xdr:nvSpPr>
      <xdr:spPr>
        <a:xfrm>
          <a:off x="13462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90441</xdr:rowOff>
    </xdr:from>
    <xdr:ext cx="762000" cy="259045"/>
    <xdr:sp macro="" textlink="">
      <xdr:nvSpPr>
        <xdr:cNvPr id="459" name="テキスト ボックス 458"/>
        <xdr:cNvSpPr txBox="1"/>
      </xdr:nvSpPr>
      <xdr:spPr>
        <a:xfrm>
          <a:off x="13131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人件費に係る経常収支比率は、平成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年度からの「大阪府財政構造改革プラン（案）」に基づく給与抑制を行ったため、平成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年度まで改善したが、平成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年度は給料カットの終了などにより悪化した。また、平成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年度は、人事委員会勧告（</a:t>
          </a:r>
          <a:r>
            <a:rPr kumimoji="1" lang="en-US" altLang="ja-JP" sz="1100">
              <a:solidFill>
                <a:sysClr val="windowText" lastClr="000000"/>
              </a:solidFill>
              <a:latin typeface="ＭＳ Ｐゴシック"/>
            </a:rPr>
            <a:t>+1.55%</a:t>
          </a:r>
          <a:r>
            <a:rPr kumimoji="1" lang="ja-JP" altLang="en-US" sz="1100">
              <a:solidFill>
                <a:sysClr val="windowText" lastClr="000000"/>
              </a:solidFill>
              <a:latin typeface="ＭＳ Ｐゴシック"/>
            </a:rPr>
            <a:t>）の実施を見送ったことなどにより改善している。</a:t>
          </a: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年度については、人事委員会勧告に基づく勤勉手当の支給月数の引上げなどにより、前年度（</a:t>
          </a:r>
          <a:r>
            <a:rPr kumimoji="1" lang="en-US" altLang="ja-JP" sz="1100">
              <a:solidFill>
                <a:sysClr val="windowText" lastClr="000000"/>
              </a:solidFill>
              <a:latin typeface="ＭＳ Ｐゴシック"/>
            </a:rPr>
            <a:t>41.5</a:t>
          </a:r>
          <a:r>
            <a:rPr kumimoji="1" lang="ja-JP" altLang="en-US" sz="1100">
              <a:solidFill>
                <a:sysClr val="windowText" lastClr="000000"/>
              </a:solidFill>
              <a:latin typeface="ＭＳ Ｐゴシック"/>
            </a:rPr>
            <a:t>％）と比べ、</a:t>
          </a:r>
          <a:r>
            <a:rPr kumimoji="1" lang="en-US" altLang="ja-JP" sz="1100">
              <a:solidFill>
                <a:sysClr val="windowText" lastClr="000000"/>
              </a:solidFill>
              <a:latin typeface="ＭＳ Ｐゴシック"/>
            </a:rPr>
            <a:t>0.3</a:t>
          </a:r>
          <a:r>
            <a:rPr kumimoji="1" lang="ja-JP" altLang="en-US" sz="1100">
              <a:solidFill>
                <a:sysClr val="windowText" lastClr="000000"/>
              </a:solidFill>
              <a:latin typeface="ＭＳ Ｐゴシック"/>
            </a:rPr>
            <a:t>ポイント悪化し、</a:t>
          </a:r>
          <a:r>
            <a:rPr kumimoji="1" lang="en-US" altLang="ja-JP" sz="1100">
              <a:solidFill>
                <a:sysClr val="windowText" lastClr="000000"/>
              </a:solidFill>
              <a:latin typeface="ＭＳ Ｐゴシック"/>
            </a:rPr>
            <a:t>41.8</a:t>
          </a:r>
          <a:r>
            <a:rPr kumimoji="1" lang="ja-JP" altLang="en-US" sz="1100">
              <a:solidFill>
                <a:sysClr val="windowText" lastClr="000000"/>
              </a:solidFill>
              <a:latin typeface="ＭＳ Ｐゴシック"/>
            </a:rPr>
            <a:t>％となった。</a:t>
          </a:r>
        </a:p>
        <a:p>
          <a:r>
            <a:rPr kumimoji="1" lang="ja-JP" altLang="en-US" sz="1100">
              <a:solidFill>
                <a:sysClr val="windowText" lastClr="000000"/>
              </a:solidFill>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81280</xdr:rowOff>
    </xdr:to>
    <xdr:cxnSp macro="">
      <xdr:nvCxnSpPr>
        <xdr:cNvPr id="63" name="直線コネクタ 62"/>
        <xdr:cNvCxnSpPr/>
      </xdr:nvCxnSpPr>
      <xdr:spPr>
        <a:xfrm>
          <a:off x="3987800" y="6527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39</xdr:row>
      <xdr:rowOff>46990</xdr:rowOff>
    </xdr:to>
    <xdr:cxnSp macro="">
      <xdr:nvCxnSpPr>
        <xdr:cNvPr id="66" name="直線コネクタ 65"/>
        <xdr:cNvCxnSpPr/>
      </xdr:nvCxnSpPr>
      <xdr:spPr>
        <a:xfrm flipV="1">
          <a:off x="3098800" y="6527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8" name="テキスト ボックス 67"/>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39</xdr:row>
      <xdr:rowOff>46990</xdr:rowOff>
    </xdr:to>
    <xdr:cxnSp macro="">
      <xdr:nvCxnSpPr>
        <xdr:cNvPr id="69" name="直線コネクタ 68"/>
        <xdr:cNvCxnSpPr/>
      </xdr:nvCxnSpPr>
      <xdr:spPr>
        <a:xfrm>
          <a:off x="2209800" y="61391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1" name="テキスト ボックス 7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39</xdr:row>
      <xdr:rowOff>161290</xdr:rowOff>
    </xdr:to>
    <xdr:cxnSp macro="">
      <xdr:nvCxnSpPr>
        <xdr:cNvPr id="72" name="直線コネクタ 71"/>
        <xdr:cNvCxnSpPr/>
      </xdr:nvCxnSpPr>
      <xdr:spPr>
        <a:xfrm flipV="1">
          <a:off x="1320800" y="613918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4" name="テキスト ボックス 73"/>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3"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4" name="円/楕円 83"/>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5" name="テキスト ボックス 84"/>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6" name="円/楕円 85"/>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7" name="テキスト ボックス 86"/>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8" name="円/楕円 87"/>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89" name="テキスト ボックス 88"/>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0" name="円/楕円 89"/>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50817</xdr:rowOff>
    </xdr:from>
    <xdr:ext cx="762000" cy="259045"/>
    <xdr:sp macro="" textlink="">
      <xdr:nvSpPr>
        <xdr:cNvPr id="91" name="テキスト ボックス 90"/>
        <xdr:cNvSpPr txBox="1"/>
      </xdr:nvSpPr>
      <xdr:spPr>
        <a:xfrm>
          <a:off x="939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物件費に係る経常収支比率は、全都道府県・グループ平均ともに下回っている。これは、 人件費と同様にコスト削減に努めてきたことなどにより、全都道府県平均及びグループ内平均を下回る結果となった。</a:t>
          </a:r>
        </a:p>
        <a:p>
          <a:r>
            <a:rPr kumimoji="1" lang="ja-JP" altLang="en-US" sz="1100">
              <a:latin typeface="ＭＳ Ｐゴシック"/>
            </a:rPr>
            <a:t>　なお、平成</a:t>
          </a:r>
          <a:r>
            <a:rPr kumimoji="1" lang="en-US" altLang="ja-JP" sz="1100">
              <a:latin typeface="ＭＳ Ｐゴシック"/>
            </a:rPr>
            <a:t>28</a:t>
          </a:r>
          <a:r>
            <a:rPr kumimoji="1" lang="ja-JP" altLang="en-US" sz="1100">
              <a:latin typeface="ＭＳ Ｐゴシック"/>
            </a:rPr>
            <a:t>年度は、前年度と同じく</a:t>
          </a:r>
          <a:r>
            <a:rPr kumimoji="1" lang="en-US" altLang="ja-JP" sz="1100">
              <a:latin typeface="ＭＳ Ｐゴシック"/>
            </a:rPr>
            <a:t>2.7</a:t>
          </a:r>
          <a:r>
            <a:rPr kumimoji="1" lang="ja-JP" altLang="en-US" sz="1100">
              <a:latin typeface="ＭＳ Ｐゴシック"/>
            </a:rPr>
            <a:t>％となっている。</a:t>
          </a:r>
        </a:p>
        <a:p>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161290</xdr:rowOff>
    </xdr:from>
    <xdr:to>
      <xdr:col>24</xdr:col>
      <xdr:colOff>22225</xdr:colOff>
      <xdr:row>17</xdr:row>
      <xdr:rowOff>161290</xdr:rowOff>
    </xdr:to>
    <xdr:cxnSp macro="">
      <xdr:nvCxnSpPr>
        <xdr:cNvPr id="120" name="直線コネクタ 119"/>
        <xdr:cNvCxnSpPr/>
      </xdr:nvCxnSpPr>
      <xdr:spPr>
        <a:xfrm>
          <a:off x="15671800" y="3075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161290</xdr:rowOff>
    </xdr:from>
    <xdr:to>
      <xdr:col>22</xdr:col>
      <xdr:colOff>555625</xdr:colOff>
      <xdr:row>18</xdr:row>
      <xdr:rowOff>81280</xdr:rowOff>
    </xdr:to>
    <xdr:cxnSp macro="">
      <xdr:nvCxnSpPr>
        <xdr:cNvPr id="123" name="直線コネクタ 122"/>
        <xdr:cNvCxnSpPr/>
      </xdr:nvCxnSpPr>
      <xdr:spPr>
        <a:xfrm flipV="1">
          <a:off x="14782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35560</xdr:rowOff>
    </xdr:from>
    <xdr:to>
      <xdr:col>21</xdr:col>
      <xdr:colOff>352425</xdr:colOff>
      <xdr:row>18</xdr:row>
      <xdr:rowOff>81280</xdr:rowOff>
    </xdr:to>
    <xdr:cxnSp macro="">
      <xdr:nvCxnSpPr>
        <xdr:cNvPr id="126" name="直線コネクタ 125"/>
        <xdr:cNvCxnSpPr/>
      </xdr:nvCxnSpPr>
      <xdr:spPr>
        <a:xfrm>
          <a:off x="13893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35560</xdr:rowOff>
    </xdr:from>
    <xdr:to>
      <xdr:col>20</xdr:col>
      <xdr:colOff>149225</xdr:colOff>
      <xdr:row>18</xdr:row>
      <xdr:rowOff>127000</xdr:rowOff>
    </xdr:to>
    <xdr:cxnSp macro="">
      <xdr:nvCxnSpPr>
        <xdr:cNvPr id="129" name="直線コネクタ 128"/>
        <xdr:cNvCxnSpPr/>
      </xdr:nvCxnSpPr>
      <xdr:spPr>
        <a:xfrm flipV="1">
          <a:off x="13004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39" name="円/楕円 138"/>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0"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110490</xdr:rowOff>
    </xdr:from>
    <xdr:to>
      <xdr:col>22</xdr:col>
      <xdr:colOff>606425</xdr:colOff>
      <xdr:row>18</xdr:row>
      <xdr:rowOff>40640</xdr:rowOff>
    </xdr:to>
    <xdr:sp macro="" textlink="">
      <xdr:nvSpPr>
        <xdr:cNvPr id="141" name="円/楕円 140"/>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50817</xdr:rowOff>
    </xdr:from>
    <xdr:ext cx="736600" cy="259045"/>
    <xdr:sp macro="" textlink="">
      <xdr:nvSpPr>
        <xdr:cNvPr id="142" name="テキスト ボックス 141"/>
        <xdr:cNvSpPr txBox="1"/>
      </xdr:nvSpPr>
      <xdr:spPr>
        <a:xfrm>
          <a:off x="15290800" y="279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30480</xdr:rowOff>
    </xdr:from>
    <xdr:to>
      <xdr:col>21</xdr:col>
      <xdr:colOff>403225</xdr:colOff>
      <xdr:row>18</xdr:row>
      <xdr:rowOff>132080</xdr:rowOff>
    </xdr:to>
    <xdr:sp macro="" textlink="">
      <xdr:nvSpPr>
        <xdr:cNvPr id="143" name="円/楕円 142"/>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44" name="テキスト ボックス 143"/>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156210</xdr:rowOff>
    </xdr:from>
    <xdr:to>
      <xdr:col>20</xdr:col>
      <xdr:colOff>200025</xdr:colOff>
      <xdr:row>18</xdr:row>
      <xdr:rowOff>86360</xdr:rowOff>
    </xdr:to>
    <xdr:sp macro="" textlink="">
      <xdr:nvSpPr>
        <xdr:cNvPr id="145" name="円/楕円 144"/>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96537</xdr:rowOff>
    </xdr:from>
    <xdr:ext cx="762000" cy="259045"/>
    <xdr:sp macro="" textlink="">
      <xdr:nvSpPr>
        <xdr:cNvPr id="146" name="テキスト ボックス 145"/>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7" name="円/楕円 146"/>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48" name="テキスト ボックス 147"/>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扶助費に係る経常収支比率は、平成</a:t>
          </a:r>
          <a:r>
            <a:rPr kumimoji="1" lang="en-US" altLang="ja-JP" sz="1100">
              <a:latin typeface="ＭＳ Ｐゴシック"/>
            </a:rPr>
            <a:t>27</a:t>
          </a:r>
          <a:r>
            <a:rPr kumimoji="1" lang="ja-JP" altLang="en-US" sz="1100">
              <a:latin typeface="ＭＳ Ｐゴシック"/>
            </a:rPr>
            <a:t>年度まで概ね横ばいで推移している。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年度は、難病対策事業費における指定難病の拡大に伴う対象者の増などによる増など、分子が増となったことなどから、平成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0.2</a:t>
          </a:r>
          <a:r>
            <a:rPr kumimoji="1" lang="ja-JP" altLang="en-US" sz="1100">
              <a:latin typeface="ＭＳ Ｐゴシック"/>
            </a:rPr>
            <a:t>ポイント悪化した。</a:t>
          </a:r>
        </a:p>
        <a:p>
          <a:r>
            <a:rPr kumimoji="1" lang="ja-JP" altLang="en-US" sz="1100">
              <a:latin typeface="ＭＳ Ｐゴシック"/>
            </a:rPr>
            <a:t>　なお、グループ内平均、全都道府県平均ともに下回る結果となっている。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79" name="直線コネクタ 178"/>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2" name="直線コネクタ 181"/>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50800</xdr:rowOff>
    </xdr:to>
    <xdr:cxnSp macro="">
      <xdr:nvCxnSpPr>
        <xdr:cNvPr id="185" name="直線コネクタ 184"/>
        <xdr:cNvCxnSpPr/>
      </xdr:nvCxnSpPr>
      <xdr:spPr>
        <a:xfrm flipV="1">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88" name="直線コネクタ 18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98" name="円/楕円 19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19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0" name="円/楕円 199"/>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1" name="テキスト ボックス 200"/>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2" name="円/楕円 201"/>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3" name="テキスト ボックス 202"/>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4" name="円/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5" name="テキスト ボックス 20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6" name="円/楕円 20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7" name="テキスト ボックス 20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その他に係る経常収支比率は、その他の主なものである維持補修費等の増減が経常収支比率の変動に影響が出ない程度であるため、平成</a:t>
          </a:r>
          <a:r>
            <a:rPr kumimoji="1" lang="en-US" altLang="ja-JP" sz="1100">
              <a:latin typeface="ＭＳ Ｐゴシック"/>
            </a:rPr>
            <a:t>25</a:t>
          </a:r>
          <a:r>
            <a:rPr kumimoji="1" lang="ja-JP" altLang="en-US" sz="1100">
              <a:latin typeface="ＭＳ Ｐゴシック"/>
            </a:rPr>
            <a:t>年度から</a:t>
          </a:r>
          <a:r>
            <a:rPr kumimoji="1" lang="en-US" altLang="ja-JP" sz="1100">
              <a:latin typeface="ＭＳ Ｐゴシック"/>
            </a:rPr>
            <a:t>3</a:t>
          </a:r>
          <a:r>
            <a:rPr kumimoji="1" lang="ja-JP" altLang="en-US" sz="1100">
              <a:latin typeface="ＭＳ Ｐゴシック"/>
            </a:rPr>
            <a:t>年連続の同値（</a:t>
          </a:r>
          <a:r>
            <a:rPr kumimoji="1" lang="en-US" altLang="ja-JP" sz="1100">
              <a:latin typeface="ＭＳ Ｐゴシック"/>
            </a:rPr>
            <a:t>0.5</a:t>
          </a:r>
          <a:r>
            <a:rPr kumimoji="1" lang="ja-JP" altLang="en-US" sz="1100">
              <a:latin typeface="ＭＳ Ｐゴシック"/>
            </a:rPr>
            <a:t>％）となり、グループ内平均、全都道府県平均ともに下回っている。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年度は、港湾環境整備費などの維持補修費等に係る一般財源の減などにより、前年度（</a:t>
          </a:r>
          <a:r>
            <a:rPr kumimoji="1" lang="en-US" altLang="ja-JP" sz="1100">
              <a:latin typeface="ＭＳ Ｐゴシック"/>
            </a:rPr>
            <a:t>0.5</a:t>
          </a:r>
          <a:r>
            <a:rPr kumimoji="1" lang="ja-JP" altLang="en-US" sz="1100">
              <a:latin typeface="ＭＳ Ｐゴシック"/>
            </a:rPr>
            <a:t>％）に比べ</a:t>
          </a:r>
          <a:r>
            <a:rPr kumimoji="1" lang="en-US" altLang="ja-JP" sz="1100">
              <a:latin typeface="ＭＳ Ｐゴシック"/>
            </a:rPr>
            <a:t>0.1</a:t>
          </a:r>
          <a:r>
            <a:rPr kumimoji="1" lang="ja-JP" altLang="en-US" sz="1100">
              <a:latin typeface="ＭＳ Ｐゴシック"/>
            </a:rPr>
            <a:t>ポイント改善し、</a:t>
          </a:r>
          <a:r>
            <a:rPr kumimoji="1" lang="en-US" altLang="ja-JP" sz="1100">
              <a:latin typeface="ＭＳ Ｐゴシック"/>
            </a:rPr>
            <a:t>0.4</a:t>
          </a:r>
          <a:r>
            <a:rPr kumimoji="1" lang="ja-JP" altLang="en-US" sz="1100">
              <a:latin typeface="ＭＳ Ｐゴシック"/>
            </a:rPr>
            <a:t>％となった。</a:t>
          </a:r>
        </a:p>
        <a:p>
          <a:endParaRPr kumimoji="1" lang="ja-JP" altLang="en-US" sz="11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81280</xdr:rowOff>
    </xdr:from>
    <xdr:to>
      <xdr:col>24</xdr:col>
      <xdr:colOff>22225</xdr:colOff>
      <xdr:row>54</xdr:row>
      <xdr:rowOff>127000</xdr:rowOff>
    </xdr:to>
    <xdr:cxnSp macro="">
      <xdr:nvCxnSpPr>
        <xdr:cNvPr id="235" name="直線コネクタ 234"/>
        <xdr:cNvCxnSpPr/>
      </xdr:nvCxnSpPr>
      <xdr:spPr>
        <a:xfrm flipV="1">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54</xdr:row>
      <xdr:rowOff>127000</xdr:rowOff>
    </xdr:to>
    <xdr:cxnSp macro="">
      <xdr:nvCxnSpPr>
        <xdr:cNvPr id="238" name="直線コネクタ 237"/>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127000</xdr:rowOff>
    </xdr:to>
    <xdr:cxnSp macro="">
      <xdr:nvCxnSpPr>
        <xdr:cNvPr id="241" name="直線コネクタ 240"/>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3" name="テキスト ボックス 242"/>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46990</xdr:rowOff>
    </xdr:to>
    <xdr:cxnSp macro="">
      <xdr:nvCxnSpPr>
        <xdr:cNvPr id="244" name="直線コネクタ 243"/>
        <xdr:cNvCxnSpPr/>
      </xdr:nvCxnSpPr>
      <xdr:spPr>
        <a:xfrm flipV="1">
          <a:off x="13004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30480</xdr:rowOff>
    </xdr:from>
    <xdr:to>
      <xdr:col>24</xdr:col>
      <xdr:colOff>73025</xdr:colOff>
      <xdr:row>54</xdr:row>
      <xdr:rowOff>132080</xdr:rowOff>
    </xdr:to>
    <xdr:sp macro="" textlink="">
      <xdr:nvSpPr>
        <xdr:cNvPr id="254" name="円/楕円 25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110507</xdr:rowOff>
    </xdr:from>
    <xdr:ext cx="762000" cy="259045"/>
    <xdr:sp macro="" textlink="">
      <xdr:nvSpPr>
        <xdr:cNvPr id="255"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56" name="円/楕円 255"/>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57" name="テキスト ボックス 256"/>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8" name="円/楕円 25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59" name="テキスト ボックス 25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0" name="円/楕円 25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1" name="テキスト ボックス 260"/>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2" name="円/楕円 26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63" name="テキスト ボックス 262"/>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補助費等に係る経常収支比率は、社会保障関係経費などの増や地方消費税の増に伴う地方消費税市町村交付金の増などにより悪化傾向にある。</a:t>
          </a:r>
          <a:endParaRPr kumimoji="1" lang="en-US" altLang="ja-JP" sz="1100">
            <a:latin typeface="ＭＳ Ｐゴシック"/>
          </a:endParaRPr>
        </a:p>
        <a:p>
          <a:r>
            <a:rPr kumimoji="1" lang="ja-JP" altLang="en-US" sz="1100">
              <a:latin typeface="ＭＳ Ｐゴシック"/>
            </a:rPr>
            <a:t>　また、類似団体平均を上回っており、その要因は、私立高等学校等生徒授業料支援補助金等など教育関係の補助費等が大きいことなどであると推測される。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年度は、前年度（</a:t>
          </a:r>
          <a:r>
            <a:rPr kumimoji="1" lang="en-US" altLang="ja-JP" sz="1100">
              <a:latin typeface="ＭＳ Ｐゴシック"/>
            </a:rPr>
            <a:t>33.1</a:t>
          </a:r>
          <a:r>
            <a:rPr kumimoji="1" lang="ja-JP" altLang="en-US" sz="1100">
              <a:latin typeface="ＭＳ Ｐゴシック"/>
            </a:rPr>
            <a:t>％）に比べ</a:t>
          </a:r>
          <a:r>
            <a:rPr kumimoji="1" lang="en-US" altLang="ja-JP" sz="1100">
              <a:latin typeface="ＭＳ Ｐゴシック"/>
            </a:rPr>
            <a:t>1.0</a:t>
          </a:r>
          <a:r>
            <a:rPr kumimoji="1" lang="ja-JP" altLang="en-US" sz="1100">
              <a:latin typeface="ＭＳ Ｐゴシック"/>
            </a:rPr>
            <a:t>ポイント悪化し、</a:t>
          </a:r>
          <a:r>
            <a:rPr kumimoji="1" lang="en-US" altLang="ja-JP" sz="1100">
              <a:latin typeface="ＭＳ Ｐゴシック"/>
            </a:rPr>
            <a:t>34.1</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56243</xdr:rowOff>
    </xdr:from>
    <xdr:to>
      <xdr:col>24</xdr:col>
      <xdr:colOff>22225</xdr:colOff>
      <xdr:row>40</xdr:row>
      <xdr:rowOff>165100</xdr:rowOff>
    </xdr:to>
    <xdr:cxnSp macro="">
      <xdr:nvCxnSpPr>
        <xdr:cNvPr id="296" name="直線コネクタ 295"/>
        <xdr:cNvCxnSpPr/>
      </xdr:nvCxnSpPr>
      <xdr:spPr>
        <a:xfrm>
          <a:off x="15671800" y="6914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29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159657</xdr:rowOff>
    </xdr:from>
    <xdr:to>
      <xdr:col>22</xdr:col>
      <xdr:colOff>555625</xdr:colOff>
      <xdr:row>40</xdr:row>
      <xdr:rowOff>56243</xdr:rowOff>
    </xdr:to>
    <xdr:cxnSp macro="">
      <xdr:nvCxnSpPr>
        <xdr:cNvPr id="299" name="直線コネクタ 298"/>
        <xdr:cNvCxnSpPr/>
      </xdr:nvCxnSpPr>
      <xdr:spPr>
        <a:xfrm>
          <a:off x="14782800" y="6674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1" name="テキスト ボックス 30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61685</xdr:rowOff>
    </xdr:from>
    <xdr:to>
      <xdr:col>21</xdr:col>
      <xdr:colOff>352425</xdr:colOff>
      <xdr:row>38</xdr:row>
      <xdr:rowOff>159657</xdr:rowOff>
    </xdr:to>
    <xdr:cxnSp macro="">
      <xdr:nvCxnSpPr>
        <xdr:cNvPr id="302" name="直線コネクタ 301"/>
        <xdr:cNvCxnSpPr/>
      </xdr:nvCxnSpPr>
      <xdr:spPr>
        <a:xfrm>
          <a:off x="13893800" y="657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4" name="テキスト ボックス 30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61685</xdr:rowOff>
    </xdr:from>
    <xdr:to>
      <xdr:col>20</xdr:col>
      <xdr:colOff>149225</xdr:colOff>
      <xdr:row>38</xdr:row>
      <xdr:rowOff>116115</xdr:rowOff>
    </xdr:to>
    <xdr:cxnSp macro="">
      <xdr:nvCxnSpPr>
        <xdr:cNvPr id="305" name="直線コネクタ 304"/>
        <xdr:cNvCxnSpPr/>
      </xdr:nvCxnSpPr>
      <xdr:spPr>
        <a:xfrm flipV="1">
          <a:off x="13004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147155</xdr:rowOff>
    </xdr:from>
    <xdr:ext cx="762000" cy="259045"/>
    <xdr:sp macro="" textlink="">
      <xdr:nvSpPr>
        <xdr:cNvPr id="309" name="テキスト ボックス 308"/>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40</xdr:row>
      <xdr:rowOff>114300</xdr:rowOff>
    </xdr:from>
    <xdr:to>
      <xdr:col>24</xdr:col>
      <xdr:colOff>73025</xdr:colOff>
      <xdr:row>41</xdr:row>
      <xdr:rowOff>44450</xdr:rowOff>
    </xdr:to>
    <xdr:sp macro="" textlink="">
      <xdr:nvSpPr>
        <xdr:cNvPr id="315" name="円/楕円 314"/>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22877</xdr:rowOff>
    </xdr:from>
    <xdr:ext cx="762000" cy="259045"/>
    <xdr:sp macro="" textlink="">
      <xdr:nvSpPr>
        <xdr:cNvPr id="316"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5443</xdr:rowOff>
    </xdr:from>
    <xdr:to>
      <xdr:col>22</xdr:col>
      <xdr:colOff>606425</xdr:colOff>
      <xdr:row>40</xdr:row>
      <xdr:rowOff>107043</xdr:rowOff>
    </xdr:to>
    <xdr:sp macro="" textlink="">
      <xdr:nvSpPr>
        <xdr:cNvPr id="317" name="円/楕円 316"/>
        <xdr:cNvSpPr/>
      </xdr:nvSpPr>
      <xdr:spPr>
        <a:xfrm>
          <a:off x="15621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91820</xdr:rowOff>
    </xdr:from>
    <xdr:ext cx="736600" cy="259045"/>
    <xdr:sp macro="" textlink="">
      <xdr:nvSpPr>
        <xdr:cNvPr id="318" name="テキスト ボックス 317"/>
        <xdr:cNvSpPr txBox="1"/>
      </xdr:nvSpPr>
      <xdr:spPr>
        <a:xfrm>
          <a:off x="15290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108857</xdr:rowOff>
    </xdr:from>
    <xdr:to>
      <xdr:col>21</xdr:col>
      <xdr:colOff>403225</xdr:colOff>
      <xdr:row>39</xdr:row>
      <xdr:rowOff>39007</xdr:rowOff>
    </xdr:to>
    <xdr:sp macro="" textlink="">
      <xdr:nvSpPr>
        <xdr:cNvPr id="319" name="円/楕円 318"/>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23784</xdr:rowOff>
    </xdr:from>
    <xdr:ext cx="762000" cy="259045"/>
    <xdr:sp macro="" textlink="">
      <xdr:nvSpPr>
        <xdr:cNvPr id="320" name="テキスト ボックス 319"/>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10885</xdr:rowOff>
    </xdr:from>
    <xdr:to>
      <xdr:col>20</xdr:col>
      <xdr:colOff>200025</xdr:colOff>
      <xdr:row>38</xdr:row>
      <xdr:rowOff>112485</xdr:rowOff>
    </xdr:to>
    <xdr:sp macro="" textlink="">
      <xdr:nvSpPr>
        <xdr:cNvPr id="321" name="円/楕円 320"/>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97262</xdr:rowOff>
    </xdr:from>
    <xdr:ext cx="762000" cy="259045"/>
    <xdr:sp macro="" textlink="">
      <xdr:nvSpPr>
        <xdr:cNvPr id="322" name="テキスト ボックス 321"/>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65315</xdr:rowOff>
    </xdr:from>
    <xdr:to>
      <xdr:col>18</xdr:col>
      <xdr:colOff>682625</xdr:colOff>
      <xdr:row>38</xdr:row>
      <xdr:rowOff>166915</xdr:rowOff>
    </xdr:to>
    <xdr:sp macro="" textlink="">
      <xdr:nvSpPr>
        <xdr:cNvPr id="323" name="円/楕円 322"/>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151692</xdr:rowOff>
    </xdr:from>
    <xdr:ext cx="762000" cy="259045"/>
    <xdr:sp macro="" textlink="">
      <xdr:nvSpPr>
        <xdr:cNvPr id="324" name="テキスト ボックス 323"/>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公債費に係る経常収支比率は、減債基金の復元を前倒しで行ったことや過去に発行した起債の償還時期の到来などにより平成</a:t>
          </a:r>
          <a:r>
            <a:rPr kumimoji="1" lang="en-US" altLang="ja-JP" sz="1100">
              <a:latin typeface="ＭＳ Ｐゴシック"/>
            </a:rPr>
            <a:t>25</a:t>
          </a:r>
          <a:r>
            <a:rPr kumimoji="1" lang="ja-JP" altLang="en-US" sz="1100">
              <a:latin typeface="ＭＳ Ｐゴシック"/>
            </a:rPr>
            <a:t>年度は増となったが、その復元前倒しなどにより、平成</a:t>
          </a:r>
          <a:r>
            <a:rPr kumimoji="1" lang="en-US" altLang="ja-JP" sz="1100">
              <a:latin typeface="ＭＳ Ｐゴシック"/>
            </a:rPr>
            <a:t>26</a:t>
          </a:r>
          <a:r>
            <a:rPr kumimoji="1" lang="ja-JP" altLang="en-US" sz="1100">
              <a:latin typeface="ＭＳ Ｐゴシック"/>
            </a:rPr>
            <a:t>年度以降改善している。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年度は、発行府債の利率低下等に伴う利子支払額の減などにより、前年度（</a:t>
          </a:r>
          <a:r>
            <a:rPr kumimoji="1" lang="en-US" altLang="ja-JP" sz="1100">
              <a:latin typeface="ＭＳ Ｐゴシック"/>
            </a:rPr>
            <a:t>20.5</a:t>
          </a:r>
          <a:r>
            <a:rPr kumimoji="1" lang="ja-JP" altLang="en-US" sz="1100">
              <a:latin typeface="ＭＳ Ｐゴシック"/>
            </a:rPr>
            <a:t>％）に比べ</a:t>
          </a:r>
          <a:r>
            <a:rPr kumimoji="1" lang="en-US" altLang="ja-JP" sz="1100">
              <a:latin typeface="ＭＳ Ｐゴシック"/>
            </a:rPr>
            <a:t>0.1</a:t>
          </a:r>
          <a:r>
            <a:rPr kumimoji="1" lang="ja-JP" altLang="en-US" sz="1100">
              <a:latin typeface="ＭＳ Ｐゴシック"/>
            </a:rPr>
            <a:t>ポイント改善し、</a:t>
          </a:r>
          <a:r>
            <a:rPr kumimoji="1" lang="en-US" altLang="ja-JP" sz="1100">
              <a:latin typeface="ＭＳ Ｐゴシック"/>
            </a:rPr>
            <a:t>20.4</a:t>
          </a:r>
          <a:r>
            <a:rPr kumimoji="1" lang="ja-JP" altLang="en-US" sz="11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139700</xdr:rowOff>
    </xdr:to>
    <xdr:cxnSp macro="">
      <xdr:nvCxnSpPr>
        <xdr:cNvPr id="355" name="直線コネクタ 354"/>
        <xdr:cNvCxnSpPr/>
      </xdr:nvCxnSpPr>
      <xdr:spPr>
        <a:xfrm flipV="1">
          <a:off x="3987800" y="1281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139700</xdr:rowOff>
    </xdr:from>
    <xdr:to>
      <xdr:col>5</xdr:col>
      <xdr:colOff>549275</xdr:colOff>
      <xdr:row>75</xdr:row>
      <xdr:rowOff>120650</xdr:rowOff>
    </xdr:to>
    <xdr:cxnSp macro="">
      <xdr:nvCxnSpPr>
        <xdr:cNvPr id="358" name="直線コネクタ 357"/>
        <xdr:cNvCxnSpPr/>
      </xdr:nvCxnSpPr>
      <xdr:spPr>
        <a:xfrm flipV="1">
          <a:off x="3098800" y="1282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0" name="テキスト ボックス 359"/>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120650</xdr:rowOff>
    </xdr:from>
    <xdr:to>
      <xdr:col>4</xdr:col>
      <xdr:colOff>346075</xdr:colOff>
      <xdr:row>77</xdr:row>
      <xdr:rowOff>69850</xdr:rowOff>
    </xdr:to>
    <xdr:cxnSp macro="">
      <xdr:nvCxnSpPr>
        <xdr:cNvPr id="361" name="直線コネクタ 360"/>
        <xdr:cNvCxnSpPr/>
      </xdr:nvCxnSpPr>
      <xdr:spPr>
        <a:xfrm flipV="1">
          <a:off x="2209800" y="12979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3" name="テキスト ボックス 36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57150</xdr:rowOff>
    </xdr:from>
    <xdr:to>
      <xdr:col>3</xdr:col>
      <xdr:colOff>142875</xdr:colOff>
      <xdr:row>77</xdr:row>
      <xdr:rowOff>69850</xdr:rowOff>
    </xdr:to>
    <xdr:cxnSp macro="">
      <xdr:nvCxnSpPr>
        <xdr:cNvPr id="364" name="直線コネクタ 363"/>
        <xdr:cNvCxnSpPr/>
      </xdr:nvCxnSpPr>
      <xdr:spPr>
        <a:xfrm>
          <a:off x="1320800" y="12573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68" name="テキスト ボックス 367"/>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74" name="円/楕円 373"/>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75"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88900</xdr:rowOff>
    </xdr:from>
    <xdr:to>
      <xdr:col>5</xdr:col>
      <xdr:colOff>600075</xdr:colOff>
      <xdr:row>75</xdr:row>
      <xdr:rowOff>19050</xdr:rowOff>
    </xdr:to>
    <xdr:sp macro="" textlink="">
      <xdr:nvSpPr>
        <xdr:cNvPr id="376" name="円/楕円 375"/>
        <xdr:cNvSpPr/>
      </xdr:nvSpPr>
      <xdr:spPr>
        <a:xfrm>
          <a:off x="3937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29227</xdr:rowOff>
    </xdr:from>
    <xdr:ext cx="736600" cy="259045"/>
    <xdr:sp macro="" textlink="">
      <xdr:nvSpPr>
        <xdr:cNvPr id="377" name="テキスト ボックス 376"/>
        <xdr:cNvSpPr txBox="1"/>
      </xdr:nvSpPr>
      <xdr:spPr>
        <a:xfrm>
          <a:off x="3606800" y="1254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69850</xdr:rowOff>
    </xdr:from>
    <xdr:to>
      <xdr:col>4</xdr:col>
      <xdr:colOff>396875</xdr:colOff>
      <xdr:row>76</xdr:row>
      <xdr:rowOff>0</xdr:rowOff>
    </xdr:to>
    <xdr:sp macro="" textlink="">
      <xdr:nvSpPr>
        <xdr:cNvPr id="378" name="円/楕円 377"/>
        <xdr:cNvSpPr/>
      </xdr:nvSpPr>
      <xdr:spPr>
        <a:xfrm>
          <a:off x="3048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10177</xdr:rowOff>
    </xdr:from>
    <xdr:ext cx="762000" cy="259045"/>
    <xdr:sp macro="" textlink="">
      <xdr:nvSpPr>
        <xdr:cNvPr id="379" name="テキスト ボックス 378"/>
        <xdr:cNvSpPr txBox="1"/>
      </xdr:nvSpPr>
      <xdr:spPr>
        <a:xfrm>
          <a:off x="2717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0" name="円/楕円 37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1" name="テキスト ボックス 38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6350</xdr:rowOff>
    </xdr:from>
    <xdr:to>
      <xdr:col>1</xdr:col>
      <xdr:colOff>676275</xdr:colOff>
      <xdr:row>73</xdr:row>
      <xdr:rowOff>107950</xdr:rowOff>
    </xdr:to>
    <xdr:sp macro="" textlink="">
      <xdr:nvSpPr>
        <xdr:cNvPr id="382" name="円/楕円 381"/>
        <xdr:cNvSpPr/>
      </xdr:nvSpPr>
      <xdr:spPr>
        <a:xfrm>
          <a:off x="1270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118127</xdr:rowOff>
    </xdr:from>
    <xdr:ext cx="762000" cy="259045"/>
    <xdr:sp macro="" textlink="">
      <xdr:nvSpPr>
        <xdr:cNvPr id="383" name="テキスト ボックス 382"/>
        <xdr:cNvSpPr txBox="1"/>
      </xdr:nvSpPr>
      <xdr:spPr>
        <a:xfrm>
          <a:off x="939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公債費以外に係る経常収支比率は、人件費等の縮減により平成</a:t>
          </a:r>
          <a:r>
            <a:rPr kumimoji="1" lang="en-US" altLang="ja-JP" sz="1100">
              <a:latin typeface="ＭＳ Ｐゴシック"/>
            </a:rPr>
            <a:t>25</a:t>
          </a:r>
          <a:r>
            <a:rPr kumimoji="1" lang="ja-JP" altLang="en-US" sz="1100">
              <a:latin typeface="ＭＳ Ｐゴシック"/>
            </a:rPr>
            <a:t>年度に改善したが、給与カットの終了など人件費の増や補助費等の増などにより、平成</a:t>
          </a:r>
          <a:r>
            <a:rPr kumimoji="1" lang="en-US" altLang="ja-JP" sz="1100">
              <a:latin typeface="ＭＳ Ｐゴシック"/>
            </a:rPr>
            <a:t>26</a:t>
          </a:r>
          <a:r>
            <a:rPr kumimoji="1" lang="ja-JP" altLang="en-US" sz="1100">
              <a:latin typeface="ＭＳ Ｐゴシック"/>
            </a:rPr>
            <a:t>年度以降は悪化している。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年度については、補助費等の増などにより、前年度（</a:t>
          </a:r>
          <a:r>
            <a:rPr kumimoji="1" lang="en-US" altLang="ja-JP" sz="1100">
              <a:latin typeface="ＭＳ Ｐゴシック"/>
            </a:rPr>
            <a:t>79.3</a:t>
          </a:r>
          <a:r>
            <a:rPr kumimoji="1" lang="ja-JP" altLang="en-US" sz="1100">
              <a:latin typeface="ＭＳ Ｐゴシック"/>
            </a:rPr>
            <a:t>％）に比べ</a:t>
          </a:r>
          <a:r>
            <a:rPr kumimoji="1" lang="en-US" altLang="ja-JP" sz="1100">
              <a:latin typeface="ＭＳ Ｐゴシック"/>
            </a:rPr>
            <a:t>1.4</a:t>
          </a:r>
          <a:r>
            <a:rPr kumimoji="1" lang="ja-JP" altLang="en-US" sz="1100">
              <a:latin typeface="ＭＳ Ｐゴシック"/>
            </a:rPr>
            <a:t>ポイント悪化し、</a:t>
          </a:r>
          <a:r>
            <a:rPr kumimoji="1" lang="en-US" altLang="ja-JP" sz="1100">
              <a:latin typeface="ＭＳ Ｐゴシック"/>
            </a:rPr>
            <a:t>80.7</a:t>
          </a:r>
          <a:r>
            <a:rPr kumimoji="1" lang="ja-JP" altLang="en-US" sz="1100">
              <a:latin typeface="ＭＳ Ｐゴシック"/>
            </a:rPr>
            <a:t>％となった。</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80</xdr:row>
      <xdr:rowOff>101600</xdr:rowOff>
    </xdr:from>
    <xdr:to>
      <xdr:col>24</xdr:col>
      <xdr:colOff>22225</xdr:colOff>
      <xdr:row>81</xdr:row>
      <xdr:rowOff>107950</xdr:rowOff>
    </xdr:to>
    <xdr:cxnSp macro="">
      <xdr:nvCxnSpPr>
        <xdr:cNvPr id="414" name="直線コネクタ 413"/>
        <xdr:cNvCxnSpPr/>
      </xdr:nvCxnSpPr>
      <xdr:spPr>
        <a:xfrm>
          <a:off x="15671800" y="13817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5"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133350</xdr:rowOff>
    </xdr:from>
    <xdr:to>
      <xdr:col>22</xdr:col>
      <xdr:colOff>555625</xdr:colOff>
      <xdr:row>80</xdr:row>
      <xdr:rowOff>101600</xdr:rowOff>
    </xdr:to>
    <xdr:cxnSp macro="">
      <xdr:nvCxnSpPr>
        <xdr:cNvPr id="417" name="直線コネクタ 416"/>
        <xdr:cNvCxnSpPr/>
      </xdr:nvCxnSpPr>
      <xdr:spPr>
        <a:xfrm>
          <a:off x="14782800" y="1367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19" name="テキスト ボックス 418"/>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31750</xdr:rowOff>
    </xdr:from>
    <xdr:to>
      <xdr:col>21</xdr:col>
      <xdr:colOff>352425</xdr:colOff>
      <xdr:row>79</xdr:row>
      <xdr:rowOff>133350</xdr:rowOff>
    </xdr:to>
    <xdr:cxnSp macro="">
      <xdr:nvCxnSpPr>
        <xdr:cNvPr id="420" name="直線コネクタ 419"/>
        <xdr:cNvCxnSpPr/>
      </xdr:nvCxnSpPr>
      <xdr:spPr>
        <a:xfrm>
          <a:off x="13893800" y="132334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2" name="テキスト ボックス 421"/>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31750</xdr:rowOff>
    </xdr:from>
    <xdr:to>
      <xdr:col>20</xdr:col>
      <xdr:colOff>149225</xdr:colOff>
      <xdr:row>80</xdr:row>
      <xdr:rowOff>25400</xdr:rowOff>
    </xdr:to>
    <xdr:cxnSp macro="">
      <xdr:nvCxnSpPr>
        <xdr:cNvPr id="423" name="直線コネクタ 422"/>
        <xdr:cNvCxnSpPr/>
      </xdr:nvCxnSpPr>
      <xdr:spPr>
        <a:xfrm flipV="1">
          <a:off x="13004800" y="132334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5" name="テキスト ボックス 42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7" name="テキスト ボックス 42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81</xdr:row>
      <xdr:rowOff>57150</xdr:rowOff>
    </xdr:from>
    <xdr:to>
      <xdr:col>24</xdr:col>
      <xdr:colOff>73025</xdr:colOff>
      <xdr:row>81</xdr:row>
      <xdr:rowOff>158750</xdr:rowOff>
    </xdr:to>
    <xdr:sp macro="" textlink="">
      <xdr:nvSpPr>
        <xdr:cNvPr id="433" name="円/楕円 432"/>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137177</xdr:rowOff>
    </xdr:from>
    <xdr:ext cx="762000" cy="259045"/>
    <xdr:sp macro="" textlink="">
      <xdr:nvSpPr>
        <xdr:cNvPr id="434" name="公債費以外該当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50800</xdr:rowOff>
    </xdr:from>
    <xdr:to>
      <xdr:col>22</xdr:col>
      <xdr:colOff>606425</xdr:colOff>
      <xdr:row>80</xdr:row>
      <xdr:rowOff>152400</xdr:rowOff>
    </xdr:to>
    <xdr:sp macro="" textlink="">
      <xdr:nvSpPr>
        <xdr:cNvPr id="435" name="円/楕円 434"/>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137177</xdr:rowOff>
    </xdr:from>
    <xdr:ext cx="736600" cy="259045"/>
    <xdr:sp macro="" textlink="">
      <xdr:nvSpPr>
        <xdr:cNvPr id="436" name="テキスト ボックス 435"/>
        <xdr:cNvSpPr txBox="1"/>
      </xdr:nvSpPr>
      <xdr:spPr>
        <a:xfrm>
          <a:off x="15290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82550</xdr:rowOff>
    </xdr:from>
    <xdr:to>
      <xdr:col>21</xdr:col>
      <xdr:colOff>403225</xdr:colOff>
      <xdr:row>80</xdr:row>
      <xdr:rowOff>12700</xdr:rowOff>
    </xdr:to>
    <xdr:sp macro="" textlink="">
      <xdr:nvSpPr>
        <xdr:cNvPr id="437" name="円/楕円 436"/>
        <xdr:cNvSpPr/>
      </xdr:nvSpPr>
      <xdr:spPr>
        <a:xfrm>
          <a:off x="14732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168927</xdr:rowOff>
    </xdr:from>
    <xdr:ext cx="762000" cy="259045"/>
    <xdr:sp macro="" textlink="">
      <xdr:nvSpPr>
        <xdr:cNvPr id="438" name="テキスト ボックス 437"/>
        <xdr:cNvSpPr txBox="1"/>
      </xdr:nvSpPr>
      <xdr:spPr>
        <a:xfrm>
          <a:off x="14401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152400</xdr:rowOff>
    </xdr:from>
    <xdr:to>
      <xdr:col>20</xdr:col>
      <xdr:colOff>200025</xdr:colOff>
      <xdr:row>77</xdr:row>
      <xdr:rowOff>82550</xdr:rowOff>
    </xdr:to>
    <xdr:sp macro="" textlink="">
      <xdr:nvSpPr>
        <xdr:cNvPr id="439" name="円/楕円 438"/>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67327</xdr:rowOff>
    </xdr:from>
    <xdr:ext cx="762000" cy="259045"/>
    <xdr:sp macro="" textlink="">
      <xdr:nvSpPr>
        <xdr:cNvPr id="440" name="テキスト ボックス 439"/>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146050</xdr:rowOff>
    </xdr:from>
    <xdr:to>
      <xdr:col>18</xdr:col>
      <xdr:colOff>682625</xdr:colOff>
      <xdr:row>80</xdr:row>
      <xdr:rowOff>76200</xdr:rowOff>
    </xdr:to>
    <xdr:sp macro="" textlink="">
      <xdr:nvSpPr>
        <xdr:cNvPr id="441" name="円/楕円 440"/>
        <xdr:cNvSpPr/>
      </xdr:nvSpPr>
      <xdr:spPr>
        <a:xfrm>
          <a:off x="12954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60977</xdr:rowOff>
    </xdr:from>
    <xdr:ext cx="762000" cy="259045"/>
    <xdr:sp macro="" textlink="">
      <xdr:nvSpPr>
        <xdr:cNvPr id="442" name="テキスト ボックス 441"/>
        <xdr:cNvSpPr txBox="1"/>
      </xdr:nvSpPr>
      <xdr:spPr>
        <a:xfrm>
          <a:off x="12623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102593</xdr:rowOff>
    </xdr:from>
    <xdr:to>
      <xdr:col>4</xdr:col>
      <xdr:colOff>1117600</xdr:colOff>
      <xdr:row>16</xdr:row>
      <xdr:rowOff>110891</xdr:rowOff>
    </xdr:to>
    <xdr:cxnSp macro="">
      <xdr:nvCxnSpPr>
        <xdr:cNvPr id="48" name="直線コネクタ 47"/>
        <xdr:cNvCxnSpPr/>
      </xdr:nvCxnSpPr>
      <xdr:spPr bwMode="auto">
        <a:xfrm flipV="1">
          <a:off x="5003800" y="2893418"/>
          <a:ext cx="6477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102936</xdr:rowOff>
    </xdr:from>
    <xdr:to>
      <xdr:col>4</xdr:col>
      <xdr:colOff>469900</xdr:colOff>
      <xdr:row>16</xdr:row>
      <xdr:rowOff>110891</xdr:rowOff>
    </xdr:to>
    <xdr:cxnSp macro="">
      <xdr:nvCxnSpPr>
        <xdr:cNvPr id="51" name="直線コネクタ 50"/>
        <xdr:cNvCxnSpPr/>
      </xdr:nvCxnSpPr>
      <xdr:spPr bwMode="auto">
        <a:xfrm>
          <a:off x="4305300" y="2893761"/>
          <a:ext cx="6985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102936</xdr:rowOff>
    </xdr:from>
    <xdr:to>
      <xdr:col>3</xdr:col>
      <xdr:colOff>904875</xdr:colOff>
      <xdr:row>17</xdr:row>
      <xdr:rowOff>55410</xdr:rowOff>
    </xdr:to>
    <xdr:cxnSp macro="">
      <xdr:nvCxnSpPr>
        <xdr:cNvPr id="54" name="直線コネクタ 53"/>
        <xdr:cNvCxnSpPr/>
      </xdr:nvCxnSpPr>
      <xdr:spPr bwMode="auto">
        <a:xfrm flipV="1">
          <a:off x="3606800" y="2893761"/>
          <a:ext cx="698500" cy="12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121599</xdr:rowOff>
    </xdr:from>
    <xdr:ext cx="762000" cy="259045"/>
    <xdr:sp macro="" textlink="">
      <xdr:nvSpPr>
        <xdr:cNvPr id="56" name="テキスト ボックス 55"/>
        <xdr:cNvSpPr txBox="1"/>
      </xdr:nvSpPr>
      <xdr:spPr>
        <a:xfrm>
          <a:off x="3924300" y="25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30950</xdr:rowOff>
    </xdr:from>
    <xdr:to>
      <xdr:col>3</xdr:col>
      <xdr:colOff>206375</xdr:colOff>
      <xdr:row>17</xdr:row>
      <xdr:rowOff>55410</xdr:rowOff>
    </xdr:to>
    <xdr:cxnSp macro="">
      <xdr:nvCxnSpPr>
        <xdr:cNvPr id="57" name="直線コネクタ 56"/>
        <xdr:cNvCxnSpPr/>
      </xdr:nvCxnSpPr>
      <xdr:spPr bwMode="auto">
        <a:xfrm>
          <a:off x="2908300" y="2993225"/>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28970</xdr:rowOff>
    </xdr:from>
    <xdr:ext cx="762000" cy="259045"/>
    <xdr:sp macro="" textlink="">
      <xdr:nvSpPr>
        <xdr:cNvPr id="59" name="テキスト ボックス 58"/>
        <xdr:cNvSpPr txBox="1"/>
      </xdr:nvSpPr>
      <xdr:spPr>
        <a:xfrm>
          <a:off x="32258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124594</xdr:rowOff>
    </xdr:from>
    <xdr:ext cx="762000" cy="259045"/>
    <xdr:sp macro="" textlink="">
      <xdr:nvSpPr>
        <xdr:cNvPr id="61" name="テキスト ボックス 60"/>
        <xdr:cNvSpPr txBox="1"/>
      </xdr:nvSpPr>
      <xdr:spPr>
        <a:xfrm>
          <a:off x="25273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51793</xdr:rowOff>
    </xdr:from>
    <xdr:to>
      <xdr:col>5</xdr:col>
      <xdr:colOff>34925</xdr:colOff>
      <xdr:row>16</xdr:row>
      <xdr:rowOff>153393</xdr:rowOff>
    </xdr:to>
    <xdr:sp macro="" textlink="">
      <xdr:nvSpPr>
        <xdr:cNvPr id="67" name="円/楕円 66"/>
        <xdr:cNvSpPr/>
      </xdr:nvSpPr>
      <xdr:spPr bwMode="auto">
        <a:xfrm>
          <a:off x="5600700" y="284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23870</xdr:rowOff>
    </xdr:from>
    <xdr:ext cx="762000" cy="259045"/>
    <xdr:sp macro="" textlink="">
      <xdr:nvSpPr>
        <xdr:cNvPr id="68" name="人口1人当たり決算額の推移該当値テキスト130"/>
        <xdr:cNvSpPr txBox="1"/>
      </xdr:nvSpPr>
      <xdr:spPr>
        <a:xfrm>
          <a:off x="5740400" y="28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60091</xdr:rowOff>
    </xdr:from>
    <xdr:to>
      <xdr:col>4</xdr:col>
      <xdr:colOff>520700</xdr:colOff>
      <xdr:row>16</xdr:row>
      <xdr:rowOff>161691</xdr:rowOff>
    </xdr:to>
    <xdr:sp macro="" textlink="">
      <xdr:nvSpPr>
        <xdr:cNvPr id="69" name="円/楕円 68"/>
        <xdr:cNvSpPr/>
      </xdr:nvSpPr>
      <xdr:spPr bwMode="auto">
        <a:xfrm>
          <a:off x="4953000" y="285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146468</xdr:rowOff>
    </xdr:from>
    <xdr:ext cx="736600" cy="259045"/>
    <xdr:sp macro="" textlink="">
      <xdr:nvSpPr>
        <xdr:cNvPr id="70" name="テキスト ボックス 69"/>
        <xdr:cNvSpPr txBox="1"/>
      </xdr:nvSpPr>
      <xdr:spPr>
        <a:xfrm>
          <a:off x="4622800" y="293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52136</xdr:rowOff>
    </xdr:from>
    <xdr:to>
      <xdr:col>3</xdr:col>
      <xdr:colOff>955675</xdr:colOff>
      <xdr:row>16</xdr:row>
      <xdr:rowOff>153736</xdr:rowOff>
    </xdr:to>
    <xdr:sp macro="" textlink="">
      <xdr:nvSpPr>
        <xdr:cNvPr id="71" name="円/楕円 70"/>
        <xdr:cNvSpPr/>
      </xdr:nvSpPr>
      <xdr:spPr bwMode="auto">
        <a:xfrm>
          <a:off x="4254500" y="284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138513</xdr:rowOff>
    </xdr:from>
    <xdr:ext cx="762000" cy="259045"/>
    <xdr:sp macro="" textlink="">
      <xdr:nvSpPr>
        <xdr:cNvPr id="72" name="テキスト ボックス 71"/>
        <xdr:cNvSpPr txBox="1"/>
      </xdr:nvSpPr>
      <xdr:spPr>
        <a:xfrm>
          <a:off x="3924300" y="29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4610</xdr:rowOff>
    </xdr:from>
    <xdr:to>
      <xdr:col>3</xdr:col>
      <xdr:colOff>257175</xdr:colOff>
      <xdr:row>17</xdr:row>
      <xdr:rowOff>106210</xdr:rowOff>
    </xdr:to>
    <xdr:sp macro="" textlink="">
      <xdr:nvSpPr>
        <xdr:cNvPr id="73" name="円/楕円 72"/>
        <xdr:cNvSpPr/>
      </xdr:nvSpPr>
      <xdr:spPr bwMode="auto">
        <a:xfrm>
          <a:off x="3556000" y="296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90987</xdr:rowOff>
    </xdr:from>
    <xdr:ext cx="762000" cy="259045"/>
    <xdr:sp macro="" textlink="">
      <xdr:nvSpPr>
        <xdr:cNvPr id="74" name="テキスト ボックス 73"/>
        <xdr:cNvSpPr txBox="1"/>
      </xdr:nvSpPr>
      <xdr:spPr>
        <a:xfrm>
          <a:off x="3225800" y="30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151600</xdr:rowOff>
    </xdr:from>
    <xdr:to>
      <xdr:col>2</xdr:col>
      <xdr:colOff>692150</xdr:colOff>
      <xdr:row>17</xdr:row>
      <xdr:rowOff>81750</xdr:rowOff>
    </xdr:to>
    <xdr:sp macro="" textlink="">
      <xdr:nvSpPr>
        <xdr:cNvPr id="75" name="円/楕円 74"/>
        <xdr:cNvSpPr/>
      </xdr:nvSpPr>
      <xdr:spPr bwMode="auto">
        <a:xfrm>
          <a:off x="2857500" y="29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66527</xdr:rowOff>
    </xdr:from>
    <xdr:ext cx="762000" cy="259045"/>
    <xdr:sp macro="" textlink="">
      <xdr:nvSpPr>
        <xdr:cNvPr id="76" name="テキスト ボックス 75"/>
        <xdr:cNvSpPr txBox="1"/>
      </xdr:nvSpPr>
      <xdr:spPr>
        <a:xfrm>
          <a:off x="2527300" y="302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207315</xdr:rowOff>
    </xdr:from>
    <xdr:to>
      <xdr:col>4</xdr:col>
      <xdr:colOff>1117600</xdr:colOff>
      <xdr:row>38</xdr:row>
      <xdr:rowOff>156184</xdr:rowOff>
    </xdr:to>
    <xdr:cxnSp macro="">
      <xdr:nvCxnSpPr>
        <xdr:cNvPr id="106" name="直線コネクタ 105"/>
        <xdr:cNvCxnSpPr/>
      </xdr:nvCxnSpPr>
      <xdr:spPr bwMode="auto">
        <a:xfrm flipV="1">
          <a:off x="5651500" y="6474765"/>
          <a:ext cx="0" cy="11490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128261</xdr:rowOff>
    </xdr:from>
    <xdr:ext cx="762000" cy="259045"/>
    <xdr:sp macro="" textlink="">
      <xdr:nvSpPr>
        <xdr:cNvPr id="107" name="人口1人当たり決算額の推移最小値テキスト445"/>
        <xdr:cNvSpPr txBox="1"/>
      </xdr:nvSpPr>
      <xdr:spPr>
        <a:xfrm>
          <a:off x="5740400" y="75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156184</xdr:rowOff>
    </xdr:from>
    <xdr:to>
      <xdr:col>5</xdr:col>
      <xdr:colOff>73025</xdr:colOff>
      <xdr:row>38</xdr:row>
      <xdr:rowOff>156184</xdr:rowOff>
    </xdr:to>
    <xdr:cxnSp macro="">
      <xdr:nvCxnSpPr>
        <xdr:cNvPr id="108" name="直線コネクタ 107"/>
        <xdr:cNvCxnSpPr/>
      </xdr:nvCxnSpPr>
      <xdr:spPr bwMode="auto">
        <a:xfrm>
          <a:off x="5562600" y="76237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293692</xdr:rowOff>
    </xdr:from>
    <xdr:ext cx="762000" cy="259045"/>
    <xdr:sp macro="" textlink="">
      <xdr:nvSpPr>
        <xdr:cNvPr id="109" name="人口1人当たり決算額の推移最大値テキスト445"/>
        <xdr:cNvSpPr txBox="1"/>
      </xdr:nvSpPr>
      <xdr:spPr>
        <a:xfrm>
          <a:off x="5740400" y="62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34</xdr:row>
      <xdr:rowOff>207315</xdr:rowOff>
    </xdr:from>
    <xdr:to>
      <xdr:col>5</xdr:col>
      <xdr:colOff>73025</xdr:colOff>
      <xdr:row>34</xdr:row>
      <xdr:rowOff>207315</xdr:rowOff>
    </xdr:to>
    <xdr:cxnSp macro="">
      <xdr:nvCxnSpPr>
        <xdr:cNvPr id="110" name="直線コネクタ 109"/>
        <xdr:cNvCxnSpPr/>
      </xdr:nvCxnSpPr>
      <xdr:spPr bwMode="auto">
        <a:xfrm>
          <a:off x="5562600" y="6474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207315</xdr:rowOff>
    </xdr:from>
    <xdr:to>
      <xdr:col>4</xdr:col>
      <xdr:colOff>1117600</xdr:colOff>
      <xdr:row>34</xdr:row>
      <xdr:rowOff>212725</xdr:rowOff>
    </xdr:to>
    <xdr:cxnSp macro="">
      <xdr:nvCxnSpPr>
        <xdr:cNvPr id="111" name="直線コネクタ 110"/>
        <xdr:cNvCxnSpPr/>
      </xdr:nvCxnSpPr>
      <xdr:spPr bwMode="auto">
        <a:xfrm flipV="1">
          <a:off x="5003800" y="6474765"/>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76319</xdr:rowOff>
    </xdr:from>
    <xdr:ext cx="762000" cy="259045"/>
    <xdr:sp macro="" textlink="">
      <xdr:nvSpPr>
        <xdr:cNvPr id="112" name="人口1人当たり決算額の推移平均値テキスト445"/>
        <xdr:cNvSpPr txBox="1"/>
      </xdr:nvSpPr>
      <xdr:spPr>
        <a:xfrm>
          <a:off x="5740400" y="7029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104242</xdr:rowOff>
    </xdr:from>
    <xdr:to>
      <xdr:col>5</xdr:col>
      <xdr:colOff>34925</xdr:colOff>
      <xdr:row>37</xdr:row>
      <xdr:rowOff>34392</xdr:rowOff>
    </xdr:to>
    <xdr:sp macro="" textlink="">
      <xdr:nvSpPr>
        <xdr:cNvPr id="113" name="フローチャート : 判断 112"/>
        <xdr:cNvSpPr/>
      </xdr:nvSpPr>
      <xdr:spPr bwMode="auto">
        <a:xfrm>
          <a:off x="5600700" y="7057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151156</xdr:rowOff>
    </xdr:from>
    <xdr:to>
      <xdr:col>4</xdr:col>
      <xdr:colOff>469900</xdr:colOff>
      <xdr:row>34</xdr:row>
      <xdr:rowOff>212725</xdr:rowOff>
    </xdr:to>
    <xdr:cxnSp macro="">
      <xdr:nvCxnSpPr>
        <xdr:cNvPr id="114" name="直線コネクタ 113"/>
        <xdr:cNvCxnSpPr/>
      </xdr:nvCxnSpPr>
      <xdr:spPr bwMode="auto">
        <a:xfrm>
          <a:off x="4305300" y="6418606"/>
          <a:ext cx="698500" cy="6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12421</xdr:rowOff>
    </xdr:from>
    <xdr:to>
      <xdr:col>4</xdr:col>
      <xdr:colOff>520700</xdr:colOff>
      <xdr:row>36</xdr:row>
      <xdr:rowOff>114021</xdr:rowOff>
    </xdr:to>
    <xdr:sp macro="" textlink="">
      <xdr:nvSpPr>
        <xdr:cNvPr id="115" name="フローチャート : 判断 114"/>
        <xdr:cNvSpPr/>
      </xdr:nvSpPr>
      <xdr:spPr bwMode="auto">
        <a:xfrm>
          <a:off x="4953000" y="696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98798</xdr:rowOff>
    </xdr:from>
    <xdr:ext cx="736600" cy="259045"/>
    <xdr:sp macro="" textlink="">
      <xdr:nvSpPr>
        <xdr:cNvPr id="116" name="テキスト ボックス 115"/>
        <xdr:cNvSpPr txBox="1"/>
      </xdr:nvSpPr>
      <xdr:spPr>
        <a:xfrm>
          <a:off x="4622800" y="705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328930</xdr:rowOff>
    </xdr:from>
    <xdr:to>
      <xdr:col>3</xdr:col>
      <xdr:colOff>904875</xdr:colOff>
      <xdr:row>34</xdr:row>
      <xdr:rowOff>151156</xdr:rowOff>
    </xdr:to>
    <xdr:cxnSp macro="">
      <xdr:nvCxnSpPr>
        <xdr:cNvPr id="117" name="直線コネクタ 116"/>
        <xdr:cNvCxnSpPr/>
      </xdr:nvCxnSpPr>
      <xdr:spPr bwMode="auto">
        <a:xfrm>
          <a:off x="3606800" y="6253480"/>
          <a:ext cx="698500" cy="16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322173</xdr:rowOff>
    </xdr:from>
    <xdr:to>
      <xdr:col>3</xdr:col>
      <xdr:colOff>955675</xdr:colOff>
      <xdr:row>36</xdr:row>
      <xdr:rowOff>80873</xdr:rowOff>
    </xdr:to>
    <xdr:sp macro="" textlink="">
      <xdr:nvSpPr>
        <xdr:cNvPr id="118" name="フローチャート : 判断 117"/>
        <xdr:cNvSpPr/>
      </xdr:nvSpPr>
      <xdr:spPr bwMode="auto">
        <a:xfrm>
          <a:off x="42545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65650</xdr:rowOff>
    </xdr:from>
    <xdr:ext cx="762000" cy="259045"/>
    <xdr:sp macro="" textlink="">
      <xdr:nvSpPr>
        <xdr:cNvPr id="119" name="テキスト ボックス 118"/>
        <xdr:cNvSpPr txBox="1"/>
      </xdr:nvSpPr>
      <xdr:spPr>
        <a:xfrm>
          <a:off x="39243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328930</xdr:rowOff>
    </xdr:from>
    <xdr:to>
      <xdr:col>3</xdr:col>
      <xdr:colOff>206375</xdr:colOff>
      <xdr:row>35</xdr:row>
      <xdr:rowOff>118237</xdr:rowOff>
    </xdr:to>
    <xdr:cxnSp macro="">
      <xdr:nvCxnSpPr>
        <xdr:cNvPr id="120" name="直線コネクタ 119"/>
        <xdr:cNvCxnSpPr/>
      </xdr:nvCxnSpPr>
      <xdr:spPr bwMode="auto">
        <a:xfrm flipV="1">
          <a:off x="2908300" y="6253480"/>
          <a:ext cx="698500" cy="47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305029</xdr:rowOff>
    </xdr:from>
    <xdr:to>
      <xdr:col>3</xdr:col>
      <xdr:colOff>257175</xdr:colOff>
      <xdr:row>36</xdr:row>
      <xdr:rowOff>63729</xdr:rowOff>
    </xdr:to>
    <xdr:sp macro="" textlink="">
      <xdr:nvSpPr>
        <xdr:cNvPr id="121" name="フローチャート : 判断 120"/>
        <xdr:cNvSpPr/>
      </xdr:nvSpPr>
      <xdr:spPr bwMode="auto">
        <a:xfrm>
          <a:off x="35560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48506</xdr:rowOff>
    </xdr:from>
    <xdr:ext cx="762000" cy="259045"/>
    <xdr:sp macro="" textlink="">
      <xdr:nvSpPr>
        <xdr:cNvPr id="122" name="テキスト ボックス 121"/>
        <xdr:cNvSpPr txBox="1"/>
      </xdr:nvSpPr>
      <xdr:spPr>
        <a:xfrm>
          <a:off x="3225800" y="700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41301</xdr:rowOff>
    </xdr:from>
    <xdr:to>
      <xdr:col>2</xdr:col>
      <xdr:colOff>692150</xdr:colOff>
      <xdr:row>36</xdr:row>
      <xdr:rowOff>142901</xdr:rowOff>
    </xdr:to>
    <xdr:sp macro="" textlink="">
      <xdr:nvSpPr>
        <xdr:cNvPr id="123" name="フローチャート : 判断 122"/>
        <xdr:cNvSpPr/>
      </xdr:nvSpPr>
      <xdr:spPr bwMode="auto">
        <a:xfrm>
          <a:off x="28575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127678</xdr:rowOff>
    </xdr:from>
    <xdr:ext cx="762000" cy="259045"/>
    <xdr:sp macro="" textlink="">
      <xdr:nvSpPr>
        <xdr:cNvPr id="124" name="テキスト ボックス 123"/>
        <xdr:cNvSpPr txBox="1"/>
      </xdr:nvSpPr>
      <xdr:spPr>
        <a:xfrm>
          <a:off x="2527300" y="708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156515</xdr:rowOff>
    </xdr:from>
    <xdr:to>
      <xdr:col>5</xdr:col>
      <xdr:colOff>34925</xdr:colOff>
      <xdr:row>34</xdr:row>
      <xdr:rowOff>258114</xdr:rowOff>
    </xdr:to>
    <xdr:sp macro="" textlink="">
      <xdr:nvSpPr>
        <xdr:cNvPr id="130" name="円/楕円 129"/>
        <xdr:cNvSpPr/>
      </xdr:nvSpPr>
      <xdr:spPr bwMode="auto">
        <a:xfrm>
          <a:off x="5600700" y="642396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65092</xdr:rowOff>
    </xdr:from>
    <xdr:ext cx="762000" cy="259045"/>
    <xdr:sp macro="" textlink="">
      <xdr:nvSpPr>
        <xdr:cNvPr id="131" name="人口1人当たり決算額の推移該当値テキスト445"/>
        <xdr:cNvSpPr txBox="1"/>
      </xdr:nvSpPr>
      <xdr:spPr>
        <a:xfrm>
          <a:off x="5740400" y="63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161925</xdr:rowOff>
    </xdr:from>
    <xdr:to>
      <xdr:col>4</xdr:col>
      <xdr:colOff>520700</xdr:colOff>
      <xdr:row>34</xdr:row>
      <xdr:rowOff>263525</xdr:rowOff>
    </xdr:to>
    <xdr:sp macro="" textlink="">
      <xdr:nvSpPr>
        <xdr:cNvPr id="132" name="円/楕円 131"/>
        <xdr:cNvSpPr/>
      </xdr:nvSpPr>
      <xdr:spPr bwMode="auto">
        <a:xfrm>
          <a:off x="4953000" y="642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273702</xdr:rowOff>
    </xdr:from>
    <xdr:ext cx="736600" cy="259045"/>
    <xdr:sp macro="" textlink="">
      <xdr:nvSpPr>
        <xdr:cNvPr id="133" name="テキスト ボックス 132"/>
        <xdr:cNvSpPr txBox="1"/>
      </xdr:nvSpPr>
      <xdr:spPr>
        <a:xfrm>
          <a:off x="4622800" y="619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100356</xdr:rowOff>
    </xdr:from>
    <xdr:to>
      <xdr:col>3</xdr:col>
      <xdr:colOff>955675</xdr:colOff>
      <xdr:row>34</xdr:row>
      <xdr:rowOff>201956</xdr:rowOff>
    </xdr:to>
    <xdr:sp macro="" textlink="">
      <xdr:nvSpPr>
        <xdr:cNvPr id="134" name="円/楕円 133"/>
        <xdr:cNvSpPr/>
      </xdr:nvSpPr>
      <xdr:spPr bwMode="auto">
        <a:xfrm>
          <a:off x="4254500" y="636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212133</xdr:rowOff>
    </xdr:from>
    <xdr:ext cx="762000" cy="259045"/>
    <xdr:sp macro="" textlink="">
      <xdr:nvSpPr>
        <xdr:cNvPr id="135" name="テキスト ボックス 134"/>
        <xdr:cNvSpPr txBox="1"/>
      </xdr:nvSpPr>
      <xdr:spPr>
        <a:xfrm>
          <a:off x="3924300" y="613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278130</xdr:rowOff>
    </xdr:from>
    <xdr:to>
      <xdr:col>3</xdr:col>
      <xdr:colOff>257175</xdr:colOff>
      <xdr:row>34</xdr:row>
      <xdr:rowOff>36830</xdr:rowOff>
    </xdr:to>
    <xdr:sp macro="" textlink="">
      <xdr:nvSpPr>
        <xdr:cNvPr id="136" name="円/楕円 135"/>
        <xdr:cNvSpPr/>
      </xdr:nvSpPr>
      <xdr:spPr bwMode="auto">
        <a:xfrm>
          <a:off x="3556000" y="620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47007</xdr:rowOff>
    </xdr:from>
    <xdr:ext cx="762000" cy="259045"/>
    <xdr:sp macro="" textlink="">
      <xdr:nvSpPr>
        <xdr:cNvPr id="137" name="テキスト ボックス 136"/>
        <xdr:cNvSpPr txBox="1"/>
      </xdr:nvSpPr>
      <xdr:spPr>
        <a:xfrm>
          <a:off x="3225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67437</xdr:rowOff>
    </xdr:from>
    <xdr:to>
      <xdr:col>2</xdr:col>
      <xdr:colOff>692150</xdr:colOff>
      <xdr:row>35</xdr:row>
      <xdr:rowOff>169037</xdr:rowOff>
    </xdr:to>
    <xdr:sp macro="" textlink="">
      <xdr:nvSpPr>
        <xdr:cNvPr id="138" name="円/楕円 137"/>
        <xdr:cNvSpPr/>
      </xdr:nvSpPr>
      <xdr:spPr bwMode="auto">
        <a:xfrm>
          <a:off x="2857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179214</xdr:rowOff>
    </xdr:from>
    <xdr:ext cx="762000" cy="259045"/>
    <xdr:sp macro="" textlink="">
      <xdr:nvSpPr>
        <xdr:cNvPr id="139" name="テキスト ボックス 138"/>
        <xdr:cNvSpPr txBox="1"/>
      </xdr:nvSpPr>
      <xdr:spPr>
        <a:xfrm>
          <a:off x="2527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17125</xdr:rowOff>
    </xdr:from>
    <xdr:to>
      <xdr:col>6</xdr:col>
      <xdr:colOff>511175</xdr:colOff>
      <xdr:row>37</xdr:row>
      <xdr:rowOff>18199</xdr:rowOff>
    </xdr:to>
    <xdr:cxnSp macro="">
      <xdr:nvCxnSpPr>
        <xdr:cNvPr id="59" name="直線コネクタ 58"/>
        <xdr:cNvCxnSpPr/>
      </xdr:nvCxnSpPr>
      <xdr:spPr>
        <a:xfrm flipV="1">
          <a:off x="3797300" y="6360775"/>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168778</xdr:rowOff>
    </xdr:from>
    <xdr:to>
      <xdr:col>5</xdr:col>
      <xdr:colOff>358775</xdr:colOff>
      <xdr:row>37</xdr:row>
      <xdr:rowOff>18199</xdr:rowOff>
    </xdr:to>
    <xdr:cxnSp macro="">
      <xdr:nvCxnSpPr>
        <xdr:cNvPr id="62" name="直線コネクタ 61"/>
        <xdr:cNvCxnSpPr/>
      </xdr:nvCxnSpPr>
      <xdr:spPr>
        <a:xfrm>
          <a:off x="2908300" y="6340978"/>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168778</xdr:rowOff>
    </xdr:from>
    <xdr:to>
      <xdr:col>4</xdr:col>
      <xdr:colOff>155575</xdr:colOff>
      <xdr:row>37</xdr:row>
      <xdr:rowOff>123675</xdr:rowOff>
    </xdr:to>
    <xdr:cxnSp macro="">
      <xdr:nvCxnSpPr>
        <xdr:cNvPr id="65" name="直線コネクタ 64"/>
        <xdr:cNvCxnSpPr/>
      </xdr:nvCxnSpPr>
      <xdr:spPr>
        <a:xfrm flipV="1">
          <a:off x="2019300" y="6340978"/>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67" name="テキスト ボックス 66"/>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19114</xdr:rowOff>
    </xdr:from>
    <xdr:to>
      <xdr:col>2</xdr:col>
      <xdr:colOff>638175</xdr:colOff>
      <xdr:row>37</xdr:row>
      <xdr:rowOff>123675</xdr:rowOff>
    </xdr:to>
    <xdr:cxnSp macro="">
      <xdr:nvCxnSpPr>
        <xdr:cNvPr id="68" name="直線コネクタ 67"/>
        <xdr:cNvCxnSpPr/>
      </xdr:nvCxnSpPr>
      <xdr:spPr>
        <a:xfrm>
          <a:off x="1130300" y="6362764"/>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109941</xdr:rowOff>
    </xdr:from>
    <xdr:ext cx="534377" cy="259045"/>
    <xdr:sp macro="" textlink="">
      <xdr:nvSpPr>
        <xdr:cNvPr id="70" name="テキスト ボックス 69"/>
        <xdr:cNvSpPr txBox="1"/>
      </xdr:nvSpPr>
      <xdr:spPr>
        <a:xfrm>
          <a:off x="1752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8351</xdr:rowOff>
    </xdr:from>
    <xdr:ext cx="534377" cy="259045"/>
    <xdr:sp macro="" textlink="">
      <xdr:nvSpPr>
        <xdr:cNvPr id="72" name="テキスト ボックス 71"/>
        <xdr:cNvSpPr txBox="1"/>
      </xdr:nvSpPr>
      <xdr:spPr>
        <a:xfrm>
          <a:off x="863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137775</xdr:rowOff>
    </xdr:from>
    <xdr:to>
      <xdr:col>6</xdr:col>
      <xdr:colOff>561975</xdr:colOff>
      <xdr:row>37</xdr:row>
      <xdr:rowOff>67925</xdr:rowOff>
    </xdr:to>
    <xdr:sp macro="" textlink="">
      <xdr:nvSpPr>
        <xdr:cNvPr id="78" name="円/楕円 77"/>
        <xdr:cNvSpPr/>
      </xdr:nvSpPr>
      <xdr:spPr>
        <a:xfrm>
          <a:off x="4584700" y="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116202</xdr:rowOff>
    </xdr:from>
    <xdr:ext cx="534377" cy="259045"/>
    <xdr:sp macro="" textlink="">
      <xdr:nvSpPr>
        <xdr:cNvPr id="79" name="人件費該当値テキスト"/>
        <xdr:cNvSpPr txBox="1"/>
      </xdr:nvSpPr>
      <xdr:spPr>
        <a:xfrm>
          <a:off x="4686300" y="62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138849</xdr:rowOff>
    </xdr:from>
    <xdr:to>
      <xdr:col>5</xdr:col>
      <xdr:colOff>409575</xdr:colOff>
      <xdr:row>37</xdr:row>
      <xdr:rowOff>68999</xdr:rowOff>
    </xdr:to>
    <xdr:sp macro="" textlink="">
      <xdr:nvSpPr>
        <xdr:cNvPr id="80" name="円/楕円 79"/>
        <xdr:cNvSpPr/>
      </xdr:nvSpPr>
      <xdr:spPr>
        <a:xfrm>
          <a:off x="3746500" y="63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60126</xdr:rowOff>
    </xdr:from>
    <xdr:ext cx="534377" cy="259045"/>
    <xdr:sp macro="" textlink="">
      <xdr:nvSpPr>
        <xdr:cNvPr id="81" name="テキスト ボックス 80"/>
        <xdr:cNvSpPr txBox="1"/>
      </xdr:nvSpPr>
      <xdr:spPr>
        <a:xfrm>
          <a:off x="3517411" y="64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117978</xdr:rowOff>
    </xdr:from>
    <xdr:to>
      <xdr:col>4</xdr:col>
      <xdr:colOff>206375</xdr:colOff>
      <xdr:row>37</xdr:row>
      <xdr:rowOff>48128</xdr:rowOff>
    </xdr:to>
    <xdr:sp macro="" textlink="">
      <xdr:nvSpPr>
        <xdr:cNvPr id="82" name="円/楕円 81"/>
        <xdr:cNvSpPr/>
      </xdr:nvSpPr>
      <xdr:spPr>
        <a:xfrm>
          <a:off x="2857500" y="62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39255</xdr:rowOff>
    </xdr:from>
    <xdr:ext cx="534377" cy="259045"/>
    <xdr:sp macro="" textlink="">
      <xdr:nvSpPr>
        <xdr:cNvPr id="83" name="テキスト ボックス 82"/>
        <xdr:cNvSpPr txBox="1"/>
      </xdr:nvSpPr>
      <xdr:spPr>
        <a:xfrm>
          <a:off x="2641111" y="63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72875</xdr:rowOff>
    </xdr:from>
    <xdr:to>
      <xdr:col>3</xdr:col>
      <xdr:colOff>3175</xdr:colOff>
      <xdr:row>38</xdr:row>
      <xdr:rowOff>3025</xdr:rowOff>
    </xdr:to>
    <xdr:sp macro="" textlink="">
      <xdr:nvSpPr>
        <xdr:cNvPr id="84" name="円/楕円 83"/>
        <xdr:cNvSpPr/>
      </xdr:nvSpPr>
      <xdr:spPr>
        <a:xfrm>
          <a:off x="1968500" y="64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165602</xdr:rowOff>
    </xdr:from>
    <xdr:ext cx="534377" cy="259045"/>
    <xdr:sp macro="" textlink="">
      <xdr:nvSpPr>
        <xdr:cNvPr id="85" name="テキスト ボックス 84"/>
        <xdr:cNvSpPr txBox="1"/>
      </xdr:nvSpPr>
      <xdr:spPr>
        <a:xfrm>
          <a:off x="1752111" y="65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139764</xdr:rowOff>
    </xdr:from>
    <xdr:to>
      <xdr:col>1</xdr:col>
      <xdr:colOff>485775</xdr:colOff>
      <xdr:row>37</xdr:row>
      <xdr:rowOff>69914</xdr:rowOff>
    </xdr:to>
    <xdr:sp macro="" textlink="">
      <xdr:nvSpPr>
        <xdr:cNvPr id="86" name="円/楕円 85"/>
        <xdr:cNvSpPr/>
      </xdr:nvSpPr>
      <xdr:spPr>
        <a:xfrm>
          <a:off x="1079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61041</xdr:rowOff>
    </xdr:from>
    <xdr:ext cx="534377" cy="259045"/>
    <xdr:sp macro="" textlink="">
      <xdr:nvSpPr>
        <xdr:cNvPr id="87" name="テキスト ボックス 86"/>
        <xdr:cNvSpPr txBox="1"/>
      </xdr:nvSpPr>
      <xdr:spPr>
        <a:xfrm>
          <a:off x="863111"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128681</xdr:rowOff>
    </xdr:from>
    <xdr:to>
      <xdr:col>6</xdr:col>
      <xdr:colOff>511175</xdr:colOff>
      <xdr:row>56</xdr:row>
      <xdr:rowOff>135905</xdr:rowOff>
    </xdr:to>
    <xdr:cxnSp macro="">
      <xdr:nvCxnSpPr>
        <xdr:cNvPr id="112" name="直線コネクタ 111"/>
        <xdr:cNvCxnSpPr/>
      </xdr:nvCxnSpPr>
      <xdr:spPr>
        <a:xfrm>
          <a:off x="3797300" y="972988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128681</xdr:rowOff>
    </xdr:from>
    <xdr:to>
      <xdr:col>5</xdr:col>
      <xdr:colOff>358775</xdr:colOff>
      <xdr:row>56</xdr:row>
      <xdr:rowOff>141254</xdr:rowOff>
    </xdr:to>
    <xdr:cxnSp macro="">
      <xdr:nvCxnSpPr>
        <xdr:cNvPr id="115" name="直線コネクタ 114"/>
        <xdr:cNvCxnSpPr/>
      </xdr:nvCxnSpPr>
      <xdr:spPr>
        <a:xfrm flipV="1">
          <a:off x="2908300" y="972988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141254</xdr:rowOff>
    </xdr:from>
    <xdr:to>
      <xdr:col>4</xdr:col>
      <xdr:colOff>155575</xdr:colOff>
      <xdr:row>56</xdr:row>
      <xdr:rowOff>160091</xdr:rowOff>
    </xdr:to>
    <xdr:cxnSp macro="">
      <xdr:nvCxnSpPr>
        <xdr:cNvPr id="118" name="直線コネクタ 117"/>
        <xdr:cNvCxnSpPr/>
      </xdr:nvCxnSpPr>
      <xdr:spPr>
        <a:xfrm flipV="1">
          <a:off x="2019300" y="9742454"/>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141026</xdr:rowOff>
    </xdr:from>
    <xdr:to>
      <xdr:col>2</xdr:col>
      <xdr:colOff>638175</xdr:colOff>
      <xdr:row>56</xdr:row>
      <xdr:rowOff>160091</xdr:rowOff>
    </xdr:to>
    <xdr:cxnSp macro="">
      <xdr:nvCxnSpPr>
        <xdr:cNvPr id="121" name="直線コネクタ 120"/>
        <xdr:cNvCxnSpPr/>
      </xdr:nvCxnSpPr>
      <xdr:spPr>
        <a:xfrm>
          <a:off x="1130300" y="9742226"/>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85105</xdr:rowOff>
    </xdr:from>
    <xdr:to>
      <xdr:col>6</xdr:col>
      <xdr:colOff>561975</xdr:colOff>
      <xdr:row>57</xdr:row>
      <xdr:rowOff>15255</xdr:rowOff>
    </xdr:to>
    <xdr:sp macro="" textlink="">
      <xdr:nvSpPr>
        <xdr:cNvPr id="131" name="円/楕円 130"/>
        <xdr:cNvSpPr/>
      </xdr:nvSpPr>
      <xdr:spPr>
        <a:xfrm>
          <a:off x="4584700" y="9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xdr:rowOff>
    </xdr:from>
    <xdr:ext cx="469744" cy="259045"/>
    <xdr:sp macro="" textlink="">
      <xdr:nvSpPr>
        <xdr:cNvPr id="132" name="物件費該当値テキスト"/>
        <xdr:cNvSpPr txBox="1"/>
      </xdr:nvSpPr>
      <xdr:spPr>
        <a:xfrm>
          <a:off x="4686300" y="960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77881</xdr:rowOff>
    </xdr:from>
    <xdr:to>
      <xdr:col>5</xdr:col>
      <xdr:colOff>409575</xdr:colOff>
      <xdr:row>57</xdr:row>
      <xdr:rowOff>8031</xdr:rowOff>
    </xdr:to>
    <xdr:sp macro="" textlink="">
      <xdr:nvSpPr>
        <xdr:cNvPr id="133" name="円/楕円 132"/>
        <xdr:cNvSpPr/>
      </xdr:nvSpPr>
      <xdr:spPr>
        <a:xfrm>
          <a:off x="3746500" y="96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170608</xdr:rowOff>
    </xdr:from>
    <xdr:ext cx="469744" cy="259045"/>
    <xdr:sp macro="" textlink="">
      <xdr:nvSpPr>
        <xdr:cNvPr id="134" name="テキスト ボックス 133"/>
        <xdr:cNvSpPr txBox="1"/>
      </xdr:nvSpPr>
      <xdr:spPr>
        <a:xfrm>
          <a:off x="3549727" y="977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90454</xdr:rowOff>
    </xdr:from>
    <xdr:to>
      <xdr:col>4</xdr:col>
      <xdr:colOff>206375</xdr:colOff>
      <xdr:row>57</xdr:row>
      <xdr:rowOff>20604</xdr:rowOff>
    </xdr:to>
    <xdr:sp macro="" textlink="">
      <xdr:nvSpPr>
        <xdr:cNvPr id="135" name="円/楕円 134"/>
        <xdr:cNvSpPr/>
      </xdr:nvSpPr>
      <xdr:spPr>
        <a:xfrm>
          <a:off x="2857500" y="9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11731</xdr:rowOff>
    </xdr:from>
    <xdr:ext cx="469744" cy="259045"/>
    <xdr:sp macro="" textlink="">
      <xdr:nvSpPr>
        <xdr:cNvPr id="136" name="テキスト ボックス 135"/>
        <xdr:cNvSpPr txBox="1"/>
      </xdr:nvSpPr>
      <xdr:spPr>
        <a:xfrm>
          <a:off x="2673427" y="978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109291</xdr:rowOff>
    </xdr:from>
    <xdr:to>
      <xdr:col>3</xdr:col>
      <xdr:colOff>3175</xdr:colOff>
      <xdr:row>57</xdr:row>
      <xdr:rowOff>39441</xdr:rowOff>
    </xdr:to>
    <xdr:sp macro="" textlink="">
      <xdr:nvSpPr>
        <xdr:cNvPr id="137" name="円/楕円 136"/>
        <xdr:cNvSpPr/>
      </xdr:nvSpPr>
      <xdr:spPr>
        <a:xfrm>
          <a:off x="1968500" y="97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30568</xdr:rowOff>
    </xdr:from>
    <xdr:ext cx="469744" cy="259045"/>
    <xdr:sp macro="" textlink="">
      <xdr:nvSpPr>
        <xdr:cNvPr id="138" name="テキスト ボックス 137"/>
        <xdr:cNvSpPr txBox="1"/>
      </xdr:nvSpPr>
      <xdr:spPr>
        <a:xfrm>
          <a:off x="1784427" y="98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90226</xdr:rowOff>
    </xdr:from>
    <xdr:to>
      <xdr:col>1</xdr:col>
      <xdr:colOff>485775</xdr:colOff>
      <xdr:row>57</xdr:row>
      <xdr:rowOff>20376</xdr:rowOff>
    </xdr:to>
    <xdr:sp macro="" textlink="">
      <xdr:nvSpPr>
        <xdr:cNvPr id="139" name="円/楕円 138"/>
        <xdr:cNvSpPr/>
      </xdr:nvSpPr>
      <xdr:spPr>
        <a:xfrm>
          <a:off x="1079500" y="96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11503</xdr:rowOff>
    </xdr:from>
    <xdr:ext cx="469744" cy="259045"/>
    <xdr:sp macro="" textlink="">
      <xdr:nvSpPr>
        <xdr:cNvPr id="140" name="テキスト ボックス 139"/>
        <xdr:cNvSpPr txBox="1"/>
      </xdr:nvSpPr>
      <xdr:spPr>
        <a:xfrm>
          <a:off x="895427" y="97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57786</xdr:rowOff>
    </xdr:from>
    <xdr:to>
      <xdr:col>6</xdr:col>
      <xdr:colOff>511175</xdr:colOff>
      <xdr:row>77</xdr:row>
      <xdr:rowOff>58038</xdr:rowOff>
    </xdr:to>
    <xdr:cxnSp macro="">
      <xdr:nvCxnSpPr>
        <xdr:cNvPr id="167" name="直線コネクタ 166"/>
        <xdr:cNvCxnSpPr/>
      </xdr:nvCxnSpPr>
      <xdr:spPr>
        <a:xfrm>
          <a:off x="3797300" y="13259436"/>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45720</xdr:rowOff>
    </xdr:from>
    <xdr:to>
      <xdr:col>5</xdr:col>
      <xdr:colOff>358775</xdr:colOff>
      <xdr:row>77</xdr:row>
      <xdr:rowOff>57786</xdr:rowOff>
    </xdr:to>
    <xdr:cxnSp macro="">
      <xdr:nvCxnSpPr>
        <xdr:cNvPr id="170" name="直線コネクタ 169"/>
        <xdr:cNvCxnSpPr/>
      </xdr:nvCxnSpPr>
      <xdr:spPr>
        <a:xfrm>
          <a:off x="2908300" y="132473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45720</xdr:rowOff>
    </xdr:from>
    <xdr:to>
      <xdr:col>4</xdr:col>
      <xdr:colOff>155575</xdr:colOff>
      <xdr:row>77</xdr:row>
      <xdr:rowOff>62357</xdr:rowOff>
    </xdr:to>
    <xdr:cxnSp macro="">
      <xdr:nvCxnSpPr>
        <xdr:cNvPr id="173" name="直線コネクタ 172"/>
        <xdr:cNvCxnSpPr/>
      </xdr:nvCxnSpPr>
      <xdr:spPr>
        <a:xfrm flipV="1">
          <a:off x="2019300" y="13247370"/>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62357</xdr:rowOff>
    </xdr:from>
    <xdr:to>
      <xdr:col>2</xdr:col>
      <xdr:colOff>638175</xdr:colOff>
      <xdr:row>77</xdr:row>
      <xdr:rowOff>84074</xdr:rowOff>
    </xdr:to>
    <xdr:cxnSp macro="">
      <xdr:nvCxnSpPr>
        <xdr:cNvPr id="176" name="直線コネクタ 175"/>
        <xdr:cNvCxnSpPr/>
      </xdr:nvCxnSpPr>
      <xdr:spPr>
        <a:xfrm flipV="1">
          <a:off x="1130300" y="132640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7238</xdr:rowOff>
    </xdr:from>
    <xdr:to>
      <xdr:col>6</xdr:col>
      <xdr:colOff>561975</xdr:colOff>
      <xdr:row>77</xdr:row>
      <xdr:rowOff>108838</xdr:rowOff>
    </xdr:to>
    <xdr:sp macro="" textlink="">
      <xdr:nvSpPr>
        <xdr:cNvPr id="186" name="円/楕円 185"/>
        <xdr:cNvSpPr/>
      </xdr:nvSpPr>
      <xdr:spPr>
        <a:xfrm>
          <a:off x="4584700" y="13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30115</xdr:rowOff>
    </xdr:from>
    <xdr:ext cx="469744" cy="259045"/>
    <xdr:sp macro="" textlink="">
      <xdr:nvSpPr>
        <xdr:cNvPr id="187" name="維持補修費該当値テキスト"/>
        <xdr:cNvSpPr txBox="1"/>
      </xdr:nvSpPr>
      <xdr:spPr>
        <a:xfrm>
          <a:off x="4686300"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6986</xdr:rowOff>
    </xdr:from>
    <xdr:to>
      <xdr:col>5</xdr:col>
      <xdr:colOff>409575</xdr:colOff>
      <xdr:row>77</xdr:row>
      <xdr:rowOff>108586</xdr:rowOff>
    </xdr:to>
    <xdr:sp macro="" textlink="">
      <xdr:nvSpPr>
        <xdr:cNvPr id="188" name="円/楕円 187"/>
        <xdr:cNvSpPr/>
      </xdr:nvSpPr>
      <xdr:spPr>
        <a:xfrm>
          <a:off x="374650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125113</xdr:rowOff>
    </xdr:from>
    <xdr:ext cx="469744" cy="259045"/>
    <xdr:sp macro="" textlink="">
      <xdr:nvSpPr>
        <xdr:cNvPr id="189" name="テキスト ボックス 188"/>
        <xdr:cNvSpPr txBox="1"/>
      </xdr:nvSpPr>
      <xdr:spPr>
        <a:xfrm>
          <a:off x="3549727"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166370</xdr:rowOff>
    </xdr:from>
    <xdr:to>
      <xdr:col>4</xdr:col>
      <xdr:colOff>206375</xdr:colOff>
      <xdr:row>77</xdr:row>
      <xdr:rowOff>96520</xdr:rowOff>
    </xdr:to>
    <xdr:sp macro="" textlink="">
      <xdr:nvSpPr>
        <xdr:cNvPr id="190" name="円/楕円 189"/>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113047</xdr:rowOff>
    </xdr:from>
    <xdr:ext cx="469744" cy="259045"/>
    <xdr:sp macro="" textlink="">
      <xdr:nvSpPr>
        <xdr:cNvPr id="191" name="テキスト ボックス 190"/>
        <xdr:cNvSpPr txBox="1"/>
      </xdr:nvSpPr>
      <xdr:spPr>
        <a:xfrm>
          <a:off x="2673427"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11557</xdr:rowOff>
    </xdr:from>
    <xdr:to>
      <xdr:col>3</xdr:col>
      <xdr:colOff>3175</xdr:colOff>
      <xdr:row>77</xdr:row>
      <xdr:rowOff>113157</xdr:rowOff>
    </xdr:to>
    <xdr:sp macro="" textlink="">
      <xdr:nvSpPr>
        <xdr:cNvPr id="192" name="円/楕円 191"/>
        <xdr:cNvSpPr/>
      </xdr:nvSpPr>
      <xdr:spPr>
        <a:xfrm>
          <a:off x="1968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129684</xdr:rowOff>
    </xdr:from>
    <xdr:ext cx="469744" cy="259045"/>
    <xdr:sp macro="" textlink="">
      <xdr:nvSpPr>
        <xdr:cNvPr id="193" name="テキスト ボックス 192"/>
        <xdr:cNvSpPr txBox="1"/>
      </xdr:nvSpPr>
      <xdr:spPr>
        <a:xfrm>
          <a:off x="1784427" y="1298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33274</xdr:rowOff>
    </xdr:from>
    <xdr:to>
      <xdr:col>1</xdr:col>
      <xdr:colOff>485775</xdr:colOff>
      <xdr:row>77</xdr:row>
      <xdr:rowOff>134874</xdr:rowOff>
    </xdr:to>
    <xdr:sp macro="" textlink="">
      <xdr:nvSpPr>
        <xdr:cNvPr id="194" name="円/楕円 193"/>
        <xdr:cNvSpPr/>
      </xdr:nvSpPr>
      <xdr:spPr>
        <a:xfrm>
          <a:off x="1079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151401</xdr:rowOff>
    </xdr:from>
    <xdr:ext cx="469744" cy="259045"/>
    <xdr:sp macro="" textlink="">
      <xdr:nvSpPr>
        <xdr:cNvPr id="195" name="テキスト ボックス 194"/>
        <xdr:cNvSpPr txBox="1"/>
      </xdr:nvSpPr>
      <xdr:spPr>
        <a:xfrm>
          <a:off x="895427" y="130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72752</xdr:rowOff>
    </xdr:from>
    <xdr:to>
      <xdr:col>6</xdr:col>
      <xdr:colOff>511175</xdr:colOff>
      <xdr:row>97</xdr:row>
      <xdr:rowOff>154232</xdr:rowOff>
    </xdr:to>
    <xdr:cxnSp macro="">
      <xdr:nvCxnSpPr>
        <xdr:cNvPr id="225" name="直線コネクタ 224"/>
        <xdr:cNvCxnSpPr/>
      </xdr:nvCxnSpPr>
      <xdr:spPr>
        <a:xfrm flipV="1">
          <a:off x="3797300" y="16703402"/>
          <a:ext cx="8382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154232</xdr:rowOff>
    </xdr:from>
    <xdr:to>
      <xdr:col>5</xdr:col>
      <xdr:colOff>358775</xdr:colOff>
      <xdr:row>98</xdr:row>
      <xdr:rowOff>31441</xdr:rowOff>
    </xdr:to>
    <xdr:cxnSp macro="">
      <xdr:nvCxnSpPr>
        <xdr:cNvPr id="228" name="直線コネクタ 227"/>
        <xdr:cNvCxnSpPr/>
      </xdr:nvCxnSpPr>
      <xdr:spPr>
        <a:xfrm flipV="1">
          <a:off x="2908300" y="1678488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31441</xdr:rowOff>
    </xdr:from>
    <xdr:to>
      <xdr:col>4</xdr:col>
      <xdr:colOff>155575</xdr:colOff>
      <xdr:row>98</xdr:row>
      <xdr:rowOff>67365</xdr:rowOff>
    </xdr:to>
    <xdr:cxnSp macro="">
      <xdr:nvCxnSpPr>
        <xdr:cNvPr id="231" name="直線コネクタ 230"/>
        <xdr:cNvCxnSpPr/>
      </xdr:nvCxnSpPr>
      <xdr:spPr>
        <a:xfrm flipV="1">
          <a:off x="2019300" y="168335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67365</xdr:rowOff>
    </xdr:from>
    <xdr:to>
      <xdr:col>2</xdr:col>
      <xdr:colOff>638175</xdr:colOff>
      <xdr:row>98</xdr:row>
      <xdr:rowOff>91694</xdr:rowOff>
    </xdr:to>
    <xdr:cxnSp macro="">
      <xdr:nvCxnSpPr>
        <xdr:cNvPr id="234" name="直線コネクタ 233"/>
        <xdr:cNvCxnSpPr/>
      </xdr:nvCxnSpPr>
      <xdr:spPr>
        <a:xfrm flipV="1">
          <a:off x="1130300" y="1686946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21952</xdr:rowOff>
    </xdr:from>
    <xdr:to>
      <xdr:col>6</xdr:col>
      <xdr:colOff>561975</xdr:colOff>
      <xdr:row>97</xdr:row>
      <xdr:rowOff>123552</xdr:rowOff>
    </xdr:to>
    <xdr:sp macro="" textlink="">
      <xdr:nvSpPr>
        <xdr:cNvPr id="244" name="円/楕円 243"/>
        <xdr:cNvSpPr/>
      </xdr:nvSpPr>
      <xdr:spPr>
        <a:xfrm>
          <a:off x="45847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379</xdr:rowOff>
    </xdr:from>
    <xdr:ext cx="469744" cy="259045"/>
    <xdr:sp macro="" textlink="">
      <xdr:nvSpPr>
        <xdr:cNvPr id="245" name="扶助費該当値テキスト"/>
        <xdr:cNvSpPr txBox="1"/>
      </xdr:nvSpPr>
      <xdr:spPr>
        <a:xfrm>
          <a:off x="4686300" y="166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103432</xdr:rowOff>
    </xdr:from>
    <xdr:to>
      <xdr:col>5</xdr:col>
      <xdr:colOff>409575</xdr:colOff>
      <xdr:row>98</xdr:row>
      <xdr:rowOff>33582</xdr:rowOff>
    </xdr:to>
    <xdr:sp macro="" textlink="">
      <xdr:nvSpPr>
        <xdr:cNvPr id="246" name="円/楕円 245"/>
        <xdr:cNvSpPr/>
      </xdr:nvSpPr>
      <xdr:spPr>
        <a:xfrm>
          <a:off x="3746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24709</xdr:rowOff>
    </xdr:from>
    <xdr:ext cx="469744" cy="259045"/>
    <xdr:sp macro="" textlink="">
      <xdr:nvSpPr>
        <xdr:cNvPr id="247" name="テキスト ボックス 246"/>
        <xdr:cNvSpPr txBox="1"/>
      </xdr:nvSpPr>
      <xdr:spPr>
        <a:xfrm>
          <a:off x="3549727" y="168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152091</xdr:rowOff>
    </xdr:from>
    <xdr:to>
      <xdr:col>4</xdr:col>
      <xdr:colOff>206375</xdr:colOff>
      <xdr:row>98</xdr:row>
      <xdr:rowOff>82241</xdr:rowOff>
    </xdr:to>
    <xdr:sp macro="" textlink="">
      <xdr:nvSpPr>
        <xdr:cNvPr id="248" name="円/楕円 247"/>
        <xdr:cNvSpPr/>
      </xdr:nvSpPr>
      <xdr:spPr>
        <a:xfrm>
          <a:off x="2857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73368</xdr:rowOff>
    </xdr:from>
    <xdr:ext cx="469744" cy="259045"/>
    <xdr:sp macro="" textlink="">
      <xdr:nvSpPr>
        <xdr:cNvPr id="249" name="テキスト ボックス 248"/>
        <xdr:cNvSpPr txBox="1"/>
      </xdr:nvSpPr>
      <xdr:spPr>
        <a:xfrm>
          <a:off x="2673427"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16565</xdr:rowOff>
    </xdr:from>
    <xdr:to>
      <xdr:col>3</xdr:col>
      <xdr:colOff>3175</xdr:colOff>
      <xdr:row>98</xdr:row>
      <xdr:rowOff>118165</xdr:rowOff>
    </xdr:to>
    <xdr:sp macro="" textlink="">
      <xdr:nvSpPr>
        <xdr:cNvPr id="250" name="円/楕円 249"/>
        <xdr:cNvSpPr/>
      </xdr:nvSpPr>
      <xdr:spPr>
        <a:xfrm>
          <a:off x="1968500" y="16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109292</xdr:rowOff>
    </xdr:from>
    <xdr:ext cx="469744" cy="259045"/>
    <xdr:sp macro="" textlink="">
      <xdr:nvSpPr>
        <xdr:cNvPr id="251" name="テキスト ボックス 250"/>
        <xdr:cNvSpPr txBox="1"/>
      </xdr:nvSpPr>
      <xdr:spPr>
        <a:xfrm>
          <a:off x="1784427" y="169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40894</xdr:rowOff>
    </xdr:from>
    <xdr:to>
      <xdr:col>1</xdr:col>
      <xdr:colOff>485775</xdr:colOff>
      <xdr:row>98</xdr:row>
      <xdr:rowOff>142494</xdr:rowOff>
    </xdr:to>
    <xdr:sp macro="" textlink="">
      <xdr:nvSpPr>
        <xdr:cNvPr id="252" name="円/楕円 251"/>
        <xdr:cNvSpPr/>
      </xdr:nvSpPr>
      <xdr:spPr>
        <a:xfrm>
          <a:off x="1079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133621</xdr:rowOff>
    </xdr:from>
    <xdr:ext cx="469744" cy="259045"/>
    <xdr:sp macro="" textlink="">
      <xdr:nvSpPr>
        <xdr:cNvPr id="253" name="テキスト ボックス 252"/>
        <xdr:cNvSpPr txBox="1"/>
      </xdr:nvSpPr>
      <xdr:spPr>
        <a:xfrm>
          <a:off x="895427" y="169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35916</xdr:rowOff>
    </xdr:from>
    <xdr:to>
      <xdr:col>15</xdr:col>
      <xdr:colOff>180975</xdr:colOff>
      <xdr:row>36</xdr:row>
      <xdr:rowOff>46491</xdr:rowOff>
    </xdr:to>
    <xdr:cxnSp macro="">
      <xdr:nvCxnSpPr>
        <xdr:cNvPr id="278" name="直線コネクタ 277"/>
        <xdr:cNvCxnSpPr/>
      </xdr:nvCxnSpPr>
      <xdr:spPr>
        <a:xfrm>
          <a:off x="9639300" y="6208116"/>
          <a:ext cx="8382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35916</xdr:rowOff>
    </xdr:from>
    <xdr:to>
      <xdr:col>14</xdr:col>
      <xdr:colOff>28575</xdr:colOff>
      <xdr:row>36</xdr:row>
      <xdr:rowOff>94012</xdr:rowOff>
    </xdr:to>
    <xdr:cxnSp macro="">
      <xdr:nvCxnSpPr>
        <xdr:cNvPr id="281" name="直線コネクタ 280"/>
        <xdr:cNvCxnSpPr/>
      </xdr:nvCxnSpPr>
      <xdr:spPr>
        <a:xfrm flipV="1">
          <a:off x="8750300" y="6208116"/>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3" name="テキスト ボックス 282"/>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94012</xdr:rowOff>
    </xdr:from>
    <xdr:to>
      <xdr:col>12</xdr:col>
      <xdr:colOff>511175</xdr:colOff>
      <xdr:row>36</xdr:row>
      <xdr:rowOff>107687</xdr:rowOff>
    </xdr:to>
    <xdr:cxnSp macro="">
      <xdr:nvCxnSpPr>
        <xdr:cNvPr id="284" name="直線コネクタ 283"/>
        <xdr:cNvCxnSpPr/>
      </xdr:nvCxnSpPr>
      <xdr:spPr>
        <a:xfrm flipV="1">
          <a:off x="7861300" y="6266212"/>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107687</xdr:rowOff>
    </xdr:from>
    <xdr:to>
      <xdr:col>11</xdr:col>
      <xdr:colOff>307975</xdr:colOff>
      <xdr:row>36</xdr:row>
      <xdr:rowOff>117539</xdr:rowOff>
    </xdr:to>
    <xdr:cxnSp macro="">
      <xdr:nvCxnSpPr>
        <xdr:cNvPr id="287" name="直線コネクタ 286"/>
        <xdr:cNvCxnSpPr/>
      </xdr:nvCxnSpPr>
      <xdr:spPr>
        <a:xfrm flipV="1">
          <a:off x="6972300" y="6279887"/>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167141</xdr:rowOff>
    </xdr:from>
    <xdr:to>
      <xdr:col>15</xdr:col>
      <xdr:colOff>231775</xdr:colOff>
      <xdr:row>36</xdr:row>
      <xdr:rowOff>97291</xdr:rowOff>
    </xdr:to>
    <xdr:sp macro="" textlink="">
      <xdr:nvSpPr>
        <xdr:cNvPr id="297" name="円/楕円 296"/>
        <xdr:cNvSpPr/>
      </xdr:nvSpPr>
      <xdr:spPr>
        <a:xfrm>
          <a:off x="10426700" y="61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126518</xdr:rowOff>
    </xdr:from>
    <xdr:ext cx="534377" cy="259045"/>
    <xdr:sp macro="" textlink="">
      <xdr:nvSpPr>
        <xdr:cNvPr id="298" name="補助費等該当値テキスト"/>
        <xdr:cNvSpPr txBox="1"/>
      </xdr:nvSpPr>
      <xdr:spPr>
        <a:xfrm>
          <a:off x="10528300" y="59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156566</xdr:rowOff>
    </xdr:from>
    <xdr:to>
      <xdr:col>14</xdr:col>
      <xdr:colOff>79375</xdr:colOff>
      <xdr:row>36</xdr:row>
      <xdr:rowOff>86716</xdr:rowOff>
    </xdr:to>
    <xdr:sp macro="" textlink="">
      <xdr:nvSpPr>
        <xdr:cNvPr id="299" name="円/楕円 298"/>
        <xdr:cNvSpPr/>
      </xdr:nvSpPr>
      <xdr:spPr>
        <a:xfrm>
          <a:off x="9588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103243</xdr:rowOff>
    </xdr:from>
    <xdr:ext cx="534377" cy="259045"/>
    <xdr:sp macro="" textlink="">
      <xdr:nvSpPr>
        <xdr:cNvPr id="300" name="テキスト ボックス 299"/>
        <xdr:cNvSpPr txBox="1"/>
      </xdr:nvSpPr>
      <xdr:spPr>
        <a:xfrm>
          <a:off x="9359411" y="5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43212</xdr:rowOff>
    </xdr:from>
    <xdr:to>
      <xdr:col>12</xdr:col>
      <xdr:colOff>561975</xdr:colOff>
      <xdr:row>36</xdr:row>
      <xdr:rowOff>144812</xdr:rowOff>
    </xdr:to>
    <xdr:sp macro="" textlink="">
      <xdr:nvSpPr>
        <xdr:cNvPr id="301" name="円/楕円 300"/>
        <xdr:cNvSpPr/>
      </xdr:nvSpPr>
      <xdr:spPr>
        <a:xfrm>
          <a:off x="8699500" y="62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161339</xdr:rowOff>
    </xdr:from>
    <xdr:ext cx="534377" cy="259045"/>
    <xdr:sp macro="" textlink="">
      <xdr:nvSpPr>
        <xdr:cNvPr id="302" name="テキスト ボックス 301"/>
        <xdr:cNvSpPr txBox="1"/>
      </xdr:nvSpPr>
      <xdr:spPr>
        <a:xfrm>
          <a:off x="8483111" y="59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56887</xdr:rowOff>
    </xdr:from>
    <xdr:to>
      <xdr:col>11</xdr:col>
      <xdr:colOff>358775</xdr:colOff>
      <xdr:row>36</xdr:row>
      <xdr:rowOff>158487</xdr:rowOff>
    </xdr:to>
    <xdr:sp macro="" textlink="">
      <xdr:nvSpPr>
        <xdr:cNvPr id="303" name="円/楕円 302"/>
        <xdr:cNvSpPr/>
      </xdr:nvSpPr>
      <xdr:spPr>
        <a:xfrm>
          <a:off x="7810500" y="62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3564</xdr:rowOff>
    </xdr:from>
    <xdr:ext cx="534377" cy="259045"/>
    <xdr:sp macro="" textlink="">
      <xdr:nvSpPr>
        <xdr:cNvPr id="304" name="テキスト ボックス 303"/>
        <xdr:cNvSpPr txBox="1"/>
      </xdr:nvSpPr>
      <xdr:spPr>
        <a:xfrm>
          <a:off x="7594111" y="60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66739</xdr:rowOff>
    </xdr:from>
    <xdr:to>
      <xdr:col>10</xdr:col>
      <xdr:colOff>155575</xdr:colOff>
      <xdr:row>36</xdr:row>
      <xdr:rowOff>168339</xdr:rowOff>
    </xdr:to>
    <xdr:sp macro="" textlink="">
      <xdr:nvSpPr>
        <xdr:cNvPr id="305" name="円/楕円 304"/>
        <xdr:cNvSpPr/>
      </xdr:nvSpPr>
      <xdr:spPr>
        <a:xfrm>
          <a:off x="6921500" y="6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13416</xdr:rowOff>
    </xdr:from>
    <xdr:ext cx="534377" cy="259045"/>
    <xdr:sp macro="" textlink="">
      <xdr:nvSpPr>
        <xdr:cNvPr id="306" name="テキスト ボックス 305"/>
        <xdr:cNvSpPr txBox="1"/>
      </xdr:nvSpPr>
      <xdr:spPr>
        <a:xfrm>
          <a:off x="6705111" y="60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105572</xdr:rowOff>
    </xdr:from>
    <xdr:to>
      <xdr:col>15</xdr:col>
      <xdr:colOff>180975</xdr:colOff>
      <xdr:row>58</xdr:row>
      <xdr:rowOff>111420</xdr:rowOff>
    </xdr:to>
    <xdr:cxnSp macro="">
      <xdr:nvCxnSpPr>
        <xdr:cNvPr id="337" name="直線コネクタ 336"/>
        <xdr:cNvCxnSpPr/>
      </xdr:nvCxnSpPr>
      <xdr:spPr>
        <a:xfrm flipV="1">
          <a:off x="9639300" y="10049672"/>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102171</xdr:rowOff>
    </xdr:from>
    <xdr:to>
      <xdr:col>14</xdr:col>
      <xdr:colOff>28575</xdr:colOff>
      <xdr:row>58</xdr:row>
      <xdr:rowOff>111420</xdr:rowOff>
    </xdr:to>
    <xdr:cxnSp macro="">
      <xdr:nvCxnSpPr>
        <xdr:cNvPr id="340" name="直線コネクタ 339"/>
        <xdr:cNvCxnSpPr/>
      </xdr:nvCxnSpPr>
      <xdr:spPr>
        <a:xfrm>
          <a:off x="8750300" y="10046271"/>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102171</xdr:rowOff>
    </xdr:from>
    <xdr:to>
      <xdr:col>12</xdr:col>
      <xdr:colOff>511175</xdr:colOff>
      <xdr:row>58</xdr:row>
      <xdr:rowOff>117154</xdr:rowOff>
    </xdr:to>
    <xdr:cxnSp macro="">
      <xdr:nvCxnSpPr>
        <xdr:cNvPr id="343" name="直線コネクタ 342"/>
        <xdr:cNvCxnSpPr/>
      </xdr:nvCxnSpPr>
      <xdr:spPr>
        <a:xfrm flipV="1">
          <a:off x="7861300" y="10046271"/>
          <a:ext cx="889000" cy="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43045</xdr:rowOff>
    </xdr:from>
    <xdr:ext cx="534377" cy="259045"/>
    <xdr:sp macro="" textlink="">
      <xdr:nvSpPr>
        <xdr:cNvPr id="345" name="テキスト ボックス 344"/>
        <xdr:cNvSpPr txBox="1"/>
      </xdr:nvSpPr>
      <xdr:spPr>
        <a:xfrm>
          <a:off x="8483111" y="96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117154</xdr:rowOff>
    </xdr:from>
    <xdr:to>
      <xdr:col>11</xdr:col>
      <xdr:colOff>307975</xdr:colOff>
      <xdr:row>58</xdr:row>
      <xdr:rowOff>123431</xdr:rowOff>
    </xdr:to>
    <xdr:cxnSp macro="">
      <xdr:nvCxnSpPr>
        <xdr:cNvPr id="346" name="直線コネクタ 345"/>
        <xdr:cNvCxnSpPr/>
      </xdr:nvCxnSpPr>
      <xdr:spPr>
        <a:xfrm flipV="1">
          <a:off x="6972300" y="10061254"/>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51064</xdr:rowOff>
    </xdr:from>
    <xdr:ext cx="534377" cy="259045"/>
    <xdr:sp macro="" textlink="">
      <xdr:nvSpPr>
        <xdr:cNvPr id="348" name="テキスト ボックス 347"/>
        <xdr:cNvSpPr txBox="1"/>
      </xdr:nvSpPr>
      <xdr:spPr>
        <a:xfrm>
          <a:off x="7594111" y="96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78420</xdr:rowOff>
    </xdr:from>
    <xdr:ext cx="534377" cy="259045"/>
    <xdr:sp macro="" textlink="">
      <xdr:nvSpPr>
        <xdr:cNvPr id="350" name="テキスト ボックス 349"/>
        <xdr:cNvSpPr txBox="1"/>
      </xdr:nvSpPr>
      <xdr:spPr>
        <a:xfrm>
          <a:off x="6705111" y="96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54772</xdr:rowOff>
    </xdr:from>
    <xdr:to>
      <xdr:col>15</xdr:col>
      <xdr:colOff>231775</xdr:colOff>
      <xdr:row>58</xdr:row>
      <xdr:rowOff>156372</xdr:rowOff>
    </xdr:to>
    <xdr:sp macro="" textlink="">
      <xdr:nvSpPr>
        <xdr:cNvPr id="356" name="円/楕円 355"/>
        <xdr:cNvSpPr/>
      </xdr:nvSpPr>
      <xdr:spPr>
        <a:xfrm>
          <a:off x="10426700" y="99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141149</xdr:rowOff>
    </xdr:from>
    <xdr:ext cx="534377" cy="259045"/>
    <xdr:sp macro="" textlink="">
      <xdr:nvSpPr>
        <xdr:cNvPr id="357" name="普通建設事業費該当値テキスト"/>
        <xdr:cNvSpPr txBox="1"/>
      </xdr:nvSpPr>
      <xdr:spPr>
        <a:xfrm>
          <a:off x="10528300" y="99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60620</xdr:rowOff>
    </xdr:from>
    <xdr:to>
      <xdr:col>14</xdr:col>
      <xdr:colOff>79375</xdr:colOff>
      <xdr:row>58</xdr:row>
      <xdr:rowOff>162220</xdr:rowOff>
    </xdr:to>
    <xdr:sp macro="" textlink="">
      <xdr:nvSpPr>
        <xdr:cNvPr id="358" name="円/楕円 357"/>
        <xdr:cNvSpPr/>
      </xdr:nvSpPr>
      <xdr:spPr>
        <a:xfrm>
          <a:off x="9588500" y="10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153347</xdr:rowOff>
    </xdr:from>
    <xdr:ext cx="534377" cy="259045"/>
    <xdr:sp macro="" textlink="">
      <xdr:nvSpPr>
        <xdr:cNvPr id="359" name="テキスト ボックス 358"/>
        <xdr:cNvSpPr txBox="1"/>
      </xdr:nvSpPr>
      <xdr:spPr>
        <a:xfrm>
          <a:off x="9359411" y="100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51371</xdr:rowOff>
    </xdr:from>
    <xdr:to>
      <xdr:col>12</xdr:col>
      <xdr:colOff>561975</xdr:colOff>
      <xdr:row>58</xdr:row>
      <xdr:rowOff>152971</xdr:rowOff>
    </xdr:to>
    <xdr:sp macro="" textlink="">
      <xdr:nvSpPr>
        <xdr:cNvPr id="360" name="円/楕円 359"/>
        <xdr:cNvSpPr/>
      </xdr:nvSpPr>
      <xdr:spPr>
        <a:xfrm>
          <a:off x="86995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144098</xdr:rowOff>
    </xdr:from>
    <xdr:ext cx="534377" cy="259045"/>
    <xdr:sp macro="" textlink="">
      <xdr:nvSpPr>
        <xdr:cNvPr id="361" name="テキスト ボックス 360"/>
        <xdr:cNvSpPr txBox="1"/>
      </xdr:nvSpPr>
      <xdr:spPr>
        <a:xfrm>
          <a:off x="8483111" y="100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66354</xdr:rowOff>
    </xdr:from>
    <xdr:to>
      <xdr:col>11</xdr:col>
      <xdr:colOff>358775</xdr:colOff>
      <xdr:row>58</xdr:row>
      <xdr:rowOff>167954</xdr:rowOff>
    </xdr:to>
    <xdr:sp macro="" textlink="">
      <xdr:nvSpPr>
        <xdr:cNvPr id="362" name="円/楕円 361"/>
        <xdr:cNvSpPr/>
      </xdr:nvSpPr>
      <xdr:spPr>
        <a:xfrm>
          <a:off x="7810500" y="100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159081</xdr:rowOff>
    </xdr:from>
    <xdr:ext cx="534377" cy="259045"/>
    <xdr:sp macro="" textlink="">
      <xdr:nvSpPr>
        <xdr:cNvPr id="363" name="テキスト ボックス 362"/>
        <xdr:cNvSpPr txBox="1"/>
      </xdr:nvSpPr>
      <xdr:spPr>
        <a:xfrm>
          <a:off x="7594111" y="101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72631</xdr:rowOff>
    </xdr:from>
    <xdr:to>
      <xdr:col>10</xdr:col>
      <xdr:colOff>155575</xdr:colOff>
      <xdr:row>59</xdr:row>
      <xdr:rowOff>2781</xdr:rowOff>
    </xdr:to>
    <xdr:sp macro="" textlink="">
      <xdr:nvSpPr>
        <xdr:cNvPr id="364" name="円/楕円 363"/>
        <xdr:cNvSpPr/>
      </xdr:nvSpPr>
      <xdr:spPr>
        <a:xfrm>
          <a:off x="6921500" y="100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165358</xdr:rowOff>
    </xdr:from>
    <xdr:ext cx="534377" cy="259045"/>
    <xdr:sp macro="" textlink="">
      <xdr:nvSpPr>
        <xdr:cNvPr id="365" name="テキスト ボックス 364"/>
        <xdr:cNvSpPr txBox="1"/>
      </xdr:nvSpPr>
      <xdr:spPr>
        <a:xfrm>
          <a:off x="6705111" y="101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8255</xdr:rowOff>
    </xdr:from>
    <xdr:to>
      <xdr:col>15</xdr:col>
      <xdr:colOff>180975</xdr:colOff>
      <xdr:row>79</xdr:row>
      <xdr:rowOff>23113</xdr:rowOff>
    </xdr:to>
    <xdr:cxnSp macro="">
      <xdr:nvCxnSpPr>
        <xdr:cNvPr id="394" name="直線コネクタ 393"/>
        <xdr:cNvCxnSpPr/>
      </xdr:nvCxnSpPr>
      <xdr:spPr>
        <a:xfrm flipV="1">
          <a:off x="9639300" y="13552805"/>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23113</xdr:rowOff>
    </xdr:from>
    <xdr:to>
      <xdr:col>14</xdr:col>
      <xdr:colOff>28575</xdr:colOff>
      <xdr:row>79</xdr:row>
      <xdr:rowOff>24175</xdr:rowOff>
    </xdr:to>
    <xdr:cxnSp macro="">
      <xdr:nvCxnSpPr>
        <xdr:cNvPr id="397" name="直線コネクタ 396"/>
        <xdr:cNvCxnSpPr/>
      </xdr:nvCxnSpPr>
      <xdr:spPr>
        <a:xfrm flipV="1">
          <a:off x="8750300" y="1356766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128905</xdr:rowOff>
    </xdr:from>
    <xdr:to>
      <xdr:col>15</xdr:col>
      <xdr:colOff>231775</xdr:colOff>
      <xdr:row>79</xdr:row>
      <xdr:rowOff>59055</xdr:rowOff>
    </xdr:to>
    <xdr:sp macro="" textlink="">
      <xdr:nvSpPr>
        <xdr:cNvPr id="407" name="円/楕円 406"/>
        <xdr:cNvSpPr/>
      </xdr:nvSpPr>
      <xdr:spPr>
        <a:xfrm>
          <a:off x="104267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43832</xdr:rowOff>
    </xdr:from>
    <xdr:ext cx="469744" cy="259045"/>
    <xdr:sp macro="" textlink="">
      <xdr:nvSpPr>
        <xdr:cNvPr id="408" name="普通建設事業費 （ うち新規整備　）該当値テキスト"/>
        <xdr:cNvSpPr txBox="1"/>
      </xdr:nvSpPr>
      <xdr:spPr>
        <a:xfrm>
          <a:off x="10528300" y="1341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143763</xdr:rowOff>
    </xdr:from>
    <xdr:to>
      <xdr:col>14</xdr:col>
      <xdr:colOff>79375</xdr:colOff>
      <xdr:row>79</xdr:row>
      <xdr:rowOff>73913</xdr:rowOff>
    </xdr:to>
    <xdr:sp macro="" textlink="">
      <xdr:nvSpPr>
        <xdr:cNvPr id="409" name="円/楕円 408"/>
        <xdr:cNvSpPr/>
      </xdr:nvSpPr>
      <xdr:spPr>
        <a:xfrm>
          <a:off x="9588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65040</xdr:rowOff>
    </xdr:from>
    <xdr:ext cx="469744" cy="259045"/>
    <xdr:sp macro="" textlink="">
      <xdr:nvSpPr>
        <xdr:cNvPr id="410" name="テキスト ボックス 409"/>
        <xdr:cNvSpPr txBox="1"/>
      </xdr:nvSpPr>
      <xdr:spPr>
        <a:xfrm>
          <a:off x="9391727"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144825</xdr:rowOff>
    </xdr:from>
    <xdr:to>
      <xdr:col>12</xdr:col>
      <xdr:colOff>561975</xdr:colOff>
      <xdr:row>79</xdr:row>
      <xdr:rowOff>74975</xdr:rowOff>
    </xdr:to>
    <xdr:sp macro="" textlink="">
      <xdr:nvSpPr>
        <xdr:cNvPr id="411" name="円/楕円 410"/>
        <xdr:cNvSpPr/>
      </xdr:nvSpPr>
      <xdr:spPr>
        <a:xfrm>
          <a:off x="8699500" y="13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66102</xdr:rowOff>
    </xdr:from>
    <xdr:ext cx="469744" cy="259045"/>
    <xdr:sp macro="" textlink="">
      <xdr:nvSpPr>
        <xdr:cNvPr id="412" name="テキスト ボックス 411"/>
        <xdr:cNvSpPr txBox="1"/>
      </xdr:nvSpPr>
      <xdr:spPr>
        <a:xfrm>
          <a:off x="8515427" y="136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143587</xdr:rowOff>
    </xdr:from>
    <xdr:to>
      <xdr:col>15</xdr:col>
      <xdr:colOff>180975</xdr:colOff>
      <xdr:row>97</xdr:row>
      <xdr:rowOff>94780</xdr:rowOff>
    </xdr:to>
    <xdr:cxnSp macro="">
      <xdr:nvCxnSpPr>
        <xdr:cNvPr id="439" name="直線コネクタ 438"/>
        <xdr:cNvCxnSpPr/>
      </xdr:nvCxnSpPr>
      <xdr:spPr>
        <a:xfrm flipV="1">
          <a:off x="9639300" y="16602787"/>
          <a:ext cx="838200" cy="1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51155</xdr:rowOff>
    </xdr:from>
    <xdr:to>
      <xdr:col>14</xdr:col>
      <xdr:colOff>28575</xdr:colOff>
      <xdr:row>97</xdr:row>
      <xdr:rowOff>94780</xdr:rowOff>
    </xdr:to>
    <xdr:cxnSp macro="">
      <xdr:nvCxnSpPr>
        <xdr:cNvPr id="442" name="直線コネクタ 441"/>
        <xdr:cNvCxnSpPr/>
      </xdr:nvCxnSpPr>
      <xdr:spPr>
        <a:xfrm>
          <a:off x="8750300" y="16681805"/>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92787</xdr:rowOff>
    </xdr:from>
    <xdr:to>
      <xdr:col>15</xdr:col>
      <xdr:colOff>231775</xdr:colOff>
      <xdr:row>97</xdr:row>
      <xdr:rowOff>22937</xdr:rowOff>
    </xdr:to>
    <xdr:sp macro="" textlink="">
      <xdr:nvSpPr>
        <xdr:cNvPr id="452" name="円/楕円 451"/>
        <xdr:cNvSpPr/>
      </xdr:nvSpPr>
      <xdr:spPr>
        <a:xfrm>
          <a:off x="104267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71214</xdr:rowOff>
    </xdr:from>
    <xdr:ext cx="534377" cy="259045"/>
    <xdr:sp macro="" textlink="">
      <xdr:nvSpPr>
        <xdr:cNvPr id="453" name="普通建設事業費 （ うち更新整備　）該当値テキスト"/>
        <xdr:cNvSpPr txBox="1"/>
      </xdr:nvSpPr>
      <xdr:spPr>
        <a:xfrm>
          <a:off x="10528300" y="165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43980</xdr:rowOff>
    </xdr:from>
    <xdr:to>
      <xdr:col>14</xdr:col>
      <xdr:colOff>79375</xdr:colOff>
      <xdr:row>97</xdr:row>
      <xdr:rowOff>145580</xdr:rowOff>
    </xdr:to>
    <xdr:sp macro="" textlink="">
      <xdr:nvSpPr>
        <xdr:cNvPr id="454" name="円/楕円 453"/>
        <xdr:cNvSpPr/>
      </xdr:nvSpPr>
      <xdr:spPr>
        <a:xfrm>
          <a:off x="9588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136707</xdr:rowOff>
    </xdr:from>
    <xdr:ext cx="469744" cy="259045"/>
    <xdr:sp macro="" textlink="">
      <xdr:nvSpPr>
        <xdr:cNvPr id="455" name="テキスト ボックス 454"/>
        <xdr:cNvSpPr txBox="1"/>
      </xdr:nvSpPr>
      <xdr:spPr>
        <a:xfrm>
          <a:off x="9391727" y="167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355</xdr:rowOff>
    </xdr:from>
    <xdr:to>
      <xdr:col>12</xdr:col>
      <xdr:colOff>561975</xdr:colOff>
      <xdr:row>97</xdr:row>
      <xdr:rowOff>101955</xdr:rowOff>
    </xdr:to>
    <xdr:sp macro="" textlink="">
      <xdr:nvSpPr>
        <xdr:cNvPr id="456" name="円/楕円 455"/>
        <xdr:cNvSpPr/>
      </xdr:nvSpPr>
      <xdr:spPr>
        <a:xfrm>
          <a:off x="8699500" y="166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97</xdr:row>
      <xdr:rowOff>93082</xdr:rowOff>
    </xdr:from>
    <xdr:ext cx="469744" cy="259045"/>
    <xdr:sp macro="" textlink="">
      <xdr:nvSpPr>
        <xdr:cNvPr id="457" name="テキスト ボックス 456"/>
        <xdr:cNvSpPr txBox="1"/>
      </xdr:nvSpPr>
      <xdr:spPr>
        <a:xfrm>
          <a:off x="8515427" y="167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43707</xdr:rowOff>
    </xdr:from>
    <xdr:to>
      <xdr:col>23</xdr:col>
      <xdr:colOff>517525</xdr:colOff>
      <xdr:row>39</xdr:row>
      <xdr:rowOff>44164</xdr:rowOff>
    </xdr:to>
    <xdr:cxnSp macro="">
      <xdr:nvCxnSpPr>
        <xdr:cNvPr id="484" name="直線コネクタ 483"/>
        <xdr:cNvCxnSpPr/>
      </xdr:nvCxnSpPr>
      <xdr:spPr>
        <a:xfrm>
          <a:off x="15481300" y="67302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43059</xdr:rowOff>
    </xdr:from>
    <xdr:to>
      <xdr:col>22</xdr:col>
      <xdr:colOff>365125</xdr:colOff>
      <xdr:row>39</xdr:row>
      <xdr:rowOff>43707</xdr:rowOff>
    </xdr:to>
    <xdr:cxnSp macro="">
      <xdr:nvCxnSpPr>
        <xdr:cNvPr id="487" name="直線コネクタ 486"/>
        <xdr:cNvCxnSpPr/>
      </xdr:nvCxnSpPr>
      <xdr:spPr>
        <a:xfrm>
          <a:off x="14592300" y="67296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43059</xdr:rowOff>
    </xdr:from>
    <xdr:to>
      <xdr:col>21</xdr:col>
      <xdr:colOff>161925</xdr:colOff>
      <xdr:row>39</xdr:row>
      <xdr:rowOff>43574</xdr:rowOff>
    </xdr:to>
    <xdr:cxnSp macro="">
      <xdr:nvCxnSpPr>
        <xdr:cNvPr id="490" name="直線コネクタ 489"/>
        <xdr:cNvCxnSpPr/>
      </xdr:nvCxnSpPr>
      <xdr:spPr>
        <a:xfrm flipV="1">
          <a:off x="13703300" y="6729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43574</xdr:rowOff>
    </xdr:from>
    <xdr:to>
      <xdr:col>19</xdr:col>
      <xdr:colOff>644525</xdr:colOff>
      <xdr:row>39</xdr:row>
      <xdr:rowOff>43897</xdr:rowOff>
    </xdr:to>
    <xdr:cxnSp macro="">
      <xdr:nvCxnSpPr>
        <xdr:cNvPr id="493" name="直線コネクタ 492"/>
        <xdr:cNvCxnSpPr/>
      </xdr:nvCxnSpPr>
      <xdr:spPr>
        <a:xfrm flipV="1">
          <a:off x="12814300" y="6730124"/>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164814</xdr:rowOff>
    </xdr:from>
    <xdr:to>
      <xdr:col>23</xdr:col>
      <xdr:colOff>568325</xdr:colOff>
      <xdr:row>39</xdr:row>
      <xdr:rowOff>94964</xdr:rowOff>
    </xdr:to>
    <xdr:sp macro="" textlink="">
      <xdr:nvSpPr>
        <xdr:cNvPr id="503" name="円/楕円 502"/>
        <xdr:cNvSpPr/>
      </xdr:nvSpPr>
      <xdr:spPr>
        <a:xfrm>
          <a:off x="162687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79741</xdr:rowOff>
    </xdr:from>
    <xdr:ext cx="313932" cy="259045"/>
    <xdr:sp macro="" textlink="">
      <xdr:nvSpPr>
        <xdr:cNvPr id="504" name="災害復旧事業費該当値テキスト"/>
        <xdr:cNvSpPr txBox="1"/>
      </xdr:nvSpPr>
      <xdr:spPr>
        <a:xfrm>
          <a:off x="16370300" y="659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164357</xdr:rowOff>
    </xdr:from>
    <xdr:to>
      <xdr:col>22</xdr:col>
      <xdr:colOff>415925</xdr:colOff>
      <xdr:row>39</xdr:row>
      <xdr:rowOff>94507</xdr:rowOff>
    </xdr:to>
    <xdr:sp macro="" textlink="">
      <xdr:nvSpPr>
        <xdr:cNvPr id="505" name="円/楕円 504"/>
        <xdr:cNvSpPr/>
      </xdr:nvSpPr>
      <xdr:spPr>
        <a:xfrm>
          <a:off x="15430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85634</xdr:rowOff>
    </xdr:from>
    <xdr:ext cx="313932" cy="259045"/>
    <xdr:sp macro="" textlink="">
      <xdr:nvSpPr>
        <xdr:cNvPr id="506" name="テキスト ボックス 505"/>
        <xdr:cNvSpPr txBox="1"/>
      </xdr:nvSpPr>
      <xdr:spPr>
        <a:xfrm>
          <a:off x="153116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163709</xdr:rowOff>
    </xdr:from>
    <xdr:to>
      <xdr:col>21</xdr:col>
      <xdr:colOff>212725</xdr:colOff>
      <xdr:row>39</xdr:row>
      <xdr:rowOff>93859</xdr:rowOff>
    </xdr:to>
    <xdr:sp macro="" textlink="">
      <xdr:nvSpPr>
        <xdr:cNvPr id="507" name="円/楕円 506"/>
        <xdr:cNvSpPr/>
      </xdr:nvSpPr>
      <xdr:spPr>
        <a:xfrm>
          <a:off x="14541500" y="66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84986</xdr:rowOff>
    </xdr:from>
    <xdr:ext cx="313932" cy="259045"/>
    <xdr:sp macro="" textlink="">
      <xdr:nvSpPr>
        <xdr:cNvPr id="508" name="テキスト ボックス 507"/>
        <xdr:cNvSpPr txBox="1"/>
      </xdr:nvSpPr>
      <xdr:spPr>
        <a:xfrm>
          <a:off x="14435333" y="6771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164224</xdr:rowOff>
    </xdr:from>
    <xdr:to>
      <xdr:col>20</xdr:col>
      <xdr:colOff>9525</xdr:colOff>
      <xdr:row>39</xdr:row>
      <xdr:rowOff>94374</xdr:rowOff>
    </xdr:to>
    <xdr:sp macro="" textlink="">
      <xdr:nvSpPr>
        <xdr:cNvPr id="509" name="円/楕円 508"/>
        <xdr:cNvSpPr/>
      </xdr:nvSpPr>
      <xdr:spPr>
        <a:xfrm>
          <a:off x="13652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85501</xdr:rowOff>
    </xdr:from>
    <xdr:ext cx="313932" cy="259045"/>
    <xdr:sp macro="" textlink="">
      <xdr:nvSpPr>
        <xdr:cNvPr id="510" name="テキスト ボックス 509"/>
        <xdr:cNvSpPr txBox="1"/>
      </xdr:nvSpPr>
      <xdr:spPr>
        <a:xfrm>
          <a:off x="13546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164547</xdr:rowOff>
    </xdr:from>
    <xdr:to>
      <xdr:col>18</xdr:col>
      <xdr:colOff>492125</xdr:colOff>
      <xdr:row>39</xdr:row>
      <xdr:rowOff>94697</xdr:rowOff>
    </xdr:to>
    <xdr:sp macro="" textlink="">
      <xdr:nvSpPr>
        <xdr:cNvPr id="511" name="円/楕円 510"/>
        <xdr:cNvSpPr/>
      </xdr:nvSpPr>
      <xdr:spPr>
        <a:xfrm>
          <a:off x="12763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85824</xdr:rowOff>
    </xdr:from>
    <xdr:ext cx="313932" cy="259045"/>
    <xdr:sp macro="" textlink="">
      <xdr:nvSpPr>
        <xdr:cNvPr id="512" name="テキスト ボックス 511"/>
        <xdr:cNvSpPr txBox="1"/>
      </xdr:nvSpPr>
      <xdr:spPr>
        <a:xfrm>
          <a:off x="12657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151892</xdr:rowOff>
    </xdr:from>
    <xdr:to>
      <xdr:col>23</xdr:col>
      <xdr:colOff>517525</xdr:colOff>
      <xdr:row>76</xdr:row>
      <xdr:rowOff>22389</xdr:rowOff>
    </xdr:to>
    <xdr:cxnSp macro="">
      <xdr:nvCxnSpPr>
        <xdr:cNvPr id="587" name="直線コネクタ 586"/>
        <xdr:cNvCxnSpPr/>
      </xdr:nvCxnSpPr>
      <xdr:spPr>
        <a:xfrm>
          <a:off x="15481300" y="13010642"/>
          <a:ext cx="838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121302</xdr:rowOff>
    </xdr:from>
    <xdr:ext cx="534377" cy="259045"/>
    <xdr:sp macro="" textlink="">
      <xdr:nvSpPr>
        <xdr:cNvPr id="588" name="公債費平均値テキスト"/>
        <xdr:cNvSpPr txBox="1"/>
      </xdr:nvSpPr>
      <xdr:spPr>
        <a:xfrm>
          <a:off x="16370300" y="12808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86475</xdr:rowOff>
    </xdr:from>
    <xdr:to>
      <xdr:col>22</xdr:col>
      <xdr:colOff>365125</xdr:colOff>
      <xdr:row>75</xdr:row>
      <xdr:rowOff>151892</xdr:rowOff>
    </xdr:to>
    <xdr:cxnSp macro="">
      <xdr:nvCxnSpPr>
        <xdr:cNvPr id="590" name="直線コネクタ 589"/>
        <xdr:cNvCxnSpPr/>
      </xdr:nvCxnSpPr>
      <xdr:spPr>
        <a:xfrm>
          <a:off x="14592300" y="12945225"/>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21671</xdr:rowOff>
    </xdr:from>
    <xdr:ext cx="534377" cy="259045"/>
    <xdr:sp macro="" textlink="">
      <xdr:nvSpPr>
        <xdr:cNvPr id="592" name="テキスト ボックス 591"/>
        <xdr:cNvSpPr txBox="1"/>
      </xdr:nvSpPr>
      <xdr:spPr>
        <a:xfrm>
          <a:off x="152014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103353</xdr:rowOff>
    </xdr:from>
    <xdr:to>
      <xdr:col>21</xdr:col>
      <xdr:colOff>161925</xdr:colOff>
      <xdr:row>75</xdr:row>
      <xdr:rowOff>86475</xdr:rowOff>
    </xdr:to>
    <xdr:cxnSp macro="">
      <xdr:nvCxnSpPr>
        <xdr:cNvPr id="593" name="直線コネクタ 592"/>
        <xdr:cNvCxnSpPr/>
      </xdr:nvCxnSpPr>
      <xdr:spPr>
        <a:xfrm>
          <a:off x="13703300" y="12790653"/>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103353</xdr:rowOff>
    </xdr:from>
    <xdr:to>
      <xdr:col>19</xdr:col>
      <xdr:colOff>644525</xdr:colOff>
      <xdr:row>77</xdr:row>
      <xdr:rowOff>30505</xdr:rowOff>
    </xdr:to>
    <xdr:cxnSp macro="">
      <xdr:nvCxnSpPr>
        <xdr:cNvPr id="596" name="直線コネクタ 595"/>
        <xdr:cNvCxnSpPr/>
      </xdr:nvCxnSpPr>
      <xdr:spPr>
        <a:xfrm flipV="1">
          <a:off x="12814300" y="12790653"/>
          <a:ext cx="889000" cy="4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34777</xdr:rowOff>
    </xdr:from>
    <xdr:ext cx="534377" cy="259045"/>
    <xdr:sp macro="" textlink="">
      <xdr:nvSpPr>
        <xdr:cNvPr id="600" name="テキスト ボックス 599"/>
        <xdr:cNvSpPr txBox="1"/>
      </xdr:nvSpPr>
      <xdr:spPr>
        <a:xfrm>
          <a:off x="12547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143040</xdr:rowOff>
    </xdr:from>
    <xdr:to>
      <xdr:col>23</xdr:col>
      <xdr:colOff>568325</xdr:colOff>
      <xdr:row>76</xdr:row>
      <xdr:rowOff>73189</xdr:rowOff>
    </xdr:to>
    <xdr:sp macro="" textlink="">
      <xdr:nvSpPr>
        <xdr:cNvPr id="606" name="円/楕円 605"/>
        <xdr:cNvSpPr/>
      </xdr:nvSpPr>
      <xdr:spPr>
        <a:xfrm>
          <a:off x="162687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121466</xdr:rowOff>
    </xdr:from>
    <xdr:ext cx="534377" cy="259045"/>
    <xdr:sp macro="" textlink="">
      <xdr:nvSpPr>
        <xdr:cNvPr id="607" name="公債費該当値テキスト"/>
        <xdr:cNvSpPr txBox="1"/>
      </xdr:nvSpPr>
      <xdr:spPr>
        <a:xfrm>
          <a:off x="16370300" y="1298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101092</xdr:rowOff>
    </xdr:from>
    <xdr:to>
      <xdr:col>22</xdr:col>
      <xdr:colOff>415925</xdr:colOff>
      <xdr:row>76</xdr:row>
      <xdr:rowOff>31242</xdr:rowOff>
    </xdr:to>
    <xdr:sp macro="" textlink="">
      <xdr:nvSpPr>
        <xdr:cNvPr id="608" name="円/楕円 607"/>
        <xdr:cNvSpPr/>
      </xdr:nvSpPr>
      <xdr:spPr>
        <a:xfrm>
          <a:off x="15430500" y="129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22369</xdr:rowOff>
    </xdr:from>
    <xdr:ext cx="534377" cy="259045"/>
    <xdr:sp macro="" textlink="">
      <xdr:nvSpPr>
        <xdr:cNvPr id="609" name="テキスト ボックス 608"/>
        <xdr:cNvSpPr txBox="1"/>
      </xdr:nvSpPr>
      <xdr:spPr>
        <a:xfrm>
          <a:off x="15201411" y="130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35675</xdr:rowOff>
    </xdr:from>
    <xdr:to>
      <xdr:col>21</xdr:col>
      <xdr:colOff>212725</xdr:colOff>
      <xdr:row>75</xdr:row>
      <xdr:rowOff>137275</xdr:rowOff>
    </xdr:to>
    <xdr:sp macro="" textlink="">
      <xdr:nvSpPr>
        <xdr:cNvPr id="610" name="円/楕円 609"/>
        <xdr:cNvSpPr/>
      </xdr:nvSpPr>
      <xdr:spPr>
        <a:xfrm>
          <a:off x="14541500" y="12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153802</xdr:rowOff>
    </xdr:from>
    <xdr:ext cx="534377" cy="259045"/>
    <xdr:sp macro="" textlink="">
      <xdr:nvSpPr>
        <xdr:cNvPr id="611" name="テキスト ボックス 610"/>
        <xdr:cNvSpPr txBox="1"/>
      </xdr:nvSpPr>
      <xdr:spPr>
        <a:xfrm>
          <a:off x="14325111" y="126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52553</xdr:rowOff>
    </xdr:from>
    <xdr:to>
      <xdr:col>20</xdr:col>
      <xdr:colOff>9525</xdr:colOff>
      <xdr:row>74</xdr:row>
      <xdr:rowOff>154153</xdr:rowOff>
    </xdr:to>
    <xdr:sp macro="" textlink="">
      <xdr:nvSpPr>
        <xdr:cNvPr id="612" name="円/楕円 611"/>
        <xdr:cNvSpPr/>
      </xdr:nvSpPr>
      <xdr:spPr>
        <a:xfrm>
          <a:off x="13652500" y="127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170680</xdr:rowOff>
    </xdr:from>
    <xdr:ext cx="534377" cy="259045"/>
    <xdr:sp macro="" textlink="">
      <xdr:nvSpPr>
        <xdr:cNvPr id="613" name="テキスト ボックス 612"/>
        <xdr:cNvSpPr txBox="1"/>
      </xdr:nvSpPr>
      <xdr:spPr>
        <a:xfrm>
          <a:off x="13436111" y="125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151155</xdr:rowOff>
    </xdr:from>
    <xdr:to>
      <xdr:col>18</xdr:col>
      <xdr:colOff>492125</xdr:colOff>
      <xdr:row>77</xdr:row>
      <xdr:rowOff>81305</xdr:rowOff>
    </xdr:to>
    <xdr:sp macro="" textlink="">
      <xdr:nvSpPr>
        <xdr:cNvPr id="614" name="円/楕円 613"/>
        <xdr:cNvSpPr/>
      </xdr:nvSpPr>
      <xdr:spPr>
        <a:xfrm>
          <a:off x="12763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72432</xdr:rowOff>
    </xdr:from>
    <xdr:ext cx="534377" cy="259045"/>
    <xdr:sp macro="" textlink="">
      <xdr:nvSpPr>
        <xdr:cNvPr id="615" name="テキスト ボックス 614"/>
        <xdr:cNvSpPr txBox="1"/>
      </xdr:nvSpPr>
      <xdr:spPr>
        <a:xfrm>
          <a:off x="12547111" y="132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115739</xdr:rowOff>
    </xdr:from>
    <xdr:to>
      <xdr:col>23</xdr:col>
      <xdr:colOff>517525</xdr:colOff>
      <xdr:row>98</xdr:row>
      <xdr:rowOff>121636</xdr:rowOff>
    </xdr:to>
    <xdr:cxnSp macro="">
      <xdr:nvCxnSpPr>
        <xdr:cNvPr id="640" name="直線コネクタ 639"/>
        <xdr:cNvCxnSpPr/>
      </xdr:nvCxnSpPr>
      <xdr:spPr>
        <a:xfrm>
          <a:off x="15481300" y="16917839"/>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101423</xdr:rowOff>
    </xdr:from>
    <xdr:to>
      <xdr:col>22</xdr:col>
      <xdr:colOff>365125</xdr:colOff>
      <xdr:row>98</xdr:row>
      <xdr:rowOff>115739</xdr:rowOff>
    </xdr:to>
    <xdr:cxnSp macro="">
      <xdr:nvCxnSpPr>
        <xdr:cNvPr id="643" name="直線コネクタ 642"/>
        <xdr:cNvCxnSpPr/>
      </xdr:nvCxnSpPr>
      <xdr:spPr>
        <a:xfrm>
          <a:off x="14592300" y="16903523"/>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101423</xdr:rowOff>
    </xdr:from>
    <xdr:to>
      <xdr:col>21</xdr:col>
      <xdr:colOff>161925</xdr:colOff>
      <xdr:row>98</xdr:row>
      <xdr:rowOff>109072</xdr:rowOff>
    </xdr:to>
    <xdr:cxnSp macro="">
      <xdr:nvCxnSpPr>
        <xdr:cNvPr id="646" name="直線コネクタ 645"/>
        <xdr:cNvCxnSpPr/>
      </xdr:nvCxnSpPr>
      <xdr:spPr>
        <a:xfrm flipV="1">
          <a:off x="13703300" y="1690352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109072</xdr:rowOff>
    </xdr:from>
    <xdr:to>
      <xdr:col>19</xdr:col>
      <xdr:colOff>644525</xdr:colOff>
      <xdr:row>98</xdr:row>
      <xdr:rowOff>113759</xdr:rowOff>
    </xdr:to>
    <xdr:cxnSp macro="">
      <xdr:nvCxnSpPr>
        <xdr:cNvPr id="649" name="直線コネクタ 648"/>
        <xdr:cNvCxnSpPr/>
      </xdr:nvCxnSpPr>
      <xdr:spPr>
        <a:xfrm flipV="1">
          <a:off x="12814300" y="1691117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70836</xdr:rowOff>
    </xdr:from>
    <xdr:to>
      <xdr:col>23</xdr:col>
      <xdr:colOff>568325</xdr:colOff>
      <xdr:row>99</xdr:row>
      <xdr:rowOff>986</xdr:rowOff>
    </xdr:to>
    <xdr:sp macro="" textlink="">
      <xdr:nvSpPr>
        <xdr:cNvPr id="659" name="円/楕円 658"/>
        <xdr:cNvSpPr/>
      </xdr:nvSpPr>
      <xdr:spPr>
        <a:xfrm>
          <a:off x="16268700" y="16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64939</xdr:rowOff>
    </xdr:from>
    <xdr:to>
      <xdr:col>22</xdr:col>
      <xdr:colOff>415925</xdr:colOff>
      <xdr:row>98</xdr:row>
      <xdr:rowOff>166539</xdr:rowOff>
    </xdr:to>
    <xdr:sp macro="" textlink="">
      <xdr:nvSpPr>
        <xdr:cNvPr id="661" name="円/楕円 660"/>
        <xdr:cNvSpPr/>
      </xdr:nvSpPr>
      <xdr:spPr>
        <a:xfrm>
          <a:off x="15430500" y="16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157666</xdr:rowOff>
    </xdr:from>
    <xdr:ext cx="469744" cy="259045"/>
    <xdr:sp macro="" textlink="">
      <xdr:nvSpPr>
        <xdr:cNvPr id="662" name="テキスト ボックス 661"/>
        <xdr:cNvSpPr txBox="1"/>
      </xdr:nvSpPr>
      <xdr:spPr>
        <a:xfrm>
          <a:off x="15233727" y="1695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50623</xdr:rowOff>
    </xdr:from>
    <xdr:to>
      <xdr:col>21</xdr:col>
      <xdr:colOff>212725</xdr:colOff>
      <xdr:row>98</xdr:row>
      <xdr:rowOff>152223</xdr:rowOff>
    </xdr:to>
    <xdr:sp macro="" textlink="">
      <xdr:nvSpPr>
        <xdr:cNvPr id="663" name="円/楕円 662"/>
        <xdr:cNvSpPr/>
      </xdr:nvSpPr>
      <xdr:spPr>
        <a:xfrm>
          <a:off x="14541500" y="16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143350</xdr:rowOff>
    </xdr:from>
    <xdr:ext cx="469744" cy="259045"/>
    <xdr:sp macro="" textlink="">
      <xdr:nvSpPr>
        <xdr:cNvPr id="664" name="テキスト ボックス 663"/>
        <xdr:cNvSpPr txBox="1"/>
      </xdr:nvSpPr>
      <xdr:spPr>
        <a:xfrm>
          <a:off x="14357427" y="169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58272</xdr:rowOff>
    </xdr:from>
    <xdr:to>
      <xdr:col>20</xdr:col>
      <xdr:colOff>9525</xdr:colOff>
      <xdr:row>98</xdr:row>
      <xdr:rowOff>159872</xdr:rowOff>
    </xdr:to>
    <xdr:sp macro="" textlink="">
      <xdr:nvSpPr>
        <xdr:cNvPr id="665" name="円/楕円 664"/>
        <xdr:cNvSpPr/>
      </xdr:nvSpPr>
      <xdr:spPr>
        <a:xfrm>
          <a:off x="13652500" y="168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150999</xdr:rowOff>
    </xdr:from>
    <xdr:ext cx="469744" cy="259045"/>
    <xdr:sp macro="" textlink="">
      <xdr:nvSpPr>
        <xdr:cNvPr id="666" name="テキスト ボックス 665"/>
        <xdr:cNvSpPr txBox="1"/>
      </xdr:nvSpPr>
      <xdr:spPr>
        <a:xfrm>
          <a:off x="13468427" y="169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62959</xdr:rowOff>
    </xdr:from>
    <xdr:to>
      <xdr:col>18</xdr:col>
      <xdr:colOff>492125</xdr:colOff>
      <xdr:row>98</xdr:row>
      <xdr:rowOff>164559</xdr:rowOff>
    </xdr:to>
    <xdr:sp macro="" textlink="">
      <xdr:nvSpPr>
        <xdr:cNvPr id="667" name="円/楕円 666"/>
        <xdr:cNvSpPr/>
      </xdr:nvSpPr>
      <xdr:spPr>
        <a:xfrm>
          <a:off x="12763500" y="168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155686</xdr:rowOff>
    </xdr:from>
    <xdr:ext cx="469744" cy="259045"/>
    <xdr:sp macro="" textlink="">
      <xdr:nvSpPr>
        <xdr:cNvPr id="668" name="テキスト ボックス 667"/>
        <xdr:cNvSpPr txBox="1"/>
      </xdr:nvSpPr>
      <xdr:spPr>
        <a:xfrm>
          <a:off x="12579427" y="169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71120</xdr:rowOff>
    </xdr:from>
    <xdr:to>
      <xdr:col>32</xdr:col>
      <xdr:colOff>187325</xdr:colOff>
      <xdr:row>38</xdr:row>
      <xdr:rowOff>48260</xdr:rowOff>
    </xdr:to>
    <xdr:cxnSp macro="">
      <xdr:nvCxnSpPr>
        <xdr:cNvPr id="695" name="直線コネクタ 694"/>
        <xdr:cNvCxnSpPr/>
      </xdr:nvCxnSpPr>
      <xdr:spPr>
        <a:xfrm>
          <a:off x="21323300" y="641477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140970</xdr:rowOff>
    </xdr:from>
    <xdr:to>
      <xdr:col>31</xdr:col>
      <xdr:colOff>34925</xdr:colOff>
      <xdr:row>37</xdr:row>
      <xdr:rowOff>71120</xdr:rowOff>
    </xdr:to>
    <xdr:cxnSp macro="">
      <xdr:nvCxnSpPr>
        <xdr:cNvPr id="698" name="直線コネクタ 697"/>
        <xdr:cNvCxnSpPr/>
      </xdr:nvCxnSpPr>
      <xdr:spPr>
        <a:xfrm>
          <a:off x="20434300" y="631317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34290</xdr:rowOff>
    </xdr:from>
    <xdr:to>
      <xdr:col>29</xdr:col>
      <xdr:colOff>517525</xdr:colOff>
      <xdr:row>36</xdr:row>
      <xdr:rowOff>140970</xdr:rowOff>
    </xdr:to>
    <xdr:cxnSp macro="">
      <xdr:nvCxnSpPr>
        <xdr:cNvPr id="701" name="直線コネクタ 700"/>
        <xdr:cNvCxnSpPr/>
      </xdr:nvCxnSpPr>
      <xdr:spPr>
        <a:xfrm>
          <a:off x="19545300" y="62064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109220</xdr:rowOff>
    </xdr:from>
    <xdr:to>
      <xdr:col>28</xdr:col>
      <xdr:colOff>314325</xdr:colOff>
      <xdr:row>36</xdr:row>
      <xdr:rowOff>34290</xdr:rowOff>
    </xdr:to>
    <xdr:cxnSp macro="">
      <xdr:nvCxnSpPr>
        <xdr:cNvPr id="704" name="直線コネクタ 703"/>
        <xdr:cNvCxnSpPr/>
      </xdr:nvCxnSpPr>
      <xdr:spPr>
        <a:xfrm>
          <a:off x="18656300" y="6109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168910</xdr:rowOff>
    </xdr:from>
    <xdr:to>
      <xdr:col>32</xdr:col>
      <xdr:colOff>238125</xdr:colOff>
      <xdr:row>38</xdr:row>
      <xdr:rowOff>99060</xdr:rowOff>
    </xdr:to>
    <xdr:sp macro="" textlink="">
      <xdr:nvSpPr>
        <xdr:cNvPr id="714" name="円/楕円 713"/>
        <xdr:cNvSpPr/>
      </xdr:nvSpPr>
      <xdr:spPr>
        <a:xfrm>
          <a:off x="22110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147337</xdr:rowOff>
    </xdr:from>
    <xdr:ext cx="378565" cy="259045"/>
    <xdr:sp macro="" textlink="">
      <xdr:nvSpPr>
        <xdr:cNvPr id="715" name="投資及び出資金該当値テキスト"/>
        <xdr:cNvSpPr txBox="1"/>
      </xdr:nvSpPr>
      <xdr:spPr>
        <a:xfrm>
          <a:off x="22212300"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20320</xdr:rowOff>
    </xdr:from>
    <xdr:to>
      <xdr:col>31</xdr:col>
      <xdr:colOff>85725</xdr:colOff>
      <xdr:row>37</xdr:row>
      <xdr:rowOff>121920</xdr:rowOff>
    </xdr:to>
    <xdr:sp macro="" textlink="">
      <xdr:nvSpPr>
        <xdr:cNvPr id="716" name="円/楕円 715"/>
        <xdr:cNvSpPr/>
      </xdr:nvSpPr>
      <xdr:spPr>
        <a:xfrm>
          <a:off x="2127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113047</xdr:rowOff>
    </xdr:from>
    <xdr:ext cx="378565" cy="259045"/>
    <xdr:sp macro="" textlink="">
      <xdr:nvSpPr>
        <xdr:cNvPr id="717" name="テキスト ボックス 716"/>
        <xdr:cNvSpPr txBox="1"/>
      </xdr:nvSpPr>
      <xdr:spPr>
        <a:xfrm>
          <a:off x="211213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90170</xdr:rowOff>
    </xdr:from>
    <xdr:to>
      <xdr:col>29</xdr:col>
      <xdr:colOff>568325</xdr:colOff>
      <xdr:row>37</xdr:row>
      <xdr:rowOff>20320</xdr:rowOff>
    </xdr:to>
    <xdr:sp macro="" textlink="">
      <xdr:nvSpPr>
        <xdr:cNvPr id="718" name="円/楕円 717"/>
        <xdr:cNvSpPr/>
      </xdr:nvSpPr>
      <xdr:spPr>
        <a:xfrm>
          <a:off x="2038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11447</xdr:rowOff>
    </xdr:from>
    <xdr:ext cx="378565" cy="259045"/>
    <xdr:sp macro="" textlink="">
      <xdr:nvSpPr>
        <xdr:cNvPr id="719" name="テキスト ボックス 718"/>
        <xdr:cNvSpPr txBox="1"/>
      </xdr:nvSpPr>
      <xdr:spPr>
        <a:xfrm>
          <a:off x="20245017" y="63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154940</xdr:rowOff>
    </xdr:from>
    <xdr:to>
      <xdr:col>28</xdr:col>
      <xdr:colOff>365125</xdr:colOff>
      <xdr:row>36</xdr:row>
      <xdr:rowOff>85090</xdr:rowOff>
    </xdr:to>
    <xdr:sp macro="" textlink="">
      <xdr:nvSpPr>
        <xdr:cNvPr id="720" name="円/楕円 719"/>
        <xdr:cNvSpPr/>
      </xdr:nvSpPr>
      <xdr:spPr>
        <a:xfrm>
          <a:off x="19494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76217</xdr:rowOff>
    </xdr:from>
    <xdr:ext cx="378565" cy="259045"/>
    <xdr:sp macro="" textlink="">
      <xdr:nvSpPr>
        <xdr:cNvPr id="721" name="テキスト ボックス 720"/>
        <xdr:cNvSpPr txBox="1"/>
      </xdr:nvSpPr>
      <xdr:spPr>
        <a:xfrm>
          <a:off x="19356017" y="62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58420</xdr:rowOff>
    </xdr:from>
    <xdr:to>
      <xdr:col>27</xdr:col>
      <xdr:colOff>161925</xdr:colOff>
      <xdr:row>35</xdr:row>
      <xdr:rowOff>160020</xdr:rowOff>
    </xdr:to>
    <xdr:sp macro="" textlink="">
      <xdr:nvSpPr>
        <xdr:cNvPr id="722" name="円/楕円 721"/>
        <xdr:cNvSpPr/>
      </xdr:nvSpPr>
      <xdr:spPr>
        <a:xfrm>
          <a:off x="18605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151147</xdr:rowOff>
    </xdr:from>
    <xdr:ext cx="378565" cy="259045"/>
    <xdr:sp macro="" textlink="">
      <xdr:nvSpPr>
        <xdr:cNvPr id="723" name="テキスト ボックス 722"/>
        <xdr:cNvSpPr txBox="1"/>
      </xdr:nvSpPr>
      <xdr:spPr>
        <a:xfrm>
          <a:off x="18467017" y="615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2" name="直線コネクタ 73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3" name="テキスト ボックス 73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4" name="直線コネクタ 73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5" name="テキスト ボックス 73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6" name="直線コネクタ 73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7" name="テキスト ボックス 73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8" name="直線コネクタ 73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9" name="テキスト ボックス 73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1" name="テキスト ボックス 74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84722</xdr:rowOff>
    </xdr:from>
    <xdr:to>
      <xdr:col>32</xdr:col>
      <xdr:colOff>186689</xdr:colOff>
      <xdr:row>58</xdr:row>
      <xdr:rowOff>120658</xdr:rowOff>
    </xdr:to>
    <xdr:cxnSp macro="">
      <xdr:nvCxnSpPr>
        <xdr:cNvPr id="743" name="直線コネクタ 742"/>
        <xdr:cNvCxnSpPr/>
      </xdr:nvCxnSpPr>
      <xdr:spPr>
        <a:xfrm flipV="1">
          <a:off x="22159595" y="9000122"/>
          <a:ext cx="1269" cy="1064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124485</xdr:rowOff>
    </xdr:from>
    <xdr:ext cx="378565" cy="259045"/>
    <xdr:sp macro="" textlink="">
      <xdr:nvSpPr>
        <xdr:cNvPr id="744" name="貸付金最小値テキスト"/>
        <xdr:cNvSpPr txBox="1"/>
      </xdr:nvSpPr>
      <xdr:spPr>
        <a:xfrm>
          <a:off x="22212300" y="100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58</xdr:row>
      <xdr:rowOff>120658</xdr:rowOff>
    </xdr:from>
    <xdr:to>
      <xdr:col>32</xdr:col>
      <xdr:colOff>276225</xdr:colOff>
      <xdr:row>58</xdr:row>
      <xdr:rowOff>120658</xdr:rowOff>
    </xdr:to>
    <xdr:cxnSp macro="">
      <xdr:nvCxnSpPr>
        <xdr:cNvPr id="745" name="直線コネクタ 744"/>
        <xdr:cNvCxnSpPr/>
      </xdr:nvCxnSpPr>
      <xdr:spPr>
        <a:xfrm>
          <a:off x="22072600" y="1006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31399</xdr:rowOff>
    </xdr:from>
    <xdr:ext cx="534377" cy="259045"/>
    <xdr:sp macro="" textlink="">
      <xdr:nvSpPr>
        <xdr:cNvPr id="746" name="貸付金最大値テキスト"/>
        <xdr:cNvSpPr txBox="1"/>
      </xdr:nvSpPr>
      <xdr:spPr>
        <a:xfrm>
          <a:off x="22212300" y="87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52</xdr:row>
      <xdr:rowOff>84722</xdr:rowOff>
    </xdr:from>
    <xdr:to>
      <xdr:col>32</xdr:col>
      <xdr:colOff>276225</xdr:colOff>
      <xdr:row>52</xdr:row>
      <xdr:rowOff>84722</xdr:rowOff>
    </xdr:to>
    <xdr:cxnSp macro="">
      <xdr:nvCxnSpPr>
        <xdr:cNvPr id="747" name="直線コネクタ 746"/>
        <xdr:cNvCxnSpPr/>
      </xdr:nvCxnSpPr>
      <xdr:spPr>
        <a:xfrm>
          <a:off x="22072600" y="900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126944</xdr:rowOff>
    </xdr:from>
    <xdr:to>
      <xdr:col>32</xdr:col>
      <xdr:colOff>187325</xdr:colOff>
      <xdr:row>54</xdr:row>
      <xdr:rowOff>28257</xdr:rowOff>
    </xdr:to>
    <xdr:cxnSp macro="">
      <xdr:nvCxnSpPr>
        <xdr:cNvPr id="748" name="直線コネクタ 747"/>
        <xdr:cNvCxnSpPr/>
      </xdr:nvCxnSpPr>
      <xdr:spPr>
        <a:xfrm>
          <a:off x="21323300" y="9213794"/>
          <a:ext cx="8382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103674</xdr:rowOff>
    </xdr:from>
    <xdr:ext cx="534377" cy="259045"/>
    <xdr:sp macro="" textlink="">
      <xdr:nvSpPr>
        <xdr:cNvPr id="749" name="貸付金平均値テキスト"/>
        <xdr:cNvSpPr txBox="1"/>
      </xdr:nvSpPr>
      <xdr:spPr>
        <a:xfrm>
          <a:off x="22212300" y="953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125247</xdr:rowOff>
    </xdr:from>
    <xdr:to>
      <xdr:col>32</xdr:col>
      <xdr:colOff>238125</xdr:colOff>
      <xdr:row>56</xdr:row>
      <xdr:rowOff>55397</xdr:rowOff>
    </xdr:to>
    <xdr:sp macro="" textlink="">
      <xdr:nvSpPr>
        <xdr:cNvPr id="750" name="フローチャート : 判断 749"/>
        <xdr:cNvSpPr/>
      </xdr:nvSpPr>
      <xdr:spPr>
        <a:xfrm>
          <a:off x="221107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71165</xdr:rowOff>
    </xdr:from>
    <xdr:to>
      <xdr:col>31</xdr:col>
      <xdr:colOff>34925</xdr:colOff>
      <xdr:row>53</xdr:row>
      <xdr:rowOff>126944</xdr:rowOff>
    </xdr:to>
    <xdr:cxnSp macro="">
      <xdr:nvCxnSpPr>
        <xdr:cNvPr id="751" name="直線コネクタ 750"/>
        <xdr:cNvCxnSpPr/>
      </xdr:nvCxnSpPr>
      <xdr:spPr>
        <a:xfrm>
          <a:off x="20434300" y="9158015"/>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68714</xdr:rowOff>
    </xdr:from>
    <xdr:to>
      <xdr:col>31</xdr:col>
      <xdr:colOff>85725</xdr:colOff>
      <xdr:row>55</xdr:row>
      <xdr:rowOff>170314</xdr:rowOff>
    </xdr:to>
    <xdr:sp macro="" textlink="">
      <xdr:nvSpPr>
        <xdr:cNvPr id="752" name="フローチャート : 判断 751"/>
        <xdr:cNvSpPr/>
      </xdr:nvSpPr>
      <xdr:spPr>
        <a:xfrm>
          <a:off x="21272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161441</xdr:rowOff>
    </xdr:from>
    <xdr:ext cx="534377" cy="259045"/>
    <xdr:sp macro="" textlink="">
      <xdr:nvSpPr>
        <xdr:cNvPr id="753" name="テキスト ボックス 752"/>
        <xdr:cNvSpPr txBox="1"/>
      </xdr:nvSpPr>
      <xdr:spPr>
        <a:xfrm>
          <a:off x="210434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87716</xdr:rowOff>
    </xdr:from>
    <xdr:to>
      <xdr:col>29</xdr:col>
      <xdr:colOff>517525</xdr:colOff>
      <xdr:row>53</xdr:row>
      <xdr:rowOff>71165</xdr:rowOff>
    </xdr:to>
    <xdr:cxnSp macro="">
      <xdr:nvCxnSpPr>
        <xdr:cNvPr id="754" name="直線コネクタ 753"/>
        <xdr:cNvCxnSpPr/>
      </xdr:nvCxnSpPr>
      <xdr:spPr>
        <a:xfrm>
          <a:off x="19545300" y="9003116"/>
          <a:ext cx="889000" cy="1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67206</xdr:rowOff>
    </xdr:from>
    <xdr:to>
      <xdr:col>29</xdr:col>
      <xdr:colOff>568325</xdr:colOff>
      <xdr:row>55</xdr:row>
      <xdr:rowOff>168806</xdr:rowOff>
    </xdr:to>
    <xdr:sp macro="" textlink="">
      <xdr:nvSpPr>
        <xdr:cNvPr id="755" name="フローチャート : 判断 754"/>
        <xdr:cNvSpPr/>
      </xdr:nvSpPr>
      <xdr:spPr>
        <a:xfrm>
          <a:off x="20383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159933</xdr:rowOff>
    </xdr:from>
    <xdr:ext cx="534377" cy="259045"/>
    <xdr:sp macro="" textlink="">
      <xdr:nvSpPr>
        <xdr:cNvPr id="756" name="テキスト ボックス 755"/>
        <xdr:cNvSpPr txBox="1"/>
      </xdr:nvSpPr>
      <xdr:spPr>
        <a:xfrm>
          <a:off x="201671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85385</xdr:rowOff>
    </xdr:from>
    <xdr:to>
      <xdr:col>28</xdr:col>
      <xdr:colOff>314325</xdr:colOff>
      <xdr:row>52</xdr:row>
      <xdr:rowOff>87716</xdr:rowOff>
    </xdr:to>
    <xdr:cxnSp macro="">
      <xdr:nvCxnSpPr>
        <xdr:cNvPr id="757" name="直線コネクタ 756"/>
        <xdr:cNvCxnSpPr/>
      </xdr:nvCxnSpPr>
      <xdr:spPr>
        <a:xfrm>
          <a:off x="18656300" y="8829335"/>
          <a:ext cx="889000" cy="1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523</xdr:rowOff>
    </xdr:from>
    <xdr:to>
      <xdr:col>28</xdr:col>
      <xdr:colOff>365125</xdr:colOff>
      <xdr:row>55</xdr:row>
      <xdr:rowOff>102123</xdr:rowOff>
    </xdr:to>
    <xdr:sp macro="" textlink="">
      <xdr:nvSpPr>
        <xdr:cNvPr id="758" name="フローチャート : 判断 757"/>
        <xdr:cNvSpPr/>
      </xdr:nvSpPr>
      <xdr:spPr>
        <a:xfrm>
          <a:off x="19494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93250</xdr:rowOff>
    </xdr:from>
    <xdr:ext cx="534377" cy="259045"/>
    <xdr:sp macro="" textlink="">
      <xdr:nvSpPr>
        <xdr:cNvPr id="759" name="テキスト ボックス 758"/>
        <xdr:cNvSpPr txBox="1"/>
      </xdr:nvSpPr>
      <xdr:spPr>
        <a:xfrm>
          <a:off x="19278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108879</xdr:rowOff>
    </xdr:from>
    <xdr:to>
      <xdr:col>27</xdr:col>
      <xdr:colOff>161925</xdr:colOff>
      <xdr:row>55</xdr:row>
      <xdr:rowOff>39029</xdr:rowOff>
    </xdr:to>
    <xdr:sp macro="" textlink="">
      <xdr:nvSpPr>
        <xdr:cNvPr id="760" name="フローチャート : 判断 759"/>
        <xdr:cNvSpPr/>
      </xdr:nvSpPr>
      <xdr:spPr>
        <a:xfrm>
          <a:off x="18605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30156</xdr:rowOff>
    </xdr:from>
    <xdr:ext cx="534377" cy="259045"/>
    <xdr:sp macro="" textlink="">
      <xdr:nvSpPr>
        <xdr:cNvPr id="761" name="テキスト ボックス 760"/>
        <xdr:cNvSpPr txBox="1"/>
      </xdr:nvSpPr>
      <xdr:spPr>
        <a:xfrm>
          <a:off x="18389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148907</xdr:rowOff>
    </xdr:from>
    <xdr:to>
      <xdr:col>32</xdr:col>
      <xdr:colOff>238125</xdr:colOff>
      <xdr:row>54</xdr:row>
      <xdr:rowOff>79057</xdr:rowOff>
    </xdr:to>
    <xdr:sp macro="" textlink="">
      <xdr:nvSpPr>
        <xdr:cNvPr id="767" name="円/楕円 766"/>
        <xdr:cNvSpPr/>
      </xdr:nvSpPr>
      <xdr:spPr>
        <a:xfrm>
          <a:off x="22110700" y="92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334</xdr:rowOff>
    </xdr:from>
    <xdr:ext cx="534377" cy="259045"/>
    <xdr:sp macro="" textlink="">
      <xdr:nvSpPr>
        <xdr:cNvPr id="768" name="貸付金該当値テキスト"/>
        <xdr:cNvSpPr txBox="1"/>
      </xdr:nvSpPr>
      <xdr:spPr>
        <a:xfrm>
          <a:off x="22212300" y="90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34,875</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76144</xdr:rowOff>
    </xdr:from>
    <xdr:to>
      <xdr:col>31</xdr:col>
      <xdr:colOff>85725</xdr:colOff>
      <xdr:row>54</xdr:row>
      <xdr:rowOff>6294</xdr:rowOff>
    </xdr:to>
    <xdr:sp macro="" textlink="">
      <xdr:nvSpPr>
        <xdr:cNvPr id="769" name="円/楕円 768"/>
        <xdr:cNvSpPr/>
      </xdr:nvSpPr>
      <xdr:spPr>
        <a:xfrm>
          <a:off x="21272500" y="91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22821</xdr:rowOff>
    </xdr:from>
    <xdr:ext cx="534377" cy="259045"/>
    <xdr:sp macro="" textlink="">
      <xdr:nvSpPr>
        <xdr:cNvPr id="770" name="テキスト ボックス 769"/>
        <xdr:cNvSpPr txBox="1"/>
      </xdr:nvSpPr>
      <xdr:spPr>
        <a:xfrm>
          <a:off x="21043411" y="89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20365</xdr:rowOff>
    </xdr:from>
    <xdr:to>
      <xdr:col>29</xdr:col>
      <xdr:colOff>568325</xdr:colOff>
      <xdr:row>53</xdr:row>
      <xdr:rowOff>121965</xdr:rowOff>
    </xdr:to>
    <xdr:sp macro="" textlink="">
      <xdr:nvSpPr>
        <xdr:cNvPr id="771" name="円/楕円 770"/>
        <xdr:cNvSpPr/>
      </xdr:nvSpPr>
      <xdr:spPr>
        <a:xfrm>
          <a:off x="20383500" y="91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138492</xdr:rowOff>
    </xdr:from>
    <xdr:ext cx="534377" cy="259045"/>
    <xdr:sp macro="" textlink="">
      <xdr:nvSpPr>
        <xdr:cNvPr id="772" name="テキスト ボックス 771"/>
        <xdr:cNvSpPr txBox="1"/>
      </xdr:nvSpPr>
      <xdr:spPr>
        <a:xfrm>
          <a:off x="20167111" y="88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36916</xdr:rowOff>
    </xdr:from>
    <xdr:to>
      <xdr:col>28</xdr:col>
      <xdr:colOff>365125</xdr:colOff>
      <xdr:row>52</xdr:row>
      <xdr:rowOff>138516</xdr:rowOff>
    </xdr:to>
    <xdr:sp macro="" textlink="">
      <xdr:nvSpPr>
        <xdr:cNvPr id="773" name="円/楕円 772"/>
        <xdr:cNvSpPr/>
      </xdr:nvSpPr>
      <xdr:spPr>
        <a:xfrm>
          <a:off x="19494500" y="8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155043</xdr:rowOff>
    </xdr:from>
    <xdr:ext cx="534377" cy="259045"/>
    <xdr:sp macro="" textlink="">
      <xdr:nvSpPr>
        <xdr:cNvPr id="774" name="テキスト ボックス 773"/>
        <xdr:cNvSpPr txBox="1"/>
      </xdr:nvSpPr>
      <xdr:spPr>
        <a:xfrm>
          <a:off x="19278111" y="87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34585</xdr:rowOff>
    </xdr:from>
    <xdr:to>
      <xdr:col>27</xdr:col>
      <xdr:colOff>161925</xdr:colOff>
      <xdr:row>51</xdr:row>
      <xdr:rowOff>136185</xdr:rowOff>
    </xdr:to>
    <xdr:sp macro="" textlink="">
      <xdr:nvSpPr>
        <xdr:cNvPr id="775" name="円/楕円 774"/>
        <xdr:cNvSpPr/>
      </xdr:nvSpPr>
      <xdr:spPr>
        <a:xfrm>
          <a:off x="18605500" y="87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152712</xdr:rowOff>
    </xdr:from>
    <xdr:ext cx="534377" cy="259045"/>
    <xdr:sp macro="" textlink="">
      <xdr:nvSpPr>
        <xdr:cNvPr id="776" name="テキスト ボックス 775"/>
        <xdr:cNvSpPr txBox="1"/>
      </xdr:nvSpPr>
      <xdr:spPr>
        <a:xfrm>
          <a:off x="18389111" y="8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796" name="直線コネクタ 795"/>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797"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798" name="直線コネクタ 797"/>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799"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0" name="直線コネクタ 799"/>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163018</xdr:rowOff>
    </xdr:from>
    <xdr:to>
      <xdr:col>32</xdr:col>
      <xdr:colOff>187325</xdr:colOff>
      <xdr:row>76</xdr:row>
      <xdr:rowOff>40260</xdr:rowOff>
    </xdr:to>
    <xdr:cxnSp macro="">
      <xdr:nvCxnSpPr>
        <xdr:cNvPr id="801" name="直線コネクタ 800"/>
        <xdr:cNvCxnSpPr/>
      </xdr:nvCxnSpPr>
      <xdr:spPr>
        <a:xfrm>
          <a:off x="21323300" y="13021768"/>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2"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3" name="フローチャート : 判断 802"/>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49175</xdr:rowOff>
    </xdr:from>
    <xdr:to>
      <xdr:col>31</xdr:col>
      <xdr:colOff>34925</xdr:colOff>
      <xdr:row>75</xdr:row>
      <xdr:rowOff>163018</xdr:rowOff>
    </xdr:to>
    <xdr:cxnSp macro="">
      <xdr:nvCxnSpPr>
        <xdr:cNvPr id="804" name="直線コネクタ 803"/>
        <xdr:cNvCxnSpPr/>
      </xdr:nvCxnSpPr>
      <xdr:spPr>
        <a:xfrm>
          <a:off x="20434300" y="12907925"/>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5" name="フローチャート : 判断 804"/>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36237</xdr:rowOff>
    </xdr:from>
    <xdr:ext cx="469744" cy="259045"/>
    <xdr:sp macro="" textlink="">
      <xdr:nvSpPr>
        <xdr:cNvPr id="806" name="テキスト ボックス 805"/>
        <xdr:cNvSpPr txBox="1"/>
      </xdr:nvSpPr>
      <xdr:spPr>
        <a:xfrm>
          <a:off x="21075727"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49175</xdr:rowOff>
    </xdr:from>
    <xdr:to>
      <xdr:col>29</xdr:col>
      <xdr:colOff>517525</xdr:colOff>
      <xdr:row>75</xdr:row>
      <xdr:rowOff>116383</xdr:rowOff>
    </xdr:to>
    <xdr:cxnSp macro="">
      <xdr:nvCxnSpPr>
        <xdr:cNvPr id="807" name="直線コネクタ 806"/>
        <xdr:cNvCxnSpPr/>
      </xdr:nvCxnSpPr>
      <xdr:spPr>
        <a:xfrm flipV="1">
          <a:off x="19545300" y="12907925"/>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08" name="フローチャート : 判断 807"/>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103218</xdr:rowOff>
    </xdr:from>
    <xdr:ext cx="469744" cy="259045"/>
    <xdr:sp macro="" textlink="">
      <xdr:nvSpPr>
        <xdr:cNvPr id="809" name="テキスト ボックス 808"/>
        <xdr:cNvSpPr txBox="1"/>
      </xdr:nvSpPr>
      <xdr:spPr>
        <a:xfrm>
          <a:off x="20199427" y="13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115697</xdr:rowOff>
    </xdr:from>
    <xdr:to>
      <xdr:col>28</xdr:col>
      <xdr:colOff>314325</xdr:colOff>
      <xdr:row>75</xdr:row>
      <xdr:rowOff>116383</xdr:rowOff>
    </xdr:to>
    <xdr:cxnSp macro="">
      <xdr:nvCxnSpPr>
        <xdr:cNvPr id="810" name="直線コネクタ 809"/>
        <xdr:cNvCxnSpPr/>
      </xdr:nvCxnSpPr>
      <xdr:spPr>
        <a:xfrm>
          <a:off x="18656300" y="129744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1" name="フローチャート : 判断 810"/>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160138</xdr:rowOff>
    </xdr:from>
    <xdr:ext cx="469744" cy="259045"/>
    <xdr:sp macro="" textlink="">
      <xdr:nvSpPr>
        <xdr:cNvPr id="812" name="テキスト ボックス 811"/>
        <xdr:cNvSpPr txBox="1"/>
      </xdr:nvSpPr>
      <xdr:spPr>
        <a:xfrm>
          <a:off x="19310427" y="1319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3" name="フローチャート : 判断 812"/>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122648</xdr:rowOff>
    </xdr:from>
    <xdr:ext cx="469744" cy="259045"/>
    <xdr:sp macro="" textlink="">
      <xdr:nvSpPr>
        <xdr:cNvPr id="814" name="テキスト ボックス 813"/>
        <xdr:cNvSpPr txBox="1"/>
      </xdr:nvSpPr>
      <xdr:spPr>
        <a:xfrm>
          <a:off x="18421427"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160910</xdr:rowOff>
    </xdr:from>
    <xdr:to>
      <xdr:col>32</xdr:col>
      <xdr:colOff>238125</xdr:colOff>
      <xdr:row>76</xdr:row>
      <xdr:rowOff>91060</xdr:rowOff>
    </xdr:to>
    <xdr:sp macro="" textlink="">
      <xdr:nvSpPr>
        <xdr:cNvPr id="820" name="円/楕円 819"/>
        <xdr:cNvSpPr/>
      </xdr:nvSpPr>
      <xdr:spPr>
        <a:xfrm>
          <a:off x="221107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12336</xdr:rowOff>
    </xdr:from>
    <xdr:ext cx="469744" cy="259045"/>
    <xdr:sp macro="" textlink="">
      <xdr:nvSpPr>
        <xdr:cNvPr id="821" name="繰出金該当値テキスト"/>
        <xdr:cNvSpPr txBox="1"/>
      </xdr:nvSpPr>
      <xdr:spPr>
        <a:xfrm>
          <a:off x="22212300" y="128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112217</xdr:rowOff>
    </xdr:from>
    <xdr:to>
      <xdr:col>31</xdr:col>
      <xdr:colOff>85725</xdr:colOff>
      <xdr:row>76</xdr:row>
      <xdr:rowOff>42366</xdr:rowOff>
    </xdr:to>
    <xdr:sp macro="" textlink="">
      <xdr:nvSpPr>
        <xdr:cNvPr id="822" name="円/楕円 821"/>
        <xdr:cNvSpPr/>
      </xdr:nvSpPr>
      <xdr:spPr>
        <a:xfrm>
          <a:off x="21272500" y="12970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58894</xdr:rowOff>
    </xdr:from>
    <xdr:ext cx="469744" cy="259045"/>
    <xdr:sp macro="" textlink="">
      <xdr:nvSpPr>
        <xdr:cNvPr id="823" name="テキスト ボックス 822"/>
        <xdr:cNvSpPr txBox="1"/>
      </xdr:nvSpPr>
      <xdr:spPr>
        <a:xfrm>
          <a:off x="21075727" y="127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169825</xdr:rowOff>
    </xdr:from>
    <xdr:to>
      <xdr:col>29</xdr:col>
      <xdr:colOff>568325</xdr:colOff>
      <xdr:row>75</xdr:row>
      <xdr:rowOff>99975</xdr:rowOff>
    </xdr:to>
    <xdr:sp macro="" textlink="">
      <xdr:nvSpPr>
        <xdr:cNvPr id="824" name="円/楕円 823"/>
        <xdr:cNvSpPr/>
      </xdr:nvSpPr>
      <xdr:spPr>
        <a:xfrm>
          <a:off x="20383500" y="128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116502</xdr:rowOff>
    </xdr:from>
    <xdr:ext cx="469744" cy="259045"/>
    <xdr:sp macro="" textlink="">
      <xdr:nvSpPr>
        <xdr:cNvPr id="825" name="テキスト ボックス 824"/>
        <xdr:cNvSpPr txBox="1"/>
      </xdr:nvSpPr>
      <xdr:spPr>
        <a:xfrm>
          <a:off x="20199427" y="126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65583</xdr:rowOff>
    </xdr:from>
    <xdr:to>
      <xdr:col>28</xdr:col>
      <xdr:colOff>365125</xdr:colOff>
      <xdr:row>75</xdr:row>
      <xdr:rowOff>167184</xdr:rowOff>
    </xdr:to>
    <xdr:sp macro="" textlink="">
      <xdr:nvSpPr>
        <xdr:cNvPr id="826" name="円/楕円 825"/>
        <xdr:cNvSpPr/>
      </xdr:nvSpPr>
      <xdr:spPr>
        <a:xfrm>
          <a:off x="19494500" y="12924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12260</xdr:rowOff>
    </xdr:from>
    <xdr:ext cx="469744" cy="259045"/>
    <xdr:sp macro="" textlink="">
      <xdr:nvSpPr>
        <xdr:cNvPr id="827" name="テキスト ボックス 826"/>
        <xdr:cNvSpPr txBox="1"/>
      </xdr:nvSpPr>
      <xdr:spPr>
        <a:xfrm>
          <a:off x="19310427" y="126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64897</xdr:rowOff>
    </xdr:from>
    <xdr:to>
      <xdr:col>27</xdr:col>
      <xdr:colOff>161925</xdr:colOff>
      <xdr:row>75</xdr:row>
      <xdr:rowOff>166497</xdr:rowOff>
    </xdr:to>
    <xdr:sp macro="" textlink="">
      <xdr:nvSpPr>
        <xdr:cNvPr id="828" name="円/楕円 827"/>
        <xdr:cNvSpPr/>
      </xdr:nvSpPr>
      <xdr:spPr>
        <a:xfrm>
          <a:off x="18605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11574</xdr:rowOff>
    </xdr:from>
    <xdr:ext cx="469744" cy="259045"/>
    <xdr:sp macro="" textlink="">
      <xdr:nvSpPr>
        <xdr:cNvPr id="829" name="テキスト ボックス 828"/>
        <xdr:cNvSpPr txBox="1"/>
      </xdr:nvSpPr>
      <xdr:spPr>
        <a:xfrm>
          <a:off x="18421427" y="126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・「人件費」は、平成</a:t>
          </a:r>
          <a:r>
            <a:rPr kumimoji="1" lang="en-US" altLang="ja-JP" sz="1100">
              <a:latin typeface="ＭＳ Ｐゴシック"/>
            </a:rPr>
            <a:t>23</a:t>
          </a:r>
          <a:r>
            <a:rPr kumimoji="1" lang="ja-JP" altLang="en-US" sz="1100">
              <a:latin typeface="ＭＳ Ｐゴシック"/>
            </a:rPr>
            <a:t>年度からの「大阪府財政構造改革プラン（案）」に基づく給与抑制を行ったため、平成</a:t>
          </a:r>
          <a:r>
            <a:rPr kumimoji="1" lang="en-US" altLang="ja-JP" sz="1100">
              <a:latin typeface="ＭＳ Ｐゴシック"/>
            </a:rPr>
            <a:t>25</a:t>
          </a:r>
          <a:r>
            <a:rPr kumimoji="1" lang="ja-JP" altLang="en-US" sz="1100">
              <a:latin typeface="ＭＳ Ｐゴシック"/>
            </a:rPr>
            <a:t>年度まで改善したが、平成</a:t>
          </a:r>
          <a:r>
            <a:rPr kumimoji="1" lang="en-US" altLang="ja-JP" sz="1100">
              <a:latin typeface="ＭＳ Ｐゴシック"/>
            </a:rPr>
            <a:t>26</a:t>
          </a:r>
          <a:r>
            <a:rPr kumimoji="1" lang="ja-JP" altLang="en-US" sz="1100">
              <a:latin typeface="ＭＳ Ｐゴシック"/>
            </a:rPr>
            <a:t>年度は、給料カットの終了などにより悪化した。また、平成</a:t>
          </a:r>
          <a:r>
            <a:rPr kumimoji="1" lang="en-US" altLang="ja-JP" sz="1100">
              <a:latin typeface="ＭＳ Ｐゴシック"/>
            </a:rPr>
            <a:t>27</a:t>
          </a:r>
          <a:r>
            <a:rPr kumimoji="1" lang="ja-JP" altLang="en-US" sz="1100">
              <a:latin typeface="ＭＳ Ｐゴシック"/>
            </a:rPr>
            <a:t>年度は、人事委員会勧告（</a:t>
          </a:r>
          <a:r>
            <a:rPr kumimoji="1" lang="en-US" altLang="ja-JP" sz="1100">
              <a:latin typeface="ＭＳ Ｐゴシック"/>
            </a:rPr>
            <a:t>+1.55%</a:t>
          </a:r>
          <a:r>
            <a:rPr kumimoji="1" lang="ja-JP" altLang="en-US" sz="1100">
              <a:latin typeface="ＭＳ Ｐゴシック"/>
            </a:rPr>
            <a:t>）の実施を見送ったことなどにより改善している。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年度については、住民一人当たり</a:t>
          </a:r>
          <a:r>
            <a:rPr kumimoji="1" lang="en-US" altLang="ja-JP" sz="1100">
              <a:latin typeface="ＭＳ Ｐゴシック"/>
            </a:rPr>
            <a:t>93</a:t>
          </a:r>
          <a:r>
            <a:rPr kumimoji="1" lang="ja-JP" altLang="en-US" sz="1100">
              <a:latin typeface="ＭＳ Ｐゴシック"/>
            </a:rPr>
            <a:t>千円であり、職員の新陳代謝や給与月額引下げにより職員給及び退職手当が減となったが、被用者保険一元化に伴う標準報酬制の導入等による共済組合負担金の増により、前年度と比較し横ばいとなった。</a:t>
          </a:r>
        </a:p>
        <a:p>
          <a:r>
            <a:rPr kumimoji="1" lang="ja-JP" altLang="en-US" sz="1100">
              <a:latin typeface="ＭＳ Ｐゴシック"/>
            </a:rPr>
            <a:t> ・「補助費等」は、私立高校生等修学支援事業費などの教育関係や国民健康保険・後期高齢者医療など福祉関係の補助費が大きいことなどにより、グループ内平均と比較し高くなっていると推測される。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年度については、住民一人当たり</a:t>
          </a:r>
          <a:r>
            <a:rPr kumimoji="1" lang="en-US" altLang="ja-JP" sz="1100">
              <a:latin typeface="ＭＳ Ｐゴシック"/>
            </a:rPr>
            <a:t>95</a:t>
          </a:r>
          <a:r>
            <a:rPr kumimoji="1" lang="ja-JP" altLang="en-US" sz="1100">
              <a:latin typeface="ＭＳ Ｐゴシック"/>
            </a:rPr>
            <a:t>千円であり、地方消費税交付金や株式譲渡所得割交付金の減が、社会保障関係補助金等の増を上回ったことなどにより、前年度と比較し減となった。</a:t>
          </a:r>
        </a:p>
        <a:p>
          <a:r>
            <a:rPr kumimoji="1" lang="ja-JP" altLang="en-US" sz="1100">
              <a:latin typeface="ＭＳ Ｐゴシック"/>
            </a:rPr>
            <a:t>・「貸付金」は、他の類似団体と比較し、各種融資制度に対する貸付金の額が大きいことなどの要因によって高い水準にあると推測される。</a:t>
          </a:r>
        </a:p>
        <a:p>
          <a:r>
            <a:rPr kumimoji="1" lang="ja-JP" altLang="en-US" sz="1100">
              <a:latin typeface="ＭＳ Ｐゴシック"/>
            </a:rPr>
            <a:t>　融資実績が減少していることなどの影響により、近年減少傾向となっている。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52070</xdr:rowOff>
    </xdr:from>
    <xdr:to>
      <xdr:col>6</xdr:col>
      <xdr:colOff>511175</xdr:colOff>
      <xdr:row>38</xdr:row>
      <xdr:rowOff>53975</xdr:rowOff>
    </xdr:to>
    <xdr:cxnSp macro="">
      <xdr:nvCxnSpPr>
        <xdr:cNvPr id="61" name="直線コネクタ 60"/>
        <xdr:cNvCxnSpPr/>
      </xdr:nvCxnSpPr>
      <xdr:spPr>
        <a:xfrm>
          <a:off x="3797300" y="6567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132080</xdr:rowOff>
    </xdr:from>
    <xdr:to>
      <xdr:col>5</xdr:col>
      <xdr:colOff>358775</xdr:colOff>
      <xdr:row>38</xdr:row>
      <xdr:rowOff>52070</xdr:rowOff>
    </xdr:to>
    <xdr:cxnSp macro="">
      <xdr:nvCxnSpPr>
        <xdr:cNvPr id="64" name="直線コネクタ 63"/>
        <xdr:cNvCxnSpPr/>
      </xdr:nvCxnSpPr>
      <xdr:spPr>
        <a:xfrm>
          <a:off x="2908300" y="6475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132080</xdr:rowOff>
    </xdr:from>
    <xdr:to>
      <xdr:col>4</xdr:col>
      <xdr:colOff>155575</xdr:colOff>
      <xdr:row>37</xdr:row>
      <xdr:rowOff>143510</xdr:rowOff>
    </xdr:to>
    <xdr:cxnSp macro="">
      <xdr:nvCxnSpPr>
        <xdr:cNvPr id="67" name="直線コネクタ 66"/>
        <xdr:cNvCxnSpPr/>
      </xdr:nvCxnSpPr>
      <xdr:spPr>
        <a:xfrm flipV="1">
          <a:off x="2019300" y="647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126365</xdr:rowOff>
    </xdr:from>
    <xdr:to>
      <xdr:col>2</xdr:col>
      <xdr:colOff>638175</xdr:colOff>
      <xdr:row>37</xdr:row>
      <xdr:rowOff>143510</xdr:rowOff>
    </xdr:to>
    <xdr:cxnSp macro="">
      <xdr:nvCxnSpPr>
        <xdr:cNvPr id="70" name="直線コネクタ 69"/>
        <xdr:cNvCxnSpPr/>
      </xdr:nvCxnSpPr>
      <xdr:spPr>
        <a:xfrm>
          <a:off x="1130300" y="6470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3175</xdr:rowOff>
    </xdr:from>
    <xdr:to>
      <xdr:col>6</xdr:col>
      <xdr:colOff>561975</xdr:colOff>
      <xdr:row>38</xdr:row>
      <xdr:rowOff>104775</xdr:rowOff>
    </xdr:to>
    <xdr:sp macro="" textlink="">
      <xdr:nvSpPr>
        <xdr:cNvPr id="80" name="円/楕円 79"/>
        <xdr:cNvSpPr/>
      </xdr:nvSpPr>
      <xdr:spPr>
        <a:xfrm>
          <a:off x="4584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89552</xdr:rowOff>
    </xdr:from>
    <xdr:ext cx="378565" cy="259045"/>
    <xdr:sp macro="" textlink="">
      <xdr:nvSpPr>
        <xdr:cNvPr id="81" name="議会費該当値テキスト"/>
        <xdr:cNvSpPr txBox="1"/>
      </xdr:nvSpPr>
      <xdr:spPr>
        <a:xfrm>
          <a:off x="4686300"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1270</xdr:rowOff>
    </xdr:from>
    <xdr:to>
      <xdr:col>5</xdr:col>
      <xdr:colOff>409575</xdr:colOff>
      <xdr:row>38</xdr:row>
      <xdr:rowOff>102870</xdr:rowOff>
    </xdr:to>
    <xdr:sp macro="" textlink="">
      <xdr:nvSpPr>
        <xdr:cNvPr id="82" name="円/楕円 81"/>
        <xdr:cNvSpPr/>
      </xdr:nvSpPr>
      <xdr:spPr>
        <a:xfrm>
          <a:off x="3746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93997</xdr:rowOff>
    </xdr:from>
    <xdr:ext cx="378565" cy="259045"/>
    <xdr:sp macro="" textlink="">
      <xdr:nvSpPr>
        <xdr:cNvPr id="83" name="テキスト ボックス 82"/>
        <xdr:cNvSpPr txBox="1"/>
      </xdr:nvSpPr>
      <xdr:spPr>
        <a:xfrm>
          <a:off x="35953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81280</xdr:rowOff>
    </xdr:from>
    <xdr:to>
      <xdr:col>4</xdr:col>
      <xdr:colOff>206375</xdr:colOff>
      <xdr:row>38</xdr:row>
      <xdr:rowOff>11430</xdr:rowOff>
    </xdr:to>
    <xdr:sp macro="" textlink="">
      <xdr:nvSpPr>
        <xdr:cNvPr id="84" name="円/楕円 83"/>
        <xdr:cNvSpPr/>
      </xdr:nvSpPr>
      <xdr:spPr>
        <a:xfrm>
          <a:off x="2857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2557</xdr:rowOff>
    </xdr:from>
    <xdr:ext cx="378565" cy="259045"/>
    <xdr:sp macro="" textlink="">
      <xdr:nvSpPr>
        <xdr:cNvPr id="85" name="テキスト ボックス 84"/>
        <xdr:cNvSpPr txBox="1"/>
      </xdr:nvSpPr>
      <xdr:spPr>
        <a:xfrm>
          <a:off x="2719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92710</xdr:rowOff>
    </xdr:from>
    <xdr:to>
      <xdr:col>3</xdr:col>
      <xdr:colOff>3175</xdr:colOff>
      <xdr:row>38</xdr:row>
      <xdr:rowOff>22860</xdr:rowOff>
    </xdr:to>
    <xdr:sp macro="" textlink="">
      <xdr:nvSpPr>
        <xdr:cNvPr id="86" name="円/楕円 85"/>
        <xdr:cNvSpPr/>
      </xdr:nvSpPr>
      <xdr:spPr>
        <a:xfrm>
          <a:off x="196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13987</xdr:rowOff>
    </xdr:from>
    <xdr:ext cx="378565" cy="259045"/>
    <xdr:sp macro="" textlink="">
      <xdr:nvSpPr>
        <xdr:cNvPr id="87" name="テキスト ボックス 86"/>
        <xdr:cNvSpPr txBox="1"/>
      </xdr:nvSpPr>
      <xdr:spPr>
        <a:xfrm>
          <a:off x="1830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75565</xdr:rowOff>
    </xdr:from>
    <xdr:to>
      <xdr:col>1</xdr:col>
      <xdr:colOff>485775</xdr:colOff>
      <xdr:row>38</xdr:row>
      <xdr:rowOff>5715</xdr:rowOff>
    </xdr:to>
    <xdr:sp macro="" textlink="">
      <xdr:nvSpPr>
        <xdr:cNvPr id="88" name="円/楕円 87"/>
        <xdr:cNvSpPr/>
      </xdr:nvSpPr>
      <xdr:spPr>
        <a:xfrm>
          <a:off x="1079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168292</xdr:rowOff>
    </xdr:from>
    <xdr:ext cx="378565" cy="259045"/>
    <xdr:sp macro="" textlink="">
      <xdr:nvSpPr>
        <xdr:cNvPr id="89" name="テキスト ボックス 88"/>
        <xdr:cNvSpPr txBox="1"/>
      </xdr:nvSpPr>
      <xdr:spPr>
        <a:xfrm>
          <a:off x="941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71251</xdr:rowOff>
    </xdr:from>
    <xdr:to>
      <xdr:col>6</xdr:col>
      <xdr:colOff>511175</xdr:colOff>
      <xdr:row>59</xdr:row>
      <xdr:rowOff>130294</xdr:rowOff>
    </xdr:to>
    <xdr:cxnSp macro="">
      <xdr:nvCxnSpPr>
        <xdr:cNvPr id="119" name="直線コネクタ 118"/>
        <xdr:cNvCxnSpPr/>
      </xdr:nvCxnSpPr>
      <xdr:spPr>
        <a:xfrm>
          <a:off x="3797300" y="10186801"/>
          <a:ext cx="8382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137414</xdr:rowOff>
    </xdr:from>
    <xdr:to>
      <xdr:col>5</xdr:col>
      <xdr:colOff>358775</xdr:colOff>
      <xdr:row>59</xdr:row>
      <xdr:rowOff>71251</xdr:rowOff>
    </xdr:to>
    <xdr:cxnSp macro="">
      <xdr:nvCxnSpPr>
        <xdr:cNvPr id="122" name="直線コネクタ 121"/>
        <xdr:cNvCxnSpPr/>
      </xdr:nvCxnSpPr>
      <xdr:spPr>
        <a:xfrm>
          <a:off x="2908300" y="10081514"/>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137414</xdr:rowOff>
    </xdr:from>
    <xdr:to>
      <xdr:col>4</xdr:col>
      <xdr:colOff>155575</xdr:colOff>
      <xdr:row>59</xdr:row>
      <xdr:rowOff>65667</xdr:rowOff>
    </xdr:to>
    <xdr:cxnSp macro="">
      <xdr:nvCxnSpPr>
        <xdr:cNvPr id="125" name="直線コネクタ 124"/>
        <xdr:cNvCxnSpPr/>
      </xdr:nvCxnSpPr>
      <xdr:spPr>
        <a:xfrm flipV="1">
          <a:off x="2019300" y="10081514"/>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65667</xdr:rowOff>
    </xdr:from>
    <xdr:to>
      <xdr:col>2</xdr:col>
      <xdr:colOff>638175</xdr:colOff>
      <xdr:row>59</xdr:row>
      <xdr:rowOff>98813</xdr:rowOff>
    </xdr:to>
    <xdr:cxnSp macro="">
      <xdr:nvCxnSpPr>
        <xdr:cNvPr id="128" name="直線コネクタ 127"/>
        <xdr:cNvCxnSpPr/>
      </xdr:nvCxnSpPr>
      <xdr:spPr>
        <a:xfrm flipV="1">
          <a:off x="1130300" y="10181217"/>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68985</xdr:rowOff>
    </xdr:from>
    <xdr:ext cx="534377" cy="259045"/>
    <xdr:sp macro="" textlink="">
      <xdr:nvSpPr>
        <xdr:cNvPr id="130" name="テキスト ボックス 129"/>
        <xdr:cNvSpPr txBox="1"/>
      </xdr:nvSpPr>
      <xdr:spPr>
        <a:xfrm>
          <a:off x="1752111" y="9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79494</xdr:rowOff>
    </xdr:from>
    <xdr:to>
      <xdr:col>6</xdr:col>
      <xdr:colOff>561975</xdr:colOff>
      <xdr:row>60</xdr:row>
      <xdr:rowOff>9644</xdr:rowOff>
    </xdr:to>
    <xdr:sp macro="" textlink="">
      <xdr:nvSpPr>
        <xdr:cNvPr id="138" name="円/楕円 137"/>
        <xdr:cNvSpPr/>
      </xdr:nvSpPr>
      <xdr:spPr>
        <a:xfrm>
          <a:off x="4584700" y="101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165871</xdr:rowOff>
    </xdr:from>
    <xdr:ext cx="469744" cy="259045"/>
    <xdr:sp macro="" textlink="">
      <xdr:nvSpPr>
        <xdr:cNvPr id="139" name="総務費該当値テキスト"/>
        <xdr:cNvSpPr txBox="1"/>
      </xdr:nvSpPr>
      <xdr:spPr>
        <a:xfrm>
          <a:off x="4686300" y="101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20451</xdr:rowOff>
    </xdr:from>
    <xdr:to>
      <xdr:col>5</xdr:col>
      <xdr:colOff>409575</xdr:colOff>
      <xdr:row>59</xdr:row>
      <xdr:rowOff>122051</xdr:rowOff>
    </xdr:to>
    <xdr:sp macro="" textlink="">
      <xdr:nvSpPr>
        <xdr:cNvPr id="140" name="円/楕円 139"/>
        <xdr:cNvSpPr/>
      </xdr:nvSpPr>
      <xdr:spPr>
        <a:xfrm>
          <a:off x="3746500" y="101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113178</xdr:rowOff>
    </xdr:from>
    <xdr:ext cx="534377" cy="259045"/>
    <xdr:sp macro="" textlink="">
      <xdr:nvSpPr>
        <xdr:cNvPr id="141" name="テキスト ボックス 140"/>
        <xdr:cNvSpPr txBox="1"/>
      </xdr:nvSpPr>
      <xdr:spPr>
        <a:xfrm>
          <a:off x="3517411" y="1022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86614</xdr:rowOff>
    </xdr:from>
    <xdr:to>
      <xdr:col>4</xdr:col>
      <xdr:colOff>206375</xdr:colOff>
      <xdr:row>59</xdr:row>
      <xdr:rowOff>16764</xdr:rowOff>
    </xdr:to>
    <xdr:sp macro="" textlink="">
      <xdr:nvSpPr>
        <xdr:cNvPr id="142" name="円/楕円 141"/>
        <xdr:cNvSpPr/>
      </xdr:nvSpPr>
      <xdr:spPr>
        <a:xfrm>
          <a:off x="2857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7891</xdr:rowOff>
    </xdr:from>
    <xdr:ext cx="534377" cy="259045"/>
    <xdr:sp macro="" textlink="">
      <xdr:nvSpPr>
        <xdr:cNvPr id="143" name="テキスト ボックス 142"/>
        <xdr:cNvSpPr txBox="1"/>
      </xdr:nvSpPr>
      <xdr:spPr>
        <a:xfrm>
          <a:off x="2641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14867</xdr:rowOff>
    </xdr:from>
    <xdr:to>
      <xdr:col>3</xdr:col>
      <xdr:colOff>3175</xdr:colOff>
      <xdr:row>59</xdr:row>
      <xdr:rowOff>116467</xdr:rowOff>
    </xdr:to>
    <xdr:sp macro="" textlink="">
      <xdr:nvSpPr>
        <xdr:cNvPr id="144" name="円/楕円 143"/>
        <xdr:cNvSpPr/>
      </xdr:nvSpPr>
      <xdr:spPr>
        <a:xfrm>
          <a:off x="1968500" y="10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107594</xdr:rowOff>
    </xdr:from>
    <xdr:ext cx="534377" cy="259045"/>
    <xdr:sp macro="" textlink="">
      <xdr:nvSpPr>
        <xdr:cNvPr id="145" name="テキスト ボックス 144"/>
        <xdr:cNvSpPr txBox="1"/>
      </xdr:nvSpPr>
      <xdr:spPr>
        <a:xfrm>
          <a:off x="1752111" y="102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48013</xdr:rowOff>
    </xdr:from>
    <xdr:to>
      <xdr:col>1</xdr:col>
      <xdr:colOff>485775</xdr:colOff>
      <xdr:row>59</xdr:row>
      <xdr:rowOff>149613</xdr:rowOff>
    </xdr:to>
    <xdr:sp macro="" textlink="">
      <xdr:nvSpPr>
        <xdr:cNvPr id="146" name="円/楕円 145"/>
        <xdr:cNvSpPr/>
      </xdr:nvSpPr>
      <xdr:spPr>
        <a:xfrm>
          <a:off x="1079500" y="101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140740</xdr:rowOff>
    </xdr:from>
    <xdr:ext cx="534377" cy="259045"/>
    <xdr:sp macro="" textlink="">
      <xdr:nvSpPr>
        <xdr:cNvPr id="147" name="テキスト ボックス 146"/>
        <xdr:cNvSpPr txBox="1"/>
      </xdr:nvSpPr>
      <xdr:spPr>
        <a:xfrm>
          <a:off x="863111" y="102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81035</xdr:rowOff>
    </xdr:from>
    <xdr:to>
      <xdr:col>6</xdr:col>
      <xdr:colOff>511175</xdr:colOff>
      <xdr:row>78</xdr:row>
      <xdr:rowOff>85936</xdr:rowOff>
    </xdr:to>
    <xdr:cxnSp macro="">
      <xdr:nvCxnSpPr>
        <xdr:cNvPr id="176" name="直線コネクタ 175"/>
        <xdr:cNvCxnSpPr/>
      </xdr:nvCxnSpPr>
      <xdr:spPr>
        <a:xfrm flipV="1">
          <a:off x="3797300" y="13454135"/>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85936</xdr:rowOff>
    </xdr:from>
    <xdr:to>
      <xdr:col>5</xdr:col>
      <xdr:colOff>358775</xdr:colOff>
      <xdr:row>78</xdr:row>
      <xdr:rowOff>94852</xdr:rowOff>
    </xdr:to>
    <xdr:cxnSp macro="">
      <xdr:nvCxnSpPr>
        <xdr:cNvPr id="179" name="直線コネクタ 178"/>
        <xdr:cNvCxnSpPr/>
      </xdr:nvCxnSpPr>
      <xdr:spPr>
        <a:xfrm flipV="1">
          <a:off x="2908300" y="1345903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94852</xdr:rowOff>
    </xdr:from>
    <xdr:to>
      <xdr:col>4</xdr:col>
      <xdr:colOff>155575</xdr:colOff>
      <xdr:row>78</xdr:row>
      <xdr:rowOff>105110</xdr:rowOff>
    </xdr:to>
    <xdr:cxnSp macro="">
      <xdr:nvCxnSpPr>
        <xdr:cNvPr id="182" name="直線コネクタ 181"/>
        <xdr:cNvCxnSpPr/>
      </xdr:nvCxnSpPr>
      <xdr:spPr>
        <a:xfrm flipV="1">
          <a:off x="2019300" y="13467952"/>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104172</xdr:rowOff>
    </xdr:from>
    <xdr:to>
      <xdr:col>2</xdr:col>
      <xdr:colOff>638175</xdr:colOff>
      <xdr:row>78</xdr:row>
      <xdr:rowOff>105110</xdr:rowOff>
    </xdr:to>
    <xdr:cxnSp macro="">
      <xdr:nvCxnSpPr>
        <xdr:cNvPr id="185" name="直線コネクタ 184"/>
        <xdr:cNvCxnSpPr/>
      </xdr:nvCxnSpPr>
      <xdr:spPr>
        <a:xfrm>
          <a:off x="1130300" y="1347727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30235</xdr:rowOff>
    </xdr:from>
    <xdr:to>
      <xdr:col>6</xdr:col>
      <xdr:colOff>561975</xdr:colOff>
      <xdr:row>78</xdr:row>
      <xdr:rowOff>131835</xdr:rowOff>
    </xdr:to>
    <xdr:sp macro="" textlink="">
      <xdr:nvSpPr>
        <xdr:cNvPr id="195" name="円/楕円 194"/>
        <xdr:cNvSpPr/>
      </xdr:nvSpPr>
      <xdr:spPr>
        <a:xfrm>
          <a:off x="4584700" y="13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35136</xdr:rowOff>
    </xdr:from>
    <xdr:to>
      <xdr:col>5</xdr:col>
      <xdr:colOff>409575</xdr:colOff>
      <xdr:row>78</xdr:row>
      <xdr:rowOff>136736</xdr:rowOff>
    </xdr:to>
    <xdr:sp macro="" textlink="">
      <xdr:nvSpPr>
        <xdr:cNvPr id="197" name="円/楕円 196"/>
        <xdr:cNvSpPr/>
      </xdr:nvSpPr>
      <xdr:spPr>
        <a:xfrm>
          <a:off x="3746500" y="13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127863</xdr:rowOff>
    </xdr:from>
    <xdr:ext cx="534377" cy="259045"/>
    <xdr:sp macro="" textlink="">
      <xdr:nvSpPr>
        <xdr:cNvPr id="198" name="テキスト ボックス 197"/>
        <xdr:cNvSpPr txBox="1"/>
      </xdr:nvSpPr>
      <xdr:spPr>
        <a:xfrm>
          <a:off x="3517411" y="135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44052</xdr:rowOff>
    </xdr:from>
    <xdr:to>
      <xdr:col>4</xdr:col>
      <xdr:colOff>206375</xdr:colOff>
      <xdr:row>78</xdr:row>
      <xdr:rowOff>145652</xdr:rowOff>
    </xdr:to>
    <xdr:sp macro="" textlink="">
      <xdr:nvSpPr>
        <xdr:cNvPr id="199" name="円/楕円 198"/>
        <xdr:cNvSpPr/>
      </xdr:nvSpPr>
      <xdr:spPr>
        <a:xfrm>
          <a:off x="2857500" y="134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162179</xdr:rowOff>
    </xdr:from>
    <xdr:ext cx="534377" cy="259045"/>
    <xdr:sp macro="" textlink="">
      <xdr:nvSpPr>
        <xdr:cNvPr id="200" name="テキスト ボックス 199"/>
        <xdr:cNvSpPr txBox="1"/>
      </xdr:nvSpPr>
      <xdr:spPr>
        <a:xfrm>
          <a:off x="2641111" y="131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54310</xdr:rowOff>
    </xdr:from>
    <xdr:to>
      <xdr:col>3</xdr:col>
      <xdr:colOff>3175</xdr:colOff>
      <xdr:row>78</xdr:row>
      <xdr:rowOff>155910</xdr:rowOff>
    </xdr:to>
    <xdr:sp macro="" textlink="">
      <xdr:nvSpPr>
        <xdr:cNvPr id="201" name="円/楕円 200"/>
        <xdr:cNvSpPr/>
      </xdr:nvSpPr>
      <xdr:spPr>
        <a:xfrm>
          <a:off x="1968500" y="134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987</xdr:rowOff>
    </xdr:from>
    <xdr:ext cx="534377" cy="259045"/>
    <xdr:sp macro="" textlink="">
      <xdr:nvSpPr>
        <xdr:cNvPr id="202" name="テキスト ボックス 201"/>
        <xdr:cNvSpPr txBox="1"/>
      </xdr:nvSpPr>
      <xdr:spPr>
        <a:xfrm>
          <a:off x="1752111" y="132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53372</xdr:rowOff>
    </xdr:from>
    <xdr:to>
      <xdr:col>1</xdr:col>
      <xdr:colOff>485775</xdr:colOff>
      <xdr:row>78</xdr:row>
      <xdr:rowOff>154972</xdr:rowOff>
    </xdr:to>
    <xdr:sp macro="" textlink="">
      <xdr:nvSpPr>
        <xdr:cNvPr id="203" name="円/楕円 202"/>
        <xdr:cNvSpPr/>
      </xdr:nvSpPr>
      <xdr:spPr>
        <a:xfrm>
          <a:off x="1079500" y="134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49</xdr:rowOff>
    </xdr:from>
    <xdr:ext cx="534377" cy="259045"/>
    <xdr:sp macro="" textlink="">
      <xdr:nvSpPr>
        <xdr:cNvPr id="204" name="テキスト ボックス 203"/>
        <xdr:cNvSpPr txBox="1"/>
      </xdr:nvSpPr>
      <xdr:spPr>
        <a:xfrm>
          <a:off x="863111" y="132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5145</xdr:rowOff>
    </xdr:from>
    <xdr:to>
      <xdr:col>6</xdr:col>
      <xdr:colOff>511175</xdr:colOff>
      <xdr:row>96</xdr:row>
      <xdr:rowOff>144821</xdr:rowOff>
    </xdr:to>
    <xdr:cxnSp macro="">
      <xdr:nvCxnSpPr>
        <xdr:cNvPr id="229" name="直線コネクタ 228"/>
        <xdr:cNvCxnSpPr/>
      </xdr:nvCxnSpPr>
      <xdr:spPr>
        <a:xfrm flipV="1">
          <a:off x="3797300" y="16464345"/>
          <a:ext cx="838200" cy="13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144821</xdr:rowOff>
    </xdr:from>
    <xdr:to>
      <xdr:col>5</xdr:col>
      <xdr:colOff>358775</xdr:colOff>
      <xdr:row>96</xdr:row>
      <xdr:rowOff>166675</xdr:rowOff>
    </xdr:to>
    <xdr:cxnSp macro="">
      <xdr:nvCxnSpPr>
        <xdr:cNvPr id="232" name="直線コネクタ 231"/>
        <xdr:cNvCxnSpPr/>
      </xdr:nvCxnSpPr>
      <xdr:spPr>
        <a:xfrm flipV="1">
          <a:off x="2908300" y="16604021"/>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104404</xdr:rowOff>
    </xdr:from>
    <xdr:to>
      <xdr:col>4</xdr:col>
      <xdr:colOff>155575</xdr:colOff>
      <xdr:row>96</xdr:row>
      <xdr:rowOff>166675</xdr:rowOff>
    </xdr:to>
    <xdr:cxnSp macro="">
      <xdr:nvCxnSpPr>
        <xdr:cNvPr id="235" name="直線コネクタ 234"/>
        <xdr:cNvCxnSpPr/>
      </xdr:nvCxnSpPr>
      <xdr:spPr>
        <a:xfrm>
          <a:off x="2019300" y="16563604"/>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97592</xdr:rowOff>
    </xdr:from>
    <xdr:to>
      <xdr:col>2</xdr:col>
      <xdr:colOff>638175</xdr:colOff>
      <xdr:row>96</xdr:row>
      <xdr:rowOff>104404</xdr:rowOff>
    </xdr:to>
    <xdr:cxnSp macro="">
      <xdr:nvCxnSpPr>
        <xdr:cNvPr id="238" name="直線コネクタ 237"/>
        <xdr:cNvCxnSpPr/>
      </xdr:nvCxnSpPr>
      <xdr:spPr>
        <a:xfrm>
          <a:off x="1130300" y="16556792"/>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125795</xdr:rowOff>
    </xdr:from>
    <xdr:to>
      <xdr:col>6</xdr:col>
      <xdr:colOff>561975</xdr:colOff>
      <xdr:row>96</xdr:row>
      <xdr:rowOff>55945</xdr:rowOff>
    </xdr:to>
    <xdr:sp macro="" textlink="">
      <xdr:nvSpPr>
        <xdr:cNvPr id="248" name="円/楕円 247"/>
        <xdr:cNvSpPr/>
      </xdr:nvSpPr>
      <xdr:spPr>
        <a:xfrm>
          <a:off x="45847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104222</xdr:rowOff>
    </xdr:from>
    <xdr:ext cx="534377" cy="259045"/>
    <xdr:sp macro="" textlink="">
      <xdr:nvSpPr>
        <xdr:cNvPr id="249" name="衛生費該当値テキスト"/>
        <xdr:cNvSpPr txBox="1"/>
      </xdr:nvSpPr>
      <xdr:spPr>
        <a:xfrm>
          <a:off x="4686300" y="163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94021</xdr:rowOff>
    </xdr:from>
    <xdr:to>
      <xdr:col>5</xdr:col>
      <xdr:colOff>409575</xdr:colOff>
      <xdr:row>97</xdr:row>
      <xdr:rowOff>24171</xdr:rowOff>
    </xdr:to>
    <xdr:sp macro="" textlink="">
      <xdr:nvSpPr>
        <xdr:cNvPr id="250" name="円/楕円 249"/>
        <xdr:cNvSpPr/>
      </xdr:nvSpPr>
      <xdr:spPr>
        <a:xfrm>
          <a:off x="3746500" y="16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15298</xdr:rowOff>
    </xdr:from>
    <xdr:ext cx="469744" cy="259045"/>
    <xdr:sp macro="" textlink="">
      <xdr:nvSpPr>
        <xdr:cNvPr id="251" name="テキスト ボックス 250"/>
        <xdr:cNvSpPr txBox="1"/>
      </xdr:nvSpPr>
      <xdr:spPr>
        <a:xfrm>
          <a:off x="3549727" y="166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115875</xdr:rowOff>
    </xdr:from>
    <xdr:to>
      <xdr:col>4</xdr:col>
      <xdr:colOff>206375</xdr:colOff>
      <xdr:row>97</xdr:row>
      <xdr:rowOff>46025</xdr:rowOff>
    </xdr:to>
    <xdr:sp macro="" textlink="">
      <xdr:nvSpPr>
        <xdr:cNvPr id="252" name="円/楕円 251"/>
        <xdr:cNvSpPr/>
      </xdr:nvSpPr>
      <xdr:spPr>
        <a:xfrm>
          <a:off x="2857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37152</xdr:rowOff>
    </xdr:from>
    <xdr:ext cx="469744" cy="259045"/>
    <xdr:sp macro="" textlink="">
      <xdr:nvSpPr>
        <xdr:cNvPr id="253" name="テキスト ボックス 252"/>
        <xdr:cNvSpPr txBox="1"/>
      </xdr:nvSpPr>
      <xdr:spPr>
        <a:xfrm>
          <a:off x="2673427" y="1666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53604</xdr:rowOff>
    </xdr:from>
    <xdr:to>
      <xdr:col>3</xdr:col>
      <xdr:colOff>3175</xdr:colOff>
      <xdr:row>96</xdr:row>
      <xdr:rowOff>155204</xdr:rowOff>
    </xdr:to>
    <xdr:sp macro="" textlink="">
      <xdr:nvSpPr>
        <xdr:cNvPr id="254" name="円/楕円 253"/>
        <xdr:cNvSpPr/>
      </xdr:nvSpPr>
      <xdr:spPr>
        <a:xfrm>
          <a:off x="1968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146331</xdr:rowOff>
    </xdr:from>
    <xdr:ext cx="469744" cy="259045"/>
    <xdr:sp macro="" textlink="">
      <xdr:nvSpPr>
        <xdr:cNvPr id="255" name="テキスト ボックス 254"/>
        <xdr:cNvSpPr txBox="1"/>
      </xdr:nvSpPr>
      <xdr:spPr>
        <a:xfrm>
          <a:off x="1784427" y="1660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46792</xdr:rowOff>
    </xdr:from>
    <xdr:to>
      <xdr:col>1</xdr:col>
      <xdr:colOff>485775</xdr:colOff>
      <xdr:row>96</xdr:row>
      <xdr:rowOff>148392</xdr:rowOff>
    </xdr:to>
    <xdr:sp macro="" textlink="">
      <xdr:nvSpPr>
        <xdr:cNvPr id="256" name="円/楕円 255"/>
        <xdr:cNvSpPr/>
      </xdr:nvSpPr>
      <xdr:spPr>
        <a:xfrm>
          <a:off x="1079500" y="165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139519</xdr:rowOff>
    </xdr:from>
    <xdr:ext cx="469744" cy="259045"/>
    <xdr:sp macro="" textlink="">
      <xdr:nvSpPr>
        <xdr:cNvPr id="257" name="テキスト ボックス 256"/>
        <xdr:cNvSpPr txBox="1"/>
      </xdr:nvSpPr>
      <xdr:spPr>
        <a:xfrm>
          <a:off x="895427" y="165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167322</xdr:rowOff>
    </xdr:from>
    <xdr:to>
      <xdr:col>15</xdr:col>
      <xdr:colOff>180975</xdr:colOff>
      <xdr:row>38</xdr:row>
      <xdr:rowOff>35687</xdr:rowOff>
    </xdr:to>
    <xdr:cxnSp macro="">
      <xdr:nvCxnSpPr>
        <xdr:cNvPr id="284" name="直線コネクタ 283"/>
        <xdr:cNvCxnSpPr/>
      </xdr:nvCxnSpPr>
      <xdr:spPr>
        <a:xfrm>
          <a:off x="9639300" y="6510972"/>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101219</xdr:rowOff>
    </xdr:from>
    <xdr:to>
      <xdr:col>14</xdr:col>
      <xdr:colOff>28575</xdr:colOff>
      <xdr:row>37</xdr:row>
      <xdr:rowOff>167322</xdr:rowOff>
    </xdr:to>
    <xdr:cxnSp macro="">
      <xdr:nvCxnSpPr>
        <xdr:cNvPr id="287" name="直線コネクタ 286"/>
        <xdr:cNvCxnSpPr/>
      </xdr:nvCxnSpPr>
      <xdr:spPr>
        <a:xfrm>
          <a:off x="8750300" y="644486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77026</xdr:rowOff>
    </xdr:from>
    <xdr:to>
      <xdr:col>12</xdr:col>
      <xdr:colOff>511175</xdr:colOff>
      <xdr:row>37</xdr:row>
      <xdr:rowOff>101219</xdr:rowOff>
    </xdr:to>
    <xdr:cxnSp macro="">
      <xdr:nvCxnSpPr>
        <xdr:cNvPr id="290" name="直線コネクタ 289"/>
        <xdr:cNvCxnSpPr/>
      </xdr:nvCxnSpPr>
      <xdr:spPr>
        <a:xfrm>
          <a:off x="7861300" y="6249226"/>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80264</xdr:rowOff>
    </xdr:from>
    <xdr:to>
      <xdr:col>11</xdr:col>
      <xdr:colOff>307975</xdr:colOff>
      <xdr:row>36</xdr:row>
      <xdr:rowOff>77026</xdr:rowOff>
    </xdr:to>
    <xdr:cxnSp macro="">
      <xdr:nvCxnSpPr>
        <xdr:cNvPr id="293" name="直線コネクタ 292"/>
        <xdr:cNvCxnSpPr/>
      </xdr:nvCxnSpPr>
      <xdr:spPr>
        <a:xfrm>
          <a:off x="6972300" y="6081014"/>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156337</xdr:rowOff>
    </xdr:from>
    <xdr:to>
      <xdr:col>15</xdr:col>
      <xdr:colOff>231775</xdr:colOff>
      <xdr:row>38</xdr:row>
      <xdr:rowOff>86487</xdr:rowOff>
    </xdr:to>
    <xdr:sp macro="" textlink="">
      <xdr:nvSpPr>
        <xdr:cNvPr id="303" name="円/楕円 302"/>
        <xdr:cNvSpPr/>
      </xdr:nvSpPr>
      <xdr:spPr>
        <a:xfrm>
          <a:off x="104267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88473</xdr:rowOff>
    </xdr:from>
    <xdr:ext cx="378565" cy="259045"/>
    <xdr:sp macro="" textlink="">
      <xdr:nvSpPr>
        <xdr:cNvPr id="304" name="労働費該当値テキスト"/>
        <xdr:cNvSpPr txBox="1"/>
      </xdr:nvSpPr>
      <xdr:spPr>
        <a:xfrm>
          <a:off x="10528300" y="643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116522</xdr:rowOff>
    </xdr:from>
    <xdr:to>
      <xdr:col>14</xdr:col>
      <xdr:colOff>79375</xdr:colOff>
      <xdr:row>38</xdr:row>
      <xdr:rowOff>46672</xdr:rowOff>
    </xdr:to>
    <xdr:sp macro="" textlink="">
      <xdr:nvSpPr>
        <xdr:cNvPr id="305" name="円/楕円 304"/>
        <xdr:cNvSpPr/>
      </xdr:nvSpPr>
      <xdr:spPr>
        <a:xfrm>
          <a:off x="95885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37799</xdr:rowOff>
    </xdr:from>
    <xdr:ext cx="469744" cy="259045"/>
    <xdr:sp macro="" textlink="">
      <xdr:nvSpPr>
        <xdr:cNvPr id="306" name="テキスト ボックス 305"/>
        <xdr:cNvSpPr txBox="1"/>
      </xdr:nvSpPr>
      <xdr:spPr>
        <a:xfrm>
          <a:off x="9391727" y="655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50419</xdr:rowOff>
    </xdr:from>
    <xdr:to>
      <xdr:col>12</xdr:col>
      <xdr:colOff>561975</xdr:colOff>
      <xdr:row>37</xdr:row>
      <xdr:rowOff>152019</xdr:rowOff>
    </xdr:to>
    <xdr:sp macro="" textlink="">
      <xdr:nvSpPr>
        <xdr:cNvPr id="307" name="円/楕円 306"/>
        <xdr:cNvSpPr/>
      </xdr:nvSpPr>
      <xdr:spPr>
        <a:xfrm>
          <a:off x="869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143146</xdr:rowOff>
    </xdr:from>
    <xdr:ext cx="469744" cy="259045"/>
    <xdr:sp macro="" textlink="">
      <xdr:nvSpPr>
        <xdr:cNvPr id="308" name="テキスト ボックス 307"/>
        <xdr:cNvSpPr txBox="1"/>
      </xdr:nvSpPr>
      <xdr:spPr>
        <a:xfrm>
          <a:off x="8515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26226</xdr:rowOff>
    </xdr:from>
    <xdr:to>
      <xdr:col>11</xdr:col>
      <xdr:colOff>358775</xdr:colOff>
      <xdr:row>36</xdr:row>
      <xdr:rowOff>127826</xdr:rowOff>
    </xdr:to>
    <xdr:sp macro="" textlink="">
      <xdr:nvSpPr>
        <xdr:cNvPr id="309" name="円/楕円 308"/>
        <xdr:cNvSpPr/>
      </xdr:nvSpPr>
      <xdr:spPr>
        <a:xfrm>
          <a:off x="7810500" y="61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118953</xdr:rowOff>
    </xdr:from>
    <xdr:ext cx="469744" cy="259045"/>
    <xdr:sp macro="" textlink="">
      <xdr:nvSpPr>
        <xdr:cNvPr id="310" name="テキスト ボックス 309"/>
        <xdr:cNvSpPr txBox="1"/>
      </xdr:nvSpPr>
      <xdr:spPr>
        <a:xfrm>
          <a:off x="7626427" y="62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29464</xdr:rowOff>
    </xdr:from>
    <xdr:to>
      <xdr:col>10</xdr:col>
      <xdr:colOff>155575</xdr:colOff>
      <xdr:row>35</xdr:row>
      <xdr:rowOff>131064</xdr:rowOff>
    </xdr:to>
    <xdr:sp macro="" textlink="">
      <xdr:nvSpPr>
        <xdr:cNvPr id="311" name="円/楕円 310"/>
        <xdr:cNvSpPr/>
      </xdr:nvSpPr>
      <xdr:spPr>
        <a:xfrm>
          <a:off x="6921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122191</xdr:rowOff>
    </xdr:from>
    <xdr:ext cx="469744" cy="259045"/>
    <xdr:sp macro="" textlink="">
      <xdr:nvSpPr>
        <xdr:cNvPr id="312" name="テキスト ボックス 311"/>
        <xdr:cNvSpPr txBox="1"/>
      </xdr:nvSpPr>
      <xdr:spPr>
        <a:xfrm>
          <a:off x="6737427"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101753</xdr:rowOff>
    </xdr:from>
    <xdr:to>
      <xdr:col>15</xdr:col>
      <xdr:colOff>180975</xdr:colOff>
      <xdr:row>58</xdr:row>
      <xdr:rowOff>110851</xdr:rowOff>
    </xdr:to>
    <xdr:cxnSp macro="">
      <xdr:nvCxnSpPr>
        <xdr:cNvPr id="337" name="直線コネクタ 336"/>
        <xdr:cNvCxnSpPr/>
      </xdr:nvCxnSpPr>
      <xdr:spPr>
        <a:xfrm flipV="1">
          <a:off x="9639300" y="10045853"/>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110828</xdr:rowOff>
    </xdr:from>
    <xdr:to>
      <xdr:col>14</xdr:col>
      <xdr:colOff>28575</xdr:colOff>
      <xdr:row>58</xdr:row>
      <xdr:rowOff>110851</xdr:rowOff>
    </xdr:to>
    <xdr:cxnSp macro="">
      <xdr:nvCxnSpPr>
        <xdr:cNvPr id="340" name="直線コネクタ 339"/>
        <xdr:cNvCxnSpPr/>
      </xdr:nvCxnSpPr>
      <xdr:spPr>
        <a:xfrm>
          <a:off x="8750300" y="100549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107170</xdr:rowOff>
    </xdr:from>
    <xdr:to>
      <xdr:col>12</xdr:col>
      <xdr:colOff>511175</xdr:colOff>
      <xdr:row>58</xdr:row>
      <xdr:rowOff>110828</xdr:rowOff>
    </xdr:to>
    <xdr:cxnSp macro="">
      <xdr:nvCxnSpPr>
        <xdr:cNvPr id="343" name="直線コネクタ 342"/>
        <xdr:cNvCxnSpPr/>
      </xdr:nvCxnSpPr>
      <xdr:spPr>
        <a:xfrm>
          <a:off x="7861300" y="100512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136115</xdr:rowOff>
    </xdr:from>
    <xdr:ext cx="534377" cy="259045"/>
    <xdr:sp macro="" textlink="">
      <xdr:nvSpPr>
        <xdr:cNvPr id="345" name="テキスト ボックス 344"/>
        <xdr:cNvSpPr txBox="1"/>
      </xdr:nvSpPr>
      <xdr:spPr>
        <a:xfrm>
          <a:off x="8483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107170</xdr:rowOff>
    </xdr:from>
    <xdr:to>
      <xdr:col>11</xdr:col>
      <xdr:colOff>307975</xdr:colOff>
      <xdr:row>58</xdr:row>
      <xdr:rowOff>112428</xdr:rowOff>
    </xdr:to>
    <xdr:cxnSp macro="">
      <xdr:nvCxnSpPr>
        <xdr:cNvPr id="346" name="直線コネクタ 345"/>
        <xdr:cNvCxnSpPr/>
      </xdr:nvCxnSpPr>
      <xdr:spPr>
        <a:xfrm flipV="1">
          <a:off x="6972300" y="1005127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128434</xdr:rowOff>
    </xdr:from>
    <xdr:ext cx="534377" cy="259045"/>
    <xdr:sp macro="" textlink="">
      <xdr:nvSpPr>
        <xdr:cNvPr id="348" name="テキスト ボックス 347"/>
        <xdr:cNvSpPr txBox="1"/>
      </xdr:nvSpPr>
      <xdr:spPr>
        <a:xfrm>
          <a:off x="7594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50953</xdr:rowOff>
    </xdr:from>
    <xdr:to>
      <xdr:col>15</xdr:col>
      <xdr:colOff>231775</xdr:colOff>
      <xdr:row>58</xdr:row>
      <xdr:rowOff>152553</xdr:rowOff>
    </xdr:to>
    <xdr:sp macro="" textlink="">
      <xdr:nvSpPr>
        <xdr:cNvPr id="356" name="円/楕円 355"/>
        <xdr:cNvSpPr/>
      </xdr:nvSpPr>
      <xdr:spPr>
        <a:xfrm>
          <a:off x="104267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137330</xdr:rowOff>
    </xdr:from>
    <xdr:ext cx="469744" cy="259045"/>
    <xdr:sp macro="" textlink="">
      <xdr:nvSpPr>
        <xdr:cNvPr id="357" name="農林水産業費該当値テキスト"/>
        <xdr:cNvSpPr txBox="1"/>
      </xdr:nvSpPr>
      <xdr:spPr>
        <a:xfrm>
          <a:off x="10528300" y="990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60051</xdr:rowOff>
    </xdr:from>
    <xdr:to>
      <xdr:col>14</xdr:col>
      <xdr:colOff>79375</xdr:colOff>
      <xdr:row>58</xdr:row>
      <xdr:rowOff>161651</xdr:rowOff>
    </xdr:to>
    <xdr:sp macro="" textlink="">
      <xdr:nvSpPr>
        <xdr:cNvPr id="358" name="円/楕円 357"/>
        <xdr:cNvSpPr/>
      </xdr:nvSpPr>
      <xdr:spPr>
        <a:xfrm>
          <a:off x="9588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152778</xdr:rowOff>
    </xdr:from>
    <xdr:ext cx="469744" cy="259045"/>
    <xdr:sp macro="" textlink="">
      <xdr:nvSpPr>
        <xdr:cNvPr id="359" name="テキスト ボックス 358"/>
        <xdr:cNvSpPr txBox="1"/>
      </xdr:nvSpPr>
      <xdr:spPr>
        <a:xfrm>
          <a:off x="9391727" y="100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60028</xdr:rowOff>
    </xdr:from>
    <xdr:to>
      <xdr:col>12</xdr:col>
      <xdr:colOff>561975</xdr:colOff>
      <xdr:row>58</xdr:row>
      <xdr:rowOff>161628</xdr:rowOff>
    </xdr:to>
    <xdr:sp macro="" textlink="">
      <xdr:nvSpPr>
        <xdr:cNvPr id="360" name="円/楕円 359"/>
        <xdr:cNvSpPr/>
      </xdr:nvSpPr>
      <xdr:spPr>
        <a:xfrm>
          <a:off x="8699500" y="100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152755</xdr:rowOff>
    </xdr:from>
    <xdr:ext cx="469744" cy="259045"/>
    <xdr:sp macro="" textlink="">
      <xdr:nvSpPr>
        <xdr:cNvPr id="361" name="テキスト ボックス 360"/>
        <xdr:cNvSpPr txBox="1"/>
      </xdr:nvSpPr>
      <xdr:spPr>
        <a:xfrm>
          <a:off x="8515427" y="100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56370</xdr:rowOff>
    </xdr:from>
    <xdr:to>
      <xdr:col>11</xdr:col>
      <xdr:colOff>358775</xdr:colOff>
      <xdr:row>58</xdr:row>
      <xdr:rowOff>157970</xdr:rowOff>
    </xdr:to>
    <xdr:sp macro="" textlink="">
      <xdr:nvSpPr>
        <xdr:cNvPr id="362" name="円/楕円 361"/>
        <xdr:cNvSpPr/>
      </xdr:nvSpPr>
      <xdr:spPr>
        <a:xfrm>
          <a:off x="7810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149097</xdr:rowOff>
    </xdr:from>
    <xdr:ext cx="469744" cy="259045"/>
    <xdr:sp macro="" textlink="">
      <xdr:nvSpPr>
        <xdr:cNvPr id="363" name="テキスト ボックス 362"/>
        <xdr:cNvSpPr txBox="1"/>
      </xdr:nvSpPr>
      <xdr:spPr>
        <a:xfrm>
          <a:off x="7626427"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61628</xdr:rowOff>
    </xdr:from>
    <xdr:to>
      <xdr:col>10</xdr:col>
      <xdr:colOff>155575</xdr:colOff>
      <xdr:row>58</xdr:row>
      <xdr:rowOff>163228</xdr:rowOff>
    </xdr:to>
    <xdr:sp macro="" textlink="">
      <xdr:nvSpPr>
        <xdr:cNvPr id="364" name="円/楕円 363"/>
        <xdr:cNvSpPr/>
      </xdr:nvSpPr>
      <xdr:spPr>
        <a:xfrm>
          <a:off x="6921500" y="100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154355</xdr:rowOff>
    </xdr:from>
    <xdr:ext cx="469744" cy="259045"/>
    <xdr:sp macro="" textlink="">
      <xdr:nvSpPr>
        <xdr:cNvPr id="365" name="テキスト ボックス 364"/>
        <xdr:cNvSpPr txBox="1"/>
      </xdr:nvSpPr>
      <xdr:spPr>
        <a:xfrm>
          <a:off x="6737427" y="100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150063</xdr:rowOff>
    </xdr:from>
    <xdr:to>
      <xdr:col>15</xdr:col>
      <xdr:colOff>180975</xdr:colOff>
      <xdr:row>75</xdr:row>
      <xdr:rowOff>107353</xdr:rowOff>
    </xdr:to>
    <xdr:cxnSp macro="">
      <xdr:nvCxnSpPr>
        <xdr:cNvPr id="392" name="直線コネクタ 391"/>
        <xdr:cNvCxnSpPr/>
      </xdr:nvCxnSpPr>
      <xdr:spPr>
        <a:xfrm>
          <a:off x="9639300" y="12837363"/>
          <a:ext cx="8382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110039</xdr:rowOff>
    </xdr:from>
    <xdr:to>
      <xdr:col>14</xdr:col>
      <xdr:colOff>28575</xdr:colOff>
      <xdr:row>74</xdr:row>
      <xdr:rowOff>150063</xdr:rowOff>
    </xdr:to>
    <xdr:cxnSp macro="">
      <xdr:nvCxnSpPr>
        <xdr:cNvPr id="395" name="直線コネクタ 394"/>
        <xdr:cNvCxnSpPr/>
      </xdr:nvCxnSpPr>
      <xdr:spPr>
        <a:xfrm>
          <a:off x="8750300" y="12797339"/>
          <a:ext cx="8890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164350</xdr:rowOff>
    </xdr:from>
    <xdr:to>
      <xdr:col>12</xdr:col>
      <xdr:colOff>511175</xdr:colOff>
      <xdr:row>74</xdr:row>
      <xdr:rowOff>110039</xdr:rowOff>
    </xdr:to>
    <xdr:cxnSp macro="">
      <xdr:nvCxnSpPr>
        <xdr:cNvPr id="398" name="直線コネクタ 397"/>
        <xdr:cNvCxnSpPr/>
      </xdr:nvCxnSpPr>
      <xdr:spPr>
        <a:xfrm>
          <a:off x="7861300" y="12680200"/>
          <a:ext cx="889000" cy="1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29439</xdr:rowOff>
    </xdr:from>
    <xdr:to>
      <xdr:col>11</xdr:col>
      <xdr:colOff>307975</xdr:colOff>
      <xdr:row>73</xdr:row>
      <xdr:rowOff>164350</xdr:rowOff>
    </xdr:to>
    <xdr:cxnSp macro="">
      <xdr:nvCxnSpPr>
        <xdr:cNvPr id="401" name="直線コネクタ 400"/>
        <xdr:cNvCxnSpPr/>
      </xdr:nvCxnSpPr>
      <xdr:spPr>
        <a:xfrm>
          <a:off x="6972300" y="12545289"/>
          <a:ext cx="889000" cy="1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56553</xdr:rowOff>
    </xdr:from>
    <xdr:to>
      <xdr:col>15</xdr:col>
      <xdr:colOff>231775</xdr:colOff>
      <xdr:row>75</xdr:row>
      <xdr:rowOff>158153</xdr:rowOff>
    </xdr:to>
    <xdr:sp macro="" textlink="">
      <xdr:nvSpPr>
        <xdr:cNvPr id="411" name="円/楕円 410"/>
        <xdr:cNvSpPr/>
      </xdr:nvSpPr>
      <xdr:spPr>
        <a:xfrm>
          <a:off x="10426700" y="12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79430</xdr:rowOff>
    </xdr:from>
    <xdr:ext cx="534377" cy="259045"/>
    <xdr:sp macro="" textlink="">
      <xdr:nvSpPr>
        <xdr:cNvPr id="412" name="商工費該当値テキスト"/>
        <xdr:cNvSpPr txBox="1"/>
      </xdr:nvSpPr>
      <xdr:spPr>
        <a:xfrm>
          <a:off x="10528300" y="127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99263</xdr:rowOff>
    </xdr:from>
    <xdr:to>
      <xdr:col>14</xdr:col>
      <xdr:colOff>79375</xdr:colOff>
      <xdr:row>75</xdr:row>
      <xdr:rowOff>29413</xdr:rowOff>
    </xdr:to>
    <xdr:sp macro="" textlink="">
      <xdr:nvSpPr>
        <xdr:cNvPr id="413" name="円/楕円 412"/>
        <xdr:cNvSpPr/>
      </xdr:nvSpPr>
      <xdr:spPr>
        <a:xfrm>
          <a:off x="9588500" y="127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45940</xdr:rowOff>
    </xdr:from>
    <xdr:ext cx="534377" cy="259045"/>
    <xdr:sp macro="" textlink="">
      <xdr:nvSpPr>
        <xdr:cNvPr id="414" name="テキスト ボックス 413"/>
        <xdr:cNvSpPr txBox="1"/>
      </xdr:nvSpPr>
      <xdr:spPr>
        <a:xfrm>
          <a:off x="9359411" y="125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59239</xdr:rowOff>
    </xdr:from>
    <xdr:to>
      <xdr:col>12</xdr:col>
      <xdr:colOff>561975</xdr:colOff>
      <xdr:row>74</xdr:row>
      <xdr:rowOff>160839</xdr:rowOff>
    </xdr:to>
    <xdr:sp macro="" textlink="">
      <xdr:nvSpPr>
        <xdr:cNvPr id="415" name="円/楕円 414"/>
        <xdr:cNvSpPr/>
      </xdr:nvSpPr>
      <xdr:spPr>
        <a:xfrm>
          <a:off x="8699500" y="127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5916</xdr:rowOff>
    </xdr:from>
    <xdr:ext cx="534377" cy="259045"/>
    <xdr:sp macro="" textlink="">
      <xdr:nvSpPr>
        <xdr:cNvPr id="416" name="テキスト ボックス 415"/>
        <xdr:cNvSpPr txBox="1"/>
      </xdr:nvSpPr>
      <xdr:spPr>
        <a:xfrm>
          <a:off x="8483111" y="125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113550</xdr:rowOff>
    </xdr:from>
    <xdr:to>
      <xdr:col>11</xdr:col>
      <xdr:colOff>358775</xdr:colOff>
      <xdr:row>74</xdr:row>
      <xdr:rowOff>43700</xdr:rowOff>
    </xdr:to>
    <xdr:sp macro="" textlink="">
      <xdr:nvSpPr>
        <xdr:cNvPr id="417" name="円/楕円 416"/>
        <xdr:cNvSpPr/>
      </xdr:nvSpPr>
      <xdr:spPr>
        <a:xfrm>
          <a:off x="7810500" y="12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60227</xdr:rowOff>
    </xdr:from>
    <xdr:ext cx="534377" cy="259045"/>
    <xdr:sp macro="" textlink="">
      <xdr:nvSpPr>
        <xdr:cNvPr id="418" name="テキスト ボックス 417"/>
        <xdr:cNvSpPr txBox="1"/>
      </xdr:nvSpPr>
      <xdr:spPr>
        <a:xfrm>
          <a:off x="7594111" y="12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47,706</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150089</xdr:rowOff>
    </xdr:from>
    <xdr:to>
      <xdr:col>10</xdr:col>
      <xdr:colOff>155575</xdr:colOff>
      <xdr:row>73</xdr:row>
      <xdr:rowOff>80239</xdr:rowOff>
    </xdr:to>
    <xdr:sp macro="" textlink="">
      <xdr:nvSpPr>
        <xdr:cNvPr id="419" name="円/楕円 418"/>
        <xdr:cNvSpPr/>
      </xdr:nvSpPr>
      <xdr:spPr>
        <a:xfrm>
          <a:off x="6921500" y="124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96766</xdr:rowOff>
    </xdr:from>
    <xdr:ext cx="534377" cy="259045"/>
    <xdr:sp macro="" textlink="">
      <xdr:nvSpPr>
        <xdr:cNvPr id="420" name="テキスト ボックス 419"/>
        <xdr:cNvSpPr txBox="1"/>
      </xdr:nvSpPr>
      <xdr:spPr>
        <a:xfrm>
          <a:off x="6705111" y="1226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71476</xdr:rowOff>
    </xdr:from>
    <xdr:to>
      <xdr:col>15</xdr:col>
      <xdr:colOff>180975</xdr:colOff>
      <xdr:row>97</xdr:row>
      <xdr:rowOff>84392</xdr:rowOff>
    </xdr:to>
    <xdr:cxnSp macro="">
      <xdr:nvCxnSpPr>
        <xdr:cNvPr id="447" name="直線コネクタ 446"/>
        <xdr:cNvCxnSpPr/>
      </xdr:nvCxnSpPr>
      <xdr:spPr>
        <a:xfrm flipV="1">
          <a:off x="9639300" y="16702126"/>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82880</xdr:rowOff>
    </xdr:from>
    <xdr:to>
      <xdr:col>14</xdr:col>
      <xdr:colOff>28575</xdr:colOff>
      <xdr:row>97</xdr:row>
      <xdr:rowOff>84392</xdr:rowOff>
    </xdr:to>
    <xdr:cxnSp macro="">
      <xdr:nvCxnSpPr>
        <xdr:cNvPr id="450" name="直線コネクタ 449"/>
        <xdr:cNvCxnSpPr/>
      </xdr:nvCxnSpPr>
      <xdr:spPr>
        <a:xfrm>
          <a:off x="8750300" y="16713530"/>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82880</xdr:rowOff>
    </xdr:from>
    <xdr:to>
      <xdr:col>12</xdr:col>
      <xdr:colOff>511175</xdr:colOff>
      <xdr:row>97</xdr:row>
      <xdr:rowOff>89942</xdr:rowOff>
    </xdr:to>
    <xdr:cxnSp macro="">
      <xdr:nvCxnSpPr>
        <xdr:cNvPr id="453" name="直線コネクタ 452"/>
        <xdr:cNvCxnSpPr/>
      </xdr:nvCxnSpPr>
      <xdr:spPr>
        <a:xfrm flipV="1">
          <a:off x="7861300" y="16713530"/>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89743</xdr:rowOff>
    </xdr:from>
    <xdr:ext cx="534377" cy="259045"/>
    <xdr:sp macro="" textlink="">
      <xdr:nvSpPr>
        <xdr:cNvPr id="455" name="テキスト ボックス 454"/>
        <xdr:cNvSpPr txBox="1"/>
      </xdr:nvSpPr>
      <xdr:spPr>
        <a:xfrm>
          <a:off x="8483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89942</xdr:rowOff>
    </xdr:from>
    <xdr:to>
      <xdr:col>11</xdr:col>
      <xdr:colOff>307975</xdr:colOff>
      <xdr:row>97</xdr:row>
      <xdr:rowOff>91847</xdr:rowOff>
    </xdr:to>
    <xdr:cxnSp macro="">
      <xdr:nvCxnSpPr>
        <xdr:cNvPr id="456" name="直線コネクタ 455"/>
        <xdr:cNvCxnSpPr/>
      </xdr:nvCxnSpPr>
      <xdr:spPr>
        <a:xfrm flipV="1">
          <a:off x="6972300" y="167205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94290</xdr:rowOff>
    </xdr:from>
    <xdr:ext cx="534377" cy="259045"/>
    <xdr:sp macro="" textlink="">
      <xdr:nvSpPr>
        <xdr:cNvPr id="458" name="テキスト ボックス 457"/>
        <xdr:cNvSpPr txBox="1"/>
      </xdr:nvSpPr>
      <xdr:spPr>
        <a:xfrm>
          <a:off x="7594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108563</xdr:rowOff>
    </xdr:from>
    <xdr:ext cx="534377" cy="259045"/>
    <xdr:sp macro="" textlink="">
      <xdr:nvSpPr>
        <xdr:cNvPr id="460" name="テキスト ボックス 459"/>
        <xdr:cNvSpPr txBox="1"/>
      </xdr:nvSpPr>
      <xdr:spPr>
        <a:xfrm>
          <a:off x="6705111" y="163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20676</xdr:rowOff>
    </xdr:from>
    <xdr:to>
      <xdr:col>15</xdr:col>
      <xdr:colOff>231775</xdr:colOff>
      <xdr:row>97</xdr:row>
      <xdr:rowOff>122276</xdr:rowOff>
    </xdr:to>
    <xdr:sp macro="" textlink="">
      <xdr:nvSpPr>
        <xdr:cNvPr id="466" name="円/楕円 465"/>
        <xdr:cNvSpPr/>
      </xdr:nvSpPr>
      <xdr:spPr>
        <a:xfrm>
          <a:off x="10426700" y="166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170553</xdr:rowOff>
    </xdr:from>
    <xdr:ext cx="534377" cy="259045"/>
    <xdr:sp macro="" textlink="">
      <xdr:nvSpPr>
        <xdr:cNvPr id="467" name="土木費該当値テキスト"/>
        <xdr:cNvSpPr txBox="1"/>
      </xdr:nvSpPr>
      <xdr:spPr>
        <a:xfrm>
          <a:off x="10528300" y="166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33592</xdr:rowOff>
    </xdr:from>
    <xdr:to>
      <xdr:col>14</xdr:col>
      <xdr:colOff>79375</xdr:colOff>
      <xdr:row>97</xdr:row>
      <xdr:rowOff>135192</xdr:rowOff>
    </xdr:to>
    <xdr:sp macro="" textlink="">
      <xdr:nvSpPr>
        <xdr:cNvPr id="468" name="円/楕円 467"/>
        <xdr:cNvSpPr/>
      </xdr:nvSpPr>
      <xdr:spPr>
        <a:xfrm>
          <a:off x="9588500" y="166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126319</xdr:rowOff>
    </xdr:from>
    <xdr:ext cx="534377" cy="259045"/>
    <xdr:sp macro="" textlink="">
      <xdr:nvSpPr>
        <xdr:cNvPr id="469" name="テキスト ボックス 468"/>
        <xdr:cNvSpPr txBox="1"/>
      </xdr:nvSpPr>
      <xdr:spPr>
        <a:xfrm>
          <a:off x="9359411" y="167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32080</xdr:rowOff>
    </xdr:from>
    <xdr:to>
      <xdr:col>12</xdr:col>
      <xdr:colOff>561975</xdr:colOff>
      <xdr:row>97</xdr:row>
      <xdr:rowOff>133680</xdr:rowOff>
    </xdr:to>
    <xdr:sp macro="" textlink="">
      <xdr:nvSpPr>
        <xdr:cNvPr id="470" name="円/楕円 469"/>
        <xdr:cNvSpPr/>
      </xdr:nvSpPr>
      <xdr:spPr>
        <a:xfrm>
          <a:off x="8699500" y="16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124807</xdr:rowOff>
    </xdr:from>
    <xdr:ext cx="534377" cy="259045"/>
    <xdr:sp macro="" textlink="">
      <xdr:nvSpPr>
        <xdr:cNvPr id="471" name="テキスト ボックス 470"/>
        <xdr:cNvSpPr txBox="1"/>
      </xdr:nvSpPr>
      <xdr:spPr>
        <a:xfrm>
          <a:off x="8483111" y="167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39142</xdr:rowOff>
    </xdr:from>
    <xdr:to>
      <xdr:col>11</xdr:col>
      <xdr:colOff>358775</xdr:colOff>
      <xdr:row>97</xdr:row>
      <xdr:rowOff>140742</xdr:rowOff>
    </xdr:to>
    <xdr:sp macro="" textlink="">
      <xdr:nvSpPr>
        <xdr:cNvPr id="472" name="円/楕円 471"/>
        <xdr:cNvSpPr/>
      </xdr:nvSpPr>
      <xdr:spPr>
        <a:xfrm>
          <a:off x="7810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131869</xdr:rowOff>
    </xdr:from>
    <xdr:ext cx="534377" cy="259045"/>
    <xdr:sp macro="" textlink="">
      <xdr:nvSpPr>
        <xdr:cNvPr id="473" name="テキスト ボックス 472"/>
        <xdr:cNvSpPr txBox="1"/>
      </xdr:nvSpPr>
      <xdr:spPr>
        <a:xfrm>
          <a:off x="7594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41047</xdr:rowOff>
    </xdr:from>
    <xdr:to>
      <xdr:col>10</xdr:col>
      <xdr:colOff>155575</xdr:colOff>
      <xdr:row>97</xdr:row>
      <xdr:rowOff>142647</xdr:rowOff>
    </xdr:to>
    <xdr:sp macro="" textlink="">
      <xdr:nvSpPr>
        <xdr:cNvPr id="474" name="円/楕円 473"/>
        <xdr:cNvSpPr/>
      </xdr:nvSpPr>
      <xdr:spPr>
        <a:xfrm>
          <a:off x="6921500" y="166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133774</xdr:rowOff>
    </xdr:from>
    <xdr:ext cx="534377" cy="259045"/>
    <xdr:sp macro="" textlink="">
      <xdr:nvSpPr>
        <xdr:cNvPr id="475" name="テキスト ボックス 474"/>
        <xdr:cNvSpPr txBox="1"/>
      </xdr:nvSpPr>
      <xdr:spPr>
        <a:xfrm>
          <a:off x="6705111" y="167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88900</xdr:rowOff>
    </xdr:from>
    <xdr:to>
      <xdr:col>23</xdr:col>
      <xdr:colOff>517525</xdr:colOff>
      <xdr:row>30</xdr:row>
      <xdr:rowOff>123190</xdr:rowOff>
    </xdr:to>
    <xdr:cxnSp macro="">
      <xdr:nvCxnSpPr>
        <xdr:cNvPr id="503" name="直線コネクタ 502"/>
        <xdr:cNvCxnSpPr/>
      </xdr:nvCxnSpPr>
      <xdr:spPr>
        <a:xfrm>
          <a:off x="15481300" y="5232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4"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88900</xdr:rowOff>
    </xdr:from>
    <xdr:to>
      <xdr:col>22</xdr:col>
      <xdr:colOff>365125</xdr:colOff>
      <xdr:row>30</xdr:row>
      <xdr:rowOff>157861</xdr:rowOff>
    </xdr:to>
    <xdr:cxnSp macro="">
      <xdr:nvCxnSpPr>
        <xdr:cNvPr id="506" name="直線コネクタ 505"/>
        <xdr:cNvCxnSpPr/>
      </xdr:nvCxnSpPr>
      <xdr:spPr>
        <a:xfrm flipV="1">
          <a:off x="14592300" y="52324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08" name="テキスト ボックス 507"/>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157861</xdr:rowOff>
    </xdr:from>
    <xdr:to>
      <xdr:col>21</xdr:col>
      <xdr:colOff>161925</xdr:colOff>
      <xdr:row>32</xdr:row>
      <xdr:rowOff>25527</xdr:rowOff>
    </xdr:to>
    <xdr:cxnSp macro="">
      <xdr:nvCxnSpPr>
        <xdr:cNvPr id="509" name="直線コネクタ 508"/>
        <xdr:cNvCxnSpPr/>
      </xdr:nvCxnSpPr>
      <xdr:spPr>
        <a:xfrm flipV="1">
          <a:off x="13703300" y="5301361"/>
          <a:ext cx="889000" cy="2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82804</xdr:rowOff>
    </xdr:from>
    <xdr:to>
      <xdr:col>19</xdr:col>
      <xdr:colOff>644525</xdr:colOff>
      <xdr:row>32</xdr:row>
      <xdr:rowOff>25527</xdr:rowOff>
    </xdr:to>
    <xdr:cxnSp macro="">
      <xdr:nvCxnSpPr>
        <xdr:cNvPr id="512" name="直線コネクタ 511"/>
        <xdr:cNvCxnSpPr/>
      </xdr:nvCxnSpPr>
      <xdr:spPr>
        <a:xfrm>
          <a:off x="12814300" y="5397754"/>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158513</xdr:rowOff>
    </xdr:from>
    <xdr:ext cx="534377" cy="259045"/>
    <xdr:sp macro="" textlink="">
      <xdr:nvSpPr>
        <xdr:cNvPr id="514" name="テキスト ボックス 513"/>
        <xdr:cNvSpPr txBox="1"/>
      </xdr:nvSpPr>
      <xdr:spPr>
        <a:xfrm>
          <a:off x="13436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72390</xdr:rowOff>
    </xdr:from>
    <xdr:to>
      <xdr:col>23</xdr:col>
      <xdr:colOff>568325</xdr:colOff>
      <xdr:row>31</xdr:row>
      <xdr:rowOff>2540</xdr:rowOff>
    </xdr:to>
    <xdr:sp macro="" textlink="">
      <xdr:nvSpPr>
        <xdr:cNvPr id="522" name="円/楕円 521"/>
        <xdr:cNvSpPr/>
      </xdr:nvSpPr>
      <xdr:spPr>
        <a:xfrm>
          <a:off x="16268700" y="52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158767</xdr:rowOff>
    </xdr:from>
    <xdr:ext cx="534377" cy="259045"/>
    <xdr:sp macro="" textlink="">
      <xdr:nvSpPr>
        <xdr:cNvPr id="523" name="警察費該当値テキスト"/>
        <xdr:cNvSpPr txBox="1"/>
      </xdr:nvSpPr>
      <xdr:spPr>
        <a:xfrm>
          <a:off x="16370300" y="51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38100</xdr:rowOff>
    </xdr:from>
    <xdr:to>
      <xdr:col>22</xdr:col>
      <xdr:colOff>415925</xdr:colOff>
      <xdr:row>30</xdr:row>
      <xdr:rowOff>139700</xdr:rowOff>
    </xdr:to>
    <xdr:sp macro="" textlink="">
      <xdr:nvSpPr>
        <xdr:cNvPr id="524" name="円/楕円 523"/>
        <xdr:cNvSpPr/>
      </xdr:nvSpPr>
      <xdr:spPr>
        <a:xfrm>
          <a:off x="15430500" y="51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28</xdr:row>
      <xdr:rowOff>156227</xdr:rowOff>
    </xdr:from>
    <xdr:ext cx="534377" cy="259045"/>
    <xdr:sp macro="" textlink="">
      <xdr:nvSpPr>
        <xdr:cNvPr id="525" name="テキスト ボックス 524"/>
        <xdr:cNvSpPr txBox="1"/>
      </xdr:nvSpPr>
      <xdr:spPr>
        <a:xfrm>
          <a:off x="15201411" y="49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107061</xdr:rowOff>
    </xdr:from>
    <xdr:to>
      <xdr:col>21</xdr:col>
      <xdr:colOff>212725</xdr:colOff>
      <xdr:row>31</xdr:row>
      <xdr:rowOff>37211</xdr:rowOff>
    </xdr:to>
    <xdr:sp macro="" textlink="">
      <xdr:nvSpPr>
        <xdr:cNvPr id="526" name="円/楕円 525"/>
        <xdr:cNvSpPr/>
      </xdr:nvSpPr>
      <xdr:spPr>
        <a:xfrm>
          <a:off x="14541500" y="52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53738</xdr:rowOff>
    </xdr:from>
    <xdr:ext cx="534377" cy="259045"/>
    <xdr:sp macro="" textlink="">
      <xdr:nvSpPr>
        <xdr:cNvPr id="527" name="テキスト ボックス 526"/>
        <xdr:cNvSpPr txBox="1"/>
      </xdr:nvSpPr>
      <xdr:spPr>
        <a:xfrm>
          <a:off x="14325111" y="50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146177</xdr:rowOff>
    </xdr:from>
    <xdr:to>
      <xdr:col>20</xdr:col>
      <xdr:colOff>9525</xdr:colOff>
      <xdr:row>32</xdr:row>
      <xdr:rowOff>76327</xdr:rowOff>
    </xdr:to>
    <xdr:sp macro="" textlink="">
      <xdr:nvSpPr>
        <xdr:cNvPr id="528" name="円/楕円 527"/>
        <xdr:cNvSpPr/>
      </xdr:nvSpPr>
      <xdr:spPr>
        <a:xfrm>
          <a:off x="13652500" y="54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92854</xdr:rowOff>
    </xdr:from>
    <xdr:ext cx="534377" cy="259045"/>
    <xdr:sp macro="" textlink="">
      <xdr:nvSpPr>
        <xdr:cNvPr id="529" name="テキスト ボックス 528"/>
        <xdr:cNvSpPr txBox="1"/>
      </xdr:nvSpPr>
      <xdr:spPr>
        <a:xfrm>
          <a:off x="13436111" y="52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27,599</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32004</xdr:rowOff>
    </xdr:from>
    <xdr:to>
      <xdr:col>18</xdr:col>
      <xdr:colOff>492125</xdr:colOff>
      <xdr:row>31</xdr:row>
      <xdr:rowOff>133604</xdr:rowOff>
    </xdr:to>
    <xdr:sp macro="" textlink="">
      <xdr:nvSpPr>
        <xdr:cNvPr id="530" name="円/楕円 529"/>
        <xdr:cNvSpPr/>
      </xdr:nvSpPr>
      <xdr:spPr>
        <a:xfrm>
          <a:off x="12763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150131</xdr:rowOff>
    </xdr:from>
    <xdr:ext cx="534377" cy="259045"/>
    <xdr:sp macro="" textlink="">
      <xdr:nvSpPr>
        <xdr:cNvPr id="531" name="テキスト ボックス 530"/>
        <xdr:cNvSpPr txBox="1"/>
      </xdr:nvSpPr>
      <xdr:spPr>
        <a:xfrm>
          <a:off x="12547111" y="51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10055</xdr:rowOff>
    </xdr:from>
    <xdr:to>
      <xdr:col>23</xdr:col>
      <xdr:colOff>517525</xdr:colOff>
      <xdr:row>57</xdr:row>
      <xdr:rowOff>19400</xdr:rowOff>
    </xdr:to>
    <xdr:cxnSp macro="">
      <xdr:nvCxnSpPr>
        <xdr:cNvPr id="563" name="直線コネクタ 562"/>
        <xdr:cNvCxnSpPr/>
      </xdr:nvCxnSpPr>
      <xdr:spPr>
        <a:xfrm flipV="1">
          <a:off x="15481300" y="9782705"/>
          <a:ext cx="8382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157902</xdr:rowOff>
    </xdr:from>
    <xdr:to>
      <xdr:col>22</xdr:col>
      <xdr:colOff>365125</xdr:colOff>
      <xdr:row>57</xdr:row>
      <xdr:rowOff>19400</xdr:rowOff>
    </xdr:to>
    <xdr:cxnSp macro="">
      <xdr:nvCxnSpPr>
        <xdr:cNvPr id="566" name="直線コネクタ 565"/>
        <xdr:cNvCxnSpPr/>
      </xdr:nvCxnSpPr>
      <xdr:spPr>
        <a:xfrm>
          <a:off x="14592300" y="9759102"/>
          <a:ext cx="8890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157902</xdr:rowOff>
    </xdr:from>
    <xdr:to>
      <xdr:col>21</xdr:col>
      <xdr:colOff>161925</xdr:colOff>
      <xdr:row>57</xdr:row>
      <xdr:rowOff>109496</xdr:rowOff>
    </xdr:to>
    <xdr:cxnSp macro="">
      <xdr:nvCxnSpPr>
        <xdr:cNvPr id="569" name="直線コネクタ 568"/>
        <xdr:cNvCxnSpPr/>
      </xdr:nvCxnSpPr>
      <xdr:spPr>
        <a:xfrm flipV="1">
          <a:off x="13703300" y="9759102"/>
          <a:ext cx="889000" cy="1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24204</xdr:rowOff>
    </xdr:from>
    <xdr:ext cx="534377" cy="259045"/>
    <xdr:sp macro="" textlink="">
      <xdr:nvSpPr>
        <xdr:cNvPr id="571" name="テキスト ボックス 570"/>
        <xdr:cNvSpPr txBox="1"/>
      </xdr:nvSpPr>
      <xdr:spPr>
        <a:xfrm>
          <a:off x="14325111" y="9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55090</xdr:rowOff>
    </xdr:from>
    <xdr:to>
      <xdr:col>19</xdr:col>
      <xdr:colOff>644525</xdr:colOff>
      <xdr:row>57</xdr:row>
      <xdr:rowOff>109496</xdr:rowOff>
    </xdr:to>
    <xdr:cxnSp macro="">
      <xdr:nvCxnSpPr>
        <xdr:cNvPr id="572" name="直線コネクタ 571"/>
        <xdr:cNvCxnSpPr/>
      </xdr:nvCxnSpPr>
      <xdr:spPr>
        <a:xfrm>
          <a:off x="12814300" y="9827740"/>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100613</xdr:rowOff>
    </xdr:from>
    <xdr:ext cx="534377" cy="259045"/>
    <xdr:sp macro="" textlink="">
      <xdr:nvSpPr>
        <xdr:cNvPr id="574" name="テキスト ボックス 573"/>
        <xdr:cNvSpPr txBox="1"/>
      </xdr:nvSpPr>
      <xdr:spPr>
        <a:xfrm>
          <a:off x="13436111" y="9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39664</xdr:rowOff>
    </xdr:from>
    <xdr:ext cx="534377" cy="259045"/>
    <xdr:sp macro="" textlink="">
      <xdr:nvSpPr>
        <xdr:cNvPr id="576" name="テキスト ボックス 575"/>
        <xdr:cNvSpPr txBox="1"/>
      </xdr:nvSpPr>
      <xdr:spPr>
        <a:xfrm>
          <a:off x="12547111" y="94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130705</xdr:rowOff>
    </xdr:from>
    <xdr:to>
      <xdr:col>23</xdr:col>
      <xdr:colOff>568325</xdr:colOff>
      <xdr:row>57</xdr:row>
      <xdr:rowOff>60855</xdr:rowOff>
    </xdr:to>
    <xdr:sp macro="" textlink="">
      <xdr:nvSpPr>
        <xdr:cNvPr id="582" name="円/楕円 581"/>
        <xdr:cNvSpPr/>
      </xdr:nvSpPr>
      <xdr:spPr>
        <a:xfrm>
          <a:off x="16268700" y="97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109132</xdr:rowOff>
    </xdr:from>
    <xdr:ext cx="534377" cy="259045"/>
    <xdr:sp macro="" textlink="">
      <xdr:nvSpPr>
        <xdr:cNvPr id="583" name="教育費該当値テキスト"/>
        <xdr:cNvSpPr txBox="1"/>
      </xdr:nvSpPr>
      <xdr:spPr>
        <a:xfrm>
          <a:off x="16370300" y="97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140050</xdr:rowOff>
    </xdr:from>
    <xdr:to>
      <xdr:col>22</xdr:col>
      <xdr:colOff>415925</xdr:colOff>
      <xdr:row>57</xdr:row>
      <xdr:rowOff>70200</xdr:rowOff>
    </xdr:to>
    <xdr:sp macro="" textlink="">
      <xdr:nvSpPr>
        <xdr:cNvPr id="584" name="円/楕円 583"/>
        <xdr:cNvSpPr/>
      </xdr:nvSpPr>
      <xdr:spPr>
        <a:xfrm>
          <a:off x="15430500" y="97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61327</xdr:rowOff>
    </xdr:from>
    <xdr:ext cx="534377" cy="259045"/>
    <xdr:sp macro="" textlink="">
      <xdr:nvSpPr>
        <xdr:cNvPr id="585" name="テキスト ボックス 584"/>
        <xdr:cNvSpPr txBox="1"/>
      </xdr:nvSpPr>
      <xdr:spPr>
        <a:xfrm>
          <a:off x="15201411" y="98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107102</xdr:rowOff>
    </xdr:from>
    <xdr:to>
      <xdr:col>21</xdr:col>
      <xdr:colOff>212725</xdr:colOff>
      <xdr:row>57</xdr:row>
      <xdr:rowOff>37252</xdr:rowOff>
    </xdr:to>
    <xdr:sp macro="" textlink="">
      <xdr:nvSpPr>
        <xdr:cNvPr id="586" name="円/楕円 585"/>
        <xdr:cNvSpPr/>
      </xdr:nvSpPr>
      <xdr:spPr>
        <a:xfrm>
          <a:off x="14541500" y="97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28379</xdr:rowOff>
    </xdr:from>
    <xdr:ext cx="534377" cy="259045"/>
    <xdr:sp macro="" textlink="">
      <xdr:nvSpPr>
        <xdr:cNvPr id="587" name="テキスト ボックス 586"/>
        <xdr:cNvSpPr txBox="1"/>
      </xdr:nvSpPr>
      <xdr:spPr>
        <a:xfrm>
          <a:off x="14325111" y="98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58696</xdr:rowOff>
    </xdr:from>
    <xdr:to>
      <xdr:col>20</xdr:col>
      <xdr:colOff>9525</xdr:colOff>
      <xdr:row>57</xdr:row>
      <xdr:rowOff>160296</xdr:rowOff>
    </xdr:to>
    <xdr:sp macro="" textlink="">
      <xdr:nvSpPr>
        <xdr:cNvPr id="588" name="円/楕円 587"/>
        <xdr:cNvSpPr/>
      </xdr:nvSpPr>
      <xdr:spPr>
        <a:xfrm>
          <a:off x="13652500" y="98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151423</xdr:rowOff>
    </xdr:from>
    <xdr:ext cx="534377" cy="259045"/>
    <xdr:sp macro="" textlink="">
      <xdr:nvSpPr>
        <xdr:cNvPr id="589" name="テキスト ボックス 588"/>
        <xdr:cNvSpPr txBox="1"/>
      </xdr:nvSpPr>
      <xdr:spPr>
        <a:xfrm>
          <a:off x="13436111" y="99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4290</xdr:rowOff>
    </xdr:from>
    <xdr:to>
      <xdr:col>18</xdr:col>
      <xdr:colOff>492125</xdr:colOff>
      <xdr:row>57</xdr:row>
      <xdr:rowOff>105890</xdr:rowOff>
    </xdr:to>
    <xdr:sp macro="" textlink="">
      <xdr:nvSpPr>
        <xdr:cNvPr id="590" name="円/楕円 589"/>
        <xdr:cNvSpPr/>
      </xdr:nvSpPr>
      <xdr:spPr>
        <a:xfrm>
          <a:off x="12763500" y="97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97017</xdr:rowOff>
    </xdr:from>
    <xdr:ext cx="534377" cy="259045"/>
    <xdr:sp macro="" textlink="">
      <xdr:nvSpPr>
        <xdr:cNvPr id="591" name="テキスト ボックス 590"/>
        <xdr:cNvSpPr txBox="1"/>
      </xdr:nvSpPr>
      <xdr:spPr>
        <a:xfrm>
          <a:off x="12547111" y="98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43707</xdr:rowOff>
    </xdr:from>
    <xdr:to>
      <xdr:col>23</xdr:col>
      <xdr:colOff>517525</xdr:colOff>
      <xdr:row>79</xdr:row>
      <xdr:rowOff>44165</xdr:rowOff>
    </xdr:to>
    <xdr:cxnSp macro="">
      <xdr:nvCxnSpPr>
        <xdr:cNvPr id="618" name="直線コネクタ 617"/>
        <xdr:cNvCxnSpPr/>
      </xdr:nvCxnSpPr>
      <xdr:spPr>
        <a:xfrm>
          <a:off x="15481300" y="1358825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43059</xdr:rowOff>
    </xdr:from>
    <xdr:to>
      <xdr:col>22</xdr:col>
      <xdr:colOff>365125</xdr:colOff>
      <xdr:row>79</xdr:row>
      <xdr:rowOff>43707</xdr:rowOff>
    </xdr:to>
    <xdr:cxnSp macro="">
      <xdr:nvCxnSpPr>
        <xdr:cNvPr id="621" name="直線コネクタ 620"/>
        <xdr:cNvCxnSpPr/>
      </xdr:nvCxnSpPr>
      <xdr:spPr>
        <a:xfrm>
          <a:off x="14592300" y="135876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43059</xdr:rowOff>
    </xdr:from>
    <xdr:to>
      <xdr:col>21</xdr:col>
      <xdr:colOff>161925</xdr:colOff>
      <xdr:row>79</xdr:row>
      <xdr:rowOff>43574</xdr:rowOff>
    </xdr:to>
    <xdr:cxnSp macro="">
      <xdr:nvCxnSpPr>
        <xdr:cNvPr id="624" name="直線コネクタ 623"/>
        <xdr:cNvCxnSpPr/>
      </xdr:nvCxnSpPr>
      <xdr:spPr>
        <a:xfrm flipV="1">
          <a:off x="13703300" y="13587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43574</xdr:rowOff>
    </xdr:from>
    <xdr:to>
      <xdr:col>19</xdr:col>
      <xdr:colOff>644525</xdr:colOff>
      <xdr:row>79</xdr:row>
      <xdr:rowOff>43898</xdr:rowOff>
    </xdr:to>
    <xdr:cxnSp macro="">
      <xdr:nvCxnSpPr>
        <xdr:cNvPr id="627" name="直線コネクタ 626"/>
        <xdr:cNvCxnSpPr/>
      </xdr:nvCxnSpPr>
      <xdr:spPr>
        <a:xfrm flipV="1">
          <a:off x="12814300" y="13588124"/>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164815</xdr:rowOff>
    </xdr:from>
    <xdr:to>
      <xdr:col>23</xdr:col>
      <xdr:colOff>568325</xdr:colOff>
      <xdr:row>79</xdr:row>
      <xdr:rowOff>94965</xdr:rowOff>
    </xdr:to>
    <xdr:sp macro="" textlink="">
      <xdr:nvSpPr>
        <xdr:cNvPr id="637" name="円/楕円 636"/>
        <xdr:cNvSpPr/>
      </xdr:nvSpPr>
      <xdr:spPr>
        <a:xfrm>
          <a:off x="162687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79742</xdr:rowOff>
    </xdr:from>
    <xdr:ext cx="313932" cy="259045"/>
    <xdr:sp macro="" textlink="">
      <xdr:nvSpPr>
        <xdr:cNvPr id="638" name="災害復旧費該当値テキスト"/>
        <xdr:cNvSpPr txBox="1"/>
      </xdr:nvSpPr>
      <xdr:spPr>
        <a:xfrm>
          <a:off x="16370300" y="13452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164357</xdr:rowOff>
    </xdr:from>
    <xdr:to>
      <xdr:col>22</xdr:col>
      <xdr:colOff>415925</xdr:colOff>
      <xdr:row>79</xdr:row>
      <xdr:rowOff>94507</xdr:rowOff>
    </xdr:to>
    <xdr:sp macro="" textlink="">
      <xdr:nvSpPr>
        <xdr:cNvPr id="639" name="円/楕円 638"/>
        <xdr:cNvSpPr/>
      </xdr:nvSpPr>
      <xdr:spPr>
        <a:xfrm>
          <a:off x="15430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85634</xdr:rowOff>
    </xdr:from>
    <xdr:ext cx="313932" cy="259045"/>
    <xdr:sp macro="" textlink="">
      <xdr:nvSpPr>
        <xdr:cNvPr id="640" name="テキスト ボックス 639"/>
        <xdr:cNvSpPr txBox="1"/>
      </xdr:nvSpPr>
      <xdr:spPr>
        <a:xfrm>
          <a:off x="15311633" y="1363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163709</xdr:rowOff>
    </xdr:from>
    <xdr:to>
      <xdr:col>21</xdr:col>
      <xdr:colOff>212725</xdr:colOff>
      <xdr:row>79</xdr:row>
      <xdr:rowOff>93859</xdr:rowOff>
    </xdr:to>
    <xdr:sp macro="" textlink="">
      <xdr:nvSpPr>
        <xdr:cNvPr id="641" name="円/楕円 640"/>
        <xdr:cNvSpPr/>
      </xdr:nvSpPr>
      <xdr:spPr>
        <a:xfrm>
          <a:off x="14541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84986</xdr:rowOff>
    </xdr:from>
    <xdr:ext cx="313932" cy="259045"/>
    <xdr:sp macro="" textlink="">
      <xdr:nvSpPr>
        <xdr:cNvPr id="642" name="テキスト ボックス 641"/>
        <xdr:cNvSpPr txBox="1"/>
      </xdr:nvSpPr>
      <xdr:spPr>
        <a:xfrm>
          <a:off x="14435333" y="1362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164224</xdr:rowOff>
    </xdr:from>
    <xdr:to>
      <xdr:col>20</xdr:col>
      <xdr:colOff>9525</xdr:colOff>
      <xdr:row>79</xdr:row>
      <xdr:rowOff>94374</xdr:rowOff>
    </xdr:to>
    <xdr:sp macro="" textlink="">
      <xdr:nvSpPr>
        <xdr:cNvPr id="643" name="円/楕円 642"/>
        <xdr:cNvSpPr/>
      </xdr:nvSpPr>
      <xdr:spPr>
        <a:xfrm>
          <a:off x="13652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85501</xdr:rowOff>
    </xdr:from>
    <xdr:ext cx="313932" cy="259045"/>
    <xdr:sp macro="" textlink="">
      <xdr:nvSpPr>
        <xdr:cNvPr id="644" name="テキスト ボックス 643"/>
        <xdr:cNvSpPr txBox="1"/>
      </xdr:nvSpPr>
      <xdr:spPr>
        <a:xfrm>
          <a:off x="13546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164548</xdr:rowOff>
    </xdr:from>
    <xdr:to>
      <xdr:col>18</xdr:col>
      <xdr:colOff>492125</xdr:colOff>
      <xdr:row>79</xdr:row>
      <xdr:rowOff>94698</xdr:rowOff>
    </xdr:to>
    <xdr:sp macro="" textlink="">
      <xdr:nvSpPr>
        <xdr:cNvPr id="645" name="円/楕円 644"/>
        <xdr:cNvSpPr/>
      </xdr:nvSpPr>
      <xdr:spPr>
        <a:xfrm>
          <a:off x="12763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85825</xdr:rowOff>
    </xdr:from>
    <xdr:ext cx="313932" cy="259045"/>
    <xdr:sp macro="" textlink="">
      <xdr:nvSpPr>
        <xdr:cNvPr id="646" name="テキスト ボックス 645"/>
        <xdr:cNvSpPr txBox="1"/>
      </xdr:nvSpPr>
      <xdr:spPr>
        <a:xfrm>
          <a:off x="126573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143129</xdr:rowOff>
    </xdr:from>
    <xdr:to>
      <xdr:col>23</xdr:col>
      <xdr:colOff>517525</xdr:colOff>
      <xdr:row>96</xdr:row>
      <xdr:rowOff>13399</xdr:rowOff>
    </xdr:to>
    <xdr:cxnSp macro="">
      <xdr:nvCxnSpPr>
        <xdr:cNvPr id="674" name="直線コネクタ 673"/>
        <xdr:cNvCxnSpPr/>
      </xdr:nvCxnSpPr>
      <xdr:spPr>
        <a:xfrm>
          <a:off x="15481300" y="16430879"/>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114177</xdr:rowOff>
    </xdr:from>
    <xdr:ext cx="534377" cy="259045"/>
    <xdr:sp macro="" textlink="">
      <xdr:nvSpPr>
        <xdr:cNvPr id="675" name="公債費平均値テキスト"/>
        <xdr:cNvSpPr txBox="1"/>
      </xdr:nvSpPr>
      <xdr:spPr>
        <a:xfrm>
          <a:off x="16370300" y="1623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77178</xdr:rowOff>
    </xdr:from>
    <xdr:to>
      <xdr:col>22</xdr:col>
      <xdr:colOff>365125</xdr:colOff>
      <xdr:row>95</xdr:row>
      <xdr:rowOff>143129</xdr:rowOff>
    </xdr:to>
    <xdr:cxnSp macro="">
      <xdr:nvCxnSpPr>
        <xdr:cNvPr id="677" name="直線コネクタ 676"/>
        <xdr:cNvCxnSpPr/>
      </xdr:nvCxnSpPr>
      <xdr:spPr>
        <a:xfrm>
          <a:off x="14592300" y="163649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14318</xdr:rowOff>
    </xdr:from>
    <xdr:ext cx="534377" cy="259045"/>
    <xdr:sp macro="" textlink="">
      <xdr:nvSpPr>
        <xdr:cNvPr id="679" name="テキスト ボックス 678"/>
        <xdr:cNvSpPr txBox="1"/>
      </xdr:nvSpPr>
      <xdr:spPr>
        <a:xfrm>
          <a:off x="15201411" y="161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94323</xdr:rowOff>
    </xdr:from>
    <xdr:to>
      <xdr:col>21</xdr:col>
      <xdr:colOff>161925</xdr:colOff>
      <xdr:row>95</xdr:row>
      <xdr:rowOff>77178</xdr:rowOff>
    </xdr:to>
    <xdr:cxnSp macro="">
      <xdr:nvCxnSpPr>
        <xdr:cNvPr id="680" name="直線コネクタ 679"/>
        <xdr:cNvCxnSpPr/>
      </xdr:nvCxnSpPr>
      <xdr:spPr>
        <a:xfrm>
          <a:off x="13703300" y="16210623"/>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94323</xdr:rowOff>
    </xdr:from>
    <xdr:to>
      <xdr:col>19</xdr:col>
      <xdr:colOff>644525</xdr:colOff>
      <xdr:row>97</xdr:row>
      <xdr:rowOff>23267</xdr:rowOff>
    </xdr:to>
    <xdr:cxnSp macro="">
      <xdr:nvCxnSpPr>
        <xdr:cNvPr id="683" name="直線コネクタ 682"/>
        <xdr:cNvCxnSpPr/>
      </xdr:nvCxnSpPr>
      <xdr:spPr>
        <a:xfrm flipV="1">
          <a:off x="12814300" y="16210623"/>
          <a:ext cx="889000" cy="4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27919</xdr:rowOff>
    </xdr:from>
    <xdr:ext cx="534377" cy="259045"/>
    <xdr:sp macro="" textlink="">
      <xdr:nvSpPr>
        <xdr:cNvPr id="687" name="テキスト ボックス 686"/>
        <xdr:cNvSpPr txBox="1"/>
      </xdr:nvSpPr>
      <xdr:spPr>
        <a:xfrm>
          <a:off x="12547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134049</xdr:rowOff>
    </xdr:from>
    <xdr:to>
      <xdr:col>23</xdr:col>
      <xdr:colOff>568325</xdr:colOff>
      <xdr:row>96</xdr:row>
      <xdr:rowOff>64199</xdr:rowOff>
    </xdr:to>
    <xdr:sp macro="" textlink="">
      <xdr:nvSpPr>
        <xdr:cNvPr id="693" name="円/楕円 692"/>
        <xdr:cNvSpPr/>
      </xdr:nvSpPr>
      <xdr:spPr>
        <a:xfrm>
          <a:off x="162687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112476</xdr:rowOff>
    </xdr:from>
    <xdr:ext cx="534377" cy="259045"/>
    <xdr:sp macro="" textlink="">
      <xdr:nvSpPr>
        <xdr:cNvPr id="694" name="公債費該当値テキスト"/>
        <xdr:cNvSpPr txBox="1"/>
      </xdr:nvSpPr>
      <xdr:spPr>
        <a:xfrm>
          <a:off x="16370300"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92329</xdr:rowOff>
    </xdr:from>
    <xdr:to>
      <xdr:col>22</xdr:col>
      <xdr:colOff>415925</xdr:colOff>
      <xdr:row>96</xdr:row>
      <xdr:rowOff>22479</xdr:rowOff>
    </xdr:to>
    <xdr:sp macro="" textlink="">
      <xdr:nvSpPr>
        <xdr:cNvPr id="695" name="円/楕円 694"/>
        <xdr:cNvSpPr/>
      </xdr:nvSpPr>
      <xdr:spPr>
        <a:xfrm>
          <a:off x="15430500" y="1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13606</xdr:rowOff>
    </xdr:from>
    <xdr:ext cx="534377" cy="259045"/>
    <xdr:sp macro="" textlink="">
      <xdr:nvSpPr>
        <xdr:cNvPr id="696" name="テキスト ボックス 695"/>
        <xdr:cNvSpPr txBox="1"/>
      </xdr:nvSpPr>
      <xdr:spPr>
        <a:xfrm>
          <a:off x="15201411" y="16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26378</xdr:rowOff>
    </xdr:from>
    <xdr:to>
      <xdr:col>21</xdr:col>
      <xdr:colOff>212725</xdr:colOff>
      <xdr:row>95</xdr:row>
      <xdr:rowOff>127978</xdr:rowOff>
    </xdr:to>
    <xdr:sp macro="" textlink="">
      <xdr:nvSpPr>
        <xdr:cNvPr id="697" name="円/楕円 696"/>
        <xdr:cNvSpPr/>
      </xdr:nvSpPr>
      <xdr:spPr>
        <a:xfrm>
          <a:off x="14541500" y="16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144505</xdr:rowOff>
    </xdr:from>
    <xdr:ext cx="534377" cy="259045"/>
    <xdr:sp macro="" textlink="">
      <xdr:nvSpPr>
        <xdr:cNvPr id="698" name="テキスト ボックス 697"/>
        <xdr:cNvSpPr txBox="1"/>
      </xdr:nvSpPr>
      <xdr:spPr>
        <a:xfrm>
          <a:off x="14325111" y="160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43523</xdr:rowOff>
    </xdr:from>
    <xdr:to>
      <xdr:col>20</xdr:col>
      <xdr:colOff>9525</xdr:colOff>
      <xdr:row>94</xdr:row>
      <xdr:rowOff>145123</xdr:rowOff>
    </xdr:to>
    <xdr:sp macro="" textlink="">
      <xdr:nvSpPr>
        <xdr:cNvPr id="699" name="円/楕円 698"/>
        <xdr:cNvSpPr/>
      </xdr:nvSpPr>
      <xdr:spPr>
        <a:xfrm>
          <a:off x="13652500" y="16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161650</xdr:rowOff>
    </xdr:from>
    <xdr:ext cx="534377" cy="259045"/>
    <xdr:sp macro="" textlink="">
      <xdr:nvSpPr>
        <xdr:cNvPr id="700" name="テキスト ボックス 699"/>
        <xdr:cNvSpPr txBox="1"/>
      </xdr:nvSpPr>
      <xdr:spPr>
        <a:xfrm>
          <a:off x="13436111" y="15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143917</xdr:rowOff>
    </xdr:from>
    <xdr:to>
      <xdr:col>18</xdr:col>
      <xdr:colOff>492125</xdr:colOff>
      <xdr:row>97</xdr:row>
      <xdr:rowOff>74067</xdr:rowOff>
    </xdr:to>
    <xdr:sp macro="" textlink="">
      <xdr:nvSpPr>
        <xdr:cNvPr id="701" name="円/楕円 700"/>
        <xdr:cNvSpPr/>
      </xdr:nvSpPr>
      <xdr:spPr>
        <a:xfrm>
          <a:off x="12763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65194</xdr:rowOff>
    </xdr:from>
    <xdr:ext cx="534377" cy="259045"/>
    <xdr:sp macro="" textlink="">
      <xdr:nvSpPr>
        <xdr:cNvPr id="702" name="テキスト ボックス 701"/>
        <xdr:cNvSpPr txBox="1"/>
      </xdr:nvSpPr>
      <xdr:spPr>
        <a:xfrm>
          <a:off x="12547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・歳出は、後期高齢者医療関係経費など社会保障関係経費などが増となっているが、公債費や制度融資貸付金（商工費）の減などにより、全体としては</a:t>
          </a:r>
          <a:r>
            <a:rPr kumimoji="1" lang="en-US" altLang="ja-JP" sz="1100">
              <a:latin typeface="ＭＳ Ｐゴシック"/>
            </a:rPr>
            <a:t>2.3</a:t>
          </a:r>
          <a:r>
            <a:rPr kumimoji="1" lang="ja-JP" altLang="en-US" sz="1100">
              <a:latin typeface="ＭＳ Ｐゴシック"/>
            </a:rPr>
            <a:t>％の減となった。</a:t>
          </a:r>
        </a:p>
        <a:p>
          <a:r>
            <a:rPr kumimoji="1" lang="ja-JP" altLang="en-US" sz="1100">
              <a:latin typeface="ＭＳ Ｐゴシック"/>
            </a:rPr>
            <a:t>・「民生費」は、類似団体平均の前後を推移しており、平成</a:t>
          </a:r>
          <a:r>
            <a:rPr kumimoji="1" lang="en-US" altLang="ja-JP" sz="1100">
              <a:latin typeface="ＭＳ Ｐゴシック"/>
            </a:rPr>
            <a:t>28</a:t>
          </a:r>
          <a:r>
            <a:rPr kumimoji="1" lang="ja-JP" altLang="en-US" sz="1100">
              <a:latin typeface="ＭＳ Ｐゴシック"/>
            </a:rPr>
            <a:t>年度は、住民一人当たり</a:t>
          </a:r>
          <a:r>
            <a:rPr kumimoji="1" lang="en-US" altLang="ja-JP" sz="1100">
              <a:latin typeface="ＭＳ Ｐゴシック"/>
            </a:rPr>
            <a:t>58</a:t>
          </a:r>
          <a:r>
            <a:rPr kumimoji="1" lang="ja-JP" altLang="en-US" sz="1100">
              <a:latin typeface="ＭＳ Ｐゴシック"/>
            </a:rPr>
            <a:t>千円となった。これは、後期高齢者医療関係経費などの増により、前年度と比較し増となった。</a:t>
          </a:r>
        </a:p>
        <a:p>
          <a:r>
            <a:rPr kumimoji="1" lang="ja-JP" altLang="en-US" sz="1100">
              <a:latin typeface="ＭＳ Ｐゴシック"/>
            </a:rPr>
            <a:t>・「商工費」は、中小企業向け制度融資の規模が大きいことなどの要因により、類似団体を上回っていると推測される。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年度については、住民一人当たり</a:t>
          </a:r>
          <a:r>
            <a:rPr kumimoji="1" lang="en-US" altLang="ja-JP" sz="1100">
              <a:latin typeface="ＭＳ Ｐゴシック"/>
            </a:rPr>
            <a:t>33</a:t>
          </a:r>
          <a:r>
            <a:rPr kumimoji="1" lang="ja-JP" altLang="en-US" sz="1100">
              <a:latin typeface="ＭＳ Ｐゴシック"/>
            </a:rPr>
            <a:t>千円となった。これは、リーマンショック以降、中小企業者に対する融資が一巡したことなどの近年の減少傾向と同様、各種融資制度貸付金などの減などにより、前年度と比較し減となった。</a:t>
          </a:r>
        </a:p>
        <a:p>
          <a:r>
            <a:rPr kumimoji="1" lang="ja-JP" altLang="en-US" sz="1100">
              <a:latin typeface="ＭＳ Ｐゴシック"/>
            </a:rPr>
            <a:t>・「警察費」は、警察官定員規模が大きいことなどの要因により、類似団体を上回っている。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○財政調整基金残高</a:t>
          </a:r>
        </a:p>
        <a:p>
          <a:r>
            <a:rPr kumimoji="1" lang="ja-JP" altLang="en-US" sz="750">
              <a:latin typeface="ＭＳ ゴシック" pitchFamily="49" charset="-128"/>
              <a:ea typeface="ＭＳ ゴシック" pitchFamily="49" charset="-128"/>
            </a:rPr>
            <a:t>　平成</a:t>
          </a:r>
          <a:r>
            <a:rPr kumimoji="1" lang="en-US" altLang="ja-JP" sz="750">
              <a:latin typeface="ＭＳ ゴシック" pitchFamily="49" charset="-128"/>
              <a:ea typeface="ＭＳ ゴシック" pitchFamily="49" charset="-128"/>
            </a:rPr>
            <a:t>20</a:t>
          </a:r>
          <a:r>
            <a:rPr kumimoji="1" lang="ja-JP" altLang="en-US" sz="750">
              <a:latin typeface="ＭＳ ゴシック" pitchFamily="49" charset="-128"/>
              <a:ea typeface="ＭＳ ゴシック" pitchFamily="49" charset="-128"/>
            </a:rPr>
            <a:t>年度から黒字に転換したことにより、財政調整基金の積み立てを行っている。</a:t>
          </a:r>
        </a:p>
        <a:p>
          <a:r>
            <a:rPr kumimoji="1" lang="ja-JP" altLang="en-US" sz="750">
              <a:latin typeface="ＭＳ ゴシック" pitchFamily="49" charset="-128"/>
              <a:ea typeface="ＭＳ ゴシック" pitchFamily="49" charset="-128"/>
            </a:rPr>
            <a:t>　また、平成</a:t>
          </a:r>
          <a:r>
            <a:rPr kumimoji="1" lang="en-US" altLang="ja-JP" sz="750">
              <a:latin typeface="ＭＳ ゴシック" pitchFamily="49" charset="-128"/>
              <a:ea typeface="ＭＳ ゴシック" pitchFamily="49" charset="-128"/>
            </a:rPr>
            <a:t>22</a:t>
          </a:r>
          <a:r>
            <a:rPr kumimoji="1" lang="ja-JP" altLang="en-US" sz="750">
              <a:latin typeface="ＭＳ ゴシック" pitchFamily="49" charset="-128"/>
              <a:ea typeface="ＭＳ ゴシック" pitchFamily="49" charset="-128"/>
            </a:rPr>
            <a:t>年度から決算剰余金を大阪府財政運営基本条例に基づき、当該基金への積み立てをを義務付けている。</a:t>
          </a:r>
        </a:p>
        <a:p>
          <a:endParaRPr kumimoji="1" lang="ja-JP" altLang="en-US" sz="750">
            <a:latin typeface="ＭＳ ゴシック" pitchFamily="49" charset="-128"/>
            <a:ea typeface="ＭＳ ゴシック" pitchFamily="49" charset="-128"/>
          </a:endParaRPr>
        </a:p>
        <a:p>
          <a:r>
            <a:rPr kumimoji="1" lang="ja-JP" altLang="en-US" sz="750">
              <a:latin typeface="ＭＳ ゴシック" pitchFamily="49" charset="-128"/>
              <a:ea typeface="ＭＳ ゴシック" pitchFamily="49" charset="-128"/>
            </a:rPr>
            <a:t>○実質収支額及び実質単年度収支</a:t>
          </a:r>
        </a:p>
        <a:p>
          <a:r>
            <a:rPr kumimoji="1" lang="ja-JP" altLang="en-US" sz="750">
              <a:latin typeface="ＭＳ ゴシック" pitchFamily="49" charset="-128"/>
              <a:ea typeface="ＭＳ ゴシック" pitchFamily="49" charset="-128"/>
            </a:rPr>
            <a:t>　実質収支額は、平成</a:t>
          </a:r>
          <a:r>
            <a:rPr kumimoji="1" lang="en-US" altLang="ja-JP" sz="750">
              <a:latin typeface="ＭＳ ゴシック" pitchFamily="49" charset="-128"/>
              <a:ea typeface="ＭＳ ゴシック" pitchFamily="49" charset="-128"/>
            </a:rPr>
            <a:t>20</a:t>
          </a:r>
          <a:r>
            <a:rPr kumimoji="1" lang="ja-JP" altLang="en-US" sz="750">
              <a:latin typeface="ＭＳ ゴシック" pitchFamily="49" charset="-128"/>
              <a:ea typeface="ＭＳ ゴシック" pitchFamily="49" charset="-128"/>
            </a:rPr>
            <a:t>年度から黒字に転換し、以降も黒字を維持している。また、平成</a:t>
          </a:r>
          <a:r>
            <a:rPr kumimoji="1" lang="en-US" altLang="ja-JP" sz="750">
              <a:latin typeface="ＭＳ ゴシック" pitchFamily="49" charset="-128"/>
              <a:ea typeface="ＭＳ ゴシック" pitchFamily="49" charset="-128"/>
            </a:rPr>
            <a:t>28</a:t>
          </a:r>
          <a:r>
            <a:rPr kumimoji="1" lang="ja-JP" altLang="en-US" sz="750">
              <a:latin typeface="ＭＳ ゴシック" pitchFamily="49" charset="-128"/>
              <a:ea typeface="ＭＳ ゴシック" pitchFamily="49" charset="-128"/>
            </a:rPr>
            <a:t>年度の実質単年度収支は、社会保障関係経費の増などによる収支不足見込みに対し、財政調整基金を</a:t>
          </a:r>
          <a:r>
            <a:rPr kumimoji="1" lang="en-US" altLang="ja-JP" sz="750">
              <a:latin typeface="ＭＳ ゴシック" pitchFamily="49" charset="-128"/>
              <a:ea typeface="ＭＳ ゴシック" pitchFamily="49" charset="-128"/>
            </a:rPr>
            <a:t>150</a:t>
          </a:r>
          <a:r>
            <a:rPr kumimoji="1" lang="ja-JP" altLang="en-US" sz="750">
              <a:latin typeface="ＭＳ ゴシック" pitchFamily="49" charset="-128"/>
              <a:ea typeface="ＭＳ ゴシック" pitchFamily="49" charset="-128"/>
            </a:rPr>
            <a:t>億円取り崩したため、平成</a:t>
          </a:r>
          <a:r>
            <a:rPr kumimoji="1" lang="en-US" altLang="ja-JP" sz="750">
              <a:latin typeface="ＭＳ ゴシック" pitchFamily="49" charset="-128"/>
              <a:ea typeface="ＭＳ ゴシック" pitchFamily="49" charset="-128"/>
            </a:rPr>
            <a:t>27</a:t>
          </a:r>
          <a:r>
            <a:rPr kumimoji="1" lang="ja-JP" altLang="en-US" sz="750">
              <a:latin typeface="ＭＳ ゴシック" pitchFamily="49" charset="-128"/>
              <a:ea typeface="ＭＳ ゴシック" pitchFamily="49" charset="-128"/>
            </a:rPr>
            <a:t>年度と比較し、悪化した。</a:t>
          </a:r>
        </a:p>
        <a:p>
          <a:endParaRPr kumimoji="1" lang="ja-JP" altLang="en-US" sz="750">
            <a:latin typeface="ＭＳ ゴシック" pitchFamily="49" charset="-128"/>
            <a:ea typeface="ＭＳ ゴシック" pitchFamily="49" charset="-128"/>
          </a:endParaRPr>
        </a:p>
        <a:p>
          <a:r>
            <a:rPr kumimoji="1" lang="ja-JP" altLang="en-US" sz="750">
              <a:latin typeface="ＭＳ ゴシック" pitchFamily="49" charset="-128"/>
              <a:ea typeface="ＭＳ ゴシック" pitchFamily="49" charset="-128"/>
            </a:rPr>
            <a:t>○今後の対応</a:t>
          </a:r>
        </a:p>
        <a:p>
          <a:r>
            <a:rPr kumimoji="1" lang="ja-JP" altLang="en-US" sz="750">
              <a:latin typeface="ＭＳ ゴシック" pitchFamily="49" charset="-128"/>
              <a:ea typeface="ＭＳ ゴシック" pitchFamily="49" charset="-128"/>
            </a:rPr>
            <a:t>　平成</a:t>
          </a:r>
          <a:r>
            <a:rPr kumimoji="1" lang="en-US" altLang="ja-JP" sz="750">
              <a:latin typeface="ＭＳ ゴシック" pitchFamily="49" charset="-128"/>
              <a:ea typeface="ＭＳ ゴシック" pitchFamily="49" charset="-128"/>
            </a:rPr>
            <a:t>26</a:t>
          </a:r>
          <a:r>
            <a:rPr kumimoji="1" lang="ja-JP" altLang="en-US" sz="750">
              <a:latin typeface="ＭＳ ゴシック" pitchFamily="49" charset="-128"/>
              <a:ea typeface="ＭＳ ゴシック" pitchFamily="49" charset="-128"/>
            </a:rPr>
            <a:t>年度に策定した「行財政改革推進プラン（案）」や平成</a:t>
          </a:r>
          <a:r>
            <a:rPr kumimoji="1" lang="en-US" altLang="ja-JP" sz="750">
              <a:latin typeface="ＭＳ ゴシック" pitchFamily="49" charset="-128"/>
              <a:ea typeface="ＭＳ ゴシック" pitchFamily="49" charset="-128"/>
            </a:rPr>
            <a:t>28</a:t>
          </a:r>
          <a:r>
            <a:rPr kumimoji="1" lang="ja-JP" altLang="en-US" sz="750">
              <a:latin typeface="ＭＳ ゴシック" pitchFamily="49" charset="-128"/>
              <a:ea typeface="ＭＳ ゴシック" pitchFamily="49" charset="-128"/>
            </a:rPr>
            <a:t>年度に策定した「当面の財政運営の取組み（案）」に則り、さらなる歳入歳出改革の推進や減産基金の計画的な復元などに取り組む。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年度からの推移</a:t>
          </a:r>
        </a:p>
        <a:p>
          <a:r>
            <a:rPr kumimoji="1" lang="ja-JP" altLang="en-US" sz="1100">
              <a:latin typeface="ＭＳ ゴシック" pitchFamily="49" charset="-128"/>
              <a:ea typeface="ＭＳ ゴシック" pitchFamily="49" charset="-128"/>
            </a:rPr>
            <a:t>　景気回復の動きの広がりなど、府税収入の増加などにより、一般会計の実質収支が増加したことなどから、平成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年度まで黒字幅が拡大した一方、平成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年度は一般会計について、人件費や普通建設事業（単独）の増加などにより黒字額が減少した。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年度以上の黒字額を確保している。</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一般会計及びすべての特別会計で赤字が生じていない。</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年度からの推移</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年度の実質公債費比率の分子は、満期が到来する満期一括償還債の償還額が多かったことなどから、元利償還金等（Ａ）が増となったが、平成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年度は、満期が到来する満期一括償還地方債の償還額が少なかったことから、減となった。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年度以降は、横ばいとなっている。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年度の実質公債費比率の分子は、大阪府水道企業団からの償還財源の減などによる算入公債費等（Ｂ）の減などにより、前年度対比増となった。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大阪府財政運営基本条例に定める「財政状況に関する中長期試算（粗い試算）」を基に、減債基金の復元など計画的な財政運営を行っていく。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将来負担比率の分子は、通常債の発行額減少による地方債の現在高の減などにより、将来負担額（Ａ）が減となったことなどから、改善した。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早期健全化基準未満であるが、今後とも比率の更なる改善を図る。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大阪府では、平成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大阪府行政改革大綱」策定以降、累次の行財政改革を策定し、公の施設の廃止・民営化や出先機関などの再編など、老朽化した施設の再編や廃止を行うとともに、「大阪府ファシリティマネジメント基本方針」（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月）に基づき、公共施設等の長寿命化と予防保全型の維持管理体制の構築、施設総量の最適化・有効活用等に取り組んでいる。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年度は、インフラ資産工作物にかかる減価償却累計額が増となったことにより、前年度に比べて増となった。</a:t>
          </a:r>
          <a:endParaRPr lang="ja-JP" altLang="ja-JP">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100711</xdr:rowOff>
    </xdr:from>
    <xdr:to>
      <xdr:col>3</xdr:col>
      <xdr:colOff>1170940</xdr:colOff>
      <xdr:row>32</xdr:row>
      <xdr:rowOff>115697</xdr:rowOff>
    </xdr:to>
    <xdr:cxnSp macro="">
      <xdr:nvCxnSpPr>
        <xdr:cNvPr id="62" name="直線コネクタ 61"/>
        <xdr:cNvCxnSpPr/>
      </xdr:nvCxnSpPr>
      <xdr:spPr>
        <a:xfrm flipV="1">
          <a:off x="4760595" y="5501386"/>
          <a:ext cx="1270" cy="87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119524</xdr:rowOff>
    </xdr:from>
    <xdr:ext cx="405111" cy="259045"/>
    <xdr:sp macro="" textlink="">
      <xdr:nvSpPr>
        <xdr:cNvPr id="63" name="有形固定資産減価償却率最小値テキスト"/>
        <xdr:cNvSpPr txBox="1"/>
      </xdr:nvSpPr>
      <xdr:spPr>
        <a:xfrm>
          <a:off x="4813300"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3</xdr:col>
      <xdr:colOff>1082675</xdr:colOff>
      <xdr:row>32</xdr:row>
      <xdr:rowOff>115697</xdr:rowOff>
    </xdr:from>
    <xdr:to>
      <xdr:col>3</xdr:col>
      <xdr:colOff>1260475</xdr:colOff>
      <xdr:row>32</xdr:row>
      <xdr:rowOff>115697</xdr:rowOff>
    </xdr:to>
    <xdr:cxnSp macro="">
      <xdr:nvCxnSpPr>
        <xdr:cNvPr id="64" name="直線コネクタ 63"/>
        <xdr:cNvCxnSpPr/>
      </xdr:nvCxnSpPr>
      <xdr:spPr>
        <a:xfrm>
          <a:off x="4673600" y="637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3</xdr:col>
      <xdr:colOff>1082675</xdr:colOff>
      <xdr:row>27</xdr:row>
      <xdr:rowOff>100711</xdr:rowOff>
    </xdr:from>
    <xdr:to>
      <xdr:col>3</xdr:col>
      <xdr:colOff>1260475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101236</xdr:rowOff>
    </xdr:from>
    <xdr:ext cx="405111" cy="259045"/>
    <xdr:sp macro="" textlink="">
      <xdr:nvSpPr>
        <xdr:cNvPr id="67"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78359</xdr:rowOff>
    </xdr:from>
    <xdr:to>
      <xdr:col>3</xdr:col>
      <xdr:colOff>1222375</xdr:colOff>
      <xdr:row>30</xdr:row>
      <xdr:rowOff>8509</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19177</xdr:rowOff>
    </xdr:from>
    <xdr:to>
      <xdr:col>3</xdr:col>
      <xdr:colOff>511175</xdr:colOff>
      <xdr:row>30</xdr:row>
      <xdr:rowOff>120777</xdr:rowOff>
    </xdr:to>
    <xdr:sp macro="" textlink="">
      <xdr:nvSpPr>
        <xdr:cNvPr id="69" name="フローチャート : 判断 68"/>
        <xdr:cNvSpPr/>
      </xdr:nvSpPr>
      <xdr:spPr>
        <a:xfrm>
          <a:off x="4000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79629</xdr:rowOff>
    </xdr:from>
    <xdr:to>
      <xdr:col>3</xdr:col>
      <xdr:colOff>1222375</xdr:colOff>
      <xdr:row>31</xdr:row>
      <xdr:rowOff>9779</xdr:rowOff>
    </xdr:to>
    <xdr:sp macro="" textlink="">
      <xdr:nvSpPr>
        <xdr:cNvPr id="75" name="円/楕円 74"/>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58056</xdr:rowOff>
    </xdr:from>
    <xdr:ext cx="405111" cy="259045"/>
    <xdr:sp macro="" textlink="">
      <xdr:nvSpPr>
        <xdr:cNvPr id="76" name="有形固定資産減価償却率該当値テキスト"/>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131445</xdr:rowOff>
    </xdr:from>
    <xdr:to>
      <xdr:col>3</xdr:col>
      <xdr:colOff>511175</xdr:colOff>
      <xdr:row>31</xdr:row>
      <xdr:rowOff>61595</xdr:rowOff>
    </xdr:to>
    <xdr:sp macro="" textlink="">
      <xdr:nvSpPr>
        <xdr:cNvPr id="77" name="円/楕円 76"/>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130429</xdr:rowOff>
    </xdr:from>
    <xdr:to>
      <xdr:col>3</xdr:col>
      <xdr:colOff>1171575</xdr:colOff>
      <xdr:row>31</xdr:row>
      <xdr:rowOff>10795</xdr:rowOff>
    </xdr:to>
    <xdr:cxnSp macro="">
      <xdr:nvCxnSpPr>
        <xdr:cNvPr id="78" name="直線コネクタ 77"/>
        <xdr:cNvCxnSpPr/>
      </xdr:nvCxnSpPr>
      <xdr:spPr>
        <a:xfrm flipV="1">
          <a:off x="4051300" y="604545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137304</xdr:rowOff>
    </xdr:from>
    <xdr:ext cx="405111" cy="259045"/>
    <xdr:sp macro="" textlink="">
      <xdr:nvSpPr>
        <xdr:cNvPr id="79" name="n_1aveValue有形固定資産減価償却率"/>
        <xdr:cNvSpPr txBox="1"/>
      </xdr:nvSpPr>
      <xdr:spPr>
        <a:xfrm>
          <a:off x="3836043"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52722</xdr:rowOff>
    </xdr:from>
    <xdr:ext cx="405111" cy="259045"/>
    <xdr:sp macro="" textlink="">
      <xdr:nvSpPr>
        <xdr:cNvPr id="80" name="n_1mainValue有形固定資産減価償却率"/>
        <xdr:cNvSpPr txBox="1"/>
      </xdr:nvSpPr>
      <xdr:spPr>
        <a:xfrm>
          <a:off x="3836043"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7" name="テキスト ボックス 8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42" name="正方形/長方形 4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43" name="正方形/長方形 4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44" name="正方形/長方形 4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45" name="正方形/長方形 4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6" name="正方形/長方形 4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47" name="テキスト ボックス 46"/>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48" name="直線コネクタ 4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49" name="直線コネクタ 4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50" name="テキスト ボックス 4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51" name="直線コネクタ 5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52" name="テキスト ボックス 5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53" name="直線コネクタ 5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54" name="テキスト ボックス 5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55" name="直線コネクタ 5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56" name="テキスト ボックス 5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57" name="直線コネクタ 5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58" name="テキスト ボックス 5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59" name="直線コネクタ 5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60" name="テキスト ボックス 5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2" name="テキスト ボックス 6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154577</xdr:rowOff>
    </xdr:from>
    <xdr:to>
      <xdr:col>15</xdr:col>
      <xdr:colOff>180340</xdr:colOff>
      <xdr:row>41</xdr:row>
      <xdr:rowOff>119199</xdr:rowOff>
    </xdr:to>
    <xdr:cxnSp macro="">
      <xdr:nvCxnSpPr>
        <xdr:cNvPr id="64" name="直線コネクタ 63"/>
        <xdr:cNvCxnSpPr/>
      </xdr:nvCxnSpPr>
      <xdr:spPr>
        <a:xfrm flipV="1">
          <a:off x="10475595" y="5640977"/>
          <a:ext cx="127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123026</xdr:rowOff>
    </xdr:from>
    <xdr:ext cx="469744" cy="259045"/>
    <xdr:sp macro="" textlink="">
      <xdr:nvSpPr>
        <xdr:cNvPr id="65" name="【道路】&#10;一人当たり延長最小値テキスト"/>
        <xdr:cNvSpPr txBox="1"/>
      </xdr:nvSpPr>
      <xdr:spPr>
        <a:xfrm>
          <a:off x="10528300"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41</xdr:row>
      <xdr:rowOff>119199</xdr:rowOff>
    </xdr:from>
    <xdr:to>
      <xdr:col>15</xdr:col>
      <xdr:colOff>269875</xdr:colOff>
      <xdr:row>41</xdr:row>
      <xdr:rowOff>119199</xdr:rowOff>
    </xdr:to>
    <xdr:cxnSp macro="">
      <xdr:nvCxnSpPr>
        <xdr:cNvPr id="66" name="直線コネクタ 65"/>
        <xdr:cNvCxnSpPr/>
      </xdr:nvCxnSpPr>
      <xdr:spPr>
        <a:xfrm>
          <a:off x="10388600" y="714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101254</xdr:rowOff>
    </xdr:from>
    <xdr:ext cx="469744" cy="259045"/>
    <xdr:sp macro="" textlink="">
      <xdr:nvSpPr>
        <xdr:cNvPr id="67" name="【道路】&#10;一人当たり延長最大値テキスト"/>
        <xdr:cNvSpPr txBox="1"/>
      </xdr:nvSpPr>
      <xdr:spPr>
        <a:xfrm>
          <a:off x="10528300" y="541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a:t>
          </a:r>
          <a:endParaRPr kumimoji="1" lang="ja-JP" altLang="en-US" sz="1000" b="1">
            <a:latin typeface="ＭＳ Ｐゴシック"/>
          </a:endParaRPr>
        </a:p>
      </xdr:txBody>
    </xdr:sp>
    <xdr:clientData/>
  </xdr:oneCellAnchor>
  <xdr:twoCellAnchor>
    <xdr:from>
      <xdr:col>15</xdr:col>
      <xdr:colOff>92075</xdr:colOff>
      <xdr:row>32</xdr:row>
      <xdr:rowOff>154577</xdr:rowOff>
    </xdr:from>
    <xdr:to>
      <xdr:col>15</xdr:col>
      <xdr:colOff>269875</xdr:colOff>
      <xdr:row>32</xdr:row>
      <xdr:rowOff>154577</xdr:rowOff>
    </xdr:to>
    <xdr:cxnSp macro="">
      <xdr:nvCxnSpPr>
        <xdr:cNvPr id="68" name="直線コネクタ 67"/>
        <xdr:cNvCxnSpPr/>
      </xdr:nvCxnSpPr>
      <xdr:spPr>
        <a:xfrm>
          <a:off x="10388600" y="56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41201</xdr:rowOff>
    </xdr:from>
    <xdr:ext cx="469744" cy="259045"/>
    <xdr:sp macro="" textlink="">
      <xdr:nvSpPr>
        <xdr:cNvPr id="69" name="【道路】&#10;一人当たり延長平均値テキスト"/>
        <xdr:cNvSpPr txBox="1"/>
      </xdr:nvSpPr>
      <xdr:spPr>
        <a:xfrm>
          <a:off x="10528300" y="65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18324</xdr:rowOff>
    </xdr:from>
    <xdr:to>
      <xdr:col>15</xdr:col>
      <xdr:colOff>231775</xdr:colOff>
      <xdr:row>39</xdr:row>
      <xdr:rowOff>119924</xdr:rowOff>
    </xdr:to>
    <xdr:sp macro="" textlink="">
      <xdr:nvSpPr>
        <xdr:cNvPr id="70" name="フローチャート : 判断 69"/>
        <xdr:cNvSpPr/>
      </xdr:nvSpPr>
      <xdr:spPr>
        <a:xfrm>
          <a:off x="10426700" y="67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13426</xdr:rowOff>
    </xdr:from>
    <xdr:to>
      <xdr:col>14</xdr:col>
      <xdr:colOff>79375</xdr:colOff>
      <xdr:row>38</xdr:row>
      <xdr:rowOff>115026</xdr:rowOff>
    </xdr:to>
    <xdr:sp macro="" textlink="">
      <xdr:nvSpPr>
        <xdr:cNvPr id="71" name="フローチャート : 判断 70"/>
        <xdr:cNvSpPr/>
      </xdr:nvSpPr>
      <xdr:spPr>
        <a:xfrm>
          <a:off x="9588500" y="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68399</xdr:rowOff>
    </xdr:from>
    <xdr:to>
      <xdr:col>15</xdr:col>
      <xdr:colOff>231775</xdr:colOff>
      <xdr:row>41</xdr:row>
      <xdr:rowOff>169999</xdr:rowOff>
    </xdr:to>
    <xdr:sp macro="" textlink="">
      <xdr:nvSpPr>
        <xdr:cNvPr id="77" name="円/楕円 76"/>
        <xdr:cNvSpPr/>
      </xdr:nvSpPr>
      <xdr:spPr>
        <a:xfrm>
          <a:off x="10426700" y="70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40</xdr:row>
      <xdr:rowOff>154776</xdr:rowOff>
    </xdr:from>
    <xdr:ext cx="469744" cy="259045"/>
    <xdr:sp macro="" textlink="">
      <xdr:nvSpPr>
        <xdr:cNvPr id="78" name="【道路】&#10;一人当たり延長該当値テキスト"/>
        <xdr:cNvSpPr txBox="1"/>
      </xdr:nvSpPr>
      <xdr:spPr>
        <a:xfrm>
          <a:off x="10528300" y="701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69487</xdr:rowOff>
    </xdr:from>
    <xdr:to>
      <xdr:col>14</xdr:col>
      <xdr:colOff>79375</xdr:colOff>
      <xdr:row>41</xdr:row>
      <xdr:rowOff>171087</xdr:rowOff>
    </xdr:to>
    <xdr:sp macro="" textlink="">
      <xdr:nvSpPr>
        <xdr:cNvPr id="79" name="円/楕円 78"/>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119199</xdr:rowOff>
    </xdr:from>
    <xdr:to>
      <xdr:col>15</xdr:col>
      <xdr:colOff>180975</xdr:colOff>
      <xdr:row>41</xdr:row>
      <xdr:rowOff>120287</xdr:rowOff>
    </xdr:to>
    <xdr:cxnSp macro="">
      <xdr:nvCxnSpPr>
        <xdr:cNvPr id="80" name="直線コネクタ 79"/>
        <xdr:cNvCxnSpPr/>
      </xdr:nvCxnSpPr>
      <xdr:spPr>
        <a:xfrm flipV="1">
          <a:off x="9639300" y="71486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131553</xdr:rowOff>
    </xdr:from>
    <xdr:ext cx="469744" cy="259045"/>
    <xdr:sp macro="" textlink="">
      <xdr:nvSpPr>
        <xdr:cNvPr id="81" name="n_1aveValue【道路】&#10;一人当たり延長"/>
        <xdr:cNvSpPr txBox="1"/>
      </xdr:nvSpPr>
      <xdr:spPr>
        <a:xfrm>
          <a:off x="939172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162214</xdr:rowOff>
    </xdr:from>
    <xdr:ext cx="469744" cy="259045"/>
    <xdr:sp macro="" textlink="">
      <xdr:nvSpPr>
        <xdr:cNvPr id="82" name="n_1mainValue【道路】&#10;一人当たり延長"/>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84" name="正方形/長方形 83"/>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85" name="正方形/長方形 84"/>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86" name="正方形/長方形 85"/>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87" name="正方形/長方形 86"/>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8" name="正方形/長方形 8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90" name="正方形/長方形 8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91" name="正方形/長方形 9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92" name="正方形/長方形 91"/>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93" name="正方形/長方形 92"/>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95" name="正方形/長方形 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96" name="正方形/長方形 9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97" name="正方形/長方形 9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98" name="正方形/長方形 9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99" name="正方形/長方形 9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00" name="正方形/長方形 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01" name="正方形/長方形 1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02" name="正方形/長方形 101"/>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03" name="正方形/長方形 102"/>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104" name="正方形/長方形 103"/>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105" name="正方形/長方形 104"/>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6" name="正方形/長方形 1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7" name="テキスト ボックス 1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8" name="直線コネクタ 1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09" name="直線コネクタ 1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0" name="テキスト ボックス 1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1" name="直線コネクタ 1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2" name="テキスト ボックス 1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3" name="直線コネクタ 1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4" name="テキスト ボックス 1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5" name="直線コネクタ 1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16" name="テキスト ボックス 1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17" name="直線コネクタ 1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18" name="テキスト ボックス 1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19" name="直線コネクタ 1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0" name="テキスト ボックス 1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28302</xdr:rowOff>
    </xdr:from>
    <xdr:to>
      <xdr:col>15</xdr:col>
      <xdr:colOff>180340</xdr:colOff>
      <xdr:row>85</xdr:row>
      <xdr:rowOff>126274</xdr:rowOff>
    </xdr:to>
    <xdr:cxnSp macro="">
      <xdr:nvCxnSpPr>
        <xdr:cNvPr id="124" name="直線コネクタ 123"/>
        <xdr:cNvCxnSpPr/>
      </xdr:nvCxnSpPr>
      <xdr:spPr>
        <a:xfrm flipV="1">
          <a:off x="10475595" y="13401402"/>
          <a:ext cx="1270"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130101</xdr:rowOff>
    </xdr:from>
    <xdr:ext cx="469744" cy="259045"/>
    <xdr:sp macro="" textlink="">
      <xdr:nvSpPr>
        <xdr:cNvPr id="125"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126274</xdr:rowOff>
    </xdr:from>
    <xdr:to>
      <xdr:col>15</xdr:col>
      <xdr:colOff>269875</xdr:colOff>
      <xdr:row>85</xdr:row>
      <xdr:rowOff>126274</xdr:rowOff>
    </xdr:to>
    <xdr:cxnSp macro="">
      <xdr:nvCxnSpPr>
        <xdr:cNvPr id="126" name="直線コネクタ 125"/>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146429</xdr:rowOff>
    </xdr:from>
    <xdr:ext cx="469744" cy="259045"/>
    <xdr:sp macro="" textlink="">
      <xdr:nvSpPr>
        <xdr:cNvPr id="127" name="【公営住宅】&#10;一人当たり面積最大値テキスト"/>
        <xdr:cNvSpPr txBox="1"/>
      </xdr:nvSpPr>
      <xdr:spPr>
        <a:xfrm>
          <a:off x="105283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15</xdr:col>
      <xdr:colOff>92075</xdr:colOff>
      <xdr:row>78</xdr:row>
      <xdr:rowOff>28302</xdr:rowOff>
    </xdr:from>
    <xdr:to>
      <xdr:col>15</xdr:col>
      <xdr:colOff>269875</xdr:colOff>
      <xdr:row>78</xdr:row>
      <xdr:rowOff>28302</xdr:rowOff>
    </xdr:to>
    <xdr:cxnSp macro="">
      <xdr:nvCxnSpPr>
        <xdr:cNvPr id="128" name="直線コネクタ 127"/>
        <xdr:cNvCxnSpPr/>
      </xdr:nvCxnSpPr>
      <xdr:spPr>
        <a:xfrm>
          <a:off x="10388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80</xdr:row>
      <xdr:rowOff>76761</xdr:rowOff>
    </xdr:from>
    <xdr:ext cx="469744" cy="259045"/>
    <xdr:sp macro="" textlink="">
      <xdr:nvSpPr>
        <xdr:cNvPr id="129" name="【公営住宅】&#10;一人当たり面積平均値テキスト"/>
        <xdr:cNvSpPr txBox="1"/>
      </xdr:nvSpPr>
      <xdr:spPr>
        <a:xfrm>
          <a:off x="10528300" y="13792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0.642</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98334</xdr:rowOff>
    </xdr:from>
    <xdr:to>
      <xdr:col>15</xdr:col>
      <xdr:colOff>231775</xdr:colOff>
      <xdr:row>81</xdr:row>
      <xdr:rowOff>28484</xdr:rowOff>
    </xdr:to>
    <xdr:sp macro="" textlink="">
      <xdr:nvSpPr>
        <xdr:cNvPr id="130" name="フローチャート : 判断 129"/>
        <xdr:cNvSpPr/>
      </xdr:nvSpPr>
      <xdr:spPr>
        <a:xfrm>
          <a:off x="104267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126093</xdr:rowOff>
    </xdr:from>
    <xdr:to>
      <xdr:col>14</xdr:col>
      <xdr:colOff>79375</xdr:colOff>
      <xdr:row>81</xdr:row>
      <xdr:rowOff>56243</xdr:rowOff>
    </xdr:to>
    <xdr:sp macro="" textlink="">
      <xdr:nvSpPr>
        <xdr:cNvPr id="131" name="フローチャート : 判断 130"/>
        <xdr:cNvSpPr/>
      </xdr:nvSpPr>
      <xdr:spPr>
        <a:xfrm>
          <a:off x="9588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2" name="テキスト ボックス 1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3" name="テキスト ボックス 1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4" name="テキスト ボックス 1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5" name="テキスト ボックス 1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6" name="テキスト ボックス 1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148952</xdr:rowOff>
    </xdr:from>
    <xdr:to>
      <xdr:col>15</xdr:col>
      <xdr:colOff>231775</xdr:colOff>
      <xdr:row>78</xdr:row>
      <xdr:rowOff>79102</xdr:rowOff>
    </xdr:to>
    <xdr:sp macro="" textlink="">
      <xdr:nvSpPr>
        <xdr:cNvPr id="137" name="円/楕円 136"/>
        <xdr:cNvSpPr/>
      </xdr:nvSpPr>
      <xdr:spPr>
        <a:xfrm>
          <a:off x="10426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101979</xdr:rowOff>
    </xdr:from>
    <xdr:ext cx="469744" cy="259045"/>
    <xdr:sp macro="" textlink="">
      <xdr:nvSpPr>
        <xdr:cNvPr id="138" name="【公営住宅】&#10;一人当たり面積該当値テキスト"/>
        <xdr:cNvSpPr txBox="1"/>
      </xdr:nvSpPr>
      <xdr:spPr>
        <a:xfrm>
          <a:off x="10528300" y="133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113030</xdr:rowOff>
    </xdr:from>
    <xdr:to>
      <xdr:col>14</xdr:col>
      <xdr:colOff>79375</xdr:colOff>
      <xdr:row>78</xdr:row>
      <xdr:rowOff>43180</xdr:rowOff>
    </xdr:to>
    <xdr:sp macro="" textlink="">
      <xdr:nvSpPr>
        <xdr:cNvPr id="139" name="円/楕円 138"/>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163830</xdr:rowOff>
    </xdr:from>
    <xdr:to>
      <xdr:col>15</xdr:col>
      <xdr:colOff>180975</xdr:colOff>
      <xdr:row>78</xdr:row>
      <xdr:rowOff>28302</xdr:rowOff>
    </xdr:to>
    <xdr:cxnSp macro="">
      <xdr:nvCxnSpPr>
        <xdr:cNvPr id="140" name="直線コネクタ 139"/>
        <xdr:cNvCxnSpPr/>
      </xdr:nvCxnSpPr>
      <xdr:spPr>
        <a:xfrm>
          <a:off x="9639300" y="133654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47370</xdr:rowOff>
    </xdr:from>
    <xdr:ext cx="469744" cy="259045"/>
    <xdr:sp macro="" textlink="">
      <xdr:nvSpPr>
        <xdr:cNvPr id="141" name="n_1aveValue【公営住宅】&#10;一人当たり面積"/>
        <xdr:cNvSpPr txBox="1"/>
      </xdr:nvSpPr>
      <xdr:spPr>
        <a:xfrm>
          <a:off x="9391727" y="139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0.625</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59707</xdr:rowOff>
    </xdr:from>
    <xdr:ext cx="469744" cy="259045"/>
    <xdr:sp macro="" textlink="">
      <xdr:nvSpPr>
        <xdr:cNvPr id="142" name="n_1mainValue【公営住宅】&#10;一人当たり面積"/>
        <xdr:cNvSpPr txBox="1"/>
      </xdr:nvSpPr>
      <xdr:spPr>
        <a:xfrm>
          <a:off x="9391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3" name="正方形/長方形 1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44" name="正方形/長方形 14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45" name="正方形/長方形 14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146" name="正方形/長方形 14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147" name="正方形/長方形 14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8" name="正方形/長方形 1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9" name="正方形/長方形 1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50" name="正方形/長方形 149"/>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51" name="正方形/長方形 150"/>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152" name="正方形/長方形 151"/>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153" name="正方形/長方形 152"/>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4" name="正方形/長方形 1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5" name="正方形/長方形 1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56" name="正方形/長方形 155"/>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57" name="正方形/長方形 156"/>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158" name="正方形/長方形 157"/>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159" name="正方形/長方形 158"/>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0" name="正方形/長方形 15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1" name="正方形/長方形 1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162" name="正方形/長方形 161"/>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163" name="正方形/長方形 162"/>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164" name="正方形/長方形 163"/>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165" name="正方形/長方形 164"/>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66" name="正方形/長方形 1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67" name="正方形/長方形 1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168" name="正方形/長方形 16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169" name="正方形/長方形 16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170" name="正方形/長方形 16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171" name="正方形/長方形 17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72" name="正方形/長方形 17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73" name="正方形/長方形 1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174" name="正方形/長方形 173"/>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175" name="正方形/長方形 174"/>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176" name="正方形/長方形 175"/>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177" name="正方形/長方形 176"/>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78" name="正方形/長方形 1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79" name="正方形/長方形 1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180" name="正方形/長方形 179"/>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181" name="正方形/長方形 180"/>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182" name="正方形/長方形 181"/>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183" name="正方形/長方形 182"/>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84" name="正方形/長方形 1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85" name="正方形/長方形 1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186" name="正方形/長方形 18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187" name="正方形/長方形 18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188" name="正方形/長方形 187"/>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189" name="正方形/長方形 188"/>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90" name="正方形/長方形 1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191" name="テキスト ボックス 1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192" name="直線コネクタ 1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193" name="テキスト ボックス 1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194" name="直線コネクタ 1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195" name="テキスト ボックス 1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196" name="直線コネクタ 1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197" name="テキスト ボックス 1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198" name="直線コネクタ 1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199" name="テキスト ボックス 1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200" name="直線コネクタ 1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201" name="テキスト ボックス 2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202" name="直線コネクタ 2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203" name="テキスト ボックス 2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204" name="直線コネクタ 2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205" name="テキスト ボックス 2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06" name="直線コネクタ 2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07" name="テキスト ボックス 2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08"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78921</xdr:rowOff>
    </xdr:from>
    <xdr:to>
      <xdr:col>32</xdr:col>
      <xdr:colOff>186689</xdr:colOff>
      <xdr:row>86</xdr:row>
      <xdr:rowOff>5443</xdr:rowOff>
    </xdr:to>
    <xdr:cxnSp macro="">
      <xdr:nvCxnSpPr>
        <xdr:cNvPr id="209" name="直線コネクタ 208"/>
        <xdr:cNvCxnSpPr/>
      </xdr:nvCxnSpPr>
      <xdr:spPr>
        <a:xfrm flipV="1">
          <a:off x="22159595" y="13280571"/>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9270</xdr:rowOff>
    </xdr:from>
    <xdr:ext cx="469744" cy="259045"/>
    <xdr:sp macro="" textlink="">
      <xdr:nvSpPr>
        <xdr:cNvPr id="210" name="【図書館】&#10;一人当たり面積最小値テキスト"/>
        <xdr:cNvSpPr txBox="1"/>
      </xdr:nvSpPr>
      <xdr:spPr>
        <a:xfrm>
          <a:off x="222123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211" name="直線コネクタ 21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25598</xdr:rowOff>
    </xdr:from>
    <xdr:ext cx="469744" cy="259045"/>
    <xdr:sp macro="" textlink="">
      <xdr:nvSpPr>
        <xdr:cNvPr id="212" name="【図書館】&#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77</xdr:row>
      <xdr:rowOff>78921</xdr:rowOff>
    </xdr:from>
    <xdr:to>
      <xdr:col>32</xdr:col>
      <xdr:colOff>276225</xdr:colOff>
      <xdr:row>77</xdr:row>
      <xdr:rowOff>78921</xdr:rowOff>
    </xdr:to>
    <xdr:cxnSp macro="">
      <xdr:nvCxnSpPr>
        <xdr:cNvPr id="213" name="直線コネクタ 21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82</xdr:row>
      <xdr:rowOff>165298</xdr:rowOff>
    </xdr:from>
    <xdr:ext cx="469744" cy="259045"/>
    <xdr:sp macro="" textlink="">
      <xdr:nvSpPr>
        <xdr:cNvPr id="214" name="【図書館】&#10;一人当たり面積平均値テキスト"/>
        <xdr:cNvSpPr txBox="1"/>
      </xdr:nvSpPr>
      <xdr:spPr>
        <a:xfrm>
          <a:off x="222123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215" name="フローチャート : 判断 214"/>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216" name="フローチャート : 判断 21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217" name="テキスト ボックス 2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18" name="テキスト ボックス 2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19" name="テキスト ボックス 2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20" name="テキスト ボックス 2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21" name="テキスト ボックス 2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134257</xdr:rowOff>
    </xdr:from>
    <xdr:to>
      <xdr:col>32</xdr:col>
      <xdr:colOff>238125</xdr:colOff>
      <xdr:row>85</xdr:row>
      <xdr:rowOff>64407</xdr:rowOff>
    </xdr:to>
    <xdr:sp macro="" textlink="">
      <xdr:nvSpPr>
        <xdr:cNvPr id="222" name="円/楕円 221"/>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84</xdr:row>
      <xdr:rowOff>112684</xdr:rowOff>
    </xdr:from>
    <xdr:ext cx="469744" cy="259045"/>
    <xdr:sp macro="" textlink="">
      <xdr:nvSpPr>
        <xdr:cNvPr id="223" name="【図書館】&#10;一人当たり面積該当値テキスト"/>
        <xdr:cNvSpPr txBox="1"/>
      </xdr:nvSpPr>
      <xdr:spPr>
        <a:xfrm>
          <a:off x="222123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134257</xdr:rowOff>
    </xdr:from>
    <xdr:to>
      <xdr:col>31</xdr:col>
      <xdr:colOff>85725</xdr:colOff>
      <xdr:row>85</xdr:row>
      <xdr:rowOff>64407</xdr:rowOff>
    </xdr:to>
    <xdr:sp macro="" textlink="">
      <xdr:nvSpPr>
        <xdr:cNvPr id="224" name="円/楕円 223"/>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13607</xdr:rowOff>
    </xdr:from>
    <xdr:to>
      <xdr:col>32</xdr:col>
      <xdr:colOff>187325</xdr:colOff>
      <xdr:row>85</xdr:row>
      <xdr:rowOff>13607</xdr:rowOff>
    </xdr:to>
    <xdr:cxnSp macro="">
      <xdr:nvCxnSpPr>
        <xdr:cNvPr id="225" name="直線コネクタ 224"/>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89098</xdr:rowOff>
    </xdr:from>
    <xdr:ext cx="469744" cy="259045"/>
    <xdr:sp macro="" textlink="">
      <xdr:nvSpPr>
        <xdr:cNvPr id="226" name="n_1aveValue【図書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55534</xdr:rowOff>
    </xdr:from>
    <xdr:ext cx="469744" cy="259045"/>
    <xdr:sp macro="" textlink="">
      <xdr:nvSpPr>
        <xdr:cNvPr id="227" name="n_1mainValue【図書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28" name="正方形/長方形 2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229" name="正方形/長方形 22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230" name="正方形/長方形 22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231" name="正方形/長方形 230"/>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232" name="正方形/長方形 231"/>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33" name="正方形/長方形 2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234" name="正方形/長方形 2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235" name="正方形/長方形 234"/>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236" name="正方形/長方形 235"/>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237" name="正方形/長方形 236"/>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238" name="正方形/長方形 237"/>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39" name="正方形/長方形 2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40" name="テキスト ボックス 2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41" name="直線コネクタ 2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242" name="直線コネクタ 2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243" name="テキスト ボックス 2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244" name="直線コネクタ 2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245" name="テキスト ボックス 2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246" name="直線コネクタ 2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247" name="テキスト ボックス 2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248" name="直線コネクタ 2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249" name="テキスト ボックス 2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50" name="直線コネクタ 2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51" name="テキスト ボックス 2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5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101</xdr:row>
      <xdr:rowOff>41911</xdr:rowOff>
    </xdr:from>
    <xdr:to>
      <xdr:col>32</xdr:col>
      <xdr:colOff>186689</xdr:colOff>
      <xdr:row>108</xdr:row>
      <xdr:rowOff>30480</xdr:rowOff>
    </xdr:to>
    <xdr:cxnSp macro="">
      <xdr:nvCxnSpPr>
        <xdr:cNvPr id="253" name="直線コネクタ 252"/>
        <xdr:cNvCxnSpPr/>
      </xdr:nvCxnSpPr>
      <xdr:spPr>
        <a:xfrm flipV="1">
          <a:off x="22159595" y="17358361"/>
          <a:ext cx="1269"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108</xdr:row>
      <xdr:rowOff>34307</xdr:rowOff>
    </xdr:from>
    <xdr:ext cx="469744" cy="259045"/>
    <xdr:sp macro="" textlink="">
      <xdr:nvSpPr>
        <xdr:cNvPr id="254"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255" name="直線コネクタ 254"/>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160038</xdr:rowOff>
    </xdr:from>
    <xdr:ext cx="469744" cy="259045"/>
    <xdr:sp macro="" textlink="">
      <xdr:nvSpPr>
        <xdr:cNvPr id="256" name="【博物館】&#10;一人当たり面積最大値テキスト"/>
        <xdr:cNvSpPr txBox="1"/>
      </xdr:nvSpPr>
      <xdr:spPr>
        <a:xfrm>
          <a:off x="222123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101</xdr:row>
      <xdr:rowOff>41911</xdr:rowOff>
    </xdr:from>
    <xdr:to>
      <xdr:col>32</xdr:col>
      <xdr:colOff>276225</xdr:colOff>
      <xdr:row>101</xdr:row>
      <xdr:rowOff>41911</xdr:rowOff>
    </xdr:to>
    <xdr:cxnSp macro="">
      <xdr:nvCxnSpPr>
        <xdr:cNvPr id="257" name="直線コネクタ 256"/>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105</xdr:row>
      <xdr:rowOff>116857</xdr:rowOff>
    </xdr:from>
    <xdr:ext cx="469744" cy="259045"/>
    <xdr:sp macro="" textlink="">
      <xdr:nvSpPr>
        <xdr:cNvPr id="258" name="【博物館】&#10;一人当たり面積平均値テキスト"/>
        <xdr:cNvSpPr txBox="1"/>
      </xdr:nvSpPr>
      <xdr:spPr>
        <a:xfrm>
          <a:off x="222123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259" name="フローチャート : 判断 25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48261</xdr:rowOff>
    </xdr:from>
    <xdr:to>
      <xdr:col>31</xdr:col>
      <xdr:colOff>85725</xdr:colOff>
      <xdr:row>106</xdr:row>
      <xdr:rowOff>149861</xdr:rowOff>
    </xdr:to>
    <xdr:sp macro="" textlink="">
      <xdr:nvSpPr>
        <xdr:cNvPr id="260" name="フローチャート : 判断 259"/>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61" name="テキスト ボックス 2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62" name="テキスト ボックス 2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63" name="テキスト ボックス 2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64" name="テキスト ボックス 2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65" name="テキスト ボックス 2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151130</xdr:rowOff>
    </xdr:from>
    <xdr:to>
      <xdr:col>32</xdr:col>
      <xdr:colOff>238125</xdr:colOff>
      <xdr:row>108</xdr:row>
      <xdr:rowOff>81280</xdr:rowOff>
    </xdr:to>
    <xdr:sp macro="" textlink="">
      <xdr:nvSpPr>
        <xdr:cNvPr id="266" name="円/楕円 265"/>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107</xdr:row>
      <xdr:rowOff>66057</xdr:rowOff>
    </xdr:from>
    <xdr:ext cx="469744" cy="259045"/>
    <xdr:sp macro="" textlink="">
      <xdr:nvSpPr>
        <xdr:cNvPr id="267" name="【博物館】&#10;一人当たり面積該当値テキスト"/>
        <xdr:cNvSpPr txBox="1"/>
      </xdr:nvSpPr>
      <xdr:spPr>
        <a:xfrm>
          <a:off x="222123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151130</xdr:rowOff>
    </xdr:from>
    <xdr:to>
      <xdr:col>31</xdr:col>
      <xdr:colOff>85725</xdr:colOff>
      <xdr:row>108</xdr:row>
      <xdr:rowOff>81280</xdr:rowOff>
    </xdr:to>
    <xdr:sp macro="" textlink="">
      <xdr:nvSpPr>
        <xdr:cNvPr id="268" name="円/楕円 267"/>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30480</xdr:rowOff>
    </xdr:from>
    <xdr:to>
      <xdr:col>32</xdr:col>
      <xdr:colOff>187325</xdr:colOff>
      <xdr:row>108</xdr:row>
      <xdr:rowOff>30480</xdr:rowOff>
    </xdr:to>
    <xdr:cxnSp macro="">
      <xdr:nvCxnSpPr>
        <xdr:cNvPr id="269" name="直線コネクタ 268"/>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166388</xdr:rowOff>
    </xdr:from>
    <xdr:ext cx="469744" cy="259045"/>
    <xdr:sp macro="" textlink="">
      <xdr:nvSpPr>
        <xdr:cNvPr id="270" name="n_1aveValue【博物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72407</xdr:rowOff>
    </xdr:from>
    <xdr:ext cx="469744" cy="259045"/>
    <xdr:sp macro="" textlink="">
      <xdr:nvSpPr>
        <xdr:cNvPr id="271" name="n_1mainValue【博物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72" name="正方形/長方形 2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73" name="正方形/長方形 2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4" name="テキスト ボックス 2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・「道路一人当たり延長」については、面積が類似団体平均の約</a:t>
          </a:r>
          <a:r>
            <a:rPr kumimoji="1" lang="en-US" altLang="ja-JP" sz="1300">
              <a:latin typeface="ＭＳ Ｐゴシック"/>
            </a:rPr>
            <a:t>35</a:t>
          </a:r>
          <a:r>
            <a:rPr kumimoji="1" lang="ja-JP" altLang="en-US" sz="1300">
              <a:latin typeface="ＭＳ Ｐゴシック"/>
            </a:rPr>
            <a:t>％程度であるため、延長も短いものと推測される。</a:t>
          </a:r>
        </a:p>
        <a:p>
          <a:r>
            <a:rPr kumimoji="1" lang="ja-JP" altLang="en-US" sz="1300">
              <a:latin typeface="ＭＳ Ｐゴシック"/>
            </a:rPr>
            <a:t>・「公営住宅一人当たり面積」については、昭和</a:t>
          </a:r>
          <a:r>
            <a:rPr kumimoji="1" lang="en-US" altLang="ja-JP" sz="1300">
              <a:latin typeface="ＭＳ Ｐゴシック"/>
            </a:rPr>
            <a:t>20</a:t>
          </a:r>
          <a:r>
            <a:rPr kumimoji="1" lang="ja-JP" altLang="en-US" sz="1300">
              <a:latin typeface="ＭＳ Ｐゴシック"/>
            </a:rPr>
            <a:t>年代の戦災復興期における住宅難の解消や、</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40</a:t>
          </a:r>
          <a:r>
            <a:rPr kumimoji="1" lang="ja-JP" altLang="en-US" sz="1300">
              <a:latin typeface="ＭＳ Ｐゴシック"/>
            </a:rPr>
            <a:t>年代の人口流入に対応する府営住宅大量供給等により、類似団体と比較し増となっていると推測される。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年度は、政令市への府営住宅の移管による減などにより、前年度から減となった。</a:t>
          </a:r>
        </a:p>
        <a:p>
          <a:r>
            <a:rPr kumimoji="1" lang="ja-JP" altLang="en-US" sz="1300">
              <a:latin typeface="ＭＳ Ｐゴシック"/>
            </a:rPr>
            <a:t>・「図書館一人当たり面積」については、類似団体平均とほぼ同水準である。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8,861,437
8,646,380
1,905.14
2,776,964,207
2,758,168,786
3,765,107
1,641,994,692
5,517,030,207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183.4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42" name="正方形/長方形 4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43" name="正方形/長方形 4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44" name="正方形/長方形 4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45" name="正方形/長方形 4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6" name="正方形/長方形 4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47" name="テキスト ボックス 4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48" name="直線コネクタ 4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49" name="直線コネクタ 4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50" name="テキスト ボックス 4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51" name="直線コネクタ 5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52" name="テキスト ボックス 5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53" name="直線コネクタ 5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54" name="テキスト ボックス 5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55" name="直線コネクタ 5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56" name="テキスト ボックス 5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7" name="直線コネクタ 5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58" name="テキスト ボックス 5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59"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64770</xdr:rowOff>
    </xdr:from>
    <xdr:to>
      <xdr:col>15</xdr:col>
      <xdr:colOff>180340</xdr:colOff>
      <xdr:row>40</xdr:row>
      <xdr:rowOff>167640</xdr:rowOff>
    </xdr:to>
    <xdr:cxnSp macro="">
      <xdr:nvCxnSpPr>
        <xdr:cNvPr id="60" name="直線コネクタ 59"/>
        <xdr:cNvCxnSpPr/>
      </xdr:nvCxnSpPr>
      <xdr:spPr>
        <a:xfrm flipV="1">
          <a:off x="10475595" y="6065520"/>
          <a:ext cx="127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17</xdr:rowOff>
    </xdr:from>
    <xdr:ext cx="469744" cy="259045"/>
    <xdr:sp macro="" textlink="">
      <xdr:nvSpPr>
        <xdr:cNvPr id="61" name="【体育館・プール】&#10;一人当たり面積最小値テキスト"/>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62" name="直線コネクタ 6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11447</xdr:rowOff>
    </xdr:from>
    <xdr:ext cx="469744" cy="259045"/>
    <xdr:sp macro="" textlink="">
      <xdr:nvSpPr>
        <xdr:cNvPr id="63" name="【体育館・プール】&#10;一人当たり面積最大値テキスト"/>
        <xdr:cNvSpPr txBox="1"/>
      </xdr:nvSpPr>
      <xdr:spPr>
        <a:xfrm>
          <a:off x="105283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64" name="直線コネクタ 63"/>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82567</xdr:rowOff>
    </xdr:from>
    <xdr:ext cx="469744" cy="259045"/>
    <xdr:sp macro="" textlink="">
      <xdr:nvSpPr>
        <xdr:cNvPr id="65" name="【体育館・プール】&#10;一人当たり面積平均値テキスト"/>
        <xdr:cNvSpPr txBox="1"/>
      </xdr:nvSpPr>
      <xdr:spPr>
        <a:xfrm>
          <a:off x="105283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59690</xdr:rowOff>
    </xdr:from>
    <xdr:to>
      <xdr:col>15</xdr:col>
      <xdr:colOff>231775</xdr:colOff>
      <xdr:row>39</xdr:row>
      <xdr:rowOff>161290</xdr:rowOff>
    </xdr:to>
    <xdr:sp macro="" textlink="">
      <xdr:nvSpPr>
        <xdr:cNvPr id="66" name="フローチャート : 判断 65"/>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13970</xdr:rowOff>
    </xdr:from>
    <xdr:to>
      <xdr:col>14</xdr:col>
      <xdr:colOff>79375</xdr:colOff>
      <xdr:row>39</xdr:row>
      <xdr:rowOff>115570</xdr:rowOff>
    </xdr:to>
    <xdr:sp macro="" textlink="">
      <xdr:nvSpPr>
        <xdr:cNvPr id="67" name="フローチャート : 判断 66"/>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132097</xdr:rowOff>
    </xdr:from>
    <xdr:ext cx="469744" cy="259045"/>
    <xdr:sp macro="" textlink="">
      <xdr:nvSpPr>
        <xdr:cNvPr id="68" name="n_1aveValue【体育館・プール】&#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69" name="テキスト ボックス 6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0" name="テキスト ボックス 6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1" name="テキスト ボックス 7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2" name="テキスト ボックス 7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3" name="テキスト ボックス 7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116840</xdr:rowOff>
    </xdr:from>
    <xdr:to>
      <xdr:col>15</xdr:col>
      <xdr:colOff>231775</xdr:colOff>
      <xdr:row>41</xdr:row>
      <xdr:rowOff>46990</xdr:rowOff>
    </xdr:to>
    <xdr:sp macro="" textlink="">
      <xdr:nvSpPr>
        <xdr:cNvPr id="74" name="円/楕円 73"/>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40</xdr:row>
      <xdr:rowOff>31767</xdr:rowOff>
    </xdr:from>
    <xdr:ext cx="469744" cy="259045"/>
    <xdr:sp macro="" textlink="">
      <xdr:nvSpPr>
        <xdr:cNvPr id="75" name="【体育館・プール】&#10;一人当たり面積該当値テキスト"/>
        <xdr:cNvSpPr txBox="1"/>
      </xdr:nvSpPr>
      <xdr:spPr>
        <a:xfrm>
          <a:off x="105283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116840</xdr:rowOff>
    </xdr:from>
    <xdr:to>
      <xdr:col>14</xdr:col>
      <xdr:colOff>79375</xdr:colOff>
      <xdr:row>41</xdr:row>
      <xdr:rowOff>46990</xdr:rowOff>
    </xdr:to>
    <xdr:sp macro="" textlink="">
      <xdr:nvSpPr>
        <xdr:cNvPr id="76" name="円/楕円 75"/>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167640</xdr:rowOff>
    </xdr:from>
    <xdr:to>
      <xdr:col>15</xdr:col>
      <xdr:colOff>180975</xdr:colOff>
      <xdr:row>40</xdr:row>
      <xdr:rowOff>167640</xdr:rowOff>
    </xdr:to>
    <xdr:cxnSp macro="">
      <xdr:nvCxnSpPr>
        <xdr:cNvPr id="77" name="直線コネクタ 76"/>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38117</xdr:rowOff>
    </xdr:from>
    <xdr:ext cx="469744" cy="259045"/>
    <xdr:sp macro="" textlink="">
      <xdr:nvSpPr>
        <xdr:cNvPr id="78" name="n_1mainValue【体育館・プール】&#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79" name="正方形/長方形 7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80" name="正方形/長方形 7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81" name="正方形/長方形 8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82" name="正方形/長方形 8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83" name="正方形/長方形 8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4" name="正方形/長方形 8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85" name="正方形/長方形 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86" name="正方形/長方形 85"/>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87" name="正方形/長方形 86"/>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88" name="正方形/長方形 87"/>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89" name="正方形/長方形 88"/>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0" name="正方形/長方形 8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91" name="正方形/長方形 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92" name="正方形/長方形 9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93" name="正方形/長方形 9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94" name="正方形/長方形 9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95" name="正方形/長方形 9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96" name="正方形/長方形 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97" name="正方形/長方形 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98" name="正方形/長方形 9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99" name="正方形/長方形 9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100" name="正方形/長方形 9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101" name="正方形/長方形 10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02" name="正方形/長方形 1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3" name="テキスト ボックス 1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4" name="直線コネクタ 1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05" name="直線コネクタ 1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06" name="テキスト ボックス 1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07" name="直線コネクタ 1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08" name="テキスト ボックス 1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09" name="直線コネクタ 1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10" name="テキスト ボックス 1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11" name="直線コネクタ 1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12" name="テキスト ボックス 1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13" name="直線コネクタ 1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14" name="テキスト ボックス 1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15" name="直線コネクタ 1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16" name="テキスト ボックス 1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17"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19050</xdr:rowOff>
    </xdr:from>
    <xdr:to>
      <xdr:col>15</xdr:col>
      <xdr:colOff>180340</xdr:colOff>
      <xdr:row>85</xdr:row>
      <xdr:rowOff>57150</xdr:rowOff>
    </xdr:to>
    <xdr:cxnSp macro="">
      <xdr:nvCxnSpPr>
        <xdr:cNvPr id="118" name="直線コネクタ 117"/>
        <xdr:cNvCxnSpPr/>
      </xdr:nvCxnSpPr>
      <xdr:spPr>
        <a:xfrm flipV="1">
          <a:off x="10475595" y="133921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60977</xdr:rowOff>
    </xdr:from>
    <xdr:ext cx="469744" cy="259045"/>
    <xdr:sp macro="" textlink="">
      <xdr:nvSpPr>
        <xdr:cNvPr id="119" name="【県民会館】&#10;一人当たり面積最小値テキスト"/>
        <xdr:cNvSpPr txBox="1"/>
      </xdr:nvSpPr>
      <xdr:spPr>
        <a:xfrm>
          <a:off x="10528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120" name="直線コネクタ 11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137177</xdr:rowOff>
    </xdr:from>
    <xdr:ext cx="469744" cy="259045"/>
    <xdr:sp macro="" textlink="">
      <xdr:nvSpPr>
        <xdr:cNvPr id="121"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78</xdr:row>
      <xdr:rowOff>19050</xdr:rowOff>
    </xdr:from>
    <xdr:to>
      <xdr:col>15</xdr:col>
      <xdr:colOff>269875</xdr:colOff>
      <xdr:row>78</xdr:row>
      <xdr:rowOff>19050</xdr:rowOff>
    </xdr:to>
    <xdr:cxnSp macro="">
      <xdr:nvCxnSpPr>
        <xdr:cNvPr id="122" name="直線コネクタ 121"/>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82</xdr:row>
      <xdr:rowOff>105427</xdr:rowOff>
    </xdr:from>
    <xdr:ext cx="469744" cy="259045"/>
    <xdr:sp macro="" textlink="">
      <xdr:nvSpPr>
        <xdr:cNvPr id="123" name="【県民会館】&#10;一人当たり面積平均値テキスト"/>
        <xdr:cNvSpPr txBox="1"/>
      </xdr:nvSpPr>
      <xdr:spPr>
        <a:xfrm>
          <a:off x="105283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82550</xdr:rowOff>
    </xdr:from>
    <xdr:to>
      <xdr:col>15</xdr:col>
      <xdr:colOff>231775</xdr:colOff>
      <xdr:row>84</xdr:row>
      <xdr:rowOff>12700</xdr:rowOff>
    </xdr:to>
    <xdr:sp macro="" textlink="">
      <xdr:nvSpPr>
        <xdr:cNvPr id="124" name="フローチャート : 判断 123"/>
        <xdr:cNvSpPr/>
      </xdr:nvSpPr>
      <xdr:spPr>
        <a:xfrm>
          <a:off x="10426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125" name="フローチャート : 判断 124"/>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67327</xdr:rowOff>
    </xdr:from>
    <xdr:ext cx="469744" cy="259045"/>
    <xdr:sp macro="" textlink="">
      <xdr:nvSpPr>
        <xdr:cNvPr id="126" name="n_1aveValue【県民会館】&#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27" name="テキスト ボックス 1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28" name="テキスト ボックス 1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29" name="テキスト ボックス 1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0" name="テキスト ボックス 1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1" name="テキスト ボックス 1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6350</xdr:rowOff>
    </xdr:from>
    <xdr:to>
      <xdr:col>15</xdr:col>
      <xdr:colOff>231775</xdr:colOff>
      <xdr:row>85</xdr:row>
      <xdr:rowOff>107950</xdr:rowOff>
    </xdr:to>
    <xdr:sp macro="" textlink="">
      <xdr:nvSpPr>
        <xdr:cNvPr id="132" name="円/楕円 131"/>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92727</xdr:rowOff>
    </xdr:from>
    <xdr:ext cx="469744" cy="259045"/>
    <xdr:sp macro="" textlink="">
      <xdr:nvSpPr>
        <xdr:cNvPr id="133" name="【県民会館】&#10;一人当たり面積該当値テキスト"/>
        <xdr:cNvSpPr txBox="1"/>
      </xdr:nvSpPr>
      <xdr:spPr>
        <a:xfrm>
          <a:off x="105283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6350</xdr:rowOff>
    </xdr:from>
    <xdr:to>
      <xdr:col>14</xdr:col>
      <xdr:colOff>79375</xdr:colOff>
      <xdr:row>85</xdr:row>
      <xdr:rowOff>107950</xdr:rowOff>
    </xdr:to>
    <xdr:sp macro="" textlink="">
      <xdr:nvSpPr>
        <xdr:cNvPr id="134" name="円/楕円 133"/>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57150</xdr:rowOff>
    </xdr:from>
    <xdr:to>
      <xdr:col>15</xdr:col>
      <xdr:colOff>180975</xdr:colOff>
      <xdr:row>85</xdr:row>
      <xdr:rowOff>57150</xdr:rowOff>
    </xdr:to>
    <xdr:cxnSp macro="">
      <xdr:nvCxnSpPr>
        <xdr:cNvPr id="135" name="直線コネクタ 134"/>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99077</xdr:rowOff>
    </xdr:from>
    <xdr:ext cx="469744" cy="259045"/>
    <xdr:sp macro="" textlink="">
      <xdr:nvSpPr>
        <xdr:cNvPr id="136" name="n_1mainValue【県民会館】&#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37" name="正方形/長方形 1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38" name="正方形/長方形 13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39" name="正方形/長方形 13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140" name="正方形/長方形 13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141" name="正方形/長方形 14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2" name="正方形/長方形 1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3" name="正方形/長方形 1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144" name="正方形/長方形 14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145" name="正方形/長方形 14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146" name="正方形/長方形 14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147" name="正方形/長方形 14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48" name="正方形/長方形 1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49" name="正方形/長方形 1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150" name="正方形/長方形 14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151" name="正方形/長方形 15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152" name="正方形/長方形 15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153" name="正方形/長方形 15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54" name="正方形/長方形 1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55" name="正方形/長方形 1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156" name="正方形/長方形 15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157" name="正方形/長方形 15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158" name="正方形/長方形 15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159" name="正方形/長方形 15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60" name="正方形/長方形 1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61" name="正方形/長方形 1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162" name="正方形/長方形 16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163" name="正方形/長方形 16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164" name="正方形/長方形 16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165" name="正方形/長方形 16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66" name="正方形/長方形 1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67" name="正方形/長方形 1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168" name="正方形/長方形 16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169" name="正方形/長方形 16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170" name="正方形/長方形 16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171" name="正方形/長方形 17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72" name="正方形/長方形 17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73" name="正方形/長方形 1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174" name="正方形/長方形 17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175" name="正方形/長方形 17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176" name="正方形/長方形 17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177" name="正方形/長方形 17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78" name="正方形/長方形 1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79" name="正方形/長方形 1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180" name="正方形/長方形 17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181" name="正方形/長方形 18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182" name="正方形/長方形 18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183" name="正方形/長方形 18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84" name="正方形/長方形 1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85" name="正方形/長方形 1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86" name="正方形/長方形 1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87" name="テキスト ボックス 1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民会館一人当たり面積」については、行財政改革の取組みによる施設保有量の縮減や府有財産の売払い、有効活用の取組みを推進してきたことなどにより、類似団体平均と比較して低い水準になっていると推測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2776964207</v>
      </c>
      <c r="BO4" s="433"/>
      <c r="BP4" s="433"/>
      <c r="BQ4" s="433"/>
      <c r="BR4" s="433"/>
      <c r="BS4" s="433"/>
      <c r="BT4" s="433"/>
      <c r="BU4" s="434"/>
      <c r="BV4" s="432">
        <v>2846804827</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0.2</v>
      </c>
      <c r="CU4" s="595"/>
      <c r="CV4" s="595"/>
      <c r="CW4" s="595"/>
      <c r="CX4" s="595"/>
      <c r="CY4" s="595"/>
      <c r="CZ4" s="595"/>
      <c r="DA4" s="596"/>
      <c r="DB4" s="594">
        <v>0.6</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2758168786</v>
      </c>
      <c r="BO5" s="439"/>
      <c r="BP5" s="439"/>
      <c r="BQ5" s="439"/>
      <c r="BR5" s="439"/>
      <c r="BS5" s="439"/>
      <c r="BT5" s="439"/>
      <c r="BU5" s="440"/>
      <c r="BV5" s="438">
        <v>2823624279</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101.1</v>
      </c>
      <c r="CU5" s="418"/>
      <c r="CV5" s="418"/>
      <c r="CW5" s="418"/>
      <c r="CX5" s="418"/>
      <c r="CY5" s="418"/>
      <c r="CZ5" s="418"/>
      <c r="DA5" s="419"/>
      <c r="DB5" s="417">
        <v>99.8</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10640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18795421</v>
      </c>
      <c r="BO6" s="439"/>
      <c r="BP6" s="439"/>
      <c r="BQ6" s="439"/>
      <c r="BR6" s="439"/>
      <c r="BS6" s="439"/>
      <c r="BT6" s="439"/>
      <c r="BU6" s="440"/>
      <c r="BV6" s="438">
        <v>23180548</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112.8</v>
      </c>
      <c r="CU6" s="584"/>
      <c r="CV6" s="584"/>
      <c r="CW6" s="584"/>
      <c r="CX6" s="584"/>
      <c r="CY6" s="584"/>
      <c r="CZ6" s="584"/>
      <c r="DA6" s="585"/>
      <c r="DB6" s="583">
        <v>112.2</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3</v>
      </c>
      <c r="AJ7" s="464"/>
      <c r="AK7" s="464"/>
      <c r="AL7" s="464"/>
      <c r="AM7" s="464"/>
      <c r="AN7" s="464"/>
      <c r="AO7" s="464"/>
      <c r="AP7" s="465"/>
      <c r="AQ7" s="463">
        <v>9030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15030314</v>
      </c>
      <c r="BO7" s="439"/>
      <c r="BP7" s="439"/>
      <c r="BQ7" s="439"/>
      <c r="BR7" s="439"/>
      <c r="BS7" s="439"/>
      <c r="BT7" s="439"/>
      <c r="BU7" s="440"/>
      <c r="BV7" s="438">
        <v>14073778</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1641994692</v>
      </c>
      <c r="CU7" s="439"/>
      <c r="CV7" s="439"/>
      <c r="CW7" s="439"/>
      <c r="CX7" s="439"/>
      <c r="CY7" s="439"/>
      <c r="CZ7" s="439"/>
      <c r="DA7" s="440"/>
      <c r="DB7" s="438">
        <v>1631292204</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8448</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3765107</v>
      </c>
      <c r="BO8" s="439"/>
      <c r="BP8" s="439"/>
      <c r="BQ8" s="439"/>
      <c r="BR8" s="439"/>
      <c r="BS8" s="439"/>
      <c r="BT8" s="439"/>
      <c r="BU8" s="440"/>
      <c r="BV8" s="438">
        <v>9106770</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0.76505000000000001</v>
      </c>
      <c r="CU8" s="581"/>
      <c r="CV8" s="581"/>
      <c r="CW8" s="581"/>
      <c r="CX8" s="581"/>
      <c r="CY8" s="581"/>
      <c r="CZ8" s="581"/>
      <c r="DA8" s="582"/>
      <c r="DB8" s="580">
        <v>0.74980000000000002</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8839469</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8190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-5341663</v>
      </c>
      <c r="BO9" s="439"/>
      <c r="BP9" s="439"/>
      <c r="BQ9" s="439"/>
      <c r="BR9" s="439"/>
      <c r="BS9" s="439"/>
      <c r="BT9" s="439"/>
      <c r="BU9" s="440"/>
      <c r="BV9" s="438">
        <v>2480150</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17.3</v>
      </c>
      <c r="CU9" s="418"/>
      <c r="CV9" s="418"/>
      <c r="CW9" s="418"/>
      <c r="CX9" s="418"/>
      <c r="CY9" s="418"/>
      <c r="CZ9" s="418"/>
      <c r="DA9" s="419"/>
      <c r="DB9" s="417">
        <v>17</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8865245</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7210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1619</v>
      </c>
      <c r="BO10" s="439"/>
      <c r="BP10" s="439"/>
      <c r="BQ10" s="439"/>
      <c r="BR10" s="439"/>
      <c r="BS10" s="439"/>
      <c r="BT10" s="439"/>
      <c r="BU10" s="440"/>
      <c r="BV10" s="438">
        <v>5557</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86</v>
      </c>
      <c r="AJ11" s="464"/>
      <c r="AK11" s="464"/>
      <c r="AL11" s="464"/>
      <c r="AM11" s="464"/>
      <c r="AN11" s="464"/>
      <c r="AO11" s="464"/>
      <c r="AP11" s="465"/>
      <c r="AQ11" s="463">
        <v>6510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8861437</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v>15000000</v>
      </c>
      <c r="BO12" s="439"/>
      <c r="BP12" s="439"/>
      <c r="BQ12" s="439"/>
      <c r="BR12" s="439"/>
      <c r="BS12" s="439"/>
      <c r="BT12" s="439"/>
      <c r="BU12" s="440"/>
      <c r="BV12" s="438">
        <v>3030115</v>
      </c>
      <c r="BW12" s="439"/>
      <c r="BX12" s="439"/>
      <c r="BY12" s="439"/>
      <c r="BZ12" s="439"/>
      <c r="CA12" s="439"/>
      <c r="CB12" s="439"/>
      <c r="CC12" s="440"/>
      <c r="CD12" s="485" t="s">
        <v>111</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8646380</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-20340044</v>
      </c>
      <c r="BO13" s="439"/>
      <c r="BP13" s="439"/>
      <c r="BQ13" s="439"/>
      <c r="BR13" s="439"/>
      <c r="BS13" s="439"/>
      <c r="BT13" s="439"/>
      <c r="BU13" s="440"/>
      <c r="BV13" s="438">
        <v>-544408</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18.399999999999999</v>
      </c>
      <c r="CU13" s="418"/>
      <c r="CV13" s="418"/>
      <c r="CW13" s="418"/>
      <c r="CX13" s="418"/>
      <c r="CY13" s="418"/>
      <c r="CZ13" s="418"/>
      <c r="DA13" s="419"/>
      <c r="DB13" s="417">
        <v>19.399999999999999</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8865502</v>
      </c>
      <c r="S14" s="483"/>
      <c r="T14" s="483"/>
      <c r="U14" s="483"/>
      <c r="V14" s="484"/>
      <c r="W14" s="511"/>
      <c r="X14" s="512"/>
      <c r="Y14" s="513"/>
      <c r="Z14" s="460" t="s">
        <v>117</v>
      </c>
      <c r="AA14" s="461"/>
      <c r="AB14" s="461"/>
      <c r="AC14" s="461"/>
      <c r="AD14" s="461"/>
      <c r="AE14" s="461"/>
      <c r="AF14" s="461"/>
      <c r="AG14" s="461"/>
      <c r="AH14" s="462"/>
      <c r="AI14" s="463">
        <v>11596</v>
      </c>
      <c r="AJ14" s="464"/>
      <c r="AK14" s="464"/>
      <c r="AL14" s="464"/>
      <c r="AM14" s="465"/>
      <c r="AN14" s="463">
        <v>37594232</v>
      </c>
      <c r="AO14" s="464"/>
      <c r="AP14" s="464"/>
      <c r="AQ14" s="464"/>
      <c r="AR14" s="464"/>
      <c r="AS14" s="465"/>
      <c r="AT14" s="463">
        <v>3242</v>
      </c>
      <c r="AU14" s="464"/>
      <c r="AV14" s="464"/>
      <c r="AW14" s="464"/>
      <c r="AX14" s="464"/>
      <c r="AY14" s="466"/>
      <c r="AZ14" s="429" t="s">
        <v>118</v>
      </c>
      <c r="BA14" s="430"/>
      <c r="BB14" s="430"/>
      <c r="BC14" s="430"/>
      <c r="BD14" s="430"/>
      <c r="BE14" s="430"/>
      <c r="BF14" s="430"/>
      <c r="BG14" s="430"/>
      <c r="BH14" s="430"/>
      <c r="BI14" s="430"/>
      <c r="BJ14" s="430"/>
      <c r="BK14" s="430"/>
      <c r="BL14" s="430"/>
      <c r="BM14" s="431"/>
      <c r="BN14" s="432">
        <v>966283884</v>
      </c>
      <c r="BO14" s="433"/>
      <c r="BP14" s="433"/>
      <c r="BQ14" s="433"/>
      <c r="BR14" s="433"/>
      <c r="BS14" s="433"/>
      <c r="BT14" s="433"/>
      <c r="BU14" s="434"/>
      <c r="BV14" s="432">
        <v>931286788</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183.4</v>
      </c>
      <c r="CU14" s="444"/>
      <c r="CV14" s="444"/>
      <c r="CW14" s="444"/>
      <c r="CX14" s="444"/>
      <c r="CY14" s="444"/>
      <c r="CZ14" s="444"/>
      <c r="DA14" s="445"/>
      <c r="DB14" s="443">
        <v>189</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8658164</v>
      </c>
      <c r="S15" s="483"/>
      <c r="T15" s="483"/>
      <c r="U15" s="483"/>
      <c r="V15" s="484"/>
      <c r="W15" s="511"/>
      <c r="X15" s="512"/>
      <c r="Y15" s="513"/>
      <c r="Z15" s="460" t="s">
        <v>120</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121</v>
      </c>
      <c r="BA15" s="436"/>
      <c r="BB15" s="436"/>
      <c r="BC15" s="436"/>
      <c r="BD15" s="436"/>
      <c r="BE15" s="436"/>
      <c r="BF15" s="436"/>
      <c r="BG15" s="436"/>
      <c r="BH15" s="436"/>
      <c r="BI15" s="436"/>
      <c r="BJ15" s="436"/>
      <c r="BK15" s="436"/>
      <c r="BL15" s="436"/>
      <c r="BM15" s="437"/>
      <c r="BN15" s="438">
        <v>1242705379</v>
      </c>
      <c r="BO15" s="439"/>
      <c r="BP15" s="439"/>
      <c r="BQ15" s="439"/>
      <c r="BR15" s="439"/>
      <c r="BS15" s="439"/>
      <c r="BT15" s="439"/>
      <c r="BU15" s="440"/>
      <c r="BV15" s="438">
        <v>1211972995</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547</v>
      </c>
      <c r="AJ16" s="464"/>
      <c r="AK16" s="464"/>
      <c r="AL16" s="464"/>
      <c r="AM16" s="465"/>
      <c r="AN16" s="463">
        <v>1718674</v>
      </c>
      <c r="AO16" s="464"/>
      <c r="AP16" s="464"/>
      <c r="AQ16" s="464"/>
      <c r="AR16" s="464"/>
      <c r="AS16" s="465"/>
      <c r="AT16" s="463">
        <v>3142</v>
      </c>
      <c r="AU16" s="464"/>
      <c r="AV16" s="464"/>
      <c r="AW16" s="464"/>
      <c r="AX16" s="464"/>
      <c r="AY16" s="466"/>
      <c r="AZ16" s="435" t="s">
        <v>126</v>
      </c>
      <c r="BA16" s="436"/>
      <c r="BB16" s="436"/>
      <c r="BC16" s="436"/>
      <c r="BD16" s="436"/>
      <c r="BE16" s="436"/>
      <c r="BF16" s="436"/>
      <c r="BG16" s="436"/>
      <c r="BH16" s="436"/>
      <c r="BI16" s="436"/>
      <c r="BJ16" s="436"/>
      <c r="BK16" s="436"/>
      <c r="BL16" s="436"/>
      <c r="BM16" s="437"/>
      <c r="BN16" s="438">
        <v>1214709226</v>
      </c>
      <c r="BO16" s="439"/>
      <c r="BP16" s="439"/>
      <c r="BQ16" s="439"/>
      <c r="BR16" s="439"/>
      <c r="BS16" s="439"/>
      <c r="BT16" s="439"/>
      <c r="BU16" s="440"/>
      <c r="BV16" s="438">
        <v>1167125667</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21551</v>
      </c>
      <c r="AJ17" s="464"/>
      <c r="AK17" s="464"/>
      <c r="AL17" s="464"/>
      <c r="AM17" s="465"/>
      <c r="AN17" s="463">
        <v>70514872</v>
      </c>
      <c r="AO17" s="464"/>
      <c r="AP17" s="464"/>
      <c r="AQ17" s="464"/>
      <c r="AR17" s="464"/>
      <c r="AS17" s="465"/>
      <c r="AT17" s="463">
        <v>3272</v>
      </c>
      <c r="AU17" s="464"/>
      <c r="AV17" s="464"/>
      <c r="AW17" s="464"/>
      <c r="AX17" s="464"/>
      <c r="AY17" s="466"/>
      <c r="AZ17" s="435" t="s">
        <v>130</v>
      </c>
      <c r="BA17" s="436"/>
      <c r="BB17" s="436"/>
      <c r="BC17" s="436"/>
      <c r="BD17" s="436"/>
      <c r="BE17" s="436"/>
      <c r="BF17" s="436"/>
      <c r="BG17" s="436"/>
      <c r="BH17" s="436"/>
      <c r="BI17" s="436"/>
      <c r="BJ17" s="436"/>
      <c r="BK17" s="436"/>
      <c r="BL17" s="436"/>
      <c r="BM17" s="437"/>
      <c r="BN17" s="438">
        <v>1672486121</v>
      </c>
      <c r="BO17" s="439"/>
      <c r="BP17" s="439"/>
      <c r="BQ17" s="439"/>
      <c r="BR17" s="439"/>
      <c r="BS17" s="439"/>
      <c r="BT17" s="439"/>
      <c r="BU17" s="440"/>
      <c r="BV17" s="438">
        <v>1652943555</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1905</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35830</v>
      </c>
      <c r="AJ18" s="464"/>
      <c r="AK18" s="464"/>
      <c r="AL18" s="464"/>
      <c r="AM18" s="465"/>
      <c r="AN18" s="463">
        <v>122652665</v>
      </c>
      <c r="AO18" s="464"/>
      <c r="AP18" s="464"/>
      <c r="AQ18" s="464"/>
      <c r="AR18" s="464"/>
      <c r="AS18" s="465"/>
      <c r="AT18" s="463">
        <v>3423</v>
      </c>
      <c r="AU18" s="464"/>
      <c r="AV18" s="464"/>
      <c r="AW18" s="464"/>
      <c r="AX18" s="464"/>
      <c r="AY18" s="466"/>
      <c r="AZ18" s="446" t="s">
        <v>133</v>
      </c>
      <c r="BA18" s="447"/>
      <c r="BB18" s="447"/>
      <c r="BC18" s="447"/>
      <c r="BD18" s="447"/>
      <c r="BE18" s="447"/>
      <c r="BF18" s="447"/>
      <c r="BG18" s="447"/>
      <c r="BH18" s="447"/>
      <c r="BI18" s="447"/>
      <c r="BJ18" s="447"/>
      <c r="BK18" s="447"/>
      <c r="BL18" s="447"/>
      <c r="BM18" s="448"/>
      <c r="BN18" s="412">
        <v>1957196359</v>
      </c>
      <c r="BO18" s="413"/>
      <c r="BP18" s="413"/>
      <c r="BQ18" s="413"/>
      <c r="BR18" s="413"/>
      <c r="BS18" s="413"/>
      <c r="BT18" s="413"/>
      <c r="BU18" s="414"/>
      <c r="BV18" s="412">
        <v>1990526338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4651</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136</v>
      </c>
      <c r="AJ19" s="464"/>
      <c r="AK19" s="464"/>
      <c r="AL19" s="464"/>
      <c r="AM19" s="465"/>
      <c r="AN19" s="463" t="s">
        <v>136</v>
      </c>
      <c r="AO19" s="464"/>
      <c r="AP19" s="464"/>
      <c r="AQ19" s="464"/>
      <c r="AR19" s="464"/>
      <c r="AS19" s="465"/>
      <c r="AT19" s="463" t="s">
        <v>136</v>
      </c>
      <c r="AU19" s="464"/>
      <c r="AV19" s="464"/>
      <c r="AW19" s="464"/>
      <c r="AX19" s="464"/>
      <c r="AY19" s="466"/>
      <c r="AZ19" s="429" t="s">
        <v>137</v>
      </c>
      <c r="BA19" s="430"/>
      <c r="BB19" s="430"/>
      <c r="BC19" s="430"/>
      <c r="BD19" s="430"/>
      <c r="BE19" s="430"/>
      <c r="BF19" s="430"/>
      <c r="BG19" s="430"/>
      <c r="BH19" s="430"/>
      <c r="BI19" s="430"/>
      <c r="BJ19" s="430"/>
      <c r="BK19" s="430"/>
      <c r="BL19" s="430"/>
      <c r="BM19" s="431"/>
      <c r="BN19" s="432">
        <v>5517030207</v>
      </c>
      <c r="BO19" s="433"/>
      <c r="BP19" s="433"/>
      <c r="BQ19" s="433"/>
      <c r="BR19" s="433"/>
      <c r="BS19" s="433"/>
      <c r="BT19" s="433"/>
      <c r="BU19" s="434"/>
      <c r="BV19" s="432">
        <v>5544827964</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3923887</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68977</v>
      </c>
      <c r="AJ20" s="464"/>
      <c r="AK20" s="464"/>
      <c r="AL20" s="464"/>
      <c r="AM20" s="465"/>
      <c r="AN20" s="463">
        <v>230761769</v>
      </c>
      <c r="AO20" s="464"/>
      <c r="AP20" s="464"/>
      <c r="AQ20" s="464"/>
      <c r="AR20" s="464"/>
      <c r="AS20" s="465"/>
      <c r="AT20" s="463">
        <v>3345</v>
      </c>
      <c r="AU20" s="464"/>
      <c r="AV20" s="464"/>
      <c r="AW20" s="464"/>
      <c r="AX20" s="464"/>
      <c r="AY20" s="466"/>
      <c r="AZ20" s="446" t="s">
        <v>140</v>
      </c>
      <c r="BA20" s="447"/>
      <c r="BB20" s="447"/>
      <c r="BC20" s="447"/>
      <c r="BD20" s="447"/>
      <c r="BE20" s="447"/>
      <c r="BF20" s="447"/>
      <c r="BG20" s="447"/>
      <c r="BH20" s="447"/>
      <c r="BI20" s="447"/>
      <c r="BJ20" s="447"/>
      <c r="BK20" s="447"/>
      <c r="BL20" s="447"/>
      <c r="BM20" s="448"/>
      <c r="BN20" s="412">
        <v>422578562</v>
      </c>
      <c r="BO20" s="413"/>
      <c r="BP20" s="413"/>
      <c r="BQ20" s="413"/>
      <c r="BR20" s="413"/>
      <c r="BS20" s="413"/>
      <c r="BT20" s="413"/>
      <c r="BU20" s="414"/>
      <c r="BV20" s="412">
        <v>429900109</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101.6</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349678262</v>
      </c>
      <c r="BO21" s="433"/>
      <c r="BP21" s="433"/>
      <c r="BQ21" s="433"/>
      <c r="BR21" s="433"/>
      <c r="BS21" s="433"/>
      <c r="BT21" s="433"/>
      <c r="BU21" s="434"/>
      <c r="BV21" s="432">
        <v>416926251</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14785221</v>
      </c>
      <c r="BO22" s="439"/>
      <c r="BP22" s="439"/>
      <c r="BQ22" s="439"/>
      <c r="BR22" s="439"/>
      <c r="BS22" s="439"/>
      <c r="BT22" s="439"/>
      <c r="BU22" s="440"/>
      <c r="BV22" s="438">
        <v>16273063</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55000</v>
      </c>
      <c r="BO23" s="439"/>
      <c r="BP23" s="439"/>
      <c r="BQ23" s="439"/>
      <c r="BR23" s="439"/>
      <c r="BS23" s="439"/>
      <c r="BT23" s="439"/>
      <c r="BU23" s="440"/>
      <c r="BV23" s="438">
        <v>55000</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t="s">
        <v>136</v>
      </c>
      <c r="BO24" s="413"/>
      <c r="BP24" s="413"/>
      <c r="BQ24" s="413"/>
      <c r="BR24" s="413"/>
      <c r="BS24" s="413"/>
      <c r="BT24" s="413"/>
      <c r="BU24" s="414"/>
      <c r="BV24" s="412" t="s">
        <v>136</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591</v>
      </c>
      <c r="BE25" s="430"/>
      <c r="BF25" s="430"/>
      <c r="BG25" s="430"/>
      <c r="BH25" s="430"/>
      <c r="BI25" s="430"/>
      <c r="BJ25" s="430"/>
      <c r="BK25" s="430"/>
      <c r="BL25" s="430"/>
      <c r="BM25" s="431"/>
      <c r="BN25" s="432">
        <v>147900628</v>
      </c>
      <c r="BO25" s="433"/>
      <c r="BP25" s="433"/>
      <c r="BQ25" s="433"/>
      <c r="BR25" s="433"/>
      <c r="BS25" s="433"/>
      <c r="BT25" s="433"/>
      <c r="BU25" s="434"/>
      <c r="BV25" s="432">
        <v>160186247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22154060</v>
      </c>
      <c r="BO26" s="439"/>
      <c r="BP26" s="439"/>
      <c r="BQ26" s="439"/>
      <c r="BR26" s="439"/>
      <c r="BS26" s="439"/>
      <c r="BT26" s="439"/>
      <c r="BU26" s="440"/>
      <c r="BV26" s="438">
        <v>28486766</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155922466</v>
      </c>
      <c r="BO27" s="413"/>
      <c r="BP27" s="413"/>
      <c r="BQ27" s="413"/>
      <c r="BR27" s="413"/>
      <c r="BS27" s="413"/>
      <c r="BT27" s="413"/>
      <c r="BU27" s="414"/>
      <c r="BV27" s="412">
        <v>149203674</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大阪府中央卸売市場事業会計</v>
      </c>
      <c r="AP31" s="404"/>
      <c r="AQ31" s="404"/>
      <c r="AR31" s="404"/>
      <c r="AS31" s="404"/>
      <c r="AT31" s="404"/>
      <c r="AU31" s="404"/>
      <c r="AV31" s="404"/>
      <c r="AW31" s="404"/>
      <c r="AX31" s="404"/>
      <c r="AY31" s="404"/>
      <c r="AZ31" s="404"/>
      <c r="BA31" s="404"/>
      <c r="BB31" s="404"/>
      <c r="BC31" s="404"/>
      <c r="BD31" s="156"/>
      <c r="BE31" s="405">
        <f>IF(BG31="","",MAX(C31:D40,U31:V40,AM31:AN40)+1)</f>
        <v>13</v>
      </c>
      <c r="BF31" s="405"/>
      <c r="BG31" s="404" t="str">
        <f>IF('各会計、関係団体の財政状況及び健全化判断比率'!B30="","",'各会計、関係団体の財政状況及び健全化判断比率'!B30)</f>
        <v>流域下水道事業特別会計</v>
      </c>
      <c r="BH31" s="404"/>
      <c r="BI31" s="404"/>
      <c r="BJ31" s="404"/>
      <c r="BK31" s="404"/>
      <c r="BL31" s="404"/>
      <c r="BM31" s="404"/>
      <c r="BN31" s="404"/>
      <c r="BO31" s="404"/>
      <c r="BP31" s="404"/>
      <c r="BQ31" s="404"/>
      <c r="BR31" s="404"/>
      <c r="BS31" s="404"/>
      <c r="BT31" s="404"/>
      <c r="BU31" s="404"/>
      <c r="BV31" s="156"/>
      <c r="BW31" s="405">
        <f>IF(BY31="","",MAX(C31:D40,U31:V40,AM31:AN40,BE31:BF40)+1)</f>
        <v>16</v>
      </c>
      <c r="BX31" s="405"/>
      <c r="BY31" s="404" t="str">
        <f>IF('各会計、関係団体の財政状況及び健全化判断比率'!B68="","",'各会計、関係団体の財政状況及び健全化判断比率'!B68)</f>
        <v>関西広域連合</v>
      </c>
      <c r="BZ31" s="404"/>
      <c r="CA31" s="404"/>
      <c r="CB31" s="404"/>
      <c r="CC31" s="404"/>
      <c r="CD31" s="404"/>
      <c r="CE31" s="404"/>
      <c r="CF31" s="404"/>
      <c r="CG31" s="404"/>
      <c r="CH31" s="404"/>
      <c r="CI31" s="404"/>
      <c r="CJ31" s="404"/>
      <c r="CK31" s="404"/>
      <c r="CL31" s="404"/>
      <c r="CM31" s="404"/>
      <c r="CN31" s="156"/>
      <c r="CO31" s="405">
        <f>IF(CQ31="","",MAX(C31:D40,U31:V40,AM31:AN40,BE31:BF40,BW31:BX40)+1)</f>
        <v>17</v>
      </c>
      <c r="CP31" s="405"/>
      <c r="CQ31" s="404" t="str">
        <f>IF('各会計、関係団体の財政状況及び健全化判断比率'!BS7="","",'各会計、関係団体の財政状況及び健全化判断比率'!BS7)</f>
        <v>大阪府都市整備推進センター</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日本万国博覧会記念公園事業特別会計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大阪府まちづくり促進事業会計</v>
      </c>
      <c r="AP32" s="404"/>
      <c r="AQ32" s="404"/>
      <c r="AR32" s="404"/>
      <c r="AS32" s="404"/>
      <c r="AT32" s="404"/>
      <c r="AU32" s="404"/>
      <c r="AV32" s="404"/>
      <c r="AW32" s="404"/>
      <c r="AX32" s="404"/>
      <c r="AY32" s="404"/>
      <c r="AZ32" s="404"/>
      <c r="BA32" s="404"/>
      <c r="BB32" s="404"/>
      <c r="BC32" s="404"/>
      <c r="BD32" s="156"/>
      <c r="BE32" s="405">
        <f t="shared" ref="BE32:BE40" si="2">IF(BG32="","",BE31+1)</f>
        <v>14</v>
      </c>
      <c r="BF32" s="405"/>
      <c r="BG32" s="404" t="str">
        <f>IF('各会計、関係団体の財政状況及び健全化判断比率'!B31="","",'各会計、関係団体の財政状況及び健全化判断比率'!B31)</f>
        <v>港湾整備事業特別会計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18</v>
      </c>
      <c r="CP32" s="405"/>
      <c r="CQ32" s="404" t="str">
        <f>IF('各会計、関係団体の財政状況及び健全化判断比率'!BS8="","",'各会計、関係団体の財政状況及び健全化判断比率'!BS8)</f>
        <v>大阪府タウン管理財団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就農支援資金等特別会計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f t="shared" si="2"/>
        <v>15</v>
      </c>
      <c r="BF33" s="405"/>
      <c r="BG33" s="404" t="str">
        <f>IF('各会計、関係団体の財政状況及び健全化判断比率'!B32="","",'各会計、関係団体の財政状況及び健全化判断比率'!B32)</f>
        <v>箕面北部丘陵整備事業特別会計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19</v>
      </c>
      <c r="CP33" s="405"/>
      <c r="CQ33" s="404" t="str">
        <f>IF('各会計、関係団体の財政状況及び健全化判断比率'!BS9="","",'各会計、関係団体の財政状況及び健全化判断比率'!BS9)</f>
        <v>関西・大阪２１世紀協会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大阪府営住宅事業特別会計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20</v>
      </c>
      <c r="CP34" s="405"/>
      <c r="CQ34" s="404" t="str">
        <f>IF('各会計、関係団体の財政状況及び健全化判断比率'!BS10="","",'各会計、関係団体の財政状況及び健全化判断比率'!BS10)</f>
        <v>大阪府みどり公社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関西国際空港関連事業特別会計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21</v>
      </c>
      <c r="CP35" s="405"/>
      <c r="CQ35" s="404" t="str">
        <f>IF('各会計、関係団体の財政状況及び健全化判断比率'!BS11="","",'各会計、関係団体の財政状況及び健全化判断比率'!BS11)</f>
        <v>大阪府漁業振興基金</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不動産調達特別会計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22</v>
      </c>
      <c r="CP36" s="405"/>
      <c r="CQ36" s="404" t="str">
        <f>IF('各会計、関係団体の財政状況及び健全化判断比率'!BS12="","",'各会計、関係団体の財政状況及び健全化判断比率'!BS12)</f>
        <v>大阪府地域支援人権金融公社</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公債管理特別会計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23</v>
      </c>
      <c r="CP37" s="405"/>
      <c r="CQ37" s="404" t="str">
        <f>IF('各会計、関係団体の財政状況及び健全化判断比率'!BS13="","",'各会計、関係団体の財政状況及び健全化判断比率'!BS13)</f>
        <v>大阪産業振興機構</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市町村施設整備資金特別会計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24</v>
      </c>
      <c r="CP38" s="405"/>
      <c r="CQ38" s="404" t="str">
        <f>IF('各会計、関係団体の財政状況及び健全化判断比率'!BS14="","",'各会計、関係団体の財政状況及び健全化判断比率'!BS14)</f>
        <v>千里ライフサイエンス振興財団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証紙収入金整理特別会計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25</v>
      </c>
      <c r="CP39" s="405"/>
      <c r="CQ39" s="404" t="str">
        <f>IF('各会計、関係団体の財政状況及び健全化判断比率'!BS15="","",'各会計、関係団体の財政状況及び健全化判断比率'!BS15)</f>
        <v>大阪府地域福祉推進財団</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母子父子寡婦福祉資金特別会計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26</v>
      </c>
      <c r="CP40" s="405"/>
      <c r="CQ40" s="404" t="str">
        <f>IF('各会計、関係団体の財政状況及び健全化判断比率'!BS16="","",'各会計、関係団体の財政状況及び健全化判断比率'!BS16)</f>
        <v>大阪府保健医療財団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ps6P9M/h88ZHylTq6lpPxW+49IfmdTlhT5rRFKTseeFg4es74yh5B88tgq1T8TxLqPNMNOHgp9gt27OCSk2+Zg==" saltValue="VivpMs7lTGrNIeFjlItCZ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1299187863</v>
      </c>
      <c r="S5" s="664"/>
      <c r="T5" s="664"/>
      <c r="U5" s="664"/>
      <c r="V5" s="664"/>
      <c r="W5" s="664"/>
      <c r="X5" s="664"/>
      <c r="Y5" s="665"/>
      <c r="Z5" s="687">
        <v>46.8</v>
      </c>
      <c r="AA5" s="687"/>
      <c r="AB5" s="687"/>
      <c r="AC5" s="687"/>
      <c r="AD5" s="688">
        <v>1056316062</v>
      </c>
      <c r="AE5" s="688"/>
      <c r="AF5" s="688"/>
      <c r="AG5" s="688"/>
      <c r="AH5" s="688"/>
      <c r="AI5" s="688"/>
      <c r="AJ5" s="688"/>
      <c r="AK5" s="688"/>
      <c r="AL5" s="689">
        <v>71.2</v>
      </c>
      <c r="AM5" s="674"/>
      <c r="AN5" s="674"/>
      <c r="AO5" s="675"/>
      <c r="AP5" s="652" t="s">
        <v>181</v>
      </c>
      <c r="AQ5" s="653"/>
      <c r="AR5" s="653"/>
      <c r="AS5" s="653"/>
      <c r="AT5" s="653"/>
      <c r="AU5" s="653"/>
      <c r="AV5" s="653"/>
      <c r="AW5" s="653"/>
      <c r="AX5" s="653"/>
      <c r="AY5" s="653"/>
      <c r="AZ5" s="653"/>
      <c r="BA5" s="653"/>
      <c r="BB5" s="653"/>
      <c r="BC5" s="654"/>
      <c r="BD5" s="627">
        <v>1299070996</v>
      </c>
      <c r="BE5" s="628"/>
      <c r="BF5" s="628"/>
      <c r="BG5" s="628"/>
      <c r="BH5" s="628"/>
      <c r="BI5" s="628"/>
      <c r="BJ5" s="628"/>
      <c r="BK5" s="629"/>
      <c r="BL5" s="678">
        <v>100</v>
      </c>
      <c r="BM5" s="678"/>
      <c r="BN5" s="678"/>
      <c r="BO5" s="678"/>
      <c r="BP5" s="679">
        <v>39397624</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133442139</v>
      </c>
      <c r="S6" s="628"/>
      <c r="T6" s="628"/>
      <c r="U6" s="628"/>
      <c r="V6" s="628"/>
      <c r="W6" s="628"/>
      <c r="X6" s="628"/>
      <c r="Y6" s="629"/>
      <c r="Z6" s="678">
        <v>4.8</v>
      </c>
      <c r="AA6" s="678"/>
      <c r="AB6" s="678"/>
      <c r="AC6" s="678"/>
      <c r="AD6" s="679">
        <v>133442139</v>
      </c>
      <c r="AE6" s="679"/>
      <c r="AF6" s="679"/>
      <c r="AG6" s="679"/>
      <c r="AH6" s="679"/>
      <c r="AI6" s="679"/>
      <c r="AJ6" s="679"/>
      <c r="AK6" s="679"/>
      <c r="AL6" s="676">
        <v>9</v>
      </c>
      <c r="AM6" s="641"/>
      <c r="AN6" s="641"/>
      <c r="AO6" s="656"/>
      <c r="AP6" s="624" t="s">
        <v>186</v>
      </c>
      <c r="AQ6" s="625"/>
      <c r="AR6" s="625"/>
      <c r="AS6" s="625"/>
      <c r="AT6" s="625"/>
      <c r="AU6" s="625"/>
      <c r="AV6" s="625"/>
      <c r="AW6" s="625"/>
      <c r="AX6" s="625"/>
      <c r="AY6" s="625"/>
      <c r="AZ6" s="625"/>
      <c r="BA6" s="625"/>
      <c r="BB6" s="625"/>
      <c r="BC6" s="626"/>
      <c r="BD6" s="627">
        <v>1299070996</v>
      </c>
      <c r="BE6" s="628"/>
      <c r="BF6" s="628"/>
      <c r="BG6" s="628"/>
      <c r="BH6" s="628"/>
      <c r="BI6" s="628"/>
      <c r="BJ6" s="628"/>
      <c r="BK6" s="629"/>
      <c r="BL6" s="678">
        <v>100</v>
      </c>
      <c r="BM6" s="678"/>
      <c r="BN6" s="678"/>
      <c r="BO6" s="678"/>
      <c r="BP6" s="679">
        <v>39397624</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2526055</v>
      </c>
      <c r="CN6" s="628"/>
      <c r="CO6" s="628"/>
      <c r="CP6" s="628"/>
      <c r="CQ6" s="628"/>
      <c r="CR6" s="628"/>
      <c r="CS6" s="628"/>
      <c r="CT6" s="629"/>
      <c r="CU6" s="678">
        <v>0.1</v>
      </c>
      <c r="CV6" s="678"/>
      <c r="CW6" s="678"/>
      <c r="CX6" s="678"/>
      <c r="CY6" s="615">
        <v>8133</v>
      </c>
      <c r="CZ6" s="628"/>
      <c r="DA6" s="628"/>
      <c r="DB6" s="628"/>
      <c r="DC6" s="628"/>
      <c r="DD6" s="628"/>
      <c r="DE6" s="628"/>
      <c r="DF6" s="628"/>
      <c r="DG6" s="628"/>
      <c r="DH6" s="628"/>
      <c r="DI6" s="628"/>
      <c r="DJ6" s="628"/>
      <c r="DK6" s="629"/>
      <c r="DL6" s="615">
        <v>2526055</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3084863</v>
      </c>
      <c r="S7" s="628"/>
      <c r="T7" s="628"/>
      <c r="U7" s="628"/>
      <c r="V7" s="628"/>
      <c r="W7" s="628"/>
      <c r="X7" s="628"/>
      <c r="Y7" s="629"/>
      <c r="Z7" s="678">
        <v>0.1</v>
      </c>
      <c r="AA7" s="678"/>
      <c r="AB7" s="678"/>
      <c r="AC7" s="678"/>
      <c r="AD7" s="679">
        <v>3084863</v>
      </c>
      <c r="AE7" s="679"/>
      <c r="AF7" s="679"/>
      <c r="AG7" s="679"/>
      <c r="AH7" s="679"/>
      <c r="AI7" s="679"/>
      <c r="AJ7" s="679"/>
      <c r="AK7" s="679"/>
      <c r="AL7" s="676">
        <v>0.2</v>
      </c>
      <c r="AM7" s="641"/>
      <c r="AN7" s="641"/>
      <c r="AO7" s="656"/>
      <c r="AP7" s="624" t="s">
        <v>189</v>
      </c>
      <c r="AQ7" s="625"/>
      <c r="AR7" s="625"/>
      <c r="AS7" s="625"/>
      <c r="AT7" s="625"/>
      <c r="AU7" s="625"/>
      <c r="AV7" s="625"/>
      <c r="AW7" s="625"/>
      <c r="AX7" s="625"/>
      <c r="AY7" s="625"/>
      <c r="AZ7" s="625"/>
      <c r="BA7" s="625"/>
      <c r="BB7" s="625"/>
      <c r="BC7" s="626"/>
      <c r="BD7" s="627">
        <v>410152547</v>
      </c>
      <c r="BE7" s="628"/>
      <c r="BF7" s="628"/>
      <c r="BG7" s="628"/>
      <c r="BH7" s="628"/>
      <c r="BI7" s="628"/>
      <c r="BJ7" s="628"/>
      <c r="BK7" s="629"/>
      <c r="BL7" s="678">
        <v>31.6</v>
      </c>
      <c r="BM7" s="678"/>
      <c r="BN7" s="678"/>
      <c r="BO7" s="678"/>
      <c r="BP7" s="679">
        <v>18052687</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80093490</v>
      </c>
      <c r="CN7" s="628"/>
      <c r="CO7" s="628"/>
      <c r="CP7" s="628"/>
      <c r="CQ7" s="628"/>
      <c r="CR7" s="628"/>
      <c r="CS7" s="628"/>
      <c r="CT7" s="629"/>
      <c r="CU7" s="678">
        <v>2.9</v>
      </c>
      <c r="CV7" s="678"/>
      <c r="CW7" s="678"/>
      <c r="CX7" s="678"/>
      <c r="CY7" s="615">
        <v>4741756</v>
      </c>
      <c r="CZ7" s="628"/>
      <c r="DA7" s="628"/>
      <c r="DB7" s="628"/>
      <c r="DC7" s="628"/>
      <c r="DD7" s="628"/>
      <c r="DE7" s="628"/>
      <c r="DF7" s="628"/>
      <c r="DG7" s="628"/>
      <c r="DH7" s="628"/>
      <c r="DI7" s="628"/>
      <c r="DJ7" s="628"/>
      <c r="DK7" s="629"/>
      <c r="DL7" s="615">
        <v>68945238</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7115931</v>
      </c>
      <c r="BE8" s="628"/>
      <c r="BF8" s="628"/>
      <c r="BG8" s="628"/>
      <c r="BH8" s="628"/>
      <c r="BI8" s="628"/>
      <c r="BJ8" s="628"/>
      <c r="BK8" s="629"/>
      <c r="BL8" s="678">
        <v>0.5</v>
      </c>
      <c r="BM8" s="678"/>
      <c r="BN8" s="678"/>
      <c r="BO8" s="678"/>
      <c r="BP8" s="679">
        <v>1041638</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513647202</v>
      </c>
      <c r="CN8" s="628"/>
      <c r="CO8" s="628"/>
      <c r="CP8" s="628"/>
      <c r="CQ8" s="628"/>
      <c r="CR8" s="628"/>
      <c r="CS8" s="628"/>
      <c r="CT8" s="629"/>
      <c r="CU8" s="678">
        <v>18.600000000000001</v>
      </c>
      <c r="CV8" s="678"/>
      <c r="CW8" s="678"/>
      <c r="CX8" s="678"/>
      <c r="CY8" s="615">
        <v>7064451</v>
      </c>
      <c r="CZ8" s="628"/>
      <c r="DA8" s="628"/>
      <c r="DB8" s="628"/>
      <c r="DC8" s="628"/>
      <c r="DD8" s="628"/>
      <c r="DE8" s="628"/>
      <c r="DF8" s="628"/>
      <c r="DG8" s="628"/>
      <c r="DH8" s="628"/>
      <c r="DI8" s="628"/>
      <c r="DJ8" s="628"/>
      <c r="DK8" s="629"/>
      <c r="DL8" s="615">
        <v>464417270</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312862988</v>
      </c>
      <c r="BE9" s="628"/>
      <c r="BF9" s="628"/>
      <c r="BG9" s="628"/>
      <c r="BH9" s="628"/>
      <c r="BI9" s="628"/>
      <c r="BJ9" s="628"/>
      <c r="BK9" s="629"/>
      <c r="BL9" s="678">
        <v>24.1</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92537247</v>
      </c>
      <c r="CN9" s="628"/>
      <c r="CO9" s="628"/>
      <c r="CP9" s="628"/>
      <c r="CQ9" s="628"/>
      <c r="CR9" s="628"/>
      <c r="CS9" s="628"/>
      <c r="CT9" s="629"/>
      <c r="CU9" s="678">
        <v>3.4</v>
      </c>
      <c r="CV9" s="678"/>
      <c r="CW9" s="678"/>
      <c r="CX9" s="678"/>
      <c r="CY9" s="615">
        <v>4131378</v>
      </c>
      <c r="CZ9" s="628"/>
      <c r="DA9" s="628"/>
      <c r="DB9" s="628"/>
      <c r="DC9" s="628"/>
      <c r="DD9" s="628"/>
      <c r="DE9" s="628"/>
      <c r="DF9" s="628"/>
      <c r="DG9" s="628"/>
      <c r="DH9" s="628"/>
      <c r="DI9" s="628"/>
      <c r="DJ9" s="628"/>
      <c r="DK9" s="629"/>
      <c r="DL9" s="615">
        <v>36416636</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143820</v>
      </c>
      <c r="S10" s="628"/>
      <c r="T10" s="628"/>
      <c r="U10" s="628"/>
      <c r="V10" s="628"/>
      <c r="W10" s="628"/>
      <c r="X10" s="628"/>
      <c r="Y10" s="629"/>
      <c r="Z10" s="678">
        <v>0</v>
      </c>
      <c r="AA10" s="678"/>
      <c r="AB10" s="678"/>
      <c r="AC10" s="678"/>
      <c r="AD10" s="679">
        <v>143820</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16042851</v>
      </c>
      <c r="BE10" s="628"/>
      <c r="BF10" s="628"/>
      <c r="BG10" s="628"/>
      <c r="BH10" s="628"/>
      <c r="BI10" s="628"/>
      <c r="BJ10" s="628"/>
      <c r="BK10" s="629"/>
      <c r="BL10" s="678">
        <v>1.2</v>
      </c>
      <c r="BM10" s="678"/>
      <c r="BN10" s="678"/>
      <c r="BO10" s="678"/>
      <c r="BP10" s="679">
        <v>5402576</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8383031</v>
      </c>
      <c r="CN10" s="628"/>
      <c r="CO10" s="628"/>
      <c r="CP10" s="628"/>
      <c r="CQ10" s="628"/>
      <c r="CR10" s="628"/>
      <c r="CS10" s="628"/>
      <c r="CT10" s="629"/>
      <c r="CU10" s="678">
        <v>0.3</v>
      </c>
      <c r="CV10" s="678"/>
      <c r="CW10" s="678"/>
      <c r="CX10" s="678"/>
      <c r="CY10" s="615">
        <v>39692</v>
      </c>
      <c r="CZ10" s="628"/>
      <c r="DA10" s="628"/>
      <c r="DB10" s="628"/>
      <c r="DC10" s="628"/>
      <c r="DD10" s="628"/>
      <c r="DE10" s="628"/>
      <c r="DF10" s="628"/>
      <c r="DG10" s="628"/>
      <c r="DH10" s="628"/>
      <c r="DI10" s="628"/>
      <c r="DJ10" s="628"/>
      <c r="DK10" s="629"/>
      <c r="DL10" s="615">
        <v>3953880</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435811</v>
      </c>
      <c r="S11" s="628"/>
      <c r="T11" s="628"/>
      <c r="U11" s="628"/>
      <c r="V11" s="628"/>
      <c r="W11" s="628"/>
      <c r="X11" s="628"/>
      <c r="Y11" s="629"/>
      <c r="Z11" s="678">
        <v>0</v>
      </c>
      <c r="AA11" s="678"/>
      <c r="AB11" s="678"/>
      <c r="AC11" s="678"/>
      <c r="AD11" s="679">
        <v>435811</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52985590</v>
      </c>
      <c r="BE11" s="628"/>
      <c r="BF11" s="628"/>
      <c r="BG11" s="628"/>
      <c r="BH11" s="628"/>
      <c r="BI11" s="628"/>
      <c r="BJ11" s="628"/>
      <c r="BK11" s="629"/>
      <c r="BL11" s="678">
        <v>4.0999999999999996</v>
      </c>
      <c r="BM11" s="678"/>
      <c r="BN11" s="678"/>
      <c r="BO11" s="678"/>
      <c r="BP11" s="679">
        <v>11608473</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14709202</v>
      </c>
      <c r="CN11" s="628"/>
      <c r="CO11" s="628"/>
      <c r="CP11" s="628"/>
      <c r="CQ11" s="628"/>
      <c r="CR11" s="628"/>
      <c r="CS11" s="628"/>
      <c r="CT11" s="629"/>
      <c r="CU11" s="678">
        <v>0.5</v>
      </c>
      <c r="CV11" s="678"/>
      <c r="CW11" s="678"/>
      <c r="CX11" s="678"/>
      <c r="CY11" s="615">
        <v>7851098</v>
      </c>
      <c r="CZ11" s="628"/>
      <c r="DA11" s="628"/>
      <c r="DB11" s="628"/>
      <c r="DC11" s="628"/>
      <c r="DD11" s="628"/>
      <c r="DE11" s="628"/>
      <c r="DF11" s="628"/>
      <c r="DG11" s="628"/>
      <c r="DH11" s="628"/>
      <c r="DI11" s="628"/>
      <c r="DJ11" s="628"/>
      <c r="DK11" s="629"/>
      <c r="DL11" s="615">
        <v>7163509</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129777645</v>
      </c>
      <c r="S12" s="628"/>
      <c r="T12" s="628"/>
      <c r="U12" s="628"/>
      <c r="V12" s="628"/>
      <c r="W12" s="628"/>
      <c r="X12" s="628"/>
      <c r="Y12" s="629"/>
      <c r="Z12" s="678">
        <v>4.7</v>
      </c>
      <c r="AA12" s="678"/>
      <c r="AB12" s="678"/>
      <c r="AC12" s="678"/>
      <c r="AD12" s="679">
        <v>129777645</v>
      </c>
      <c r="AE12" s="679"/>
      <c r="AF12" s="679"/>
      <c r="AG12" s="679"/>
      <c r="AH12" s="679"/>
      <c r="AI12" s="679"/>
      <c r="AJ12" s="679"/>
      <c r="AK12" s="679"/>
      <c r="AL12" s="676">
        <v>8.8000000000000007</v>
      </c>
      <c r="AM12" s="641"/>
      <c r="AN12" s="641"/>
      <c r="AO12" s="656"/>
      <c r="AP12" s="624" t="s">
        <v>204</v>
      </c>
      <c r="AQ12" s="625"/>
      <c r="AR12" s="625"/>
      <c r="AS12" s="625"/>
      <c r="AT12" s="625"/>
      <c r="AU12" s="625"/>
      <c r="AV12" s="625"/>
      <c r="AW12" s="625"/>
      <c r="AX12" s="625"/>
      <c r="AY12" s="625"/>
      <c r="AZ12" s="625"/>
      <c r="BA12" s="625"/>
      <c r="BB12" s="625"/>
      <c r="BC12" s="626"/>
      <c r="BD12" s="627">
        <v>4036148</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289750909</v>
      </c>
      <c r="CN12" s="628"/>
      <c r="CO12" s="628"/>
      <c r="CP12" s="628"/>
      <c r="CQ12" s="628"/>
      <c r="CR12" s="628"/>
      <c r="CS12" s="628"/>
      <c r="CT12" s="629"/>
      <c r="CU12" s="678">
        <v>10.5</v>
      </c>
      <c r="CV12" s="678"/>
      <c r="CW12" s="678"/>
      <c r="CX12" s="678"/>
      <c r="CY12" s="615">
        <v>140897</v>
      </c>
      <c r="CZ12" s="628"/>
      <c r="DA12" s="628"/>
      <c r="DB12" s="628"/>
      <c r="DC12" s="628"/>
      <c r="DD12" s="628"/>
      <c r="DE12" s="628"/>
      <c r="DF12" s="628"/>
      <c r="DG12" s="628"/>
      <c r="DH12" s="628"/>
      <c r="DI12" s="628"/>
      <c r="DJ12" s="628"/>
      <c r="DK12" s="629"/>
      <c r="DL12" s="615">
        <v>13061200</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v>908895</v>
      </c>
      <c r="S13" s="628"/>
      <c r="T13" s="628"/>
      <c r="U13" s="628"/>
      <c r="V13" s="628"/>
      <c r="W13" s="628"/>
      <c r="X13" s="628"/>
      <c r="Y13" s="629"/>
      <c r="Z13" s="678">
        <v>0</v>
      </c>
      <c r="AA13" s="678"/>
      <c r="AB13" s="678"/>
      <c r="AC13" s="678"/>
      <c r="AD13" s="679">
        <v>908895</v>
      </c>
      <c r="AE13" s="679"/>
      <c r="AF13" s="679"/>
      <c r="AG13" s="679"/>
      <c r="AH13" s="679"/>
      <c r="AI13" s="679"/>
      <c r="AJ13" s="679"/>
      <c r="AK13" s="679"/>
      <c r="AL13" s="676">
        <v>0.1</v>
      </c>
      <c r="AM13" s="641"/>
      <c r="AN13" s="641"/>
      <c r="AO13" s="656"/>
      <c r="AP13" s="624" t="s">
        <v>207</v>
      </c>
      <c r="AQ13" s="625"/>
      <c r="AR13" s="625"/>
      <c r="AS13" s="625"/>
      <c r="AT13" s="625"/>
      <c r="AU13" s="625"/>
      <c r="AV13" s="625"/>
      <c r="AW13" s="625"/>
      <c r="AX13" s="625"/>
      <c r="AY13" s="625"/>
      <c r="AZ13" s="625"/>
      <c r="BA13" s="625"/>
      <c r="BB13" s="625"/>
      <c r="BC13" s="626"/>
      <c r="BD13" s="627">
        <v>10756298</v>
      </c>
      <c r="BE13" s="628"/>
      <c r="BF13" s="628"/>
      <c r="BG13" s="628"/>
      <c r="BH13" s="628"/>
      <c r="BI13" s="628"/>
      <c r="BJ13" s="628"/>
      <c r="BK13" s="629"/>
      <c r="BL13" s="678">
        <v>0.8</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220403958</v>
      </c>
      <c r="CN13" s="628"/>
      <c r="CO13" s="628"/>
      <c r="CP13" s="628"/>
      <c r="CQ13" s="628"/>
      <c r="CR13" s="628"/>
      <c r="CS13" s="628"/>
      <c r="CT13" s="629"/>
      <c r="CU13" s="678">
        <v>8</v>
      </c>
      <c r="CV13" s="678"/>
      <c r="CW13" s="678"/>
      <c r="CX13" s="678"/>
      <c r="CY13" s="615">
        <v>148458778</v>
      </c>
      <c r="CZ13" s="628"/>
      <c r="DA13" s="628"/>
      <c r="DB13" s="628"/>
      <c r="DC13" s="628"/>
      <c r="DD13" s="628"/>
      <c r="DE13" s="628"/>
      <c r="DF13" s="628"/>
      <c r="DG13" s="628"/>
      <c r="DH13" s="628"/>
      <c r="DI13" s="628"/>
      <c r="DJ13" s="628"/>
      <c r="DK13" s="629"/>
      <c r="DL13" s="615">
        <v>48417401</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3852073</v>
      </c>
      <c r="S14" s="628"/>
      <c r="T14" s="628"/>
      <c r="U14" s="628"/>
      <c r="V14" s="628"/>
      <c r="W14" s="628"/>
      <c r="X14" s="628"/>
      <c r="Y14" s="629"/>
      <c r="Z14" s="678">
        <v>0.1</v>
      </c>
      <c r="AA14" s="678"/>
      <c r="AB14" s="678"/>
      <c r="AC14" s="678"/>
      <c r="AD14" s="679">
        <v>3852073</v>
      </c>
      <c r="AE14" s="679"/>
      <c r="AF14" s="679"/>
      <c r="AG14" s="679"/>
      <c r="AH14" s="679"/>
      <c r="AI14" s="679"/>
      <c r="AJ14" s="679"/>
      <c r="AK14" s="679"/>
      <c r="AL14" s="676">
        <v>0.3</v>
      </c>
      <c r="AM14" s="641"/>
      <c r="AN14" s="641"/>
      <c r="AO14" s="656"/>
      <c r="AP14" s="624" t="s">
        <v>210</v>
      </c>
      <c r="AQ14" s="625"/>
      <c r="AR14" s="625"/>
      <c r="AS14" s="625"/>
      <c r="AT14" s="625"/>
      <c r="AU14" s="625"/>
      <c r="AV14" s="625"/>
      <c r="AW14" s="625"/>
      <c r="AX14" s="625"/>
      <c r="AY14" s="625"/>
      <c r="AZ14" s="625"/>
      <c r="BA14" s="625"/>
      <c r="BB14" s="625"/>
      <c r="BC14" s="626"/>
      <c r="BD14" s="627">
        <v>6352741</v>
      </c>
      <c r="BE14" s="628"/>
      <c r="BF14" s="628"/>
      <c r="BG14" s="628"/>
      <c r="BH14" s="628"/>
      <c r="BI14" s="628"/>
      <c r="BJ14" s="628"/>
      <c r="BK14" s="629"/>
      <c r="BL14" s="678">
        <v>0.5</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261674202</v>
      </c>
      <c r="CN14" s="628"/>
      <c r="CO14" s="628"/>
      <c r="CP14" s="628"/>
      <c r="CQ14" s="628"/>
      <c r="CR14" s="628"/>
      <c r="CS14" s="628"/>
      <c r="CT14" s="629"/>
      <c r="CU14" s="678">
        <v>9.5</v>
      </c>
      <c r="CV14" s="678"/>
      <c r="CW14" s="678"/>
      <c r="CX14" s="678"/>
      <c r="CY14" s="615">
        <v>9698783</v>
      </c>
      <c r="CZ14" s="628"/>
      <c r="DA14" s="628"/>
      <c r="DB14" s="628"/>
      <c r="DC14" s="628"/>
      <c r="DD14" s="628"/>
      <c r="DE14" s="628"/>
      <c r="DF14" s="628"/>
      <c r="DG14" s="628"/>
      <c r="DH14" s="628"/>
      <c r="DI14" s="628"/>
      <c r="DJ14" s="628"/>
      <c r="DK14" s="629"/>
      <c r="DL14" s="615">
        <v>242375647</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276375135</v>
      </c>
      <c r="S15" s="628"/>
      <c r="T15" s="628"/>
      <c r="U15" s="628"/>
      <c r="V15" s="628"/>
      <c r="W15" s="628"/>
      <c r="X15" s="628"/>
      <c r="Y15" s="629"/>
      <c r="Z15" s="678">
        <v>10</v>
      </c>
      <c r="AA15" s="678"/>
      <c r="AB15" s="678"/>
      <c r="AC15" s="678"/>
      <c r="AD15" s="679">
        <v>275397678</v>
      </c>
      <c r="AE15" s="679"/>
      <c r="AF15" s="679"/>
      <c r="AG15" s="679"/>
      <c r="AH15" s="679"/>
      <c r="AI15" s="679"/>
      <c r="AJ15" s="679"/>
      <c r="AK15" s="679"/>
      <c r="AL15" s="676">
        <v>18.600000000000001</v>
      </c>
      <c r="AM15" s="641"/>
      <c r="AN15" s="641"/>
      <c r="AO15" s="656"/>
      <c r="AP15" s="624" t="s">
        <v>213</v>
      </c>
      <c r="AQ15" s="625"/>
      <c r="AR15" s="625"/>
      <c r="AS15" s="625"/>
      <c r="AT15" s="625"/>
      <c r="AU15" s="625"/>
      <c r="AV15" s="625"/>
      <c r="AW15" s="625"/>
      <c r="AX15" s="625"/>
      <c r="AY15" s="625"/>
      <c r="AZ15" s="625"/>
      <c r="BA15" s="625"/>
      <c r="BB15" s="625"/>
      <c r="BC15" s="626"/>
      <c r="BD15" s="627">
        <v>353817718</v>
      </c>
      <c r="BE15" s="628"/>
      <c r="BF15" s="628"/>
      <c r="BG15" s="628"/>
      <c r="BH15" s="628"/>
      <c r="BI15" s="628"/>
      <c r="BJ15" s="628"/>
      <c r="BK15" s="629"/>
      <c r="BL15" s="678">
        <v>27.2</v>
      </c>
      <c r="BM15" s="678"/>
      <c r="BN15" s="678"/>
      <c r="BO15" s="678"/>
      <c r="BP15" s="679">
        <v>21344937</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275397678</v>
      </c>
      <c r="S16" s="628"/>
      <c r="T16" s="628"/>
      <c r="U16" s="628"/>
      <c r="V16" s="628"/>
      <c r="W16" s="628"/>
      <c r="X16" s="628"/>
      <c r="Y16" s="629"/>
      <c r="Z16" s="676">
        <v>9.9</v>
      </c>
      <c r="AA16" s="641"/>
      <c r="AB16" s="641"/>
      <c r="AC16" s="677"/>
      <c r="AD16" s="615">
        <v>275397678</v>
      </c>
      <c r="AE16" s="628"/>
      <c r="AF16" s="628"/>
      <c r="AG16" s="628"/>
      <c r="AH16" s="628"/>
      <c r="AI16" s="628"/>
      <c r="AJ16" s="628"/>
      <c r="AK16" s="629"/>
      <c r="AL16" s="676">
        <v>18.600000000000001</v>
      </c>
      <c r="AM16" s="641"/>
      <c r="AN16" s="641"/>
      <c r="AO16" s="656"/>
      <c r="AP16" s="624" t="s">
        <v>216</v>
      </c>
      <c r="AQ16" s="625"/>
      <c r="AR16" s="625"/>
      <c r="AS16" s="625"/>
      <c r="AT16" s="625"/>
      <c r="AU16" s="625"/>
      <c r="AV16" s="625"/>
      <c r="AW16" s="625"/>
      <c r="AX16" s="625"/>
      <c r="AY16" s="625"/>
      <c r="AZ16" s="625"/>
      <c r="BA16" s="625"/>
      <c r="BB16" s="625"/>
      <c r="BC16" s="626"/>
      <c r="BD16" s="627">
        <v>14857679</v>
      </c>
      <c r="BE16" s="628"/>
      <c r="BF16" s="628"/>
      <c r="BG16" s="628"/>
      <c r="BH16" s="628"/>
      <c r="BI16" s="628"/>
      <c r="BJ16" s="628"/>
      <c r="BK16" s="629"/>
      <c r="BL16" s="678">
        <v>1.1000000000000001</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678230786</v>
      </c>
      <c r="CN16" s="628"/>
      <c r="CO16" s="628"/>
      <c r="CP16" s="628"/>
      <c r="CQ16" s="628"/>
      <c r="CR16" s="628"/>
      <c r="CS16" s="628"/>
      <c r="CT16" s="629"/>
      <c r="CU16" s="678">
        <v>24.6</v>
      </c>
      <c r="CV16" s="678"/>
      <c r="CW16" s="678"/>
      <c r="CX16" s="678"/>
      <c r="CY16" s="615">
        <v>9118461</v>
      </c>
      <c r="CZ16" s="628"/>
      <c r="DA16" s="628"/>
      <c r="DB16" s="628"/>
      <c r="DC16" s="628"/>
      <c r="DD16" s="628"/>
      <c r="DE16" s="628"/>
      <c r="DF16" s="628"/>
      <c r="DG16" s="628"/>
      <c r="DH16" s="628"/>
      <c r="DI16" s="628"/>
      <c r="DJ16" s="628"/>
      <c r="DK16" s="629"/>
      <c r="DL16" s="615">
        <v>522500650</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860502</v>
      </c>
      <c r="S17" s="628"/>
      <c r="T17" s="628"/>
      <c r="U17" s="628"/>
      <c r="V17" s="628"/>
      <c r="W17" s="628"/>
      <c r="X17" s="628"/>
      <c r="Y17" s="629"/>
      <c r="Z17" s="676">
        <v>0</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338960039</v>
      </c>
      <c r="BE17" s="628"/>
      <c r="BF17" s="628"/>
      <c r="BG17" s="628"/>
      <c r="BH17" s="628"/>
      <c r="BI17" s="628"/>
      <c r="BJ17" s="628"/>
      <c r="BK17" s="629"/>
      <c r="BL17" s="678">
        <v>26.1</v>
      </c>
      <c r="BM17" s="678"/>
      <c r="BN17" s="678"/>
      <c r="BO17" s="678"/>
      <c r="BP17" s="679">
        <v>21344937</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133812</v>
      </c>
      <c r="CN17" s="628"/>
      <c r="CO17" s="628"/>
      <c r="CP17" s="628"/>
      <c r="CQ17" s="628"/>
      <c r="CR17" s="628"/>
      <c r="CS17" s="628"/>
      <c r="CT17" s="629"/>
      <c r="CU17" s="678">
        <v>0</v>
      </c>
      <c r="CV17" s="678"/>
      <c r="CW17" s="678"/>
      <c r="CX17" s="678"/>
      <c r="CY17" s="615" t="s">
        <v>102</v>
      </c>
      <c r="CZ17" s="628"/>
      <c r="DA17" s="628"/>
      <c r="DB17" s="628"/>
      <c r="DC17" s="628"/>
      <c r="DD17" s="628"/>
      <c r="DE17" s="628"/>
      <c r="DF17" s="628"/>
      <c r="DG17" s="628"/>
      <c r="DH17" s="628"/>
      <c r="DI17" s="628"/>
      <c r="DJ17" s="628"/>
      <c r="DK17" s="629"/>
      <c r="DL17" s="615">
        <v>57723</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116955</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350201173</v>
      </c>
      <c r="BE18" s="628"/>
      <c r="BF18" s="628"/>
      <c r="BG18" s="628"/>
      <c r="BH18" s="628"/>
      <c r="BI18" s="628"/>
      <c r="BJ18" s="628"/>
      <c r="BK18" s="629"/>
      <c r="BL18" s="678">
        <v>27</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392692752</v>
      </c>
      <c r="CN18" s="628"/>
      <c r="CO18" s="628"/>
      <c r="CP18" s="628"/>
      <c r="CQ18" s="628"/>
      <c r="CR18" s="628"/>
      <c r="CS18" s="628"/>
      <c r="CT18" s="629"/>
      <c r="CU18" s="678">
        <v>14.2</v>
      </c>
      <c r="CV18" s="678"/>
      <c r="CW18" s="678"/>
      <c r="CX18" s="678"/>
      <c r="CY18" s="615" t="s">
        <v>102</v>
      </c>
      <c r="CZ18" s="628"/>
      <c r="DA18" s="628"/>
      <c r="DB18" s="628"/>
      <c r="DC18" s="628"/>
      <c r="DD18" s="628"/>
      <c r="DE18" s="628"/>
      <c r="DF18" s="628"/>
      <c r="DG18" s="628"/>
      <c r="DH18" s="628"/>
      <c r="DI18" s="628"/>
      <c r="DJ18" s="628"/>
      <c r="DK18" s="629"/>
      <c r="DL18" s="615">
        <v>339897036</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1713766105</v>
      </c>
      <c r="S19" s="628"/>
      <c r="T19" s="628"/>
      <c r="U19" s="628"/>
      <c r="V19" s="628"/>
      <c r="W19" s="628"/>
      <c r="X19" s="628"/>
      <c r="Y19" s="629"/>
      <c r="Z19" s="676">
        <v>61.7</v>
      </c>
      <c r="AA19" s="641"/>
      <c r="AB19" s="641"/>
      <c r="AC19" s="677"/>
      <c r="AD19" s="615">
        <v>1469916847</v>
      </c>
      <c r="AE19" s="628"/>
      <c r="AF19" s="628"/>
      <c r="AG19" s="628"/>
      <c r="AH19" s="628"/>
      <c r="AI19" s="628"/>
      <c r="AJ19" s="628"/>
      <c r="AK19" s="629"/>
      <c r="AL19" s="676">
        <v>99.1</v>
      </c>
      <c r="AM19" s="641"/>
      <c r="AN19" s="641"/>
      <c r="AO19" s="656"/>
      <c r="AP19" s="624" t="s">
        <v>225</v>
      </c>
      <c r="AQ19" s="625"/>
      <c r="AR19" s="625"/>
      <c r="AS19" s="625"/>
      <c r="AT19" s="625"/>
      <c r="AU19" s="625"/>
      <c r="AV19" s="625"/>
      <c r="AW19" s="625"/>
      <c r="AX19" s="625"/>
      <c r="AY19" s="625"/>
      <c r="AZ19" s="625"/>
      <c r="BA19" s="625"/>
      <c r="BB19" s="625"/>
      <c r="BC19" s="626"/>
      <c r="BD19" s="627">
        <v>38483626</v>
      </c>
      <c r="BE19" s="628"/>
      <c r="BF19" s="628"/>
      <c r="BG19" s="628"/>
      <c r="BH19" s="628"/>
      <c r="BI19" s="628"/>
      <c r="BJ19" s="628"/>
      <c r="BK19" s="629"/>
      <c r="BL19" s="678">
        <v>3</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1944378</v>
      </c>
      <c r="S20" s="628"/>
      <c r="T20" s="628"/>
      <c r="U20" s="628"/>
      <c r="V20" s="628"/>
      <c r="W20" s="628"/>
      <c r="X20" s="628"/>
      <c r="Y20" s="629"/>
      <c r="Z20" s="676">
        <v>0.1</v>
      </c>
      <c r="AA20" s="641"/>
      <c r="AB20" s="641"/>
      <c r="AC20" s="677"/>
      <c r="AD20" s="615">
        <v>1944378</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11963855</v>
      </c>
      <c r="BE20" s="628"/>
      <c r="BF20" s="628"/>
      <c r="BG20" s="628"/>
      <c r="BH20" s="628"/>
      <c r="BI20" s="628"/>
      <c r="BJ20" s="628"/>
      <c r="BK20" s="629"/>
      <c r="BL20" s="678">
        <v>0.9</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4618416</v>
      </c>
      <c r="S21" s="628"/>
      <c r="T21" s="628"/>
      <c r="U21" s="628"/>
      <c r="V21" s="628"/>
      <c r="W21" s="628"/>
      <c r="X21" s="628"/>
      <c r="Y21" s="629"/>
      <c r="Z21" s="676">
        <v>0.2</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1471332</v>
      </c>
      <c r="BE21" s="628"/>
      <c r="BF21" s="628"/>
      <c r="BG21" s="628"/>
      <c r="BH21" s="628"/>
      <c r="BI21" s="628"/>
      <c r="BJ21" s="628"/>
      <c r="BK21" s="629"/>
      <c r="BL21" s="678">
        <v>0.1</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1750376</v>
      </c>
      <c r="CN21" s="628"/>
      <c r="CO21" s="628"/>
      <c r="CP21" s="628"/>
      <c r="CQ21" s="628"/>
      <c r="CR21" s="628"/>
      <c r="CS21" s="628"/>
      <c r="CT21" s="629"/>
      <c r="CU21" s="678">
        <v>0.1</v>
      </c>
      <c r="CV21" s="678"/>
      <c r="CW21" s="678"/>
      <c r="CX21" s="678"/>
      <c r="CY21" s="615" t="s">
        <v>102</v>
      </c>
      <c r="CZ21" s="628"/>
      <c r="DA21" s="628"/>
      <c r="DB21" s="628"/>
      <c r="DC21" s="628"/>
      <c r="DD21" s="628"/>
      <c r="DE21" s="628"/>
      <c r="DF21" s="628"/>
      <c r="DG21" s="628"/>
      <c r="DH21" s="628"/>
      <c r="DI21" s="628"/>
      <c r="DJ21" s="628"/>
      <c r="DK21" s="629"/>
      <c r="DL21" s="615">
        <v>1750376</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57794508</v>
      </c>
      <c r="S22" s="628"/>
      <c r="T22" s="628"/>
      <c r="U22" s="628"/>
      <c r="V22" s="628"/>
      <c r="W22" s="628"/>
      <c r="X22" s="628"/>
      <c r="Y22" s="629"/>
      <c r="Z22" s="676">
        <v>2.1</v>
      </c>
      <c r="AA22" s="641"/>
      <c r="AB22" s="641"/>
      <c r="AC22" s="677"/>
      <c r="AD22" s="615">
        <v>3989394</v>
      </c>
      <c r="AE22" s="628"/>
      <c r="AF22" s="628"/>
      <c r="AG22" s="628"/>
      <c r="AH22" s="628"/>
      <c r="AI22" s="628"/>
      <c r="AJ22" s="628"/>
      <c r="AK22" s="629"/>
      <c r="AL22" s="676">
        <v>0.3</v>
      </c>
      <c r="AM22" s="641"/>
      <c r="AN22" s="641"/>
      <c r="AO22" s="656"/>
      <c r="AP22" s="682" t="s">
        <v>234</v>
      </c>
      <c r="AQ22" s="683"/>
      <c r="AR22" s="683"/>
      <c r="AS22" s="683"/>
      <c r="AT22" s="683"/>
      <c r="AU22" s="683"/>
      <c r="AV22" s="683"/>
      <c r="AW22" s="683"/>
      <c r="AX22" s="683"/>
      <c r="AY22" s="683"/>
      <c r="AZ22" s="683"/>
      <c r="BA22" s="683"/>
      <c r="BB22" s="683"/>
      <c r="BC22" s="684"/>
      <c r="BD22" s="627">
        <v>8759743</v>
      </c>
      <c r="BE22" s="628"/>
      <c r="BF22" s="628"/>
      <c r="BG22" s="628"/>
      <c r="BH22" s="628"/>
      <c r="BI22" s="628"/>
      <c r="BJ22" s="628"/>
      <c r="BK22" s="629"/>
      <c r="BL22" s="678">
        <v>0.7</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6381727</v>
      </c>
      <c r="CN22" s="628"/>
      <c r="CO22" s="628"/>
      <c r="CP22" s="628"/>
      <c r="CQ22" s="628"/>
      <c r="CR22" s="628"/>
      <c r="CS22" s="628"/>
      <c r="CT22" s="629"/>
      <c r="CU22" s="678">
        <v>0.2</v>
      </c>
      <c r="CV22" s="678"/>
      <c r="CW22" s="678"/>
      <c r="CX22" s="678"/>
      <c r="CY22" s="615" t="s">
        <v>102</v>
      </c>
      <c r="CZ22" s="628"/>
      <c r="DA22" s="628"/>
      <c r="DB22" s="628"/>
      <c r="DC22" s="628"/>
      <c r="DD22" s="628"/>
      <c r="DE22" s="628"/>
      <c r="DF22" s="628"/>
      <c r="DG22" s="628"/>
      <c r="DH22" s="628"/>
      <c r="DI22" s="628"/>
      <c r="DJ22" s="628"/>
      <c r="DK22" s="629"/>
      <c r="DL22" s="615">
        <v>6381727</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12035589</v>
      </c>
      <c r="S23" s="628"/>
      <c r="T23" s="628"/>
      <c r="U23" s="628"/>
      <c r="V23" s="628"/>
      <c r="W23" s="628"/>
      <c r="X23" s="628"/>
      <c r="Y23" s="629"/>
      <c r="Z23" s="676">
        <v>0.4</v>
      </c>
      <c r="AA23" s="641"/>
      <c r="AB23" s="641"/>
      <c r="AC23" s="677"/>
      <c r="AD23" s="615">
        <v>13172</v>
      </c>
      <c r="AE23" s="628"/>
      <c r="AF23" s="628"/>
      <c r="AG23" s="628"/>
      <c r="AH23" s="628"/>
      <c r="AI23" s="628"/>
      <c r="AJ23" s="628"/>
      <c r="AK23" s="629"/>
      <c r="AL23" s="676">
        <v>0</v>
      </c>
      <c r="AM23" s="641"/>
      <c r="AN23" s="641"/>
      <c r="AO23" s="656"/>
      <c r="AP23" s="682" t="s">
        <v>237</v>
      </c>
      <c r="AQ23" s="683"/>
      <c r="AR23" s="683"/>
      <c r="AS23" s="683"/>
      <c r="AT23" s="683"/>
      <c r="AU23" s="683"/>
      <c r="AV23" s="683"/>
      <c r="AW23" s="683"/>
      <c r="AX23" s="683"/>
      <c r="AY23" s="683"/>
      <c r="AZ23" s="683"/>
      <c r="BA23" s="683"/>
      <c r="BB23" s="683"/>
      <c r="BC23" s="684"/>
      <c r="BD23" s="627">
        <v>46647090</v>
      </c>
      <c r="BE23" s="628"/>
      <c r="BF23" s="628"/>
      <c r="BG23" s="628"/>
      <c r="BH23" s="628"/>
      <c r="BI23" s="628"/>
      <c r="BJ23" s="628"/>
      <c r="BK23" s="629"/>
      <c r="BL23" s="678">
        <v>3.6</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3767506</v>
      </c>
      <c r="CN23" s="628"/>
      <c r="CO23" s="628"/>
      <c r="CP23" s="628"/>
      <c r="CQ23" s="628"/>
      <c r="CR23" s="628"/>
      <c r="CS23" s="628"/>
      <c r="CT23" s="629"/>
      <c r="CU23" s="678">
        <v>0.1</v>
      </c>
      <c r="CV23" s="678"/>
      <c r="CW23" s="678"/>
      <c r="CX23" s="678"/>
      <c r="CY23" s="615" t="s">
        <v>102</v>
      </c>
      <c r="CZ23" s="628"/>
      <c r="DA23" s="628"/>
      <c r="DB23" s="628"/>
      <c r="DC23" s="628"/>
      <c r="DD23" s="628"/>
      <c r="DE23" s="628"/>
      <c r="DF23" s="628"/>
      <c r="DG23" s="628"/>
      <c r="DH23" s="628"/>
      <c r="DI23" s="628"/>
      <c r="DJ23" s="628"/>
      <c r="DK23" s="629"/>
      <c r="DL23" s="615">
        <v>3767506</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254182896</v>
      </c>
      <c r="S24" s="628"/>
      <c r="T24" s="628"/>
      <c r="U24" s="628"/>
      <c r="V24" s="628"/>
      <c r="W24" s="628"/>
      <c r="X24" s="628"/>
      <c r="Y24" s="629"/>
      <c r="Z24" s="676">
        <v>9.1999999999999993</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77573872</v>
      </c>
      <c r="BE24" s="628"/>
      <c r="BF24" s="628"/>
      <c r="BG24" s="628"/>
      <c r="BH24" s="628"/>
      <c r="BI24" s="628"/>
      <c r="BJ24" s="628"/>
      <c r="BK24" s="629"/>
      <c r="BL24" s="678">
        <v>6</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165687371</v>
      </c>
      <c r="CN24" s="628"/>
      <c r="CO24" s="628"/>
      <c r="CP24" s="628"/>
      <c r="CQ24" s="628"/>
      <c r="CR24" s="628"/>
      <c r="CS24" s="628"/>
      <c r="CT24" s="629"/>
      <c r="CU24" s="678">
        <v>6</v>
      </c>
      <c r="CV24" s="678"/>
      <c r="CW24" s="678"/>
      <c r="CX24" s="678"/>
      <c r="CY24" s="615" t="s">
        <v>102</v>
      </c>
      <c r="CZ24" s="628"/>
      <c r="DA24" s="628"/>
      <c r="DB24" s="628"/>
      <c r="DC24" s="628"/>
      <c r="DD24" s="628"/>
      <c r="DE24" s="628"/>
      <c r="DF24" s="628"/>
      <c r="DG24" s="628"/>
      <c r="DH24" s="628"/>
      <c r="DI24" s="628"/>
      <c r="DJ24" s="628"/>
      <c r="DK24" s="629"/>
      <c r="DL24" s="615">
        <v>165687371</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40</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1037717</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1037717</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18700412</v>
      </c>
      <c r="S26" s="628"/>
      <c r="T26" s="628"/>
      <c r="U26" s="628"/>
      <c r="V26" s="628"/>
      <c r="W26" s="628"/>
      <c r="X26" s="628"/>
      <c r="Y26" s="629"/>
      <c r="Z26" s="676">
        <v>0.7</v>
      </c>
      <c r="AA26" s="641"/>
      <c r="AB26" s="641"/>
      <c r="AC26" s="677"/>
      <c r="AD26" s="615">
        <v>497797</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1126993</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6734303</v>
      </c>
      <c r="CN27" s="628"/>
      <c r="CO27" s="628"/>
      <c r="CP27" s="628"/>
      <c r="CQ27" s="628"/>
      <c r="CR27" s="628"/>
      <c r="CS27" s="628"/>
      <c r="CT27" s="629"/>
      <c r="CU27" s="678">
        <v>0.2</v>
      </c>
      <c r="CV27" s="678"/>
      <c r="CW27" s="678"/>
      <c r="CX27" s="678"/>
      <c r="CY27" s="615" t="s">
        <v>102</v>
      </c>
      <c r="CZ27" s="628"/>
      <c r="DA27" s="628"/>
      <c r="DB27" s="628"/>
      <c r="DC27" s="628"/>
      <c r="DD27" s="628"/>
      <c r="DE27" s="628"/>
      <c r="DF27" s="628"/>
      <c r="DG27" s="628"/>
      <c r="DH27" s="628"/>
      <c r="DI27" s="628"/>
      <c r="DJ27" s="628"/>
      <c r="DK27" s="629"/>
      <c r="DL27" s="615">
        <v>6734303</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52670650</v>
      </c>
      <c r="S28" s="628"/>
      <c r="T28" s="628"/>
      <c r="U28" s="628"/>
      <c r="V28" s="628"/>
      <c r="W28" s="628"/>
      <c r="X28" s="628"/>
      <c r="Y28" s="629"/>
      <c r="Z28" s="676">
        <v>1.9</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95914</v>
      </c>
      <c r="BE28" s="628"/>
      <c r="BF28" s="628"/>
      <c r="BG28" s="628"/>
      <c r="BH28" s="628"/>
      <c r="BI28" s="628"/>
      <c r="BJ28" s="628"/>
      <c r="BK28" s="629"/>
      <c r="BL28" s="678">
        <v>0</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18027140</v>
      </c>
      <c r="CN28" s="628"/>
      <c r="CO28" s="628"/>
      <c r="CP28" s="628"/>
      <c r="CQ28" s="628"/>
      <c r="CR28" s="628"/>
      <c r="CS28" s="628"/>
      <c r="CT28" s="629"/>
      <c r="CU28" s="678">
        <v>0.7</v>
      </c>
      <c r="CV28" s="678"/>
      <c r="CW28" s="678"/>
      <c r="CX28" s="678"/>
      <c r="CY28" s="615" t="s">
        <v>102</v>
      </c>
      <c r="CZ28" s="628"/>
      <c r="DA28" s="628"/>
      <c r="DB28" s="628"/>
      <c r="DC28" s="628"/>
      <c r="DD28" s="628"/>
      <c r="DE28" s="628"/>
      <c r="DF28" s="628"/>
      <c r="DG28" s="628"/>
      <c r="DH28" s="628"/>
      <c r="DI28" s="628"/>
      <c r="DJ28" s="628"/>
      <c r="DK28" s="629"/>
      <c r="DL28" s="615">
        <v>18027140</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17755023</v>
      </c>
      <c r="S29" s="628"/>
      <c r="T29" s="628"/>
      <c r="U29" s="628"/>
      <c r="V29" s="628"/>
      <c r="W29" s="628"/>
      <c r="X29" s="628"/>
      <c r="Y29" s="629"/>
      <c r="Z29" s="676">
        <v>0.6</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7877</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332537237</v>
      </c>
      <c r="S30" s="628"/>
      <c r="T30" s="628"/>
      <c r="U30" s="628"/>
      <c r="V30" s="628"/>
      <c r="W30" s="628"/>
      <c r="X30" s="628"/>
      <c r="Y30" s="629"/>
      <c r="Z30" s="676">
        <v>12</v>
      </c>
      <c r="AA30" s="641"/>
      <c r="AB30" s="641"/>
      <c r="AC30" s="677"/>
      <c r="AD30" s="615">
        <v>6791719</v>
      </c>
      <c r="AE30" s="628"/>
      <c r="AF30" s="628"/>
      <c r="AG30" s="628"/>
      <c r="AH30" s="628"/>
      <c r="AI30" s="628"/>
      <c r="AJ30" s="628"/>
      <c r="AK30" s="629"/>
      <c r="AL30" s="676">
        <v>0.5</v>
      </c>
      <c r="AM30" s="641"/>
      <c r="AN30" s="641"/>
      <c r="AO30" s="656"/>
      <c r="AP30" s="682" t="s">
        <v>258</v>
      </c>
      <c r="AQ30" s="683"/>
      <c r="AR30" s="683"/>
      <c r="AS30" s="683"/>
      <c r="AT30" s="683"/>
      <c r="AU30" s="683"/>
      <c r="AV30" s="683"/>
      <c r="AW30" s="683"/>
      <c r="AX30" s="683"/>
      <c r="AY30" s="683"/>
      <c r="AZ30" s="683"/>
      <c r="BA30" s="683"/>
      <c r="BB30" s="683"/>
      <c r="BC30" s="684"/>
      <c r="BD30" s="627">
        <v>7877</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2758168786</v>
      </c>
      <c r="CN30" s="628"/>
      <c r="CO30" s="628"/>
      <c r="CP30" s="628"/>
      <c r="CQ30" s="628"/>
      <c r="CR30" s="628"/>
      <c r="CS30" s="628"/>
      <c r="CT30" s="629"/>
      <c r="CU30" s="678">
        <v>100</v>
      </c>
      <c r="CV30" s="678"/>
      <c r="CW30" s="678"/>
      <c r="CX30" s="678"/>
      <c r="CY30" s="615">
        <v>191253427</v>
      </c>
      <c r="CZ30" s="628"/>
      <c r="DA30" s="628"/>
      <c r="DB30" s="628"/>
      <c r="DC30" s="628"/>
      <c r="DD30" s="628"/>
      <c r="DE30" s="628"/>
      <c r="DF30" s="628"/>
      <c r="DG30" s="628"/>
      <c r="DH30" s="628"/>
      <c r="DI30" s="628"/>
      <c r="DJ30" s="628"/>
      <c r="DK30" s="629"/>
      <c r="DL30" s="615">
        <v>1953118385</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309832000</v>
      </c>
      <c r="S31" s="628"/>
      <c r="T31" s="628"/>
      <c r="U31" s="628"/>
      <c r="V31" s="628"/>
      <c r="W31" s="628"/>
      <c r="X31" s="628"/>
      <c r="Y31" s="629"/>
      <c r="Z31" s="676">
        <v>11.2</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88037</v>
      </c>
      <c r="BE31" s="628"/>
      <c r="BF31" s="628"/>
      <c r="BG31" s="628"/>
      <c r="BH31" s="628"/>
      <c r="BI31" s="628"/>
      <c r="BJ31" s="628"/>
      <c r="BK31" s="629"/>
      <c r="BL31" s="678">
        <v>0</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19452000</v>
      </c>
      <c r="S32" s="628"/>
      <c r="T32" s="628"/>
      <c r="U32" s="628"/>
      <c r="V32" s="628"/>
      <c r="W32" s="628"/>
      <c r="X32" s="628"/>
      <c r="Y32" s="629"/>
      <c r="Z32" s="676">
        <v>0.7</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v>20953</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151887000</v>
      </c>
      <c r="S33" s="628"/>
      <c r="T33" s="628"/>
      <c r="U33" s="628"/>
      <c r="V33" s="628"/>
      <c r="W33" s="628"/>
      <c r="X33" s="628"/>
      <c r="Y33" s="629"/>
      <c r="Z33" s="676">
        <v>5.5</v>
      </c>
      <c r="AA33" s="641"/>
      <c r="AB33" s="641"/>
      <c r="AC33" s="677"/>
      <c r="AD33" s="615" t="s">
        <v>102</v>
      </c>
      <c r="AE33" s="628"/>
      <c r="AF33" s="628"/>
      <c r="AG33" s="628"/>
      <c r="AH33" s="628"/>
      <c r="AI33" s="628"/>
      <c r="AJ33" s="628"/>
      <c r="AK33" s="629"/>
      <c r="AL33" s="676" t="s">
        <v>102</v>
      </c>
      <c r="AM33" s="641"/>
      <c r="AN33" s="641"/>
      <c r="AO33" s="656"/>
      <c r="AP33" s="624" t="s">
        <v>139</v>
      </c>
      <c r="AQ33" s="625"/>
      <c r="AR33" s="625"/>
      <c r="AS33" s="625"/>
      <c r="AT33" s="625"/>
      <c r="AU33" s="625"/>
      <c r="AV33" s="625"/>
      <c r="AW33" s="625"/>
      <c r="AX33" s="625"/>
      <c r="AY33" s="625"/>
      <c r="AZ33" s="625"/>
      <c r="BA33" s="625"/>
      <c r="BB33" s="625"/>
      <c r="BC33" s="626"/>
      <c r="BD33" s="627">
        <v>1299187863</v>
      </c>
      <c r="BE33" s="628"/>
      <c r="BF33" s="628"/>
      <c r="BG33" s="628"/>
      <c r="BH33" s="628"/>
      <c r="BI33" s="628"/>
      <c r="BJ33" s="628"/>
      <c r="BK33" s="629"/>
      <c r="BL33" s="678">
        <v>100</v>
      </c>
      <c r="BM33" s="678"/>
      <c r="BN33" s="678"/>
      <c r="BO33" s="678"/>
      <c r="BP33" s="679">
        <v>39397624</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2776964207</v>
      </c>
      <c r="S34" s="628"/>
      <c r="T34" s="628"/>
      <c r="U34" s="628"/>
      <c r="V34" s="628"/>
      <c r="W34" s="628"/>
      <c r="X34" s="628"/>
      <c r="Y34" s="629"/>
      <c r="Z34" s="678">
        <v>100</v>
      </c>
      <c r="AA34" s="678"/>
      <c r="AB34" s="678"/>
      <c r="AC34" s="678"/>
      <c r="AD34" s="679">
        <v>1483153307</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1268971231</v>
      </c>
      <c r="CN34" s="664"/>
      <c r="CO34" s="664"/>
      <c r="CP34" s="664"/>
      <c r="CQ34" s="664"/>
      <c r="CR34" s="664"/>
      <c r="CS34" s="664"/>
      <c r="CT34" s="665"/>
      <c r="CU34" s="666">
        <v>46</v>
      </c>
      <c r="CV34" s="667"/>
      <c r="CW34" s="667"/>
      <c r="CX34" s="669"/>
      <c r="CY34" s="663">
        <v>1068220923</v>
      </c>
      <c r="CZ34" s="664"/>
      <c r="DA34" s="664"/>
      <c r="DB34" s="664"/>
      <c r="DC34" s="664"/>
      <c r="DD34" s="664"/>
      <c r="DE34" s="664"/>
      <c r="DF34" s="665"/>
      <c r="DG34" s="663">
        <v>1057373656</v>
      </c>
      <c r="DH34" s="664"/>
      <c r="DI34" s="664"/>
      <c r="DJ34" s="664"/>
      <c r="DK34" s="664"/>
      <c r="DL34" s="664"/>
      <c r="DM34" s="664"/>
      <c r="DN34" s="664"/>
      <c r="DO34" s="664"/>
      <c r="DP34" s="664"/>
      <c r="DQ34" s="665"/>
      <c r="DR34" s="666">
        <v>63.9</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822892049</v>
      </c>
      <c r="CN35" s="616"/>
      <c r="CO35" s="616"/>
      <c r="CP35" s="616"/>
      <c r="CQ35" s="616"/>
      <c r="CR35" s="616"/>
      <c r="CS35" s="616"/>
      <c r="CT35" s="617"/>
      <c r="CU35" s="630">
        <v>29.8</v>
      </c>
      <c r="CV35" s="631"/>
      <c r="CW35" s="631"/>
      <c r="CX35" s="632"/>
      <c r="CY35" s="615">
        <v>701778955</v>
      </c>
      <c r="CZ35" s="616"/>
      <c r="DA35" s="616"/>
      <c r="DB35" s="616"/>
      <c r="DC35" s="616"/>
      <c r="DD35" s="616"/>
      <c r="DE35" s="616"/>
      <c r="DF35" s="617"/>
      <c r="DG35" s="615">
        <v>691565251</v>
      </c>
      <c r="DH35" s="616"/>
      <c r="DI35" s="616"/>
      <c r="DJ35" s="616"/>
      <c r="DK35" s="616"/>
      <c r="DL35" s="616"/>
      <c r="DM35" s="616"/>
      <c r="DN35" s="616"/>
      <c r="DO35" s="616"/>
      <c r="DP35" s="616"/>
      <c r="DQ35" s="617"/>
      <c r="DR35" s="630">
        <v>41.8</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609749636</v>
      </c>
      <c r="CN36" s="628"/>
      <c r="CO36" s="628"/>
      <c r="CP36" s="628"/>
      <c r="CQ36" s="628"/>
      <c r="CR36" s="628"/>
      <c r="CS36" s="628"/>
      <c r="CT36" s="629"/>
      <c r="CU36" s="630">
        <v>22.1</v>
      </c>
      <c r="CV36" s="631"/>
      <c r="CW36" s="631"/>
      <c r="CX36" s="632"/>
      <c r="CY36" s="615">
        <v>491295308</v>
      </c>
      <c r="CZ36" s="616"/>
      <c r="DA36" s="616"/>
      <c r="DB36" s="616"/>
      <c r="DC36" s="616"/>
      <c r="DD36" s="616"/>
      <c r="DE36" s="616"/>
      <c r="DF36" s="617"/>
      <c r="DG36" s="615">
        <v>491292649</v>
      </c>
      <c r="DH36" s="616"/>
      <c r="DI36" s="616"/>
      <c r="DJ36" s="616"/>
      <c r="DK36" s="616"/>
      <c r="DL36" s="616"/>
      <c r="DM36" s="616"/>
      <c r="DN36" s="616"/>
      <c r="DO36" s="616"/>
      <c r="DP36" s="616"/>
      <c r="DQ36" s="617"/>
      <c r="DR36" s="630">
        <v>29.7</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55476129</v>
      </c>
      <c r="CN37" s="616"/>
      <c r="CO37" s="616"/>
      <c r="CP37" s="616"/>
      <c r="CQ37" s="616"/>
      <c r="CR37" s="616"/>
      <c r="CS37" s="616"/>
      <c r="CT37" s="617"/>
      <c r="CU37" s="630">
        <v>2</v>
      </c>
      <c r="CV37" s="631"/>
      <c r="CW37" s="631"/>
      <c r="CX37" s="632"/>
      <c r="CY37" s="615">
        <v>28634631</v>
      </c>
      <c r="CZ37" s="616"/>
      <c r="DA37" s="616"/>
      <c r="DB37" s="616"/>
      <c r="DC37" s="616"/>
      <c r="DD37" s="616"/>
      <c r="DE37" s="616"/>
      <c r="DF37" s="617"/>
      <c r="DG37" s="615">
        <v>28208541</v>
      </c>
      <c r="DH37" s="616"/>
      <c r="DI37" s="616"/>
      <c r="DJ37" s="616"/>
      <c r="DK37" s="616"/>
      <c r="DL37" s="616"/>
      <c r="DM37" s="616"/>
      <c r="DN37" s="616"/>
      <c r="DO37" s="616"/>
      <c r="DP37" s="616"/>
      <c r="DQ37" s="617"/>
      <c r="DR37" s="630">
        <v>1.7</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139</v>
      </c>
      <c r="AY38" s="653"/>
      <c r="AZ38" s="653"/>
      <c r="BA38" s="653"/>
      <c r="BB38" s="653"/>
      <c r="BC38" s="654"/>
      <c r="BD38" s="673">
        <v>99.2</v>
      </c>
      <c r="BE38" s="674"/>
      <c r="BF38" s="674"/>
      <c r="BG38" s="674"/>
      <c r="BH38" s="674"/>
      <c r="BI38" s="674">
        <v>98.4</v>
      </c>
      <c r="BJ38" s="674"/>
      <c r="BK38" s="674"/>
      <c r="BL38" s="674"/>
      <c r="BM38" s="675"/>
      <c r="BN38" s="673">
        <v>99.2</v>
      </c>
      <c r="BO38" s="674"/>
      <c r="BP38" s="674"/>
      <c r="BQ38" s="674"/>
      <c r="BR38" s="674"/>
      <c r="BS38" s="674">
        <v>98.2</v>
      </c>
      <c r="BT38" s="674"/>
      <c r="BU38" s="674"/>
      <c r="BV38" s="674"/>
      <c r="BW38" s="675"/>
      <c r="BY38" s="624" t="s">
        <v>281</v>
      </c>
      <c r="BZ38" s="625"/>
      <c r="CA38" s="625"/>
      <c r="CB38" s="625"/>
      <c r="CC38" s="625"/>
      <c r="CD38" s="625"/>
      <c r="CE38" s="625"/>
      <c r="CF38" s="625"/>
      <c r="CG38" s="625"/>
      <c r="CH38" s="625"/>
      <c r="CI38" s="625"/>
      <c r="CJ38" s="625"/>
      <c r="CK38" s="625"/>
      <c r="CL38" s="626"/>
      <c r="CM38" s="627">
        <v>390603053</v>
      </c>
      <c r="CN38" s="628"/>
      <c r="CO38" s="628"/>
      <c r="CP38" s="628"/>
      <c r="CQ38" s="628"/>
      <c r="CR38" s="628"/>
      <c r="CS38" s="628"/>
      <c r="CT38" s="629"/>
      <c r="CU38" s="630">
        <v>14.2</v>
      </c>
      <c r="CV38" s="631"/>
      <c r="CW38" s="631"/>
      <c r="CX38" s="632"/>
      <c r="CY38" s="615">
        <v>337807337</v>
      </c>
      <c r="CZ38" s="616"/>
      <c r="DA38" s="616"/>
      <c r="DB38" s="616"/>
      <c r="DC38" s="616"/>
      <c r="DD38" s="616"/>
      <c r="DE38" s="616"/>
      <c r="DF38" s="617"/>
      <c r="DG38" s="615">
        <v>337599864</v>
      </c>
      <c r="DH38" s="616"/>
      <c r="DI38" s="616"/>
      <c r="DJ38" s="616"/>
      <c r="DK38" s="616"/>
      <c r="DL38" s="616"/>
      <c r="DM38" s="616"/>
      <c r="DN38" s="616"/>
      <c r="DO38" s="616"/>
      <c r="DP38" s="616"/>
      <c r="DQ38" s="617"/>
      <c r="DR38" s="630">
        <v>20.399999999999999</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98.8</v>
      </c>
      <c r="BE39" s="641"/>
      <c r="BF39" s="641"/>
      <c r="BG39" s="641"/>
      <c r="BH39" s="641"/>
      <c r="BI39" s="641">
        <v>96.5</v>
      </c>
      <c r="BJ39" s="641"/>
      <c r="BK39" s="641"/>
      <c r="BL39" s="641"/>
      <c r="BM39" s="656"/>
      <c r="BN39" s="655">
        <v>98.8</v>
      </c>
      <c r="BO39" s="641"/>
      <c r="BP39" s="641"/>
      <c r="BQ39" s="641"/>
      <c r="BR39" s="641"/>
      <c r="BS39" s="641">
        <v>96.1</v>
      </c>
      <c r="BT39" s="641"/>
      <c r="BU39" s="641"/>
      <c r="BV39" s="641"/>
      <c r="BW39" s="656"/>
      <c r="BY39" s="633" t="s">
        <v>284</v>
      </c>
      <c r="BZ39" s="634"/>
      <c r="CA39" s="624" t="s">
        <v>285</v>
      </c>
      <c r="CB39" s="625"/>
      <c r="CC39" s="625"/>
      <c r="CD39" s="625"/>
      <c r="CE39" s="625"/>
      <c r="CF39" s="625"/>
      <c r="CG39" s="625"/>
      <c r="CH39" s="625"/>
      <c r="CI39" s="625"/>
      <c r="CJ39" s="625"/>
      <c r="CK39" s="625"/>
      <c r="CL39" s="626"/>
      <c r="CM39" s="627">
        <v>390603053</v>
      </c>
      <c r="CN39" s="616"/>
      <c r="CO39" s="616"/>
      <c r="CP39" s="616"/>
      <c r="CQ39" s="616"/>
      <c r="CR39" s="616"/>
      <c r="CS39" s="616"/>
      <c r="CT39" s="617"/>
      <c r="CU39" s="630">
        <v>14.2</v>
      </c>
      <c r="CV39" s="631"/>
      <c r="CW39" s="631"/>
      <c r="CX39" s="632"/>
      <c r="CY39" s="615">
        <v>337807337</v>
      </c>
      <c r="CZ39" s="616"/>
      <c r="DA39" s="616"/>
      <c r="DB39" s="616"/>
      <c r="DC39" s="616"/>
      <c r="DD39" s="616"/>
      <c r="DE39" s="616"/>
      <c r="DF39" s="617"/>
      <c r="DG39" s="615">
        <v>337599864</v>
      </c>
      <c r="DH39" s="616"/>
      <c r="DI39" s="616"/>
      <c r="DJ39" s="616"/>
      <c r="DK39" s="616"/>
      <c r="DL39" s="616"/>
      <c r="DM39" s="616"/>
      <c r="DN39" s="616"/>
      <c r="DO39" s="616"/>
      <c r="DP39" s="616"/>
      <c r="DQ39" s="617"/>
      <c r="DR39" s="630">
        <v>20.399999999999999</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100.2</v>
      </c>
      <c r="BE40" s="658"/>
      <c r="BF40" s="658"/>
      <c r="BG40" s="658"/>
      <c r="BH40" s="658"/>
      <c r="BI40" s="658">
        <v>99.7</v>
      </c>
      <c r="BJ40" s="658"/>
      <c r="BK40" s="658"/>
      <c r="BL40" s="658"/>
      <c r="BM40" s="659"/>
      <c r="BN40" s="657">
        <v>100.3</v>
      </c>
      <c r="BO40" s="658"/>
      <c r="BP40" s="658"/>
      <c r="BQ40" s="658"/>
      <c r="BR40" s="658"/>
      <c r="BS40" s="658">
        <v>99.7</v>
      </c>
      <c r="BT40" s="658"/>
      <c r="BU40" s="658"/>
      <c r="BV40" s="658"/>
      <c r="BW40" s="659"/>
      <c r="BY40" s="635"/>
      <c r="BZ40" s="636"/>
      <c r="CA40" s="624" t="s">
        <v>287</v>
      </c>
      <c r="CB40" s="625"/>
      <c r="CC40" s="625"/>
      <c r="CD40" s="625"/>
      <c r="CE40" s="625"/>
      <c r="CF40" s="625"/>
      <c r="CG40" s="625"/>
      <c r="CH40" s="625"/>
      <c r="CI40" s="625"/>
      <c r="CJ40" s="625"/>
      <c r="CK40" s="625"/>
      <c r="CL40" s="626"/>
      <c r="CM40" s="627">
        <v>337629757</v>
      </c>
      <c r="CN40" s="628"/>
      <c r="CO40" s="628"/>
      <c r="CP40" s="628"/>
      <c r="CQ40" s="628"/>
      <c r="CR40" s="628"/>
      <c r="CS40" s="628"/>
      <c r="CT40" s="629"/>
      <c r="CU40" s="630">
        <v>12.2</v>
      </c>
      <c r="CV40" s="631"/>
      <c r="CW40" s="631"/>
      <c r="CX40" s="632"/>
      <c r="CY40" s="615">
        <v>285387285</v>
      </c>
      <c r="CZ40" s="616"/>
      <c r="DA40" s="616"/>
      <c r="DB40" s="616"/>
      <c r="DC40" s="616"/>
      <c r="DD40" s="616"/>
      <c r="DE40" s="616"/>
      <c r="DF40" s="617"/>
      <c r="DG40" s="615">
        <v>285179812</v>
      </c>
      <c r="DH40" s="616"/>
      <c r="DI40" s="616"/>
      <c r="DJ40" s="616"/>
      <c r="DK40" s="616"/>
      <c r="DL40" s="616"/>
      <c r="DM40" s="616"/>
      <c r="DN40" s="616"/>
      <c r="DO40" s="616"/>
      <c r="DP40" s="616"/>
      <c r="DQ40" s="617"/>
      <c r="DR40" s="630">
        <v>17.2</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52973296</v>
      </c>
      <c r="CN41" s="616"/>
      <c r="CO41" s="616"/>
      <c r="CP41" s="616"/>
      <c r="CQ41" s="616"/>
      <c r="CR41" s="616"/>
      <c r="CS41" s="616"/>
      <c r="CT41" s="617"/>
      <c r="CU41" s="630">
        <v>1.9</v>
      </c>
      <c r="CV41" s="631"/>
      <c r="CW41" s="631"/>
      <c r="CX41" s="632"/>
      <c r="CY41" s="615">
        <v>52420052</v>
      </c>
      <c r="CZ41" s="616"/>
      <c r="DA41" s="616"/>
      <c r="DB41" s="616"/>
      <c r="DC41" s="616"/>
      <c r="DD41" s="616"/>
      <c r="DE41" s="616"/>
      <c r="DF41" s="617"/>
      <c r="DG41" s="615">
        <v>52420052</v>
      </c>
      <c r="DH41" s="616"/>
      <c r="DI41" s="616"/>
      <c r="DJ41" s="616"/>
      <c r="DK41" s="616"/>
      <c r="DL41" s="616"/>
      <c r="DM41" s="616"/>
      <c r="DN41" s="616"/>
      <c r="DO41" s="616"/>
      <c r="DP41" s="616"/>
      <c r="DQ41" s="617"/>
      <c r="DR41" s="630">
        <v>3.2</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t="s">
        <v>102</v>
      </c>
      <c r="CN42" s="628"/>
      <c r="CO42" s="628"/>
      <c r="CP42" s="628"/>
      <c r="CQ42" s="628"/>
      <c r="CR42" s="628"/>
      <c r="CS42" s="628"/>
      <c r="CT42" s="629"/>
      <c r="CU42" s="630" t="s">
        <v>102</v>
      </c>
      <c r="CV42" s="631"/>
      <c r="CW42" s="631"/>
      <c r="CX42" s="632"/>
      <c r="CY42" s="615" t="s">
        <v>102</v>
      </c>
      <c r="CZ42" s="616"/>
      <c r="DA42" s="616"/>
      <c r="DB42" s="616"/>
      <c r="DC42" s="616"/>
      <c r="DD42" s="616"/>
      <c r="DE42" s="616"/>
      <c r="DF42" s="617"/>
      <c r="DG42" s="615" t="s">
        <v>102</v>
      </c>
      <c r="DH42" s="616"/>
      <c r="DI42" s="616"/>
      <c r="DJ42" s="616"/>
      <c r="DK42" s="616"/>
      <c r="DL42" s="616"/>
      <c r="DM42" s="616"/>
      <c r="DN42" s="616"/>
      <c r="DO42" s="616"/>
      <c r="DP42" s="616"/>
      <c r="DQ42" s="617"/>
      <c r="DR42" s="630" t="s">
        <v>102</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1297810316</v>
      </c>
      <c r="CN43" s="616"/>
      <c r="CO43" s="616"/>
      <c r="CP43" s="616"/>
      <c r="CQ43" s="616"/>
      <c r="CR43" s="616"/>
      <c r="CS43" s="616"/>
      <c r="CT43" s="617"/>
      <c r="CU43" s="630">
        <v>47.1</v>
      </c>
      <c r="CV43" s="631"/>
      <c r="CW43" s="631"/>
      <c r="CX43" s="632"/>
      <c r="CY43" s="615">
        <v>866797564</v>
      </c>
      <c r="CZ43" s="616"/>
      <c r="DA43" s="616"/>
      <c r="DB43" s="616"/>
      <c r="DC43" s="616"/>
      <c r="DD43" s="616"/>
      <c r="DE43" s="616"/>
      <c r="DF43" s="617"/>
      <c r="DG43" s="615">
        <v>615112465</v>
      </c>
      <c r="DH43" s="616"/>
      <c r="DI43" s="616"/>
      <c r="DJ43" s="616"/>
      <c r="DK43" s="616"/>
      <c r="DL43" s="616"/>
      <c r="DM43" s="616"/>
      <c r="DN43" s="616"/>
      <c r="DO43" s="616"/>
      <c r="DP43" s="616"/>
      <c r="DQ43" s="617"/>
      <c r="DR43" s="630">
        <v>37.200000000000003</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67193967</v>
      </c>
      <c r="CN44" s="628"/>
      <c r="CO44" s="628"/>
      <c r="CP44" s="628"/>
      <c r="CQ44" s="628"/>
      <c r="CR44" s="628"/>
      <c r="CS44" s="628"/>
      <c r="CT44" s="629"/>
      <c r="CU44" s="630">
        <v>2.4</v>
      </c>
      <c r="CV44" s="631"/>
      <c r="CW44" s="631"/>
      <c r="CX44" s="632"/>
      <c r="CY44" s="615">
        <v>49552751</v>
      </c>
      <c r="CZ44" s="616"/>
      <c r="DA44" s="616"/>
      <c r="DB44" s="616"/>
      <c r="DC44" s="616"/>
      <c r="DD44" s="616"/>
      <c r="DE44" s="616"/>
      <c r="DF44" s="617"/>
      <c r="DG44" s="615">
        <v>44191197</v>
      </c>
      <c r="DH44" s="616"/>
      <c r="DI44" s="616"/>
      <c r="DJ44" s="616"/>
      <c r="DK44" s="616"/>
      <c r="DL44" s="616"/>
      <c r="DM44" s="616"/>
      <c r="DN44" s="616"/>
      <c r="DO44" s="616"/>
      <c r="DP44" s="616"/>
      <c r="DQ44" s="617"/>
      <c r="DR44" s="630">
        <v>2.7</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22981539</v>
      </c>
      <c r="CN45" s="616"/>
      <c r="CO45" s="616"/>
      <c r="CP45" s="616"/>
      <c r="CQ45" s="616"/>
      <c r="CR45" s="616"/>
      <c r="CS45" s="616"/>
      <c r="CT45" s="617"/>
      <c r="CU45" s="630">
        <v>0.8</v>
      </c>
      <c r="CV45" s="631"/>
      <c r="CW45" s="631"/>
      <c r="CX45" s="632"/>
      <c r="CY45" s="615">
        <v>10706412</v>
      </c>
      <c r="CZ45" s="616"/>
      <c r="DA45" s="616"/>
      <c r="DB45" s="616"/>
      <c r="DC45" s="616"/>
      <c r="DD45" s="616"/>
      <c r="DE45" s="616"/>
      <c r="DF45" s="617"/>
      <c r="DG45" s="615">
        <v>7385169</v>
      </c>
      <c r="DH45" s="616"/>
      <c r="DI45" s="616"/>
      <c r="DJ45" s="616"/>
      <c r="DK45" s="616"/>
      <c r="DL45" s="616"/>
      <c r="DM45" s="616"/>
      <c r="DN45" s="616"/>
      <c r="DO45" s="616"/>
      <c r="DP45" s="616"/>
      <c r="DQ45" s="617"/>
      <c r="DR45" s="630">
        <v>0.4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845263844</v>
      </c>
      <c r="CN46" s="628"/>
      <c r="CO46" s="628"/>
      <c r="CP46" s="628"/>
      <c r="CQ46" s="628"/>
      <c r="CR46" s="628"/>
      <c r="CS46" s="628"/>
      <c r="CT46" s="629"/>
      <c r="CU46" s="630">
        <v>30.6</v>
      </c>
      <c r="CV46" s="631"/>
      <c r="CW46" s="631"/>
      <c r="CX46" s="632"/>
      <c r="CY46" s="615">
        <v>780165951</v>
      </c>
      <c r="CZ46" s="616"/>
      <c r="DA46" s="616"/>
      <c r="DB46" s="616"/>
      <c r="DC46" s="616"/>
      <c r="DD46" s="616"/>
      <c r="DE46" s="616"/>
      <c r="DF46" s="617"/>
      <c r="DG46" s="615">
        <v>563459954</v>
      </c>
      <c r="DH46" s="616"/>
      <c r="DI46" s="616"/>
      <c r="DJ46" s="616"/>
      <c r="DK46" s="616"/>
      <c r="DL46" s="616"/>
      <c r="DM46" s="616"/>
      <c r="DN46" s="616"/>
      <c r="DO46" s="616"/>
      <c r="DP46" s="616"/>
      <c r="DQ46" s="617"/>
      <c r="DR46" s="630">
        <v>34.1</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17143338</v>
      </c>
      <c r="CN47" s="616"/>
      <c r="CO47" s="616"/>
      <c r="CP47" s="616"/>
      <c r="CQ47" s="616"/>
      <c r="CR47" s="616"/>
      <c r="CS47" s="616"/>
      <c r="CT47" s="617"/>
      <c r="CU47" s="630">
        <v>0.6</v>
      </c>
      <c r="CV47" s="631"/>
      <c r="CW47" s="631"/>
      <c r="CX47" s="632"/>
      <c r="CY47" s="615">
        <v>17143338</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35015857</v>
      </c>
      <c r="CN48" s="628"/>
      <c r="CO48" s="628"/>
      <c r="CP48" s="628"/>
      <c r="CQ48" s="628"/>
      <c r="CR48" s="628"/>
      <c r="CS48" s="628"/>
      <c r="CT48" s="629"/>
      <c r="CU48" s="630">
        <v>1.3</v>
      </c>
      <c r="CV48" s="631"/>
      <c r="CW48" s="631"/>
      <c r="CX48" s="632"/>
      <c r="CY48" s="615">
        <v>9107115</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1168721</v>
      </c>
      <c r="CN49" s="616"/>
      <c r="CO49" s="616"/>
      <c r="CP49" s="616"/>
      <c r="CQ49" s="616"/>
      <c r="CR49" s="616"/>
      <c r="CS49" s="616"/>
      <c r="CT49" s="617"/>
      <c r="CU49" s="630">
        <v>0</v>
      </c>
      <c r="CV49" s="631"/>
      <c r="CW49" s="631"/>
      <c r="CX49" s="632"/>
      <c r="CY49" s="615">
        <v>43721</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309043050</v>
      </c>
      <c r="CN50" s="628"/>
      <c r="CO50" s="628"/>
      <c r="CP50" s="628"/>
      <c r="CQ50" s="628"/>
      <c r="CR50" s="628"/>
      <c r="CS50" s="628"/>
      <c r="CT50" s="629"/>
      <c r="CU50" s="630">
        <v>11.2</v>
      </c>
      <c r="CV50" s="631"/>
      <c r="CW50" s="631"/>
      <c r="CX50" s="632"/>
      <c r="CY50" s="615">
        <v>78276</v>
      </c>
      <c r="CZ50" s="616"/>
      <c r="DA50" s="616"/>
      <c r="DB50" s="616"/>
      <c r="DC50" s="616"/>
      <c r="DD50" s="616"/>
      <c r="DE50" s="616"/>
      <c r="DF50" s="617"/>
      <c r="DG50" s="615">
        <v>76145</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191387239</v>
      </c>
      <c r="CN52" s="628"/>
      <c r="CO52" s="628"/>
      <c r="CP52" s="628"/>
      <c r="CQ52" s="628"/>
      <c r="CR52" s="628"/>
      <c r="CS52" s="628"/>
      <c r="CT52" s="629"/>
      <c r="CU52" s="630">
        <v>6.9</v>
      </c>
      <c r="CV52" s="631"/>
      <c r="CW52" s="631"/>
      <c r="CX52" s="632"/>
      <c r="CY52" s="615">
        <v>18099898</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5723589</v>
      </c>
      <c r="CN53" s="628"/>
      <c r="CO53" s="628"/>
      <c r="CP53" s="628"/>
      <c r="CQ53" s="628"/>
      <c r="CR53" s="628"/>
      <c r="CS53" s="628"/>
      <c r="CT53" s="629"/>
      <c r="CU53" s="630">
        <v>0.2</v>
      </c>
      <c r="CV53" s="631"/>
      <c r="CW53" s="631"/>
      <c r="CX53" s="632"/>
      <c r="CY53" s="615">
        <v>5723589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191253427</v>
      </c>
      <c r="CN54" s="628"/>
      <c r="CO54" s="628"/>
      <c r="CP54" s="628"/>
      <c r="CQ54" s="628"/>
      <c r="CR54" s="628"/>
      <c r="CS54" s="628"/>
      <c r="CT54" s="629"/>
      <c r="CU54" s="630">
        <v>6.9</v>
      </c>
      <c r="CV54" s="631"/>
      <c r="CW54" s="631"/>
      <c r="CX54" s="632"/>
      <c r="CY54" s="615">
        <v>18042175</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105957882</v>
      </c>
      <c r="CN55" s="628"/>
      <c r="CO55" s="628"/>
      <c r="CP55" s="628"/>
      <c r="CQ55" s="628"/>
      <c r="CR55" s="628"/>
      <c r="CS55" s="628"/>
      <c r="CT55" s="629"/>
      <c r="CU55" s="630">
        <v>3.8</v>
      </c>
      <c r="CV55" s="631"/>
      <c r="CW55" s="631"/>
      <c r="CX55" s="632"/>
      <c r="CY55" s="615">
        <v>1052550</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74502709</v>
      </c>
      <c r="CN56" s="628"/>
      <c r="CO56" s="628"/>
      <c r="CP56" s="628"/>
      <c r="CQ56" s="628"/>
      <c r="CR56" s="628"/>
      <c r="CS56" s="628"/>
      <c r="CT56" s="629"/>
      <c r="CU56" s="630">
        <v>2.7</v>
      </c>
      <c r="CV56" s="631"/>
      <c r="CW56" s="631"/>
      <c r="CX56" s="632"/>
      <c r="CY56" s="615">
        <v>16972673</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133812</v>
      </c>
      <c r="CN57" s="628"/>
      <c r="CO57" s="628"/>
      <c r="CP57" s="628"/>
      <c r="CQ57" s="628"/>
      <c r="CR57" s="628"/>
      <c r="CS57" s="628"/>
      <c r="CT57" s="629"/>
      <c r="CU57" s="630">
        <v>0</v>
      </c>
      <c r="CV57" s="631"/>
      <c r="CW57" s="631"/>
      <c r="CX57" s="632"/>
      <c r="CY57" s="615">
        <v>57723</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2758168786</v>
      </c>
      <c r="CN59" s="601"/>
      <c r="CO59" s="601"/>
      <c r="CP59" s="601"/>
      <c r="CQ59" s="601"/>
      <c r="CR59" s="601"/>
      <c r="CS59" s="601"/>
      <c r="CT59" s="602"/>
      <c r="CU59" s="603">
        <v>100</v>
      </c>
      <c r="CV59" s="604"/>
      <c r="CW59" s="604"/>
      <c r="CX59" s="605"/>
      <c r="CY59" s="606">
        <v>1953118385</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5" t="s">
        <v>311</v>
      </c>
      <c r="DK2" s="1116"/>
      <c r="DL2" s="1116"/>
      <c r="DM2" s="1116"/>
      <c r="DN2" s="1116"/>
      <c r="DO2" s="1117"/>
      <c r="DP2" s="194"/>
      <c r="DQ2" s="1115" t="s">
        <v>312</v>
      </c>
      <c r="DR2" s="1116"/>
      <c r="DS2" s="1116"/>
      <c r="DT2" s="1116"/>
      <c r="DU2" s="1116"/>
      <c r="DV2" s="1116"/>
      <c r="DW2" s="1116"/>
      <c r="DX2" s="1116"/>
      <c r="DY2" s="1116"/>
      <c r="DZ2" s="1117"/>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9" t="s">
        <v>313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8"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3" t="s">
        <v>329</v>
      </c>
      <c r="DH5" s="1104"/>
      <c r="DI5" s="1104"/>
      <c r="DJ5" s="1104"/>
      <c r="DK5" s="1105"/>
      <c r="DL5" s="1103" t="s">
        <v>330</v>
      </c>
      <c r="DM5" s="1104"/>
      <c r="DN5" s="1104"/>
      <c r="DO5" s="1104"/>
      <c r="DP5" s="1105"/>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9"/>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6"/>
      <c r="DH6" s="1107"/>
      <c r="DI6" s="1107"/>
      <c r="DJ6" s="1107"/>
      <c r="DK6" s="1108"/>
      <c r="DL6" s="1106"/>
      <c r="DM6" s="1107"/>
      <c r="DN6" s="1107"/>
      <c r="DO6" s="1107"/>
      <c r="DP6" s="1108"/>
      <c r="DQ6" s="992"/>
      <c r="DR6" s="993"/>
      <c r="DS6" s="993"/>
      <c r="DT6" s="993"/>
      <c r="DU6" s="994"/>
      <c r="DV6" s="992"/>
      <c r="DW6" s="993"/>
      <c r="DX6" s="993"/>
      <c r="DY6" s="993"/>
      <c r="DZ6" s="1006"/>
      <c r="EA6" s="199"/>
    </row>
    <row r="7" spans="1:131" s="200" customFormat="1" ht="26.25" customHeight="1" thickTop="1">
      <c r="A7" s="203">
        <v>1</v>
      </c>
      <c r="B7" s="1046" t="s">
        <v>332</v>
      </c>
      <c r="C7" s="1047"/>
      <c r="D7" s="1047"/>
      <c r="E7" s="1047"/>
      <c r="F7" s="1047"/>
      <c r="G7" s="1047"/>
      <c r="H7" s="1047"/>
      <c r="I7" s="1047"/>
      <c r="J7" s="1047"/>
      <c r="K7" s="1047"/>
      <c r="L7" s="1047"/>
      <c r="M7" s="1047"/>
      <c r="N7" s="1047"/>
      <c r="O7" s="1047"/>
      <c r="P7" s="1048"/>
      <c r="Q7" s="1109">
        <v>3070101</v>
      </c>
      <c r="R7" s="1110"/>
      <c r="S7" s="1110"/>
      <c r="T7" s="1110"/>
      <c r="U7" s="1110"/>
      <c r="V7" s="1110">
        <v>3060819</v>
      </c>
      <c r="W7" s="1110"/>
      <c r="X7" s="1110"/>
      <c r="Y7" s="1110"/>
      <c r="Z7" s="1110"/>
      <c r="AA7" s="1110">
        <v>9282</v>
      </c>
      <c r="AB7" s="1110"/>
      <c r="AC7" s="1110"/>
      <c r="AD7" s="1110"/>
      <c r="AE7" s="1111"/>
      <c r="AF7" s="1112">
        <v>2125</v>
      </c>
      <c r="AG7" s="1113"/>
      <c r="AH7" s="1113"/>
      <c r="AI7" s="1113"/>
      <c r="AJ7" s="1114"/>
      <c r="AK7" s="1096">
        <v>32777</v>
      </c>
      <c r="AL7" s="1097"/>
      <c r="AM7" s="1097"/>
      <c r="AN7" s="1097"/>
      <c r="AO7" s="1097"/>
      <c r="AP7" s="1097">
        <v>5369063</v>
      </c>
      <c r="AQ7" s="1097"/>
      <c r="AR7" s="1097"/>
      <c r="AS7" s="1097"/>
      <c r="AT7" s="1097"/>
      <c r="AU7" s="1098"/>
      <c r="AV7" s="1098"/>
      <c r="AW7" s="1098"/>
      <c r="AX7" s="1098"/>
      <c r="AY7" s="1099"/>
      <c r="AZ7" s="197"/>
      <c r="BA7" s="197"/>
      <c r="BB7" s="197"/>
      <c r="BC7" s="197"/>
      <c r="BD7" s="197"/>
      <c r="BE7" s="198"/>
      <c r="BF7" s="198"/>
      <c r="BG7" s="198"/>
      <c r="BH7" s="198"/>
      <c r="BI7" s="198"/>
      <c r="BJ7" s="198"/>
      <c r="BK7" s="198"/>
      <c r="BL7" s="198"/>
      <c r="BM7" s="198"/>
      <c r="BN7" s="198"/>
      <c r="BO7" s="198"/>
      <c r="BP7" s="198"/>
      <c r="BQ7" s="204">
        <v>1</v>
      </c>
      <c r="BR7" s="205"/>
      <c r="BS7" s="1100" t="s">
        <v>515</v>
      </c>
      <c r="BT7" s="1101"/>
      <c r="BU7" s="1101"/>
      <c r="BV7" s="1101"/>
      <c r="BW7" s="1101"/>
      <c r="BX7" s="1101"/>
      <c r="BY7" s="1101"/>
      <c r="BZ7" s="1101"/>
      <c r="CA7" s="1101"/>
      <c r="CB7" s="1101"/>
      <c r="CC7" s="1101"/>
      <c r="CD7" s="1101"/>
      <c r="CE7" s="1101"/>
      <c r="CF7" s="1101"/>
      <c r="CG7" s="1102"/>
      <c r="CH7" s="1093">
        <v>-114</v>
      </c>
      <c r="CI7" s="1094"/>
      <c r="CJ7" s="1094"/>
      <c r="CK7" s="1094"/>
      <c r="CL7" s="1095"/>
      <c r="CM7" s="1093">
        <v>5992</v>
      </c>
      <c r="CN7" s="1094"/>
      <c r="CO7" s="1094"/>
      <c r="CP7" s="1094"/>
      <c r="CQ7" s="1095"/>
      <c r="CR7" s="1093">
        <v>10</v>
      </c>
      <c r="CS7" s="1094"/>
      <c r="CT7" s="1094"/>
      <c r="CU7" s="1094"/>
      <c r="CV7" s="1095"/>
      <c r="CW7" s="1093" t="s">
        <v>459</v>
      </c>
      <c r="CX7" s="1094"/>
      <c r="CY7" s="1094"/>
      <c r="CZ7" s="1094"/>
      <c r="DA7" s="1095"/>
      <c r="DB7" s="1093" t="s">
        <v>459</v>
      </c>
      <c r="DC7" s="1094"/>
      <c r="DD7" s="1094"/>
      <c r="DE7" s="1094"/>
      <c r="DF7" s="1095"/>
      <c r="DG7" s="1093" t="s">
        <v>459</v>
      </c>
      <c r="DH7" s="1094"/>
      <c r="DI7" s="1094"/>
      <c r="DJ7" s="1094"/>
      <c r="DK7" s="1095"/>
      <c r="DL7" s="1093" t="s">
        <v>459</v>
      </c>
      <c r="DM7" s="1094"/>
      <c r="DN7" s="1094"/>
      <c r="DO7" s="1094"/>
      <c r="DP7" s="1095"/>
      <c r="DQ7" s="1093" t="s">
        <v>566</v>
      </c>
      <c r="DR7" s="1094"/>
      <c r="DS7" s="1094"/>
      <c r="DT7" s="1094"/>
      <c r="DU7" s="1095"/>
      <c r="DV7" s="1120"/>
      <c r="DW7" s="1121"/>
      <c r="DX7" s="1121"/>
      <c r="DY7" s="1121"/>
      <c r="DZ7" s="1122"/>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4911</v>
      </c>
      <c r="R8" s="1035"/>
      <c r="S8" s="1035"/>
      <c r="T8" s="1035"/>
      <c r="U8" s="1035"/>
      <c r="V8" s="1035">
        <v>4770</v>
      </c>
      <c r="W8" s="1035"/>
      <c r="X8" s="1035"/>
      <c r="Y8" s="1035"/>
      <c r="Z8" s="1035"/>
      <c r="AA8" s="1035">
        <v>141</v>
      </c>
      <c r="AB8" s="1035"/>
      <c r="AC8" s="1035"/>
      <c r="AD8" s="1035"/>
      <c r="AE8" s="1039"/>
      <c r="AF8" s="1088">
        <v>115</v>
      </c>
      <c r="AG8" s="1089"/>
      <c r="AH8" s="1089"/>
      <c r="AI8" s="1089"/>
      <c r="AJ8" s="1090"/>
      <c r="AK8" s="1091">
        <v>772</v>
      </c>
      <c r="AL8" s="1092"/>
      <c r="AM8" s="1092"/>
      <c r="AN8" s="1092"/>
      <c r="AO8" s="1092"/>
      <c r="AP8" s="1092" t="s">
        <v>561</v>
      </c>
      <c r="AQ8" s="1092"/>
      <c r="AR8" s="1092"/>
      <c r="AS8" s="1092"/>
      <c r="AT8" s="1092"/>
      <c r="AU8" s="1086"/>
      <c r="AV8" s="1086"/>
      <c r="AW8" s="1086"/>
      <c r="AX8" s="1086"/>
      <c r="AY8" s="1087"/>
      <c r="AZ8" s="197"/>
      <c r="BA8" s="197"/>
      <c r="BB8" s="197"/>
      <c r="BC8" s="197"/>
      <c r="BD8" s="197"/>
      <c r="BE8" s="198"/>
      <c r="BF8" s="198"/>
      <c r="BG8" s="198"/>
      <c r="BH8" s="198"/>
      <c r="BI8" s="198"/>
      <c r="BJ8" s="198"/>
      <c r="BK8" s="198"/>
      <c r="BL8" s="198"/>
      <c r="BM8" s="198"/>
      <c r="BN8" s="198"/>
      <c r="BO8" s="198"/>
      <c r="BP8" s="198"/>
      <c r="BQ8" s="207">
        <v>2</v>
      </c>
      <c r="BR8" s="208"/>
      <c r="BS8" s="1002" t="s">
        <v>516</v>
      </c>
      <c r="BT8" s="1003"/>
      <c r="BU8" s="1003"/>
      <c r="BV8" s="1003"/>
      <c r="BW8" s="1003"/>
      <c r="BX8" s="1003"/>
      <c r="BY8" s="1003"/>
      <c r="BZ8" s="1003"/>
      <c r="CA8" s="1003"/>
      <c r="CB8" s="1003"/>
      <c r="CC8" s="1003"/>
      <c r="CD8" s="1003"/>
      <c r="CE8" s="1003"/>
      <c r="CF8" s="1003"/>
      <c r="CG8" s="1004"/>
      <c r="CH8" s="977">
        <v>-238</v>
      </c>
      <c r="CI8" s="978"/>
      <c r="CJ8" s="978"/>
      <c r="CK8" s="978"/>
      <c r="CL8" s="979"/>
      <c r="CM8" s="977">
        <v>32000</v>
      </c>
      <c r="CN8" s="978"/>
      <c r="CO8" s="978"/>
      <c r="CP8" s="978"/>
      <c r="CQ8" s="979"/>
      <c r="CR8" s="977">
        <v>3</v>
      </c>
      <c r="CS8" s="978"/>
      <c r="CT8" s="978"/>
      <c r="CU8" s="978"/>
      <c r="CV8" s="979"/>
      <c r="CW8" s="977">
        <v>0</v>
      </c>
      <c r="CX8" s="978"/>
      <c r="CY8" s="978"/>
      <c r="CZ8" s="978"/>
      <c r="DA8" s="979"/>
      <c r="DB8" s="977" t="s">
        <v>459</v>
      </c>
      <c r="DC8" s="978"/>
      <c r="DD8" s="978"/>
      <c r="DE8" s="978"/>
      <c r="DF8" s="979"/>
      <c r="DG8" s="977" t="s">
        <v>459</v>
      </c>
      <c r="DH8" s="978"/>
      <c r="DI8" s="978"/>
      <c r="DJ8" s="978"/>
      <c r="DK8" s="979"/>
      <c r="DL8" s="977" t="s">
        <v>459</v>
      </c>
      <c r="DM8" s="978"/>
      <c r="DN8" s="978"/>
      <c r="DO8" s="978"/>
      <c r="DP8" s="979"/>
      <c r="DQ8" s="977" t="s">
        <v>566</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64</v>
      </c>
      <c r="R9" s="1035"/>
      <c r="S9" s="1035"/>
      <c r="T9" s="1035"/>
      <c r="U9" s="1035"/>
      <c r="V9" s="1035">
        <v>16</v>
      </c>
      <c r="W9" s="1035"/>
      <c r="X9" s="1035"/>
      <c r="Y9" s="1035"/>
      <c r="Z9" s="1035"/>
      <c r="AA9" s="1035">
        <v>49</v>
      </c>
      <c r="AB9" s="1035"/>
      <c r="AC9" s="1035"/>
      <c r="AD9" s="1035"/>
      <c r="AE9" s="1039"/>
      <c r="AF9" s="1088" t="s">
        <v>136</v>
      </c>
      <c r="AG9" s="1089"/>
      <c r="AH9" s="1089"/>
      <c r="AI9" s="1089"/>
      <c r="AJ9" s="1090"/>
      <c r="AK9" s="1091" t="s">
        <v>459</v>
      </c>
      <c r="AL9" s="1092"/>
      <c r="AM9" s="1092"/>
      <c r="AN9" s="1092"/>
      <c r="AO9" s="1092"/>
      <c r="AP9" s="1092">
        <v>51</v>
      </c>
      <c r="AQ9" s="1092"/>
      <c r="AR9" s="1092"/>
      <c r="AS9" s="1092"/>
      <c r="AT9" s="1092"/>
      <c r="AU9" s="1086"/>
      <c r="AV9" s="1086"/>
      <c r="AW9" s="1086"/>
      <c r="AX9" s="1086"/>
      <c r="AY9" s="1087"/>
      <c r="AZ9" s="197"/>
      <c r="BA9" s="197"/>
      <c r="BB9" s="197"/>
      <c r="BC9" s="197"/>
      <c r="BD9" s="197"/>
      <c r="BE9" s="198"/>
      <c r="BF9" s="198"/>
      <c r="BG9" s="198"/>
      <c r="BH9" s="198"/>
      <c r="BI9" s="198"/>
      <c r="BJ9" s="198"/>
      <c r="BK9" s="198"/>
      <c r="BL9" s="198"/>
      <c r="BM9" s="198"/>
      <c r="BN9" s="198"/>
      <c r="BO9" s="198"/>
      <c r="BP9" s="198"/>
      <c r="BQ9" s="207">
        <v>3</v>
      </c>
      <c r="BR9" s="208"/>
      <c r="BS9" s="1002" t="s">
        <v>517</v>
      </c>
      <c r="BT9" s="1003"/>
      <c r="BU9" s="1003"/>
      <c r="BV9" s="1003"/>
      <c r="BW9" s="1003"/>
      <c r="BX9" s="1003"/>
      <c r="BY9" s="1003"/>
      <c r="BZ9" s="1003"/>
      <c r="CA9" s="1003"/>
      <c r="CB9" s="1003"/>
      <c r="CC9" s="1003"/>
      <c r="CD9" s="1003"/>
      <c r="CE9" s="1003"/>
      <c r="CF9" s="1003"/>
      <c r="CG9" s="1004"/>
      <c r="CH9" s="977">
        <v>5</v>
      </c>
      <c r="CI9" s="978"/>
      <c r="CJ9" s="978"/>
      <c r="CK9" s="978"/>
      <c r="CL9" s="979"/>
      <c r="CM9" s="977">
        <v>20518</v>
      </c>
      <c r="CN9" s="978"/>
      <c r="CO9" s="978"/>
      <c r="CP9" s="978"/>
      <c r="CQ9" s="979"/>
      <c r="CR9" s="977">
        <v>166.66</v>
      </c>
      <c r="CS9" s="978"/>
      <c r="CT9" s="978"/>
      <c r="CU9" s="978"/>
      <c r="CV9" s="979"/>
      <c r="CW9" s="977" t="s">
        <v>459</v>
      </c>
      <c r="CX9" s="978"/>
      <c r="CY9" s="978"/>
      <c r="CZ9" s="978"/>
      <c r="DA9" s="979"/>
      <c r="DB9" s="977" t="s">
        <v>459</v>
      </c>
      <c r="DC9" s="978"/>
      <c r="DD9" s="978"/>
      <c r="DE9" s="978"/>
      <c r="DF9" s="979"/>
      <c r="DG9" s="977" t="s">
        <v>459</v>
      </c>
      <c r="DH9" s="978"/>
      <c r="DI9" s="978"/>
      <c r="DJ9" s="978"/>
      <c r="DK9" s="979"/>
      <c r="DL9" s="977" t="s">
        <v>459</v>
      </c>
      <c r="DM9" s="978"/>
      <c r="DN9" s="978"/>
      <c r="DO9" s="978"/>
      <c r="DP9" s="979"/>
      <c r="DQ9" s="977" t="s">
        <v>566</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137200</v>
      </c>
      <c r="R10" s="1035"/>
      <c r="S10" s="1035"/>
      <c r="T10" s="1035"/>
      <c r="U10" s="1035"/>
      <c r="V10" s="1035">
        <v>132460</v>
      </c>
      <c r="W10" s="1035"/>
      <c r="X10" s="1035"/>
      <c r="Y10" s="1035"/>
      <c r="Z10" s="1035"/>
      <c r="AA10" s="1035">
        <v>4740</v>
      </c>
      <c r="AB10" s="1035"/>
      <c r="AC10" s="1035"/>
      <c r="AD10" s="1035"/>
      <c r="AE10" s="1039"/>
      <c r="AF10" s="1088">
        <v>173</v>
      </c>
      <c r="AG10" s="1089"/>
      <c r="AH10" s="1089"/>
      <c r="AI10" s="1089"/>
      <c r="AJ10" s="1090"/>
      <c r="AK10" s="1091">
        <v>26108</v>
      </c>
      <c r="AL10" s="1092"/>
      <c r="AM10" s="1092"/>
      <c r="AN10" s="1092"/>
      <c r="AO10" s="1092"/>
      <c r="AP10" s="1092">
        <v>361559</v>
      </c>
      <c r="AQ10" s="1092"/>
      <c r="AR10" s="1092"/>
      <c r="AS10" s="1092"/>
      <c r="AT10" s="1092"/>
      <c r="AU10" s="1086"/>
      <c r="AV10" s="1086"/>
      <c r="AW10" s="1086"/>
      <c r="AX10" s="1086"/>
      <c r="AY10" s="1087"/>
      <c r="AZ10" s="197"/>
      <c r="BA10" s="197"/>
      <c r="BB10" s="197"/>
      <c r="BC10" s="197"/>
      <c r="BD10" s="197"/>
      <c r="BE10" s="198"/>
      <c r="BF10" s="198"/>
      <c r="BG10" s="198"/>
      <c r="BH10" s="198"/>
      <c r="BI10" s="198"/>
      <c r="BJ10" s="198"/>
      <c r="BK10" s="198"/>
      <c r="BL10" s="198"/>
      <c r="BM10" s="198"/>
      <c r="BN10" s="198"/>
      <c r="BO10" s="198"/>
      <c r="BP10" s="198"/>
      <c r="BQ10" s="207">
        <v>4</v>
      </c>
      <c r="BR10" s="208"/>
      <c r="BS10" s="1002" t="s">
        <v>518</v>
      </c>
      <c r="BT10" s="1003"/>
      <c r="BU10" s="1003"/>
      <c r="BV10" s="1003"/>
      <c r="BW10" s="1003"/>
      <c r="BX10" s="1003"/>
      <c r="BY10" s="1003"/>
      <c r="BZ10" s="1003"/>
      <c r="CA10" s="1003"/>
      <c r="CB10" s="1003"/>
      <c r="CC10" s="1003"/>
      <c r="CD10" s="1003"/>
      <c r="CE10" s="1003"/>
      <c r="CF10" s="1003"/>
      <c r="CG10" s="1004"/>
      <c r="CH10" s="977">
        <v>-14</v>
      </c>
      <c r="CI10" s="978"/>
      <c r="CJ10" s="978"/>
      <c r="CK10" s="978"/>
      <c r="CL10" s="979"/>
      <c r="CM10" s="977">
        <v>907</v>
      </c>
      <c r="CN10" s="978"/>
      <c r="CO10" s="978"/>
      <c r="CP10" s="978"/>
      <c r="CQ10" s="979"/>
      <c r="CR10" s="977">
        <v>10</v>
      </c>
      <c r="CS10" s="978"/>
      <c r="CT10" s="978"/>
      <c r="CU10" s="978"/>
      <c r="CV10" s="979"/>
      <c r="CW10" s="977">
        <v>61</v>
      </c>
      <c r="CX10" s="978"/>
      <c r="CY10" s="978"/>
      <c r="CZ10" s="978"/>
      <c r="DA10" s="979"/>
      <c r="DB10" s="977" t="s">
        <v>459</v>
      </c>
      <c r="DC10" s="978"/>
      <c r="DD10" s="978"/>
      <c r="DE10" s="978"/>
      <c r="DF10" s="979"/>
      <c r="DG10" s="977" t="s">
        <v>459</v>
      </c>
      <c r="DH10" s="978"/>
      <c r="DI10" s="978"/>
      <c r="DJ10" s="978"/>
      <c r="DK10" s="979"/>
      <c r="DL10" s="977" t="s">
        <v>459</v>
      </c>
      <c r="DM10" s="978"/>
      <c r="DN10" s="978"/>
      <c r="DO10" s="978"/>
      <c r="DP10" s="979"/>
      <c r="DQ10" s="977" t="s">
        <v>566</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5961</v>
      </c>
      <c r="R11" s="1035"/>
      <c r="S11" s="1035"/>
      <c r="T11" s="1035"/>
      <c r="U11" s="1035"/>
      <c r="V11" s="1035">
        <v>5961</v>
      </c>
      <c r="W11" s="1035"/>
      <c r="X11" s="1035"/>
      <c r="Y11" s="1035"/>
      <c r="Z11" s="1035"/>
      <c r="AA11" s="1035">
        <v>0</v>
      </c>
      <c r="AB11" s="1035"/>
      <c r="AC11" s="1035"/>
      <c r="AD11" s="1035"/>
      <c r="AE11" s="1039"/>
      <c r="AF11" s="1088">
        <v>0</v>
      </c>
      <c r="AG11" s="1089"/>
      <c r="AH11" s="1089"/>
      <c r="AI11" s="1089"/>
      <c r="AJ11" s="1090"/>
      <c r="AK11" s="1091">
        <v>3363</v>
      </c>
      <c r="AL11" s="1092"/>
      <c r="AM11" s="1092"/>
      <c r="AN11" s="1092"/>
      <c r="AO11" s="1092"/>
      <c r="AP11" s="1092">
        <v>82147</v>
      </c>
      <c r="AQ11" s="1092"/>
      <c r="AR11" s="1092"/>
      <c r="AS11" s="1092"/>
      <c r="AT11" s="1092"/>
      <c r="AU11" s="1086"/>
      <c r="AV11" s="1086"/>
      <c r="AW11" s="1086"/>
      <c r="AX11" s="1086"/>
      <c r="AY11" s="1087"/>
      <c r="AZ11" s="197"/>
      <c r="BA11" s="197"/>
      <c r="BB11" s="197"/>
      <c r="BC11" s="197"/>
      <c r="BD11" s="197"/>
      <c r="BE11" s="198"/>
      <c r="BF11" s="198"/>
      <c r="BG11" s="198"/>
      <c r="BH11" s="198"/>
      <c r="BI11" s="198"/>
      <c r="BJ11" s="198"/>
      <c r="BK11" s="198"/>
      <c r="BL11" s="198"/>
      <c r="BM11" s="198"/>
      <c r="BN11" s="198"/>
      <c r="BO11" s="198"/>
      <c r="BP11" s="198"/>
      <c r="BQ11" s="207">
        <v>5</v>
      </c>
      <c r="BR11" s="208"/>
      <c r="BS11" s="1002" t="s">
        <v>519</v>
      </c>
      <c r="BT11" s="1003"/>
      <c r="BU11" s="1003"/>
      <c r="BV11" s="1003"/>
      <c r="BW11" s="1003"/>
      <c r="BX11" s="1003"/>
      <c r="BY11" s="1003"/>
      <c r="BZ11" s="1003"/>
      <c r="CA11" s="1003"/>
      <c r="CB11" s="1003"/>
      <c r="CC11" s="1003"/>
      <c r="CD11" s="1003"/>
      <c r="CE11" s="1003"/>
      <c r="CF11" s="1003"/>
      <c r="CG11" s="1004"/>
      <c r="CH11" s="977">
        <v>-70</v>
      </c>
      <c r="CI11" s="978"/>
      <c r="CJ11" s="978"/>
      <c r="CK11" s="978"/>
      <c r="CL11" s="979"/>
      <c r="CM11" s="977">
        <v>6610</v>
      </c>
      <c r="CN11" s="978"/>
      <c r="CO11" s="978"/>
      <c r="CP11" s="978"/>
      <c r="CQ11" s="979"/>
      <c r="CR11" s="977">
        <v>3000</v>
      </c>
      <c r="CS11" s="978"/>
      <c r="CT11" s="978"/>
      <c r="CU11" s="978"/>
      <c r="CV11" s="979"/>
      <c r="CW11" s="977" t="s">
        <v>459</v>
      </c>
      <c r="CX11" s="978"/>
      <c r="CY11" s="978"/>
      <c r="CZ11" s="978"/>
      <c r="DA11" s="979"/>
      <c r="DB11" s="977" t="s">
        <v>459</v>
      </c>
      <c r="DC11" s="978"/>
      <c r="DD11" s="978"/>
      <c r="DE11" s="978"/>
      <c r="DF11" s="979"/>
      <c r="DG11" s="977" t="s">
        <v>459</v>
      </c>
      <c r="DH11" s="978"/>
      <c r="DI11" s="978"/>
      <c r="DJ11" s="978"/>
      <c r="DK11" s="979"/>
      <c r="DL11" s="977" t="s">
        <v>459</v>
      </c>
      <c r="DM11" s="978"/>
      <c r="DN11" s="978"/>
      <c r="DO11" s="978"/>
      <c r="DP11" s="979"/>
      <c r="DQ11" s="977" t="s">
        <v>566</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5524</v>
      </c>
      <c r="R12" s="1035"/>
      <c r="S12" s="1035"/>
      <c r="T12" s="1035"/>
      <c r="U12" s="1035"/>
      <c r="V12" s="1035">
        <v>5446</v>
      </c>
      <c r="W12" s="1035"/>
      <c r="X12" s="1035"/>
      <c r="Y12" s="1035"/>
      <c r="Z12" s="1035"/>
      <c r="AA12" s="1035">
        <v>78</v>
      </c>
      <c r="AB12" s="1035"/>
      <c r="AC12" s="1035"/>
      <c r="AD12" s="1035"/>
      <c r="AE12" s="1039"/>
      <c r="AF12" s="1088">
        <v>78</v>
      </c>
      <c r="AG12" s="1089"/>
      <c r="AH12" s="1089"/>
      <c r="AI12" s="1089"/>
      <c r="AJ12" s="1090"/>
      <c r="AK12" s="1091">
        <v>443</v>
      </c>
      <c r="AL12" s="1092"/>
      <c r="AM12" s="1092"/>
      <c r="AN12" s="1092"/>
      <c r="AO12" s="1092"/>
      <c r="AP12" s="1092">
        <v>19514</v>
      </c>
      <c r="AQ12" s="1092"/>
      <c r="AR12" s="1092"/>
      <c r="AS12" s="1092"/>
      <c r="AT12" s="1092"/>
      <c r="AU12" s="1086"/>
      <c r="AV12" s="1086"/>
      <c r="AW12" s="1086"/>
      <c r="AX12" s="1086"/>
      <c r="AY12" s="1087"/>
      <c r="AZ12" s="197"/>
      <c r="BA12" s="197"/>
      <c r="BB12" s="197"/>
      <c r="BC12" s="197"/>
      <c r="BD12" s="197"/>
      <c r="BE12" s="198"/>
      <c r="BF12" s="198"/>
      <c r="BG12" s="198"/>
      <c r="BH12" s="198"/>
      <c r="BI12" s="198"/>
      <c r="BJ12" s="198"/>
      <c r="BK12" s="198"/>
      <c r="BL12" s="198"/>
      <c r="BM12" s="198"/>
      <c r="BN12" s="198"/>
      <c r="BO12" s="198"/>
      <c r="BP12" s="198"/>
      <c r="BQ12" s="207">
        <v>6</v>
      </c>
      <c r="BR12" s="208"/>
      <c r="BS12" s="1002" t="s">
        <v>520</v>
      </c>
      <c r="BT12" s="1003"/>
      <c r="BU12" s="1003"/>
      <c r="BV12" s="1003"/>
      <c r="BW12" s="1003"/>
      <c r="BX12" s="1003"/>
      <c r="BY12" s="1003"/>
      <c r="BZ12" s="1003"/>
      <c r="CA12" s="1003"/>
      <c r="CB12" s="1003"/>
      <c r="CC12" s="1003"/>
      <c r="CD12" s="1003"/>
      <c r="CE12" s="1003"/>
      <c r="CF12" s="1003"/>
      <c r="CG12" s="1004"/>
      <c r="CH12" s="977">
        <v>-33</v>
      </c>
      <c r="CI12" s="978"/>
      <c r="CJ12" s="978"/>
      <c r="CK12" s="978"/>
      <c r="CL12" s="979"/>
      <c r="CM12" s="977">
        <v>4185</v>
      </c>
      <c r="CN12" s="978"/>
      <c r="CO12" s="978"/>
      <c r="CP12" s="978"/>
      <c r="CQ12" s="979"/>
      <c r="CR12" s="977">
        <v>20</v>
      </c>
      <c r="CS12" s="978"/>
      <c r="CT12" s="978"/>
      <c r="CU12" s="978"/>
      <c r="CV12" s="979"/>
      <c r="CW12" s="977" t="s">
        <v>459</v>
      </c>
      <c r="CX12" s="978"/>
      <c r="CY12" s="978"/>
      <c r="CZ12" s="978"/>
      <c r="DA12" s="979"/>
      <c r="DB12" s="977">
        <v>1960</v>
      </c>
      <c r="DC12" s="978"/>
      <c r="DD12" s="978"/>
      <c r="DE12" s="978"/>
      <c r="DF12" s="979"/>
      <c r="DG12" s="977" t="s">
        <v>459</v>
      </c>
      <c r="DH12" s="978"/>
      <c r="DI12" s="978"/>
      <c r="DJ12" s="978"/>
      <c r="DK12" s="979"/>
      <c r="DL12" s="977" t="s">
        <v>459</v>
      </c>
      <c r="DM12" s="978"/>
      <c r="DN12" s="978"/>
      <c r="DO12" s="978"/>
      <c r="DP12" s="979"/>
      <c r="DQ12" s="977" t="s">
        <v>566</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1160629</v>
      </c>
      <c r="R13" s="1035"/>
      <c r="S13" s="1035"/>
      <c r="T13" s="1035"/>
      <c r="U13" s="1035"/>
      <c r="V13" s="1035">
        <v>1159745</v>
      </c>
      <c r="W13" s="1035"/>
      <c r="X13" s="1035"/>
      <c r="Y13" s="1035"/>
      <c r="Z13" s="1035"/>
      <c r="AA13" s="1035">
        <v>884</v>
      </c>
      <c r="AB13" s="1035"/>
      <c r="AC13" s="1035"/>
      <c r="AD13" s="1035"/>
      <c r="AE13" s="1039"/>
      <c r="AF13" s="1088">
        <v>884</v>
      </c>
      <c r="AG13" s="1089"/>
      <c r="AH13" s="1089"/>
      <c r="AI13" s="1089"/>
      <c r="AJ13" s="1090"/>
      <c r="AK13" s="1091">
        <v>712959</v>
      </c>
      <c r="AL13" s="1092"/>
      <c r="AM13" s="1092"/>
      <c r="AN13" s="1092"/>
      <c r="AO13" s="1092"/>
      <c r="AP13" s="1092" t="s">
        <v>561</v>
      </c>
      <c r="AQ13" s="1092"/>
      <c r="AR13" s="1092"/>
      <c r="AS13" s="1092"/>
      <c r="AT13" s="1092"/>
      <c r="AU13" s="1086"/>
      <c r="AV13" s="1086"/>
      <c r="AW13" s="1086"/>
      <c r="AX13" s="1086"/>
      <c r="AY13" s="1087"/>
      <c r="AZ13" s="197"/>
      <c r="BA13" s="197"/>
      <c r="BB13" s="197"/>
      <c r="BC13" s="197"/>
      <c r="BD13" s="197"/>
      <c r="BE13" s="198"/>
      <c r="BF13" s="198"/>
      <c r="BG13" s="198"/>
      <c r="BH13" s="198"/>
      <c r="BI13" s="198"/>
      <c r="BJ13" s="198"/>
      <c r="BK13" s="198"/>
      <c r="BL13" s="198"/>
      <c r="BM13" s="198"/>
      <c r="BN13" s="198"/>
      <c r="BO13" s="198"/>
      <c r="BP13" s="198"/>
      <c r="BQ13" s="207">
        <v>7</v>
      </c>
      <c r="BR13" s="208" t="s">
        <v>559</v>
      </c>
      <c r="BS13" s="1002" t="s">
        <v>521</v>
      </c>
      <c r="BT13" s="1003"/>
      <c r="BU13" s="1003"/>
      <c r="BV13" s="1003"/>
      <c r="BW13" s="1003"/>
      <c r="BX13" s="1003"/>
      <c r="BY13" s="1003"/>
      <c r="BZ13" s="1003"/>
      <c r="CA13" s="1003"/>
      <c r="CB13" s="1003"/>
      <c r="CC13" s="1003"/>
      <c r="CD13" s="1003"/>
      <c r="CE13" s="1003"/>
      <c r="CF13" s="1003"/>
      <c r="CG13" s="1004"/>
      <c r="CH13" s="977">
        <v>436</v>
      </c>
      <c r="CI13" s="978"/>
      <c r="CJ13" s="978"/>
      <c r="CK13" s="978"/>
      <c r="CL13" s="979"/>
      <c r="CM13" s="977">
        <v>8533</v>
      </c>
      <c r="CN13" s="978"/>
      <c r="CO13" s="978"/>
      <c r="CP13" s="978"/>
      <c r="CQ13" s="979"/>
      <c r="CR13" s="977">
        <v>15</v>
      </c>
      <c r="CS13" s="978"/>
      <c r="CT13" s="978"/>
      <c r="CU13" s="978"/>
      <c r="CV13" s="979"/>
      <c r="CW13" s="977">
        <v>261</v>
      </c>
      <c r="CX13" s="978"/>
      <c r="CY13" s="978"/>
      <c r="CZ13" s="978"/>
      <c r="DA13" s="979"/>
      <c r="DB13" s="977">
        <v>21318</v>
      </c>
      <c r="DC13" s="978"/>
      <c r="DD13" s="978"/>
      <c r="DE13" s="978"/>
      <c r="DF13" s="979"/>
      <c r="DG13" s="977" t="s">
        <v>459</v>
      </c>
      <c r="DH13" s="978"/>
      <c r="DI13" s="978"/>
      <c r="DJ13" s="978"/>
      <c r="DK13" s="979"/>
      <c r="DL13" s="977" t="s">
        <v>459</v>
      </c>
      <c r="DM13" s="978"/>
      <c r="DN13" s="978"/>
      <c r="DO13" s="978"/>
      <c r="DP13" s="979"/>
      <c r="DQ13" s="977" t="s">
        <v>566</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18646</v>
      </c>
      <c r="R14" s="1035"/>
      <c r="S14" s="1035"/>
      <c r="T14" s="1035"/>
      <c r="U14" s="1035"/>
      <c r="V14" s="1035">
        <v>18644</v>
      </c>
      <c r="W14" s="1035"/>
      <c r="X14" s="1035"/>
      <c r="Y14" s="1035"/>
      <c r="Z14" s="1035"/>
      <c r="AA14" s="1035">
        <v>2</v>
      </c>
      <c r="AB14" s="1035"/>
      <c r="AC14" s="1035"/>
      <c r="AD14" s="1035"/>
      <c r="AE14" s="1039"/>
      <c r="AF14" s="1088">
        <v>2</v>
      </c>
      <c r="AG14" s="1089"/>
      <c r="AH14" s="1089"/>
      <c r="AI14" s="1089"/>
      <c r="AJ14" s="1090"/>
      <c r="AK14" s="1091">
        <v>13708</v>
      </c>
      <c r="AL14" s="1092"/>
      <c r="AM14" s="1092"/>
      <c r="AN14" s="1092"/>
      <c r="AO14" s="1092"/>
      <c r="AP14" s="1092">
        <v>33180</v>
      </c>
      <c r="AQ14" s="1092"/>
      <c r="AR14" s="1092"/>
      <c r="AS14" s="1092"/>
      <c r="AT14" s="1092"/>
      <c r="AU14" s="1086"/>
      <c r="AV14" s="1086"/>
      <c r="AW14" s="1086"/>
      <c r="AX14" s="1086"/>
      <c r="AY14" s="1087"/>
      <c r="AZ14" s="197"/>
      <c r="BA14" s="197"/>
      <c r="BB14" s="197"/>
      <c r="BC14" s="197"/>
      <c r="BD14" s="197"/>
      <c r="BE14" s="198"/>
      <c r="BF14" s="198"/>
      <c r="BG14" s="198"/>
      <c r="BH14" s="198"/>
      <c r="BI14" s="198"/>
      <c r="BJ14" s="198"/>
      <c r="BK14" s="198"/>
      <c r="BL14" s="198"/>
      <c r="BM14" s="198"/>
      <c r="BN14" s="198"/>
      <c r="BO14" s="198"/>
      <c r="BP14" s="198"/>
      <c r="BQ14" s="207">
        <v>8</v>
      </c>
      <c r="BR14" s="208"/>
      <c r="BS14" s="1002" t="s">
        <v>522</v>
      </c>
      <c r="BT14" s="1003"/>
      <c r="BU14" s="1003"/>
      <c r="BV14" s="1003"/>
      <c r="BW14" s="1003"/>
      <c r="BX14" s="1003"/>
      <c r="BY14" s="1003"/>
      <c r="BZ14" s="1003"/>
      <c r="CA14" s="1003"/>
      <c r="CB14" s="1003"/>
      <c r="CC14" s="1003"/>
      <c r="CD14" s="1003"/>
      <c r="CE14" s="1003"/>
      <c r="CF14" s="1003"/>
      <c r="CG14" s="1004"/>
      <c r="CH14" s="977">
        <v>-35</v>
      </c>
      <c r="CI14" s="978"/>
      <c r="CJ14" s="978"/>
      <c r="CK14" s="978"/>
      <c r="CL14" s="979"/>
      <c r="CM14" s="977">
        <v>4316</v>
      </c>
      <c r="CN14" s="978"/>
      <c r="CO14" s="978"/>
      <c r="CP14" s="978"/>
      <c r="CQ14" s="979"/>
      <c r="CR14" s="977">
        <v>1000</v>
      </c>
      <c r="CS14" s="978"/>
      <c r="CT14" s="978"/>
      <c r="CU14" s="978"/>
      <c r="CV14" s="979"/>
      <c r="CW14" s="977">
        <v>2</v>
      </c>
      <c r="CX14" s="978"/>
      <c r="CY14" s="978"/>
      <c r="CZ14" s="978"/>
      <c r="DA14" s="979"/>
      <c r="DB14" s="977" t="s">
        <v>459</v>
      </c>
      <c r="DC14" s="978"/>
      <c r="DD14" s="978"/>
      <c r="DE14" s="978"/>
      <c r="DF14" s="979"/>
      <c r="DG14" s="977" t="s">
        <v>459</v>
      </c>
      <c r="DH14" s="978"/>
      <c r="DI14" s="978"/>
      <c r="DJ14" s="978"/>
      <c r="DK14" s="979"/>
      <c r="DL14" s="977" t="s">
        <v>459</v>
      </c>
      <c r="DM14" s="978"/>
      <c r="DN14" s="978"/>
      <c r="DO14" s="978"/>
      <c r="DP14" s="979"/>
      <c r="DQ14" s="977" t="s">
        <v>566</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10717</v>
      </c>
      <c r="R15" s="1035"/>
      <c r="S15" s="1035"/>
      <c r="T15" s="1035"/>
      <c r="U15" s="1035"/>
      <c r="V15" s="1035">
        <v>10328</v>
      </c>
      <c r="W15" s="1035"/>
      <c r="X15" s="1035"/>
      <c r="Y15" s="1035"/>
      <c r="Z15" s="1035"/>
      <c r="AA15" s="1035">
        <v>389</v>
      </c>
      <c r="AB15" s="1035"/>
      <c r="AC15" s="1035"/>
      <c r="AD15" s="1035"/>
      <c r="AE15" s="1039"/>
      <c r="AF15" s="1088">
        <v>389</v>
      </c>
      <c r="AG15" s="1089"/>
      <c r="AH15" s="1089"/>
      <c r="AI15" s="1089"/>
      <c r="AJ15" s="1090"/>
      <c r="AK15" s="1091" t="s">
        <v>459</v>
      </c>
      <c r="AL15" s="1092"/>
      <c r="AM15" s="1092"/>
      <c r="AN15" s="1092"/>
      <c r="AO15" s="1092"/>
      <c r="AP15" s="1092" t="s">
        <v>561</v>
      </c>
      <c r="AQ15" s="1092"/>
      <c r="AR15" s="1092"/>
      <c r="AS15" s="1092"/>
      <c r="AT15" s="1092"/>
      <c r="AU15" s="1086"/>
      <c r="AV15" s="1086"/>
      <c r="AW15" s="1086"/>
      <c r="AX15" s="1086"/>
      <c r="AY15" s="1087"/>
      <c r="AZ15" s="197"/>
      <c r="BA15" s="197"/>
      <c r="BB15" s="197"/>
      <c r="BC15" s="197"/>
      <c r="BD15" s="197"/>
      <c r="BE15" s="198"/>
      <c r="BF15" s="198"/>
      <c r="BG15" s="198"/>
      <c r="BH15" s="198"/>
      <c r="BI15" s="198"/>
      <c r="BJ15" s="198"/>
      <c r="BK15" s="198"/>
      <c r="BL15" s="198"/>
      <c r="BM15" s="198"/>
      <c r="BN15" s="198"/>
      <c r="BO15" s="198"/>
      <c r="BP15" s="198"/>
      <c r="BQ15" s="207">
        <v>9</v>
      </c>
      <c r="BR15" s="208"/>
      <c r="BS15" s="1002" t="s">
        <v>523</v>
      </c>
      <c r="BT15" s="1003"/>
      <c r="BU15" s="1003"/>
      <c r="BV15" s="1003"/>
      <c r="BW15" s="1003"/>
      <c r="BX15" s="1003"/>
      <c r="BY15" s="1003"/>
      <c r="BZ15" s="1003"/>
      <c r="CA15" s="1003"/>
      <c r="CB15" s="1003"/>
      <c r="CC15" s="1003"/>
      <c r="CD15" s="1003"/>
      <c r="CE15" s="1003"/>
      <c r="CF15" s="1003"/>
      <c r="CG15" s="1004"/>
      <c r="CH15" s="977">
        <v>37</v>
      </c>
      <c r="CI15" s="978"/>
      <c r="CJ15" s="978"/>
      <c r="CK15" s="978"/>
      <c r="CL15" s="979"/>
      <c r="CM15" s="977">
        <v>1611</v>
      </c>
      <c r="CN15" s="978"/>
      <c r="CO15" s="978"/>
      <c r="CP15" s="978"/>
      <c r="CQ15" s="979"/>
      <c r="CR15" s="977">
        <v>250</v>
      </c>
      <c r="CS15" s="978"/>
      <c r="CT15" s="978"/>
      <c r="CU15" s="978"/>
      <c r="CV15" s="979"/>
      <c r="CW15" s="977" t="s">
        <v>459</v>
      </c>
      <c r="CX15" s="978"/>
      <c r="CY15" s="978"/>
      <c r="CZ15" s="978"/>
      <c r="DA15" s="979"/>
      <c r="DB15" s="977" t="s">
        <v>459</v>
      </c>
      <c r="DC15" s="978"/>
      <c r="DD15" s="978"/>
      <c r="DE15" s="978"/>
      <c r="DF15" s="979"/>
      <c r="DG15" s="977" t="s">
        <v>459</v>
      </c>
      <c r="DH15" s="978"/>
      <c r="DI15" s="978"/>
      <c r="DJ15" s="978"/>
      <c r="DK15" s="979"/>
      <c r="DL15" s="977" t="s">
        <v>459</v>
      </c>
      <c r="DM15" s="978"/>
      <c r="DN15" s="978"/>
      <c r="DO15" s="978"/>
      <c r="DP15" s="979"/>
      <c r="DQ15" s="977" t="s">
        <v>566</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1806</v>
      </c>
      <c r="R16" s="1035"/>
      <c r="S16" s="1035"/>
      <c r="T16" s="1035"/>
      <c r="U16" s="1035"/>
      <c r="V16" s="1035">
        <v>951</v>
      </c>
      <c r="W16" s="1035"/>
      <c r="X16" s="1035"/>
      <c r="Y16" s="1035"/>
      <c r="Z16" s="1035"/>
      <c r="AA16" s="1035">
        <v>856</v>
      </c>
      <c r="AB16" s="1035"/>
      <c r="AC16" s="1035"/>
      <c r="AD16" s="1035"/>
      <c r="AE16" s="1039"/>
      <c r="AF16" s="1088" t="s">
        <v>136</v>
      </c>
      <c r="AG16" s="1089"/>
      <c r="AH16" s="1089"/>
      <c r="AI16" s="1089"/>
      <c r="AJ16" s="1090"/>
      <c r="AK16" s="1091">
        <v>34</v>
      </c>
      <c r="AL16" s="1092"/>
      <c r="AM16" s="1092"/>
      <c r="AN16" s="1092"/>
      <c r="AO16" s="1092"/>
      <c r="AP16" s="1092">
        <v>4584</v>
      </c>
      <c r="AQ16" s="1092"/>
      <c r="AR16" s="1092"/>
      <c r="AS16" s="1092"/>
      <c r="AT16" s="1092"/>
      <c r="AU16" s="1086"/>
      <c r="AV16" s="1086"/>
      <c r="AW16" s="1086"/>
      <c r="AX16" s="1086"/>
      <c r="AY16" s="1087"/>
      <c r="AZ16" s="197"/>
      <c r="BA16" s="197"/>
      <c r="BB16" s="197"/>
      <c r="BC16" s="197"/>
      <c r="BD16" s="197"/>
      <c r="BE16" s="198"/>
      <c r="BF16" s="198"/>
      <c r="BG16" s="198"/>
      <c r="BH16" s="198"/>
      <c r="BI16" s="198"/>
      <c r="BJ16" s="198"/>
      <c r="BK16" s="198"/>
      <c r="BL16" s="198"/>
      <c r="BM16" s="198"/>
      <c r="BN16" s="198"/>
      <c r="BO16" s="198"/>
      <c r="BP16" s="198"/>
      <c r="BQ16" s="207">
        <v>10</v>
      </c>
      <c r="BR16" s="208"/>
      <c r="BS16" s="1002" t="s">
        <v>524</v>
      </c>
      <c r="BT16" s="1003"/>
      <c r="BU16" s="1003"/>
      <c r="BV16" s="1003"/>
      <c r="BW16" s="1003"/>
      <c r="BX16" s="1003"/>
      <c r="BY16" s="1003"/>
      <c r="BZ16" s="1003"/>
      <c r="CA16" s="1003"/>
      <c r="CB16" s="1003"/>
      <c r="CC16" s="1003"/>
      <c r="CD16" s="1003"/>
      <c r="CE16" s="1003"/>
      <c r="CF16" s="1003"/>
      <c r="CG16" s="1004"/>
      <c r="CH16" s="977">
        <v>-95</v>
      </c>
      <c r="CI16" s="978"/>
      <c r="CJ16" s="978"/>
      <c r="CK16" s="978"/>
      <c r="CL16" s="979"/>
      <c r="CM16" s="977">
        <v>500</v>
      </c>
      <c r="CN16" s="978"/>
      <c r="CO16" s="978"/>
      <c r="CP16" s="978"/>
      <c r="CQ16" s="979"/>
      <c r="CR16" s="977">
        <v>18</v>
      </c>
      <c r="CS16" s="978"/>
      <c r="CT16" s="978"/>
      <c r="CU16" s="978"/>
      <c r="CV16" s="979"/>
      <c r="CW16" s="977">
        <v>504</v>
      </c>
      <c r="CX16" s="978"/>
      <c r="CY16" s="978"/>
      <c r="CZ16" s="978"/>
      <c r="DA16" s="979"/>
      <c r="DB16" s="977" t="s">
        <v>459</v>
      </c>
      <c r="DC16" s="978"/>
      <c r="DD16" s="978"/>
      <c r="DE16" s="978"/>
      <c r="DF16" s="979"/>
      <c r="DG16" s="977" t="s">
        <v>459</v>
      </c>
      <c r="DH16" s="978"/>
      <c r="DI16" s="978"/>
      <c r="DJ16" s="978"/>
      <c r="DK16" s="979"/>
      <c r="DL16" s="977" t="s">
        <v>459</v>
      </c>
      <c r="DM16" s="978"/>
      <c r="DN16" s="978"/>
      <c r="DO16" s="978"/>
      <c r="DP16" s="979"/>
      <c r="DQ16" s="977" t="s">
        <v>566</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5831</v>
      </c>
      <c r="R17" s="1035"/>
      <c r="S17" s="1035"/>
      <c r="T17" s="1035"/>
      <c r="U17" s="1035"/>
      <c r="V17" s="1035">
        <v>3637</v>
      </c>
      <c r="W17" s="1035"/>
      <c r="X17" s="1035"/>
      <c r="Y17" s="1035"/>
      <c r="Z17" s="1035"/>
      <c r="AA17" s="1035">
        <v>2194</v>
      </c>
      <c r="AB17" s="1035"/>
      <c r="AC17" s="1035"/>
      <c r="AD17" s="1035"/>
      <c r="AE17" s="1039"/>
      <c r="AF17" s="1088" t="s">
        <v>136</v>
      </c>
      <c r="AG17" s="1089"/>
      <c r="AH17" s="1089"/>
      <c r="AI17" s="1089"/>
      <c r="AJ17" s="1090"/>
      <c r="AK17" s="1091">
        <v>36</v>
      </c>
      <c r="AL17" s="1092"/>
      <c r="AM17" s="1092"/>
      <c r="AN17" s="1092"/>
      <c r="AO17" s="1092"/>
      <c r="AP17" s="1092">
        <v>21447</v>
      </c>
      <c r="AQ17" s="1092"/>
      <c r="AR17" s="1092"/>
      <c r="AS17" s="1092"/>
      <c r="AT17" s="1092"/>
      <c r="AU17" s="1086"/>
      <c r="AV17" s="1086"/>
      <c r="AW17" s="1086"/>
      <c r="AX17" s="1086"/>
      <c r="AY17" s="1087"/>
      <c r="AZ17" s="197"/>
      <c r="BA17" s="197"/>
      <c r="BB17" s="197"/>
      <c r="BC17" s="197"/>
      <c r="BD17" s="197"/>
      <c r="BE17" s="198"/>
      <c r="BF17" s="198"/>
      <c r="BG17" s="198"/>
      <c r="BH17" s="198"/>
      <c r="BI17" s="198"/>
      <c r="BJ17" s="198"/>
      <c r="BK17" s="198"/>
      <c r="BL17" s="198"/>
      <c r="BM17" s="198"/>
      <c r="BN17" s="198"/>
      <c r="BO17" s="198"/>
      <c r="BP17" s="198"/>
      <c r="BQ17" s="207">
        <v>11</v>
      </c>
      <c r="BR17" s="208"/>
      <c r="BS17" s="1002" t="s">
        <v>525</v>
      </c>
      <c r="BT17" s="1003"/>
      <c r="BU17" s="1003"/>
      <c r="BV17" s="1003"/>
      <c r="BW17" s="1003"/>
      <c r="BX17" s="1003"/>
      <c r="BY17" s="1003"/>
      <c r="BZ17" s="1003"/>
      <c r="CA17" s="1003"/>
      <c r="CB17" s="1003"/>
      <c r="CC17" s="1003"/>
      <c r="CD17" s="1003"/>
      <c r="CE17" s="1003"/>
      <c r="CF17" s="1003"/>
      <c r="CG17" s="1004"/>
      <c r="CH17" s="977">
        <v>0</v>
      </c>
      <c r="CI17" s="978"/>
      <c r="CJ17" s="978"/>
      <c r="CK17" s="978"/>
      <c r="CL17" s="979"/>
      <c r="CM17" s="977">
        <v>23</v>
      </c>
      <c r="CN17" s="978"/>
      <c r="CO17" s="978"/>
      <c r="CP17" s="978"/>
      <c r="CQ17" s="979"/>
      <c r="CR17" s="977">
        <v>8</v>
      </c>
      <c r="CS17" s="978"/>
      <c r="CT17" s="978"/>
      <c r="CU17" s="978"/>
      <c r="CV17" s="979"/>
      <c r="CW17" s="977">
        <v>27</v>
      </c>
      <c r="CX17" s="978"/>
      <c r="CY17" s="978"/>
      <c r="CZ17" s="978"/>
      <c r="DA17" s="979"/>
      <c r="DB17" s="977" t="s">
        <v>459</v>
      </c>
      <c r="DC17" s="978"/>
      <c r="DD17" s="978"/>
      <c r="DE17" s="978"/>
      <c r="DF17" s="979"/>
      <c r="DG17" s="977" t="s">
        <v>459</v>
      </c>
      <c r="DH17" s="978"/>
      <c r="DI17" s="978"/>
      <c r="DJ17" s="978"/>
      <c r="DK17" s="979"/>
      <c r="DL17" s="977" t="s">
        <v>459</v>
      </c>
      <c r="DM17" s="978"/>
      <c r="DN17" s="978"/>
      <c r="DO17" s="978"/>
      <c r="DP17" s="979"/>
      <c r="DQ17" s="977" t="s">
        <v>566</v>
      </c>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102</v>
      </c>
      <c r="R18" s="1035"/>
      <c r="S18" s="1035"/>
      <c r="T18" s="1035"/>
      <c r="U18" s="1035"/>
      <c r="V18" s="1035">
        <v>8</v>
      </c>
      <c r="W18" s="1035"/>
      <c r="X18" s="1035"/>
      <c r="Y18" s="1035"/>
      <c r="Z18" s="1035"/>
      <c r="AA18" s="1035">
        <v>94</v>
      </c>
      <c r="AB18" s="1035"/>
      <c r="AC18" s="1035"/>
      <c r="AD18" s="1035"/>
      <c r="AE18" s="1039"/>
      <c r="AF18" s="1088" t="s">
        <v>136</v>
      </c>
      <c r="AG18" s="1089"/>
      <c r="AH18" s="1089"/>
      <c r="AI18" s="1089"/>
      <c r="AJ18" s="1090"/>
      <c r="AK18" s="1091" t="s">
        <v>459</v>
      </c>
      <c r="AL18" s="1092"/>
      <c r="AM18" s="1092"/>
      <c r="AN18" s="1092"/>
      <c r="AO18" s="1092"/>
      <c r="AP18" s="1092" t="s">
        <v>561</v>
      </c>
      <c r="AQ18" s="1092"/>
      <c r="AR18" s="1092"/>
      <c r="AS18" s="1092"/>
      <c r="AT18" s="1092"/>
      <c r="AU18" s="1086"/>
      <c r="AV18" s="1086"/>
      <c r="AW18" s="1086"/>
      <c r="AX18" s="1086"/>
      <c r="AY18" s="1087"/>
      <c r="AZ18" s="197"/>
      <c r="BA18" s="197"/>
      <c r="BB18" s="197"/>
      <c r="BC18" s="197"/>
      <c r="BD18" s="197"/>
      <c r="BE18" s="198"/>
      <c r="BF18" s="198"/>
      <c r="BG18" s="198"/>
      <c r="BH18" s="198"/>
      <c r="BI18" s="198"/>
      <c r="BJ18" s="198"/>
      <c r="BK18" s="198"/>
      <c r="BL18" s="198"/>
      <c r="BM18" s="198"/>
      <c r="BN18" s="198"/>
      <c r="BO18" s="198"/>
      <c r="BP18" s="198"/>
      <c r="BQ18" s="207">
        <v>12</v>
      </c>
      <c r="BR18" s="208"/>
      <c r="BS18" s="1002" t="s">
        <v>526</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2233</v>
      </c>
      <c r="CN18" s="978"/>
      <c r="CO18" s="978"/>
      <c r="CP18" s="978"/>
      <c r="CQ18" s="979"/>
      <c r="CR18" s="977">
        <v>100</v>
      </c>
      <c r="CS18" s="978"/>
      <c r="CT18" s="978"/>
      <c r="CU18" s="978"/>
      <c r="CV18" s="979"/>
      <c r="CW18" s="977">
        <v>42</v>
      </c>
      <c r="CX18" s="978"/>
      <c r="CY18" s="978"/>
      <c r="CZ18" s="978"/>
      <c r="DA18" s="979"/>
      <c r="DB18" s="977" t="s">
        <v>459</v>
      </c>
      <c r="DC18" s="978"/>
      <c r="DD18" s="978"/>
      <c r="DE18" s="978"/>
      <c r="DF18" s="979"/>
      <c r="DG18" s="977" t="s">
        <v>459</v>
      </c>
      <c r="DH18" s="978"/>
      <c r="DI18" s="978"/>
      <c r="DJ18" s="978"/>
      <c r="DK18" s="979"/>
      <c r="DL18" s="977" t="s">
        <v>459</v>
      </c>
      <c r="DM18" s="978"/>
      <c r="DN18" s="978"/>
      <c r="DO18" s="978"/>
      <c r="DP18" s="979"/>
      <c r="DQ18" s="977" t="s">
        <v>566</v>
      </c>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87</v>
      </c>
      <c r="R19" s="1035"/>
      <c r="S19" s="1035"/>
      <c r="T19" s="1035"/>
      <c r="U19" s="1035"/>
      <c r="V19" s="1035">
        <v>0</v>
      </c>
      <c r="W19" s="1035"/>
      <c r="X19" s="1035"/>
      <c r="Y19" s="1035"/>
      <c r="Z19" s="1035"/>
      <c r="AA19" s="1035">
        <v>86</v>
      </c>
      <c r="AB19" s="1035"/>
      <c r="AC19" s="1035"/>
      <c r="AD19" s="1035"/>
      <c r="AE19" s="1039"/>
      <c r="AF19" s="1088" t="s">
        <v>136</v>
      </c>
      <c r="AG19" s="1089"/>
      <c r="AH19" s="1089"/>
      <c r="AI19" s="1089"/>
      <c r="AJ19" s="1090"/>
      <c r="AK19" s="1091">
        <v>0</v>
      </c>
      <c r="AL19" s="1092"/>
      <c r="AM19" s="1092"/>
      <c r="AN19" s="1092"/>
      <c r="AO19" s="1092"/>
      <c r="AP19" s="1092" t="s">
        <v>561</v>
      </c>
      <c r="AQ19" s="1092"/>
      <c r="AR19" s="1092"/>
      <c r="AS19" s="1092"/>
      <c r="AT19" s="1092"/>
      <c r="AU19" s="1086"/>
      <c r="AV19" s="1086"/>
      <c r="AW19" s="1086"/>
      <c r="AX19" s="1086"/>
      <c r="AY19" s="1087"/>
      <c r="AZ19" s="197"/>
      <c r="BA19" s="197"/>
      <c r="BB19" s="197"/>
      <c r="BC19" s="197"/>
      <c r="BD19" s="197"/>
      <c r="BE19" s="198"/>
      <c r="BF19" s="198"/>
      <c r="BG19" s="198"/>
      <c r="BH19" s="198"/>
      <c r="BI19" s="198"/>
      <c r="BJ19" s="198"/>
      <c r="BK19" s="198"/>
      <c r="BL19" s="198"/>
      <c r="BM19" s="198"/>
      <c r="BN19" s="198"/>
      <c r="BO19" s="198"/>
      <c r="BP19" s="198"/>
      <c r="BQ19" s="207">
        <v>13</v>
      </c>
      <c r="BR19" s="208"/>
      <c r="BS19" s="1002" t="s">
        <v>527</v>
      </c>
      <c r="BT19" s="1003"/>
      <c r="BU19" s="1003"/>
      <c r="BV19" s="1003"/>
      <c r="BW19" s="1003"/>
      <c r="BX19" s="1003"/>
      <c r="BY19" s="1003"/>
      <c r="BZ19" s="1003"/>
      <c r="CA19" s="1003"/>
      <c r="CB19" s="1003"/>
      <c r="CC19" s="1003"/>
      <c r="CD19" s="1003"/>
      <c r="CE19" s="1003"/>
      <c r="CF19" s="1003"/>
      <c r="CG19" s="1004"/>
      <c r="CH19" s="977">
        <v>-7</v>
      </c>
      <c r="CI19" s="978"/>
      <c r="CJ19" s="978"/>
      <c r="CK19" s="978"/>
      <c r="CL19" s="979"/>
      <c r="CM19" s="977">
        <v>166</v>
      </c>
      <c r="CN19" s="978"/>
      <c r="CO19" s="978"/>
      <c r="CP19" s="978"/>
      <c r="CQ19" s="979"/>
      <c r="CR19" s="977">
        <v>100</v>
      </c>
      <c r="CS19" s="978"/>
      <c r="CT19" s="978"/>
      <c r="CU19" s="978"/>
      <c r="CV19" s="979"/>
      <c r="CW19" s="977" t="s">
        <v>459</v>
      </c>
      <c r="CX19" s="978"/>
      <c r="CY19" s="978"/>
      <c r="CZ19" s="978"/>
      <c r="DA19" s="979"/>
      <c r="DB19" s="977" t="s">
        <v>459</v>
      </c>
      <c r="DC19" s="978"/>
      <c r="DD19" s="978"/>
      <c r="DE19" s="978"/>
      <c r="DF19" s="979"/>
      <c r="DG19" s="977" t="s">
        <v>459</v>
      </c>
      <c r="DH19" s="978"/>
      <c r="DI19" s="978"/>
      <c r="DJ19" s="978"/>
      <c r="DK19" s="979"/>
      <c r="DL19" s="977" t="s">
        <v>459</v>
      </c>
      <c r="DM19" s="978"/>
      <c r="DN19" s="978"/>
      <c r="DO19" s="978"/>
      <c r="DP19" s="979"/>
      <c r="DQ19" s="977" t="s">
        <v>566</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8"/>
      <c r="AG20" s="1089"/>
      <c r="AH20" s="1089"/>
      <c r="AI20" s="1089"/>
      <c r="AJ20" s="1090"/>
      <c r="AK20" s="1091"/>
      <c r="AL20" s="1092"/>
      <c r="AM20" s="1092"/>
      <c r="AN20" s="1092"/>
      <c r="AO20" s="1092"/>
      <c r="AP20" s="1092"/>
      <c r="AQ20" s="1092"/>
      <c r="AR20" s="1092"/>
      <c r="AS20" s="1092"/>
      <c r="AT20" s="1092"/>
      <c r="AU20" s="1086"/>
      <c r="AV20" s="1086"/>
      <c r="AW20" s="1086"/>
      <c r="AX20" s="1086"/>
      <c r="AY20" s="1087"/>
      <c r="AZ20" s="197"/>
      <c r="BA20" s="197"/>
      <c r="BB20" s="197"/>
      <c r="BC20" s="197"/>
      <c r="BD20" s="197"/>
      <c r="BE20" s="198"/>
      <c r="BF20" s="198"/>
      <c r="BG20" s="198"/>
      <c r="BH20" s="198"/>
      <c r="BI20" s="198"/>
      <c r="BJ20" s="198"/>
      <c r="BK20" s="198"/>
      <c r="BL20" s="198"/>
      <c r="BM20" s="198"/>
      <c r="BN20" s="198"/>
      <c r="BO20" s="198"/>
      <c r="BP20" s="198"/>
      <c r="BQ20" s="207">
        <v>14</v>
      </c>
      <c r="BR20" s="208"/>
      <c r="BS20" s="1002" t="s">
        <v>556</v>
      </c>
      <c r="BT20" s="1003"/>
      <c r="BU20" s="1003"/>
      <c r="BV20" s="1003"/>
      <c r="BW20" s="1003"/>
      <c r="BX20" s="1003"/>
      <c r="BY20" s="1003"/>
      <c r="BZ20" s="1003"/>
      <c r="CA20" s="1003"/>
      <c r="CB20" s="1003"/>
      <c r="CC20" s="1003"/>
      <c r="CD20" s="1003"/>
      <c r="CE20" s="1003"/>
      <c r="CF20" s="1003"/>
      <c r="CG20" s="1004"/>
      <c r="CH20" s="977">
        <v>3</v>
      </c>
      <c r="CI20" s="978"/>
      <c r="CJ20" s="978"/>
      <c r="CK20" s="978"/>
      <c r="CL20" s="979"/>
      <c r="CM20" s="977">
        <v>210</v>
      </c>
      <c r="CN20" s="978"/>
      <c r="CO20" s="978"/>
      <c r="CP20" s="978"/>
      <c r="CQ20" s="979"/>
      <c r="CR20" s="977">
        <v>100</v>
      </c>
      <c r="CS20" s="978"/>
      <c r="CT20" s="978"/>
      <c r="CU20" s="978"/>
      <c r="CV20" s="979"/>
      <c r="CW20" s="977" t="s">
        <v>459</v>
      </c>
      <c r="CX20" s="978"/>
      <c r="CY20" s="978"/>
      <c r="CZ20" s="978"/>
      <c r="DA20" s="979"/>
      <c r="DB20" s="977" t="s">
        <v>459</v>
      </c>
      <c r="DC20" s="978"/>
      <c r="DD20" s="978"/>
      <c r="DE20" s="978"/>
      <c r="DF20" s="979"/>
      <c r="DG20" s="977" t="s">
        <v>459</v>
      </c>
      <c r="DH20" s="978"/>
      <c r="DI20" s="978"/>
      <c r="DJ20" s="978"/>
      <c r="DK20" s="979"/>
      <c r="DL20" s="977" t="s">
        <v>459</v>
      </c>
      <c r="DM20" s="978"/>
      <c r="DN20" s="978"/>
      <c r="DO20" s="978"/>
      <c r="DP20" s="979"/>
      <c r="DQ20" s="977" t="s">
        <v>566</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8"/>
      <c r="AG21" s="1089"/>
      <c r="AH21" s="1089"/>
      <c r="AI21" s="1089"/>
      <c r="AJ21" s="1090"/>
      <c r="AK21" s="1091"/>
      <c r="AL21" s="1092"/>
      <c r="AM21" s="1092"/>
      <c r="AN21" s="1092"/>
      <c r="AO21" s="1092"/>
      <c r="AP21" s="1092"/>
      <c r="AQ21" s="1092"/>
      <c r="AR21" s="1092"/>
      <c r="AS21" s="1092"/>
      <c r="AT21" s="1092"/>
      <c r="AU21" s="1086"/>
      <c r="AV21" s="1086"/>
      <c r="AW21" s="1086"/>
      <c r="AX21" s="1086"/>
      <c r="AY21" s="1087"/>
      <c r="AZ21" s="197"/>
      <c r="BA21" s="197"/>
      <c r="BB21" s="197"/>
      <c r="BC21" s="197"/>
      <c r="BD21" s="197"/>
      <c r="BE21" s="198"/>
      <c r="BF21" s="198"/>
      <c r="BG21" s="198"/>
      <c r="BH21" s="198"/>
      <c r="BI21" s="198"/>
      <c r="BJ21" s="198"/>
      <c r="BK21" s="198"/>
      <c r="BL21" s="198"/>
      <c r="BM21" s="198"/>
      <c r="BN21" s="198"/>
      <c r="BO21" s="198"/>
      <c r="BP21" s="198"/>
      <c r="BQ21" s="207">
        <v>15</v>
      </c>
      <c r="BR21" s="208"/>
      <c r="BS21" s="1002" t="s">
        <v>528</v>
      </c>
      <c r="BT21" s="1003"/>
      <c r="BU21" s="1003"/>
      <c r="BV21" s="1003"/>
      <c r="BW21" s="1003"/>
      <c r="BX21" s="1003"/>
      <c r="BY21" s="1003"/>
      <c r="BZ21" s="1003"/>
      <c r="CA21" s="1003"/>
      <c r="CB21" s="1003"/>
      <c r="CC21" s="1003"/>
      <c r="CD21" s="1003"/>
      <c r="CE21" s="1003"/>
      <c r="CF21" s="1003"/>
      <c r="CG21" s="1004"/>
      <c r="CH21" s="977">
        <v>-3</v>
      </c>
      <c r="CI21" s="978"/>
      <c r="CJ21" s="978"/>
      <c r="CK21" s="978"/>
      <c r="CL21" s="979"/>
      <c r="CM21" s="977">
        <v>101</v>
      </c>
      <c r="CN21" s="978"/>
      <c r="CO21" s="978"/>
      <c r="CP21" s="978"/>
      <c r="CQ21" s="979"/>
      <c r="CR21" s="977">
        <v>10</v>
      </c>
      <c r="CS21" s="978"/>
      <c r="CT21" s="978"/>
      <c r="CU21" s="978"/>
      <c r="CV21" s="979"/>
      <c r="CW21" s="977" t="s">
        <v>459</v>
      </c>
      <c r="CX21" s="978"/>
      <c r="CY21" s="978"/>
      <c r="CZ21" s="978"/>
      <c r="DA21" s="979"/>
      <c r="DB21" s="977" t="s">
        <v>459</v>
      </c>
      <c r="DC21" s="978"/>
      <c r="DD21" s="978"/>
      <c r="DE21" s="978"/>
      <c r="DF21" s="979"/>
      <c r="DG21" s="977" t="s">
        <v>459</v>
      </c>
      <c r="DH21" s="978"/>
      <c r="DI21" s="978"/>
      <c r="DJ21" s="978"/>
      <c r="DK21" s="979"/>
      <c r="DL21" s="977" t="s">
        <v>459</v>
      </c>
      <c r="DM21" s="978"/>
      <c r="DN21" s="978"/>
      <c r="DO21" s="978"/>
      <c r="DP21" s="979"/>
      <c r="DQ21" s="977" t="s">
        <v>566</v>
      </c>
      <c r="DR21" s="978"/>
      <c r="DS21" s="978"/>
      <c r="DT21" s="978"/>
      <c r="DU21" s="979"/>
      <c r="DV21" s="980"/>
      <c r="DW21" s="981"/>
      <c r="DX21" s="981"/>
      <c r="DY21" s="981"/>
      <c r="DZ21" s="982"/>
      <c r="EA21" s="199"/>
    </row>
    <row r="22" spans="1:131" s="200" customFormat="1" ht="26.25" customHeight="1">
      <c r="A22" s="206">
        <v>16</v>
      </c>
      <c r="B22" s="1077"/>
      <c r="C22" s="1078"/>
      <c r="D22" s="1078"/>
      <c r="E22" s="1078"/>
      <c r="F22" s="1078"/>
      <c r="G22" s="1078"/>
      <c r="H22" s="1078"/>
      <c r="I22" s="1078"/>
      <c r="J22" s="1078"/>
      <c r="K22" s="1078"/>
      <c r="L22" s="1078"/>
      <c r="M22" s="1078"/>
      <c r="N22" s="1078"/>
      <c r="O22" s="1078"/>
      <c r="P22" s="1079"/>
      <c r="Q22" s="1080"/>
      <c r="R22" s="1081"/>
      <c r="S22" s="1081"/>
      <c r="T22" s="1081"/>
      <c r="U22" s="1081"/>
      <c r="V22" s="1081"/>
      <c r="W22" s="1081"/>
      <c r="X22" s="1081"/>
      <c r="Y22" s="1081"/>
      <c r="Z22" s="1081"/>
      <c r="AA22" s="1081"/>
      <c r="AB22" s="1081"/>
      <c r="AC22" s="1081"/>
      <c r="AD22" s="1081"/>
      <c r="AE22" s="1082"/>
      <c r="AF22" s="1083"/>
      <c r="AG22" s="1084"/>
      <c r="AH22" s="1084"/>
      <c r="AI22" s="1084"/>
      <c r="AJ22" s="1085"/>
      <c r="AK22" s="1073"/>
      <c r="AL22" s="1074"/>
      <c r="AM22" s="1074"/>
      <c r="AN22" s="1074"/>
      <c r="AO22" s="1074"/>
      <c r="AP22" s="1074"/>
      <c r="AQ22" s="1074"/>
      <c r="AR22" s="1074"/>
      <c r="AS22" s="1074"/>
      <c r="AT22" s="1074"/>
      <c r="AU22" s="1075"/>
      <c r="AV22" s="1075"/>
      <c r="AW22" s="1075"/>
      <c r="AX22" s="1075"/>
      <c r="AY22" s="1076"/>
      <c r="AZ22" s="1022" t="s">
        <v>345</v>
      </c>
      <c r="BA22" s="1022"/>
      <c r="BB22" s="1022"/>
      <c r="BC22" s="1022"/>
      <c r="BD22" s="1023"/>
      <c r="BE22" s="198"/>
      <c r="BF22" s="198"/>
      <c r="BG22" s="198"/>
      <c r="BH22" s="198"/>
      <c r="BI22" s="198"/>
      <c r="BJ22" s="198"/>
      <c r="BK22" s="198"/>
      <c r="BL22" s="198"/>
      <c r="BM22" s="198"/>
      <c r="BN22" s="198"/>
      <c r="BO22" s="198"/>
      <c r="BP22" s="198"/>
      <c r="BQ22" s="207">
        <v>16</v>
      </c>
      <c r="BR22" s="208" t="s">
        <v>560</v>
      </c>
      <c r="BS22" s="1002" t="s">
        <v>529</v>
      </c>
      <c r="BT22" s="1003"/>
      <c r="BU22" s="1003"/>
      <c r="BV22" s="1003"/>
      <c r="BW22" s="1003"/>
      <c r="BX22" s="1003"/>
      <c r="BY22" s="1003"/>
      <c r="BZ22" s="1003"/>
      <c r="CA22" s="1003"/>
      <c r="CB22" s="1003"/>
      <c r="CC22" s="1003"/>
      <c r="CD22" s="1003"/>
      <c r="CE22" s="1003"/>
      <c r="CF22" s="1003"/>
      <c r="CG22" s="1004"/>
      <c r="CH22" s="977">
        <v>-1873</v>
      </c>
      <c r="CI22" s="978"/>
      <c r="CJ22" s="978"/>
      <c r="CK22" s="978"/>
      <c r="CL22" s="979"/>
      <c r="CM22" s="977">
        <v>1378</v>
      </c>
      <c r="CN22" s="978"/>
      <c r="CO22" s="978"/>
      <c r="CP22" s="978"/>
      <c r="CQ22" s="979"/>
      <c r="CR22" s="977">
        <v>60.5</v>
      </c>
      <c r="CS22" s="978"/>
      <c r="CT22" s="978"/>
      <c r="CU22" s="978"/>
      <c r="CV22" s="979"/>
      <c r="CW22" s="977">
        <v>836</v>
      </c>
      <c r="CX22" s="978"/>
      <c r="CY22" s="978"/>
      <c r="CZ22" s="978"/>
      <c r="DA22" s="979"/>
      <c r="DB22" s="977">
        <v>36550</v>
      </c>
      <c r="DC22" s="978"/>
      <c r="DD22" s="978"/>
      <c r="DE22" s="978"/>
      <c r="DF22" s="979"/>
      <c r="DG22" s="977" t="s">
        <v>459</v>
      </c>
      <c r="DH22" s="978"/>
      <c r="DI22" s="978"/>
      <c r="DJ22" s="978"/>
      <c r="DK22" s="979"/>
      <c r="DL22" s="977">
        <v>20933</v>
      </c>
      <c r="DM22" s="978"/>
      <c r="DN22" s="978"/>
      <c r="DO22" s="978"/>
      <c r="DP22" s="979"/>
      <c r="DQ22" s="977" t="s">
        <v>566</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4">
        <v>3952139</v>
      </c>
      <c r="R23" s="1065"/>
      <c r="S23" s="1065"/>
      <c r="T23" s="1065"/>
      <c r="U23" s="1065"/>
      <c r="V23" s="1065">
        <v>3933344</v>
      </c>
      <c r="W23" s="1065"/>
      <c r="X23" s="1065"/>
      <c r="Y23" s="1065"/>
      <c r="Z23" s="1065"/>
      <c r="AA23" s="1065">
        <v>18795</v>
      </c>
      <c r="AB23" s="1065"/>
      <c r="AC23" s="1065"/>
      <c r="AD23" s="1065"/>
      <c r="AE23" s="1066"/>
      <c r="AF23" s="1067">
        <v>3765</v>
      </c>
      <c r="AG23" s="1065"/>
      <c r="AH23" s="1065"/>
      <c r="AI23" s="1065"/>
      <c r="AJ23" s="1068"/>
      <c r="AK23" s="1069"/>
      <c r="AL23" s="1070"/>
      <c r="AM23" s="1070"/>
      <c r="AN23" s="1070"/>
      <c r="AO23" s="1070"/>
      <c r="AP23" s="1065">
        <v>5891545</v>
      </c>
      <c r="AQ23" s="1065"/>
      <c r="AR23" s="1065"/>
      <c r="AS23" s="1065"/>
      <c r="AT23" s="1065"/>
      <c r="AU23" s="1071"/>
      <c r="AV23" s="1071"/>
      <c r="AW23" s="1071"/>
      <c r="AX23" s="1071"/>
      <c r="AY23" s="1072"/>
      <c r="AZ23" s="1061" t="s">
        <v>136</v>
      </c>
      <c r="BA23" s="1062"/>
      <c r="BB23" s="1062"/>
      <c r="BC23" s="1062"/>
      <c r="BD23" s="1063"/>
      <c r="BE23" s="198"/>
      <c r="BF23" s="198"/>
      <c r="BG23" s="198"/>
      <c r="BH23" s="198"/>
      <c r="BI23" s="198"/>
      <c r="BJ23" s="198"/>
      <c r="BK23" s="198"/>
      <c r="BL23" s="198"/>
      <c r="BM23" s="198"/>
      <c r="BN23" s="198"/>
      <c r="BO23" s="198"/>
      <c r="BP23" s="198"/>
      <c r="BQ23" s="207">
        <v>17</v>
      </c>
      <c r="BR23" s="208"/>
      <c r="BS23" s="1002" t="s">
        <v>530</v>
      </c>
      <c r="BT23" s="1003"/>
      <c r="BU23" s="1003"/>
      <c r="BV23" s="1003"/>
      <c r="BW23" s="1003"/>
      <c r="BX23" s="1003"/>
      <c r="BY23" s="1003"/>
      <c r="BZ23" s="1003"/>
      <c r="CA23" s="1003"/>
      <c r="CB23" s="1003"/>
      <c r="CC23" s="1003"/>
      <c r="CD23" s="1003"/>
      <c r="CE23" s="1003"/>
      <c r="CF23" s="1003"/>
      <c r="CG23" s="1004"/>
      <c r="CH23" s="977">
        <v>-4</v>
      </c>
      <c r="CI23" s="978"/>
      <c r="CJ23" s="978"/>
      <c r="CK23" s="978"/>
      <c r="CL23" s="979"/>
      <c r="CM23" s="977">
        <v>62</v>
      </c>
      <c r="CN23" s="978"/>
      <c r="CO23" s="978"/>
      <c r="CP23" s="978"/>
      <c r="CQ23" s="979"/>
      <c r="CR23" s="977">
        <v>2.5</v>
      </c>
      <c r="CS23" s="978"/>
      <c r="CT23" s="978"/>
      <c r="CU23" s="978"/>
      <c r="CV23" s="979"/>
      <c r="CW23" s="977">
        <v>25</v>
      </c>
      <c r="CX23" s="978"/>
      <c r="CY23" s="978"/>
      <c r="CZ23" s="978"/>
      <c r="DA23" s="979"/>
      <c r="DB23" s="977" t="s">
        <v>459</v>
      </c>
      <c r="DC23" s="978"/>
      <c r="DD23" s="978"/>
      <c r="DE23" s="978"/>
      <c r="DF23" s="979"/>
      <c r="DG23" s="977" t="s">
        <v>459</v>
      </c>
      <c r="DH23" s="978"/>
      <c r="DI23" s="978"/>
      <c r="DJ23" s="978"/>
      <c r="DK23" s="979"/>
      <c r="DL23" s="977" t="s">
        <v>459</v>
      </c>
      <c r="DM23" s="978"/>
      <c r="DN23" s="978"/>
      <c r="DO23" s="978"/>
      <c r="DP23" s="979"/>
      <c r="DQ23" s="977" t="s">
        <v>566</v>
      </c>
      <c r="DR23" s="978"/>
      <c r="DS23" s="978"/>
      <c r="DT23" s="978"/>
      <c r="DU23" s="979"/>
      <c r="DV23" s="980"/>
      <c r="DW23" s="981"/>
      <c r="DX23" s="981"/>
      <c r="DY23" s="981"/>
      <c r="DZ23" s="982"/>
      <c r="EA23" s="199"/>
    </row>
    <row r="24" spans="1:131" s="200" customFormat="1" ht="26.25" customHeight="1">
      <c r="A24" s="1060" t="s">
        <v>348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97"/>
      <c r="BA24" s="197"/>
      <c r="BB24" s="197"/>
      <c r="BC24" s="197"/>
      <c r="BD24" s="197"/>
      <c r="BE24" s="198"/>
      <c r="BF24" s="198"/>
      <c r="BG24" s="198"/>
      <c r="BH24" s="198"/>
      <c r="BI24" s="198"/>
      <c r="BJ24" s="198"/>
      <c r="BK24" s="198"/>
      <c r="BL24" s="198"/>
      <c r="BM24" s="198"/>
      <c r="BN24" s="198"/>
      <c r="BO24" s="198"/>
      <c r="BP24" s="198"/>
      <c r="BQ24" s="207">
        <v>18</v>
      </c>
      <c r="BR24" s="208"/>
      <c r="BS24" s="1002" t="s">
        <v>531</v>
      </c>
      <c r="BT24" s="1003"/>
      <c r="BU24" s="1003"/>
      <c r="BV24" s="1003"/>
      <c r="BW24" s="1003"/>
      <c r="BX24" s="1003"/>
      <c r="BY24" s="1003"/>
      <c r="BZ24" s="1003"/>
      <c r="CA24" s="1003"/>
      <c r="CB24" s="1003"/>
      <c r="CC24" s="1003"/>
      <c r="CD24" s="1003"/>
      <c r="CE24" s="1003"/>
      <c r="CF24" s="1003"/>
      <c r="CG24" s="1004"/>
      <c r="CH24" s="977">
        <v>-37</v>
      </c>
      <c r="CI24" s="978"/>
      <c r="CJ24" s="978"/>
      <c r="CK24" s="978"/>
      <c r="CL24" s="979"/>
      <c r="CM24" s="977">
        <v>1593</v>
      </c>
      <c r="CN24" s="978"/>
      <c r="CO24" s="978"/>
      <c r="CP24" s="978"/>
      <c r="CQ24" s="979"/>
      <c r="CR24" s="977">
        <v>10</v>
      </c>
      <c r="CS24" s="978"/>
      <c r="CT24" s="978"/>
      <c r="CU24" s="978"/>
      <c r="CV24" s="979"/>
      <c r="CW24" s="977">
        <v>8</v>
      </c>
      <c r="CX24" s="978"/>
      <c r="CY24" s="978"/>
      <c r="CZ24" s="978"/>
      <c r="DA24" s="979"/>
      <c r="DB24" s="977" t="s">
        <v>459</v>
      </c>
      <c r="DC24" s="978"/>
      <c r="DD24" s="978"/>
      <c r="DE24" s="978"/>
      <c r="DF24" s="979"/>
      <c r="DG24" s="977" t="s">
        <v>459</v>
      </c>
      <c r="DH24" s="978"/>
      <c r="DI24" s="978"/>
      <c r="DJ24" s="978"/>
      <c r="DK24" s="979"/>
      <c r="DL24" s="977" t="s">
        <v>459</v>
      </c>
      <c r="DM24" s="978"/>
      <c r="DN24" s="978"/>
      <c r="DO24" s="978"/>
      <c r="DP24" s="979"/>
      <c r="DQ24" s="977" t="s">
        <v>566</v>
      </c>
      <c r="DR24" s="978"/>
      <c r="DS24" s="978"/>
      <c r="DT24" s="978"/>
      <c r="DU24" s="979"/>
      <c r="DV24" s="980"/>
      <c r="DW24" s="981"/>
      <c r="DX24" s="981"/>
      <c r="DY24" s="981"/>
      <c r="DZ24" s="982"/>
      <c r="EA24" s="199"/>
    </row>
    <row r="25" spans="1:131" s="192" customFormat="1" ht="26.25" customHeight="1" thickBot="1">
      <c r="A25" s="1059" t="s">
        <v>349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197"/>
      <c r="BK25" s="197"/>
      <c r="BL25" s="197"/>
      <c r="BM25" s="197"/>
      <c r="BN25" s="197"/>
      <c r="BO25" s="210"/>
      <c r="BP25" s="210"/>
      <c r="BQ25" s="207">
        <v>19</v>
      </c>
      <c r="BR25" s="208"/>
      <c r="BS25" s="1002" t="s">
        <v>532</v>
      </c>
      <c r="BT25" s="1003"/>
      <c r="BU25" s="1003"/>
      <c r="BV25" s="1003"/>
      <c r="BW25" s="1003"/>
      <c r="BX25" s="1003"/>
      <c r="BY25" s="1003"/>
      <c r="BZ25" s="1003"/>
      <c r="CA25" s="1003"/>
      <c r="CB25" s="1003"/>
      <c r="CC25" s="1003"/>
      <c r="CD25" s="1003"/>
      <c r="CE25" s="1003"/>
      <c r="CF25" s="1003"/>
      <c r="CG25" s="1004"/>
      <c r="CH25" s="977">
        <v>-40</v>
      </c>
      <c r="CI25" s="978"/>
      <c r="CJ25" s="978"/>
      <c r="CK25" s="978"/>
      <c r="CL25" s="979"/>
      <c r="CM25" s="977">
        <v>611</v>
      </c>
      <c r="CN25" s="978"/>
      <c r="CO25" s="978"/>
      <c r="CP25" s="978"/>
      <c r="CQ25" s="979"/>
      <c r="CR25" s="977">
        <v>213.8</v>
      </c>
      <c r="CS25" s="978"/>
      <c r="CT25" s="978"/>
      <c r="CU25" s="978"/>
      <c r="CV25" s="979"/>
      <c r="CW25" s="977" t="s">
        <v>459</v>
      </c>
      <c r="CX25" s="978"/>
      <c r="CY25" s="978"/>
      <c r="CZ25" s="978"/>
      <c r="DA25" s="979"/>
      <c r="DB25" s="977" t="s">
        <v>459</v>
      </c>
      <c r="DC25" s="978"/>
      <c r="DD25" s="978"/>
      <c r="DE25" s="978"/>
      <c r="DF25" s="979"/>
      <c r="DG25" s="977" t="s">
        <v>459</v>
      </c>
      <c r="DH25" s="978"/>
      <c r="DI25" s="978"/>
      <c r="DJ25" s="978"/>
      <c r="DK25" s="979"/>
      <c r="DL25" s="977" t="s">
        <v>459</v>
      </c>
      <c r="DM25" s="978"/>
      <c r="DN25" s="978"/>
      <c r="DO25" s="978"/>
      <c r="DP25" s="979"/>
      <c r="DQ25" s="977" t="s">
        <v>566</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350</v>
      </c>
      <c r="R26" s="990"/>
      <c r="S26" s="990"/>
      <c r="T26" s="990"/>
      <c r="U26" s="991"/>
      <c r="V26" s="989" t="s">
        <v>351</v>
      </c>
      <c r="W26" s="990"/>
      <c r="X26" s="990"/>
      <c r="Y26" s="990"/>
      <c r="Z26" s="991"/>
      <c r="AA26" s="989" t="s">
        <v>352</v>
      </c>
      <c r="AB26" s="990"/>
      <c r="AC26" s="990"/>
      <c r="AD26" s="990"/>
      <c r="AE26" s="990"/>
      <c r="AF26" s="1055" t="s">
        <v>353</v>
      </c>
      <c r="AG26" s="996"/>
      <c r="AH26" s="996"/>
      <c r="AI26" s="996"/>
      <c r="AJ26" s="1056"/>
      <c r="AK26" s="990" t="s">
        <v>354</v>
      </c>
      <c r="AL26" s="990"/>
      <c r="AM26" s="990"/>
      <c r="AN26" s="990"/>
      <c r="AO26" s="991"/>
      <c r="AP26" s="989" t="s">
        <v>355</v>
      </c>
      <c r="AQ26" s="990"/>
      <c r="AR26" s="990"/>
      <c r="AS26" s="990"/>
      <c r="AT26" s="991"/>
      <c r="AU26" s="989" t="s">
        <v>356</v>
      </c>
      <c r="AV26" s="990"/>
      <c r="AW26" s="990"/>
      <c r="AX26" s="990"/>
      <c r="AY26" s="991"/>
      <c r="AZ26" s="989" t="s">
        <v>357</v>
      </c>
      <c r="BA26" s="990"/>
      <c r="BB26" s="990"/>
      <c r="BC26" s="990"/>
      <c r="BD26" s="991"/>
      <c r="BE26" s="989" t="s">
        <v>322</v>
      </c>
      <c r="BF26" s="990"/>
      <c r="BG26" s="990"/>
      <c r="BH26" s="990"/>
      <c r="BI26" s="1005"/>
      <c r="BJ26" s="197"/>
      <c r="BK26" s="197"/>
      <c r="BL26" s="197"/>
      <c r="BM26" s="197"/>
      <c r="BN26" s="197"/>
      <c r="BO26" s="210"/>
      <c r="BP26" s="210"/>
      <c r="BQ26" s="207">
        <v>20</v>
      </c>
      <c r="BR26" s="208"/>
      <c r="BS26" s="1002" t="s">
        <v>533</v>
      </c>
      <c r="BT26" s="1003"/>
      <c r="BU26" s="1003"/>
      <c r="BV26" s="1003"/>
      <c r="BW26" s="1003"/>
      <c r="BX26" s="1003"/>
      <c r="BY26" s="1003"/>
      <c r="BZ26" s="1003"/>
      <c r="CA26" s="1003"/>
      <c r="CB26" s="1003"/>
      <c r="CC26" s="1003"/>
      <c r="CD26" s="1003"/>
      <c r="CE26" s="1003"/>
      <c r="CF26" s="1003"/>
      <c r="CG26" s="1004"/>
      <c r="CH26" s="977">
        <v>0</v>
      </c>
      <c r="CI26" s="978"/>
      <c r="CJ26" s="978"/>
      <c r="CK26" s="978"/>
      <c r="CL26" s="979"/>
      <c r="CM26" s="977">
        <v>620</v>
      </c>
      <c r="CN26" s="978"/>
      <c r="CO26" s="978"/>
      <c r="CP26" s="978"/>
      <c r="CQ26" s="979"/>
      <c r="CR26" s="977">
        <v>965</v>
      </c>
      <c r="CS26" s="978"/>
      <c r="CT26" s="978"/>
      <c r="CU26" s="978"/>
      <c r="CV26" s="979"/>
      <c r="CW26" s="977">
        <v>1</v>
      </c>
      <c r="CX26" s="978"/>
      <c r="CY26" s="978"/>
      <c r="CZ26" s="978"/>
      <c r="DA26" s="979"/>
      <c r="DB26" s="977" t="s">
        <v>459</v>
      </c>
      <c r="DC26" s="978"/>
      <c r="DD26" s="978"/>
      <c r="DE26" s="978"/>
      <c r="DF26" s="979"/>
      <c r="DG26" s="977" t="s">
        <v>459</v>
      </c>
      <c r="DH26" s="978"/>
      <c r="DI26" s="978"/>
      <c r="DJ26" s="978"/>
      <c r="DK26" s="979"/>
      <c r="DL26" s="977" t="s">
        <v>459</v>
      </c>
      <c r="DM26" s="978"/>
      <c r="DN26" s="978"/>
      <c r="DO26" s="978"/>
      <c r="DP26" s="979"/>
      <c r="DQ26" s="977" t="s">
        <v>566</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7"/>
      <c r="AG27" s="999"/>
      <c r="AH27" s="999"/>
      <c r="AI27" s="999"/>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534</v>
      </c>
      <c r="BT27" s="1003"/>
      <c r="BU27" s="1003"/>
      <c r="BV27" s="1003"/>
      <c r="BW27" s="1003"/>
      <c r="BX27" s="1003"/>
      <c r="BY27" s="1003"/>
      <c r="BZ27" s="1003"/>
      <c r="CA27" s="1003"/>
      <c r="CB27" s="1003"/>
      <c r="CC27" s="1003"/>
      <c r="CD27" s="1003"/>
      <c r="CE27" s="1003"/>
      <c r="CF27" s="1003"/>
      <c r="CG27" s="1004"/>
      <c r="CH27" s="977">
        <v>-5</v>
      </c>
      <c r="CI27" s="978"/>
      <c r="CJ27" s="978"/>
      <c r="CK27" s="978"/>
      <c r="CL27" s="979"/>
      <c r="CM27" s="977">
        <v>157</v>
      </c>
      <c r="CN27" s="978"/>
      <c r="CO27" s="978"/>
      <c r="CP27" s="978"/>
      <c r="CQ27" s="979"/>
      <c r="CR27" s="977">
        <v>0.5</v>
      </c>
      <c r="CS27" s="978"/>
      <c r="CT27" s="978"/>
      <c r="CU27" s="978"/>
      <c r="CV27" s="979"/>
      <c r="CW27" s="977" t="s">
        <v>459</v>
      </c>
      <c r="CX27" s="978"/>
      <c r="CY27" s="978"/>
      <c r="CZ27" s="978"/>
      <c r="DA27" s="979"/>
      <c r="DB27" s="977" t="s">
        <v>459</v>
      </c>
      <c r="DC27" s="978"/>
      <c r="DD27" s="978"/>
      <c r="DE27" s="978"/>
      <c r="DF27" s="979"/>
      <c r="DG27" s="977" t="s">
        <v>459</v>
      </c>
      <c r="DH27" s="978"/>
      <c r="DI27" s="978"/>
      <c r="DJ27" s="978"/>
      <c r="DK27" s="979"/>
      <c r="DL27" s="977" t="s">
        <v>459</v>
      </c>
      <c r="DM27" s="978"/>
      <c r="DN27" s="978"/>
      <c r="DO27" s="978"/>
      <c r="DP27" s="979"/>
      <c r="DQ27" s="977" t="s">
        <v>566</v>
      </c>
      <c r="DR27" s="978"/>
      <c r="DS27" s="978"/>
      <c r="DT27" s="978"/>
      <c r="DU27" s="979"/>
      <c r="DV27" s="980"/>
      <c r="DW27" s="981"/>
      <c r="DX27" s="981"/>
      <c r="DY27" s="981"/>
      <c r="DZ27" s="982"/>
      <c r="EA27" s="191"/>
    </row>
    <row r="28" spans="1:131" s="192" customFormat="1" ht="26.25" customHeight="1" thickTop="1">
      <c r="A28" s="211">
        <v>1</v>
      </c>
      <c r="B28" s="1046" t="s">
        <v>358</v>
      </c>
      <c r="C28" s="1047"/>
      <c r="D28" s="1047"/>
      <c r="E28" s="1047"/>
      <c r="F28" s="1047"/>
      <c r="G28" s="1047"/>
      <c r="H28" s="1047"/>
      <c r="I28" s="1047"/>
      <c r="J28" s="1047"/>
      <c r="K28" s="1047"/>
      <c r="L28" s="1047"/>
      <c r="M28" s="1047"/>
      <c r="N28" s="1047"/>
      <c r="O28" s="1047"/>
      <c r="P28" s="1048"/>
      <c r="Q28" s="1049">
        <v>644</v>
      </c>
      <c r="R28" s="1050"/>
      <c r="S28" s="1050"/>
      <c r="T28" s="1050"/>
      <c r="U28" s="1050"/>
      <c r="V28" s="1050">
        <v>822</v>
      </c>
      <c r="W28" s="1050"/>
      <c r="X28" s="1050"/>
      <c r="Y28" s="1050"/>
      <c r="Z28" s="1050"/>
      <c r="AA28" s="1050">
        <v>-178</v>
      </c>
      <c r="AB28" s="1050"/>
      <c r="AC28" s="1050"/>
      <c r="AD28" s="1050"/>
      <c r="AE28" s="1051"/>
      <c r="AF28" s="1052">
        <v>1236</v>
      </c>
      <c r="AG28" s="1050"/>
      <c r="AH28" s="1050"/>
      <c r="AI28" s="1050"/>
      <c r="AJ28" s="1053"/>
      <c r="AK28" s="1054">
        <v>86</v>
      </c>
      <c r="AL28" s="1042"/>
      <c r="AM28" s="1042"/>
      <c r="AN28" s="1042"/>
      <c r="AO28" s="1042"/>
      <c r="AP28" s="1042">
        <v>991</v>
      </c>
      <c r="AQ28" s="1042"/>
      <c r="AR28" s="1042"/>
      <c r="AS28" s="1042"/>
      <c r="AT28" s="1042"/>
      <c r="AU28" s="1042">
        <v>525</v>
      </c>
      <c r="AV28" s="1042"/>
      <c r="AW28" s="1042"/>
      <c r="AX28" s="1042"/>
      <c r="AY28" s="1042"/>
      <c r="AZ28" s="1043" t="s">
        <v>459</v>
      </c>
      <c r="BA28" s="1043"/>
      <c r="BB28" s="1043"/>
      <c r="BC28" s="1043"/>
      <c r="BD28" s="1043"/>
      <c r="BE28" s="1044" t="s">
        <v>562</v>
      </c>
      <c r="BF28" s="974"/>
      <c r="BG28" s="974"/>
      <c r="BH28" s="974"/>
      <c r="BI28" s="1045"/>
      <c r="BJ28" s="197"/>
      <c r="BK28" s="197"/>
      <c r="BL28" s="197"/>
      <c r="BM28" s="197"/>
      <c r="BN28" s="197"/>
      <c r="BO28" s="210"/>
      <c r="BP28" s="210"/>
      <c r="BQ28" s="207">
        <v>22</v>
      </c>
      <c r="BR28" s="208"/>
      <c r="BS28" s="1002" t="s">
        <v>535</v>
      </c>
      <c r="BT28" s="1003"/>
      <c r="BU28" s="1003"/>
      <c r="BV28" s="1003"/>
      <c r="BW28" s="1003"/>
      <c r="BX28" s="1003"/>
      <c r="BY28" s="1003"/>
      <c r="BZ28" s="1003"/>
      <c r="CA28" s="1003"/>
      <c r="CB28" s="1003"/>
      <c r="CC28" s="1003"/>
      <c r="CD28" s="1003"/>
      <c r="CE28" s="1003"/>
      <c r="CF28" s="1003"/>
      <c r="CG28" s="1004"/>
      <c r="CH28" s="977">
        <v>1</v>
      </c>
      <c r="CI28" s="978"/>
      <c r="CJ28" s="978"/>
      <c r="CK28" s="978"/>
      <c r="CL28" s="979"/>
      <c r="CM28" s="977">
        <v>356</v>
      </c>
      <c r="CN28" s="978"/>
      <c r="CO28" s="978"/>
      <c r="CP28" s="978"/>
      <c r="CQ28" s="979"/>
      <c r="CR28" s="977">
        <v>100</v>
      </c>
      <c r="CS28" s="978"/>
      <c r="CT28" s="978"/>
      <c r="CU28" s="978"/>
      <c r="CV28" s="979"/>
      <c r="CW28" s="977">
        <v>9</v>
      </c>
      <c r="CX28" s="978"/>
      <c r="CY28" s="978"/>
      <c r="CZ28" s="978"/>
      <c r="DA28" s="979"/>
      <c r="DB28" s="977" t="s">
        <v>459</v>
      </c>
      <c r="DC28" s="978"/>
      <c r="DD28" s="978"/>
      <c r="DE28" s="978"/>
      <c r="DF28" s="979"/>
      <c r="DG28" s="977" t="s">
        <v>459</v>
      </c>
      <c r="DH28" s="978"/>
      <c r="DI28" s="978"/>
      <c r="DJ28" s="978"/>
      <c r="DK28" s="979"/>
      <c r="DL28" s="977" t="s">
        <v>459</v>
      </c>
      <c r="DM28" s="978"/>
      <c r="DN28" s="978"/>
      <c r="DO28" s="978"/>
      <c r="DP28" s="979"/>
      <c r="DQ28" s="977" t="s">
        <v>566</v>
      </c>
      <c r="DR28" s="978"/>
      <c r="DS28" s="978"/>
      <c r="DT28" s="978"/>
      <c r="DU28" s="979"/>
      <c r="DV28" s="980"/>
      <c r="DW28" s="981"/>
      <c r="DX28" s="981"/>
      <c r="DY28" s="981"/>
      <c r="DZ28" s="982"/>
      <c r="EA28" s="191"/>
    </row>
    <row r="29" spans="1:131" s="192" customFormat="1" ht="26.25" customHeight="1">
      <c r="A29" s="211">
        <v>2</v>
      </c>
      <c r="B29" s="1031" t="s">
        <v>359</v>
      </c>
      <c r="C29" s="1032"/>
      <c r="D29" s="1032"/>
      <c r="E29" s="1032"/>
      <c r="F29" s="1032"/>
      <c r="G29" s="1032"/>
      <c r="H29" s="1032"/>
      <c r="I29" s="1032"/>
      <c r="J29" s="1032"/>
      <c r="K29" s="1032"/>
      <c r="L29" s="1032"/>
      <c r="M29" s="1032"/>
      <c r="N29" s="1032"/>
      <c r="O29" s="1032"/>
      <c r="P29" s="1033"/>
      <c r="Q29" s="1038">
        <v>4648</v>
      </c>
      <c r="R29" s="1035"/>
      <c r="S29" s="1035"/>
      <c r="T29" s="1035"/>
      <c r="U29" s="1035"/>
      <c r="V29" s="1035">
        <v>4221</v>
      </c>
      <c r="W29" s="1035"/>
      <c r="X29" s="1035"/>
      <c r="Y29" s="1035"/>
      <c r="Z29" s="1035"/>
      <c r="AA29" s="1035">
        <v>427</v>
      </c>
      <c r="AB29" s="1035"/>
      <c r="AC29" s="1035"/>
      <c r="AD29" s="1035"/>
      <c r="AE29" s="1039"/>
      <c r="AF29" s="1034">
        <v>7974</v>
      </c>
      <c r="AG29" s="1035"/>
      <c r="AH29" s="1035"/>
      <c r="AI29" s="1035"/>
      <c r="AJ29" s="1036"/>
      <c r="AK29" s="968" t="s">
        <v>561</v>
      </c>
      <c r="AL29" s="959"/>
      <c r="AM29" s="959"/>
      <c r="AN29" s="959"/>
      <c r="AO29" s="959"/>
      <c r="AP29" s="959">
        <v>109797</v>
      </c>
      <c r="AQ29" s="959"/>
      <c r="AR29" s="959"/>
      <c r="AS29" s="959"/>
      <c r="AT29" s="959"/>
      <c r="AU29" s="959" t="s">
        <v>561</v>
      </c>
      <c r="AV29" s="959"/>
      <c r="AW29" s="959"/>
      <c r="AX29" s="959"/>
      <c r="AY29" s="959"/>
      <c r="AZ29" s="1037" t="s">
        <v>459</v>
      </c>
      <c r="BA29" s="1037"/>
      <c r="BB29" s="1037"/>
      <c r="BC29" s="1037"/>
      <c r="BD29" s="1037"/>
      <c r="BE29" s="1040" t="s">
        <v>562</v>
      </c>
      <c r="BF29" s="963"/>
      <c r="BG29" s="963"/>
      <c r="BH29" s="963"/>
      <c r="BI29" s="1041"/>
      <c r="BJ29" s="197"/>
      <c r="BK29" s="197"/>
      <c r="BL29" s="197"/>
      <c r="BM29" s="197"/>
      <c r="BN29" s="197"/>
      <c r="BO29" s="210"/>
      <c r="BP29" s="210"/>
      <c r="BQ29" s="207">
        <v>23</v>
      </c>
      <c r="BR29" s="208"/>
      <c r="BS29" s="1002" t="s">
        <v>536</v>
      </c>
      <c r="BT29" s="1003"/>
      <c r="BU29" s="1003"/>
      <c r="BV29" s="1003"/>
      <c r="BW29" s="1003"/>
      <c r="BX29" s="1003"/>
      <c r="BY29" s="1003"/>
      <c r="BZ29" s="1003"/>
      <c r="CA29" s="1003"/>
      <c r="CB29" s="1003"/>
      <c r="CC29" s="1003"/>
      <c r="CD29" s="1003"/>
      <c r="CE29" s="1003"/>
      <c r="CF29" s="1003"/>
      <c r="CG29" s="1004"/>
      <c r="CH29" s="977">
        <v>1</v>
      </c>
      <c r="CI29" s="978"/>
      <c r="CJ29" s="978"/>
      <c r="CK29" s="978"/>
      <c r="CL29" s="979"/>
      <c r="CM29" s="977">
        <v>1953</v>
      </c>
      <c r="CN29" s="978"/>
      <c r="CO29" s="978"/>
      <c r="CP29" s="978"/>
      <c r="CQ29" s="979"/>
      <c r="CR29" s="977">
        <v>650</v>
      </c>
      <c r="CS29" s="978"/>
      <c r="CT29" s="978"/>
      <c r="CU29" s="978"/>
      <c r="CV29" s="979"/>
      <c r="CW29" s="977" t="s">
        <v>459</v>
      </c>
      <c r="CX29" s="978"/>
      <c r="CY29" s="978"/>
      <c r="CZ29" s="978"/>
      <c r="DA29" s="979"/>
      <c r="DB29" s="977" t="s">
        <v>459</v>
      </c>
      <c r="DC29" s="978"/>
      <c r="DD29" s="978"/>
      <c r="DE29" s="978"/>
      <c r="DF29" s="979"/>
      <c r="DG29" s="977" t="s">
        <v>459</v>
      </c>
      <c r="DH29" s="978"/>
      <c r="DI29" s="978"/>
      <c r="DJ29" s="978"/>
      <c r="DK29" s="979"/>
      <c r="DL29" s="977" t="s">
        <v>459</v>
      </c>
      <c r="DM29" s="978"/>
      <c r="DN29" s="978"/>
      <c r="DO29" s="978"/>
      <c r="DP29" s="979"/>
      <c r="DQ29" s="977" t="s">
        <v>566</v>
      </c>
      <c r="DR29" s="978"/>
      <c r="DS29" s="978"/>
      <c r="DT29" s="978"/>
      <c r="DU29" s="979"/>
      <c r="DV29" s="980"/>
      <c r="DW29" s="981"/>
      <c r="DX29" s="981"/>
      <c r="DY29" s="981"/>
      <c r="DZ29" s="982"/>
      <c r="EA29" s="191"/>
    </row>
    <row r="30" spans="1:131" s="192" customFormat="1" ht="26.25" customHeight="1">
      <c r="A30" s="211">
        <v>3</v>
      </c>
      <c r="B30" s="1031" t="s">
        <v>360</v>
      </c>
      <c r="C30" s="1032"/>
      <c r="D30" s="1032"/>
      <c r="E30" s="1032"/>
      <c r="F30" s="1032"/>
      <c r="G30" s="1032"/>
      <c r="H30" s="1032"/>
      <c r="I30" s="1032"/>
      <c r="J30" s="1032"/>
      <c r="K30" s="1032"/>
      <c r="L30" s="1032"/>
      <c r="M30" s="1032"/>
      <c r="N30" s="1032"/>
      <c r="O30" s="1032"/>
      <c r="P30" s="1033"/>
      <c r="Q30" s="1038">
        <v>79301</v>
      </c>
      <c r="R30" s="1035"/>
      <c r="S30" s="1035"/>
      <c r="T30" s="1035"/>
      <c r="U30" s="1035"/>
      <c r="V30" s="1035">
        <v>76779</v>
      </c>
      <c r="W30" s="1035"/>
      <c r="X30" s="1035"/>
      <c r="Y30" s="1035"/>
      <c r="Z30" s="1035"/>
      <c r="AA30" s="1035">
        <v>2522</v>
      </c>
      <c r="AB30" s="1035"/>
      <c r="AC30" s="1035"/>
      <c r="AD30" s="1035"/>
      <c r="AE30" s="1039"/>
      <c r="AF30" s="1034">
        <v>1998</v>
      </c>
      <c r="AG30" s="1035"/>
      <c r="AH30" s="1035"/>
      <c r="AI30" s="1035"/>
      <c r="AJ30" s="1036"/>
      <c r="AK30" s="968">
        <v>22017</v>
      </c>
      <c r="AL30" s="959"/>
      <c r="AM30" s="959"/>
      <c r="AN30" s="959"/>
      <c r="AO30" s="959"/>
      <c r="AP30" s="959">
        <v>190163</v>
      </c>
      <c r="AQ30" s="959"/>
      <c r="AR30" s="959"/>
      <c r="AS30" s="959"/>
      <c r="AT30" s="959"/>
      <c r="AU30" s="959">
        <v>167914</v>
      </c>
      <c r="AV30" s="959"/>
      <c r="AW30" s="959"/>
      <c r="AX30" s="959"/>
      <c r="AY30" s="959"/>
      <c r="AZ30" s="1037" t="s">
        <v>459</v>
      </c>
      <c r="BA30" s="1037"/>
      <c r="BB30" s="1037"/>
      <c r="BC30" s="1037"/>
      <c r="BD30" s="1037"/>
      <c r="BE30" s="1040" t="s">
        <v>563</v>
      </c>
      <c r="BF30" s="963"/>
      <c r="BG30" s="963"/>
      <c r="BH30" s="963"/>
      <c r="BI30" s="1041"/>
      <c r="BJ30" s="197"/>
      <c r="BK30" s="197"/>
      <c r="BL30" s="197"/>
      <c r="BM30" s="197"/>
      <c r="BN30" s="197"/>
      <c r="BO30" s="210"/>
      <c r="BP30" s="210"/>
      <c r="BQ30" s="207">
        <v>24</v>
      </c>
      <c r="BR30" s="208"/>
      <c r="BS30" s="1002" t="s">
        <v>537</v>
      </c>
      <c r="BT30" s="1003"/>
      <c r="BU30" s="1003"/>
      <c r="BV30" s="1003"/>
      <c r="BW30" s="1003"/>
      <c r="BX30" s="1003"/>
      <c r="BY30" s="1003"/>
      <c r="BZ30" s="1003"/>
      <c r="CA30" s="1003"/>
      <c r="CB30" s="1003"/>
      <c r="CC30" s="1003"/>
      <c r="CD30" s="1003"/>
      <c r="CE30" s="1003"/>
      <c r="CF30" s="1003"/>
      <c r="CG30" s="1004"/>
      <c r="CH30" s="977">
        <v>-9</v>
      </c>
      <c r="CI30" s="978"/>
      <c r="CJ30" s="978"/>
      <c r="CK30" s="978"/>
      <c r="CL30" s="979"/>
      <c r="CM30" s="977">
        <v>4197</v>
      </c>
      <c r="CN30" s="978"/>
      <c r="CO30" s="978"/>
      <c r="CP30" s="978"/>
      <c r="CQ30" s="979"/>
      <c r="CR30" s="977">
        <v>2183.81</v>
      </c>
      <c r="CS30" s="978"/>
      <c r="CT30" s="978"/>
      <c r="CU30" s="978"/>
      <c r="CV30" s="979"/>
      <c r="CW30" s="977" t="s">
        <v>459</v>
      </c>
      <c r="CX30" s="978"/>
      <c r="CY30" s="978"/>
      <c r="CZ30" s="978"/>
      <c r="DA30" s="979"/>
      <c r="DB30" s="977" t="s">
        <v>459</v>
      </c>
      <c r="DC30" s="978"/>
      <c r="DD30" s="978"/>
      <c r="DE30" s="978"/>
      <c r="DF30" s="979"/>
      <c r="DG30" s="977" t="s">
        <v>459</v>
      </c>
      <c r="DH30" s="978"/>
      <c r="DI30" s="978"/>
      <c r="DJ30" s="978"/>
      <c r="DK30" s="979"/>
      <c r="DL30" s="977" t="s">
        <v>459</v>
      </c>
      <c r="DM30" s="978"/>
      <c r="DN30" s="978"/>
      <c r="DO30" s="978"/>
      <c r="DP30" s="979"/>
      <c r="DQ30" s="977" t="s">
        <v>566</v>
      </c>
      <c r="DR30" s="978"/>
      <c r="DS30" s="978"/>
      <c r="DT30" s="978"/>
      <c r="DU30" s="979"/>
      <c r="DV30" s="980"/>
      <c r="DW30" s="981"/>
      <c r="DX30" s="981"/>
      <c r="DY30" s="981"/>
      <c r="DZ30" s="982"/>
      <c r="EA30" s="191"/>
    </row>
    <row r="31" spans="1:131" s="192" customFormat="1" ht="26.25" customHeight="1">
      <c r="A31" s="211">
        <v>4</v>
      </c>
      <c r="B31" s="1031" t="s">
        <v>361</v>
      </c>
      <c r="C31" s="1032"/>
      <c r="D31" s="1032"/>
      <c r="E31" s="1032"/>
      <c r="F31" s="1032"/>
      <c r="G31" s="1032"/>
      <c r="H31" s="1032"/>
      <c r="I31" s="1032"/>
      <c r="J31" s="1032"/>
      <c r="K31" s="1032"/>
      <c r="L31" s="1032"/>
      <c r="M31" s="1032"/>
      <c r="N31" s="1032"/>
      <c r="O31" s="1032"/>
      <c r="P31" s="1033"/>
      <c r="Q31" s="1038">
        <v>10327</v>
      </c>
      <c r="R31" s="1035"/>
      <c r="S31" s="1035"/>
      <c r="T31" s="1035"/>
      <c r="U31" s="1035"/>
      <c r="V31" s="1035">
        <v>9602</v>
      </c>
      <c r="W31" s="1035"/>
      <c r="X31" s="1035"/>
      <c r="Y31" s="1035"/>
      <c r="Z31" s="1035"/>
      <c r="AA31" s="1035">
        <v>724</v>
      </c>
      <c r="AB31" s="1035"/>
      <c r="AC31" s="1035"/>
      <c r="AD31" s="1035"/>
      <c r="AE31" s="1039"/>
      <c r="AF31" s="1034" t="s">
        <v>102</v>
      </c>
      <c r="AG31" s="1035"/>
      <c r="AH31" s="1035"/>
      <c r="AI31" s="1035"/>
      <c r="AJ31" s="1036"/>
      <c r="AK31" s="968">
        <v>2763</v>
      </c>
      <c r="AL31" s="959"/>
      <c r="AM31" s="959"/>
      <c r="AN31" s="959"/>
      <c r="AO31" s="959"/>
      <c r="AP31" s="959">
        <v>27009</v>
      </c>
      <c r="AQ31" s="959"/>
      <c r="AR31" s="959"/>
      <c r="AS31" s="959"/>
      <c r="AT31" s="959"/>
      <c r="AU31" s="959">
        <v>5804</v>
      </c>
      <c r="AV31" s="959"/>
      <c r="AW31" s="959"/>
      <c r="AX31" s="959"/>
      <c r="AY31" s="959"/>
      <c r="AZ31" s="1037" t="s">
        <v>459</v>
      </c>
      <c r="BA31" s="1037"/>
      <c r="BB31" s="1037"/>
      <c r="BC31" s="1037"/>
      <c r="BD31" s="1037"/>
      <c r="BE31" s="1040" t="s">
        <v>563</v>
      </c>
      <c r="BF31" s="963"/>
      <c r="BG31" s="963"/>
      <c r="BH31" s="963"/>
      <c r="BI31" s="1041"/>
      <c r="BJ31" s="197"/>
      <c r="BK31" s="197"/>
      <c r="BL31" s="197"/>
      <c r="BM31" s="197"/>
      <c r="BN31" s="197"/>
      <c r="BO31" s="210"/>
      <c r="BP31" s="210"/>
      <c r="BQ31" s="207">
        <v>25</v>
      </c>
      <c r="BR31" s="208"/>
      <c r="BS31" s="1002" t="s">
        <v>538</v>
      </c>
      <c r="BT31" s="1003"/>
      <c r="BU31" s="1003"/>
      <c r="BV31" s="1003"/>
      <c r="BW31" s="1003"/>
      <c r="BX31" s="1003"/>
      <c r="BY31" s="1003"/>
      <c r="BZ31" s="1003"/>
      <c r="CA31" s="1003"/>
      <c r="CB31" s="1003"/>
      <c r="CC31" s="1003"/>
      <c r="CD31" s="1003"/>
      <c r="CE31" s="1003"/>
      <c r="CF31" s="1003"/>
      <c r="CG31" s="1004"/>
      <c r="CH31" s="977">
        <v>-129</v>
      </c>
      <c r="CI31" s="978"/>
      <c r="CJ31" s="978"/>
      <c r="CK31" s="978"/>
      <c r="CL31" s="979"/>
      <c r="CM31" s="977">
        <v>2617</v>
      </c>
      <c r="CN31" s="978"/>
      <c r="CO31" s="978"/>
      <c r="CP31" s="978"/>
      <c r="CQ31" s="979"/>
      <c r="CR31" s="977">
        <v>1000</v>
      </c>
      <c r="CS31" s="978"/>
      <c r="CT31" s="978"/>
      <c r="CU31" s="978"/>
      <c r="CV31" s="979"/>
      <c r="CW31" s="977" t="s">
        <v>459</v>
      </c>
      <c r="CX31" s="978"/>
      <c r="CY31" s="978"/>
      <c r="CZ31" s="978"/>
      <c r="DA31" s="979"/>
      <c r="DB31" s="977" t="s">
        <v>459</v>
      </c>
      <c r="DC31" s="978"/>
      <c r="DD31" s="978"/>
      <c r="DE31" s="978"/>
      <c r="DF31" s="979"/>
      <c r="DG31" s="977" t="s">
        <v>459</v>
      </c>
      <c r="DH31" s="978"/>
      <c r="DI31" s="978"/>
      <c r="DJ31" s="978"/>
      <c r="DK31" s="979"/>
      <c r="DL31" s="977" t="s">
        <v>459</v>
      </c>
      <c r="DM31" s="978"/>
      <c r="DN31" s="978"/>
      <c r="DO31" s="978"/>
      <c r="DP31" s="979"/>
      <c r="DQ31" s="977" t="s">
        <v>566</v>
      </c>
      <c r="DR31" s="978"/>
      <c r="DS31" s="978"/>
      <c r="DT31" s="978"/>
      <c r="DU31" s="979"/>
      <c r="DV31" s="980"/>
      <c r="DW31" s="981"/>
      <c r="DX31" s="981"/>
      <c r="DY31" s="981"/>
      <c r="DZ31" s="982"/>
      <c r="EA31" s="191"/>
    </row>
    <row r="32" spans="1:131" s="192" customFormat="1" ht="26.25" customHeight="1">
      <c r="A32" s="211">
        <v>5</v>
      </c>
      <c r="B32" s="1031" t="s">
        <v>362</v>
      </c>
      <c r="C32" s="1032"/>
      <c r="D32" s="1032"/>
      <c r="E32" s="1032"/>
      <c r="F32" s="1032"/>
      <c r="G32" s="1032"/>
      <c r="H32" s="1032"/>
      <c r="I32" s="1032"/>
      <c r="J32" s="1032"/>
      <c r="K32" s="1032"/>
      <c r="L32" s="1032"/>
      <c r="M32" s="1032"/>
      <c r="N32" s="1032"/>
      <c r="O32" s="1032"/>
      <c r="P32" s="1033"/>
      <c r="Q32" s="1038">
        <v>4505</v>
      </c>
      <c r="R32" s="1035"/>
      <c r="S32" s="1035"/>
      <c r="T32" s="1035"/>
      <c r="U32" s="1035"/>
      <c r="V32" s="1035">
        <v>4114</v>
      </c>
      <c r="W32" s="1035"/>
      <c r="X32" s="1035"/>
      <c r="Y32" s="1035"/>
      <c r="Z32" s="1035"/>
      <c r="AA32" s="1035">
        <v>391</v>
      </c>
      <c r="AB32" s="1035"/>
      <c r="AC32" s="1035"/>
      <c r="AD32" s="1035"/>
      <c r="AE32" s="1039"/>
      <c r="AF32" s="1034" t="s">
        <v>102</v>
      </c>
      <c r="AG32" s="1035"/>
      <c r="AH32" s="1035"/>
      <c r="AI32" s="1035"/>
      <c r="AJ32" s="1036"/>
      <c r="AK32" s="968">
        <v>1970</v>
      </c>
      <c r="AL32" s="959"/>
      <c r="AM32" s="959"/>
      <c r="AN32" s="959"/>
      <c r="AO32" s="959"/>
      <c r="AP32" s="959">
        <v>13237</v>
      </c>
      <c r="AQ32" s="959"/>
      <c r="AR32" s="959"/>
      <c r="AS32" s="959"/>
      <c r="AT32" s="959"/>
      <c r="AU32" s="959">
        <v>7066</v>
      </c>
      <c r="AV32" s="959"/>
      <c r="AW32" s="959"/>
      <c r="AX32" s="959"/>
      <c r="AY32" s="959"/>
      <c r="AZ32" s="1037" t="s">
        <v>459</v>
      </c>
      <c r="BA32" s="1037"/>
      <c r="BB32" s="1037"/>
      <c r="BC32" s="1037"/>
      <c r="BD32" s="1037"/>
      <c r="BE32" s="1040" t="s">
        <v>563</v>
      </c>
      <c r="BF32" s="963"/>
      <c r="BG32" s="963"/>
      <c r="BH32" s="963"/>
      <c r="BI32" s="1041"/>
      <c r="BJ32" s="197"/>
      <c r="BK32" s="197"/>
      <c r="BL32" s="197"/>
      <c r="BM32" s="197"/>
      <c r="BN32" s="197"/>
      <c r="BO32" s="210"/>
      <c r="BP32" s="210"/>
      <c r="BQ32" s="207">
        <v>26</v>
      </c>
      <c r="BR32" s="208"/>
      <c r="BS32" s="1002" t="s">
        <v>539</v>
      </c>
      <c r="BT32" s="1003"/>
      <c r="BU32" s="1003"/>
      <c r="BV32" s="1003"/>
      <c r="BW32" s="1003"/>
      <c r="BX32" s="1003"/>
      <c r="BY32" s="1003"/>
      <c r="BZ32" s="1003"/>
      <c r="CA32" s="1003"/>
      <c r="CB32" s="1003"/>
      <c r="CC32" s="1003"/>
      <c r="CD32" s="1003"/>
      <c r="CE32" s="1003"/>
      <c r="CF32" s="1003"/>
      <c r="CG32" s="1004"/>
      <c r="CH32" s="977">
        <v>81</v>
      </c>
      <c r="CI32" s="978"/>
      <c r="CJ32" s="978"/>
      <c r="CK32" s="978"/>
      <c r="CL32" s="979"/>
      <c r="CM32" s="977">
        <v>1945</v>
      </c>
      <c r="CN32" s="978"/>
      <c r="CO32" s="978"/>
      <c r="CP32" s="978"/>
      <c r="CQ32" s="979"/>
      <c r="CR32" s="977">
        <v>459</v>
      </c>
      <c r="CS32" s="978"/>
      <c r="CT32" s="978"/>
      <c r="CU32" s="978"/>
      <c r="CV32" s="979"/>
      <c r="CW32" s="977" t="s">
        <v>459</v>
      </c>
      <c r="CX32" s="978"/>
      <c r="CY32" s="978"/>
      <c r="CZ32" s="978"/>
      <c r="DA32" s="979"/>
      <c r="DB32" s="977" t="s">
        <v>459</v>
      </c>
      <c r="DC32" s="978"/>
      <c r="DD32" s="978"/>
      <c r="DE32" s="978"/>
      <c r="DF32" s="979"/>
      <c r="DG32" s="977" t="s">
        <v>459</v>
      </c>
      <c r="DH32" s="978"/>
      <c r="DI32" s="978"/>
      <c r="DJ32" s="978"/>
      <c r="DK32" s="979"/>
      <c r="DL32" s="977" t="s">
        <v>459</v>
      </c>
      <c r="DM32" s="978"/>
      <c r="DN32" s="978"/>
      <c r="DO32" s="978"/>
      <c r="DP32" s="979"/>
      <c r="DQ32" s="977" t="s">
        <v>566</v>
      </c>
      <c r="DR32" s="978"/>
      <c r="DS32" s="978"/>
      <c r="DT32" s="978"/>
      <c r="DU32" s="979"/>
      <c r="DV32" s="980"/>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t="s">
        <v>540</v>
      </c>
      <c r="BT33" s="1003"/>
      <c r="BU33" s="1003"/>
      <c r="BV33" s="1003"/>
      <c r="BW33" s="1003"/>
      <c r="BX33" s="1003"/>
      <c r="BY33" s="1003"/>
      <c r="BZ33" s="1003"/>
      <c r="CA33" s="1003"/>
      <c r="CB33" s="1003"/>
      <c r="CC33" s="1003"/>
      <c r="CD33" s="1003"/>
      <c r="CE33" s="1003"/>
      <c r="CF33" s="1003"/>
      <c r="CG33" s="1004"/>
      <c r="CH33" s="977">
        <v>9</v>
      </c>
      <c r="CI33" s="978"/>
      <c r="CJ33" s="978"/>
      <c r="CK33" s="978"/>
      <c r="CL33" s="979"/>
      <c r="CM33" s="977">
        <v>652</v>
      </c>
      <c r="CN33" s="978"/>
      <c r="CO33" s="978"/>
      <c r="CP33" s="978"/>
      <c r="CQ33" s="979"/>
      <c r="CR33" s="977">
        <v>22</v>
      </c>
      <c r="CS33" s="978"/>
      <c r="CT33" s="978"/>
      <c r="CU33" s="978"/>
      <c r="CV33" s="979"/>
      <c r="CW33" s="977" t="s">
        <v>459</v>
      </c>
      <c r="CX33" s="978"/>
      <c r="CY33" s="978"/>
      <c r="CZ33" s="978"/>
      <c r="DA33" s="979"/>
      <c r="DB33" s="977" t="s">
        <v>459</v>
      </c>
      <c r="DC33" s="978"/>
      <c r="DD33" s="978"/>
      <c r="DE33" s="978"/>
      <c r="DF33" s="979"/>
      <c r="DG33" s="977" t="s">
        <v>459</v>
      </c>
      <c r="DH33" s="978"/>
      <c r="DI33" s="978"/>
      <c r="DJ33" s="978"/>
      <c r="DK33" s="979"/>
      <c r="DL33" s="977" t="s">
        <v>459</v>
      </c>
      <c r="DM33" s="978"/>
      <c r="DN33" s="978"/>
      <c r="DO33" s="978"/>
      <c r="DP33" s="979"/>
      <c r="DQ33" s="977" t="s">
        <v>566</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t="s">
        <v>541</v>
      </c>
      <c r="BT34" s="1003"/>
      <c r="BU34" s="1003"/>
      <c r="BV34" s="1003"/>
      <c r="BW34" s="1003"/>
      <c r="BX34" s="1003"/>
      <c r="BY34" s="1003"/>
      <c r="BZ34" s="1003"/>
      <c r="CA34" s="1003"/>
      <c r="CB34" s="1003"/>
      <c r="CC34" s="1003"/>
      <c r="CD34" s="1003"/>
      <c r="CE34" s="1003"/>
      <c r="CF34" s="1003"/>
      <c r="CG34" s="1004"/>
      <c r="CH34" s="977">
        <v>193</v>
      </c>
      <c r="CI34" s="978"/>
      <c r="CJ34" s="978"/>
      <c r="CK34" s="978"/>
      <c r="CL34" s="979"/>
      <c r="CM34" s="977">
        <v>912</v>
      </c>
      <c r="CN34" s="978"/>
      <c r="CO34" s="978"/>
      <c r="CP34" s="978"/>
      <c r="CQ34" s="979"/>
      <c r="CR34" s="977">
        <v>88</v>
      </c>
      <c r="CS34" s="978"/>
      <c r="CT34" s="978"/>
      <c r="CU34" s="978"/>
      <c r="CV34" s="979"/>
      <c r="CW34" s="977" t="s">
        <v>459</v>
      </c>
      <c r="CX34" s="978"/>
      <c r="CY34" s="978"/>
      <c r="CZ34" s="978"/>
      <c r="DA34" s="979"/>
      <c r="DB34" s="977" t="s">
        <v>459</v>
      </c>
      <c r="DC34" s="978"/>
      <c r="DD34" s="978"/>
      <c r="DE34" s="978"/>
      <c r="DF34" s="979"/>
      <c r="DG34" s="977" t="s">
        <v>459</v>
      </c>
      <c r="DH34" s="978"/>
      <c r="DI34" s="978"/>
      <c r="DJ34" s="978"/>
      <c r="DK34" s="979"/>
      <c r="DL34" s="977" t="s">
        <v>459</v>
      </c>
      <c r="DM34" s="978"/>
      <c r="DN34" s="978"/>
      <c r="DO34" s="978"/>
      <c r="DP34" s="979"/>
      <c r="DQ34" s="977" t="s">
        <v>566</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542</v>
      </c>
      <c r="BT35" s="1003"/>
      <c r="BU35" s="1003"/>
      <c r="BV35" s="1003"/>
      <c r="BW35" s="1003"/>
      <c r="BX35" s="1003"/>
      <c r="BY35" s="1003"/>
      <c r="BZ35" s="1003"/>
      <c r="CA35" s="1003"/>
      <c r="CB35" s="1003"/>
      <c r="CC35" s="1003"/>
      <c r="CD35" s="1003"/>
      <c r="CE35" s="1003"/>
      <c r="CF35" s="1003"/>
      <c r="CG35" s="1004"/>
      <c r="CH35" s="977">
        <v>0</v>
      </c>
      <c r="CI35" s="978"/>
      <c r="CJ35" s="978"/>
      <c r="CK35" s="978"/>
      <c r="CL35" s="979"/>
      <c r="CM35" s="977">
        <v>26</v>
      </c>
      <c r="CN35" s="978"/>
      <c r="CO35" s="978"/>
      <c r="CP35" s="978"/>
      <c r="CQ35" s="979"/>
      <c r="CR35" s="977">
        <v>0.5</v>
      </c>
      <c r="CS35" s="978"/>
      <c r="CT35" s="978"/>
      <c r="CU35" s="978"/>
      <c r="CV35" s="979"/>
      <c r="CW35" s="977">
        <v>552</v>
      </c>
      <c r="CX35" s="978"/>
      <c r="CY35" s="978"/>
      <c r="CZ35" s="978"/>
      <c r="DA35" s="979"/>
      <c r="DB35" s="977" t="s">
        <v>459</v>
      </c>
      <c r="DC35" s="978"/>
      <c r="DD35" s="978"/>
      <c r="DE35" s="978"/>
      <c r="DF35" s="979"/>
      <c r="DG35" s="977" t="s">
        <v>459</v>
      </c>
      <c r="DH35" s="978"/>
      <c r="DI35" s="978"/>
      <c r="DJ35" s="978"/>
      <c r="DK35" s="979"/>
      <c r="DL35" s="977" t="s">
        <v>459</v>
      </c>
      <c r="DM35" s="978"/>
      <c r="DN35" s="978"/>
      <c r="DO35" s="978"/>
      <c r="DP35" s="979"/>
      <c r="DQ35" s="977" t="s">
        <v>566</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543</v>
      </c>
      <c r="BT36" s="1003"/>
      <c r="BU36" s="1003"/>
      <c r="BV36" s="1003"/>
      <c r="BW36" s="1003"/>
      <c r="BX36" s="1003"/>
      <c r="BY36" s="1003"/>
      <c r="BZ36" s="1003"/>
      <c r="CA36" s="1003"/>
      <c r="CB36" s="1003"/>
      <c r="CC36" s="1003"/>
      <c r="CD36" s="1003"/>
      <c r="CE36" s="1003"/>
      <c r="CF36" s="1003"/>
      <c r="CG36" s="1004"/>
      <c r="CH36" s="977">
        <v>50</v>
      </c>
      <c r="CI36" s="978"/>
      <c r="CJ36" s="978"/>
      <c r="CK36" s="978"/>
      <c r="CL36" s="979"/>
      <c r="CM36" s="977">
        <v>4354</v>
      </c>
      <c r="CN36" s="978"/>
      <c r="CO36" s="978"/>
      <c r="CP36" s="978"/>
      <c r="CQ36" s="979"/>
      <c r="CR36" s="977">
        <v>300</v>
      </c>
      <c r="CS36" s="978"/>
      <c r="CT36" s="978"/>
      <c r="CU36" s="978"/>
      <c r="CV36" s="979"/>
      <c r="CW36" s="977" t="s">
        <v>459</v>
      </c>
      <c r="CX36" s="978"/>
      <c r="CY36" s="978"/>
      <c r="CZ36" s="978"/>
      <c r="DA36" s="979"/>
      <c r="DB36" s="977" t="s">
        <v>459</v>
      </c>
      <c r="DC36" s="978"/>
      <c r="DD36" s="978"/>
      <c r="DE36" s="978"/>
      <c r="DF36" s="979"/>
      <c r="DG36" s="977" t="s">
        <v>459</v>
      </c>
      <c r="DH36" s="978"/>
      <c r="DI36" s="978"/>
      <c r="DJ36" s="978"/>
      <c r="DK36" s="979"/>
      <c r="DL36" s="977" t="s">
        <v>459</v>
      </c>
      <c r="DM36" s="978"/>
      <c r="DN36" s="978"/>
      <c r="DO36" s="978"/>
      <c r="DP36" s="979"/>
      <c r="DQ36" s="977" t="s">
        <v>566</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544</v>
      </c>
      <c r="BT37" s="1003"/>
      <c r="BU37" s="1003"/>
      <c r="BV37" s="1003"/>
      <c r="BW37" s="1003"/>
      <c r="BX37" s="1003"/>
      <c r="BY37" s="1003"/>
      <c r="BZ37" s="1003"/>
      <c r="CA37" s="1003"/>
      <c r="CB37" s="1003"/>
      <c r="CC37" s="1003"/>
      <c r="CD37" s="1003"/>
      <c r="CE37" s="1003"/>
      <c r="CF37" s="1003"/>
      <c r="CG37" s="1004"/>
      <c r="CH37" s="977">
        <v>4240</v>
      </c>
      <c r="CI37" s="978"/>
      <c r="CJ37" s="978"/>
      <c r="CK37" s="978"/>
      <c r="CL37" s="979"/>
      <c r="CM37" s="977">
        <v>17838</v>
      </c>
      <c r="CN37" s="978"/>
      <c r="CO37" s="978"/>
      <c r="CP37" s="978"/>
      <c r="CQ37" s="979"/>
      <c r="CR37" s="977">
        <v>9463</v>
      </c>
      <c r="CS37" s="978"/>
      <c r="CT37" s="978"/>
      <c r="CU37" s="978"/>
      <c r="CV37" s="979"/>
      <c r="CW37" s="977">
        <v>46</v>
      </c>
      <c r="CX37" s="978"/>
      <c r="CY37" s="978"/>
      <c r="CZ37" s="978"/>
      <c r="DA37" s="979"/>
      <c r="DB37" s="977" t="s">
        <v>459</v>
      </c>
      <c r="DC37" s="978"/>
      <c r="DD37" s="978"/>
      <c r="DE37" s="978"/>
      <c r="DF37" s="979"/>
      <c r="DG37" s="977" t="s">
        <v>459</v>
      </c>
      <c r="DH37" s="978"/>
      <c r="DI37" s="978"/>
      <c r="DJ37" s="978"/>
      <c r="DK37" s="979"/>
      <c r="DL37" s="977" t="s">
        <v>459</v>
      </c>
      <c r="DM37" s="978"/>
      <c r="DN37" s="978"/>
      <c r="DO37" s="978"/>
      <c r="DP37" s="979"/>
      <c r="DQ37" s="977" t="s">
        <v>566</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545</v>
      </c>
      <c r="BT38" s="1003"/>
      <c r="BU38" s="1003"/>
      <c r="BV38" s="1003"/>
      <c r="BW38" s="1003"/>
      <c r="BX38" s="1003"/>
      <c r="BY38" s="1003"/>
      <c r="BZ38" s="1003"/>
      <c r="CA38" s="1003"/>
      <c r="CB38" s="1003"/>
      <c r="CC38" s="1003"/>
      <c r="CD38" s="1003"/>
      <c r="CE38" s="1003"/>
      <c r="CF38" s="1003"/>
      <c r="CG38" s="1004"/>
      <c r="CH38" s="977">
        <v>-671</v>
      </c>
      <c r="CI38" s="978"/>
      <c r="CJ38" s="978"/>
      <c r="CK38" s="978"/>
      <c r="CL38" s="979"/>
      <c r="CM38" s="977">
        <v>12302</v>
      </c>
      <c r="CN38" s="978"/>
      <c r="CO38" s="978"/>
      <c r="CP38" s="978"/>
      <c r="CQ38" s="979"/>
      <c r="CR38" s="977">
        <v>6470</v>
      </c>
      <c r="CS38" s="978"/>
      <c r="CT38" s="978"/>
      <c r="CU38" s="978"/>
      <c r="CV38" s="979"/>
      <c r="CW38" s="977">
        <v>396</v>
      </c>
      <c r="CX38" s="978"/>
      <c r="CY38" s="978"/>
      <c r="CZ38" s="978"/>
      <c r="DA38" s="979"/>
      <c r="DB38" s="977">
        <v>15756</v>
      </c>
      <c r="DC38" s="978"/>
      <c r="DD38" s="978"/>
      <c r="DE38" s="978"/>
      <c r="DF38" s="979"/>
      <c r="DG38" s="977" t="s">
        <v>459</v>
      </c>
      <c r="DH38" s="978"/>
      <c r="DI38" s="978"/>
      <c r="DJ38" s="978"/>
      <c r="DK38" s="979"/>
      <c r="DL38" s="977" t="s">
        <v>459</v>
      </c>
      <c r="DM38" s="978"/>
      <c r="DN38" s="978"/>
      <c r="DO38" s="978"/>
      <c r="DP38" s="979"/>
      <c r="DQ38" s="977" t="s">
        <v>566</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546</v>
      </c>
      <c r="BT39" s="1003"/>
      <c r="BU39" s="1003"/>
      <c r="BV39" s="1003"/>
      <c r="BW39" s="1003"/>
      <c r="BX39" s="1003"/>
      <c r="BY39" s="1003"/>
      <c r="BZ39" s="1003"/>
      <c r="CA39" s="1003"/>
      <c r="CB39" s="1003"/>
      <c r="CC39" s="1003"/>
      <c r="CD39" s="1003"/>
      <c r="CE39" s="1003"/>
      <c r="CF39" s="1003"/>
      <c r="CG39" s="1004"/>
      <c r="CH39" s="977">
        <v>434</v>
      </c>
      <c r="CI39" s="978"/>
      <c r="CJ39" s="978"/>
      <c r="CK39" s="978"/>
      <c r="CL39" s="979"/>
      <c r="CM39" s="977">
        <v>8649</v>
      </c>
      <c r="CN39" s="978"/>
      <c r="CO39" s="978"/>
      <c r="CP39" s="978"/>
      <c r="CQ39" s="979"/>
      <c r="CR39" s="977">
        <v>375</v>
      </c>
      <c r="CS39" s="978"/>
      <c r="CT39" s="978"/>
      <c r="CU39" s="978"/>
      <c r="CV39" s="979"/>
      <c r="CW39" s="977">
        <v>21</v>
      </c>
      <c r="CX39" s="978"/>
      <c r="CY39" s="978"/>
      <c r="CZ39" s="978"/>
      <c r="DA39" s="979"/>
      <c r="DB39" s="977" t="s">
        <v>459</v>
      </c>
      <c r="DC39" s="978"/>
      <c r="DD39" s="978"/>
      <c r="DE39" s="978"/>
      <c r="DF39" s="979"/>
      <c r="DG39" s="977" t="s">
        <v>459</v>
      </c>
      <c r="DH39" s="978"/>
      <c r="DI39" s="978"/>
      <c r="DJ39" s="978"/>
      <c r="DK39" s="979"/>
      <c r="DL39" s="977" t="s">
        <v>459</v>
      </c>
      <c r="DM39" s="978"/>
      <c r="DN39" s="978"/>
      <c r="DO39" s="978"/>
      <c r="DP39" s="979"/>
      <c r="DQ39" s="977" t="s">
        <v>566</v>
      </c>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t="s">
        <v>547</v>
      </c>
      <c r="BT40" s="1003"/>
      <c r="BU40" s="1003"/>
      <c r="BV40" s="1003"/>
      <c r="BW40" s="1003"/>
      <c r="BX40" s="1003"/>
      <c r="BY40" s="1003"/>
      <c r="BZ40" s="1003"/>
      <c r="CA40" s="1003"/>
      <c r="CB40" s="1003"/>
      <c r="CC40" s="1003"/>
      <c r="CD40" s="1003"/>
      <c r="CE40" s="1003"/>
      <c r="CF40" s="1003"/>
      <c r="CG40" s="1004"/>
      <c r="CH40" s="977">
        <v>360</v>
      </c>
      <c r="CI40" s="978"/>
      <c r="CJ40" s="978"/>
      <c r="CK40" s="978"/>
      <c r="CL40" s="979"/>
      <c r="CM40" s="977">
        <v>2680</v>
      </c>
      <c r="CN40" s="978"/>
      <c r="CO40" s="978"/>
      <c r="CP40" s="978"/>
      <c r="CQ40" s="979"/>
      <c r="CR40" s="977">
        <v>54.4</v>
      </c>
      <c r="CS40" s="978"/>
      <c r="CT40" s="978"/>
      <c r="CU40" s="978"/>
      <c r="CV40" s="979"/>
      <c r="CW40" s="977">
        <v>25</v>
      </c>
      <c r="CX40" s="978"/>
      <c r="CY40" s="978"/>
      <c r="CZ40" s="978"/>
      <c r="DA40" s="979"/>
      <c r="DB40" s="977" t="s">
        <v>459</v>
      </c>
      <c r="DC40" s="978"/>
      <c r="DD40" s="978"/>
      <c r="DE40" s="978"/>
      <c r="DF40" s="979"/>
      <c r="DG40" s="977" t="s">
        <v>459</v>
      </c>
      <c r="DH40" s="978"/>
      <c r="DI40" s="978"/>
      <c r="DJ40" s="978"/>
      <c r="DK40" s="979"/>
      <c r="DL40" s="977" t="s">
        <v>459</v>
      </c>
      <c r="DM40" s="978"/>
      <c r="DN40" s="978"/>
      <c r="DO40" s="978"/>
      <c r="DP40" s="979"/>
      <c r="DQ40" s="977" t="s">
        <v>566</v>
      </c>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t="s">
        <v>560</v>
      </c>
      <c r="BS41" s="1002" t="s">
        <v>548</v>
      </c>
      <c r="BT41" s="1003"/>
      <c r="BU41" s="1003"/>
      <c r="BV41" s="1003"/>
      <c r="BW41" s="1003"/>
      <c r="BX41" s="1003"/>
      <c r="BY41" s="1003"/>
      <c r="BZ41" s="1003"/>
      <c r="CA41" s="1003"/>
      <c r="CB41" s="1003"/>
      <c r="CC41" s="1003"/>
      <c r="CD41" s="1003"/>
      <c r="CE41" s="1003"/>
      <c r="CF41" s="1003"/>
      <c r="CG41" s="1004"/>
      <c r="CH41" s="977">
        <v>1470</v>
      </c>
      <c r="CI41" s="978"/>
      <c r="CJ41" s="978"/>
      <c r="CK41" s="978"/>
      <c r="CL41" s="979"/>
      <c r="CM41" s="977">
        <v>51960</v>
      </c>
      <c r="CN41" s="978"/>
      <c r="CO41" s="978"/>
      <c r="CP41" s="978"/>
      <c r="CQ41" s="979"/>
      <c r="CR41" s="977">
        <v>31</v>
      </c>
      <c r="CS41" s="978"/>
      <c r="CT41" s="978"/>
      <c r="CU41" s="978"/>
      <c r="CV41" s="979"/>
      <c r="CW41" s="977">
        <v>667</v>
      </c>
      <c r="CX41" s="978"/>
      <c r="CY41" s="978"/>
      <c r="CZ41" s="978"/>
      <c r="DA41" s="979"/>
      <c r="DB41" s="977">
        <v>25871</v>
      </c>
      <c r="DC41" s="978"/>
      <c r="DD41" s="978"/>
      <c r="DE41" s="978"/>
      <c r="DF41" s="979"/>
      <c r="DG41" s="977" t="s">
        <v>459</v>
      </c>
      <c r="DH41" s="978"/>
      <c r="DI41" s="978"/>
      <c r="DJ41" s="978"/>
      <c r="DK41" s="979"/>
      <c r="DL41" s="977">
        <v>54213</v>
      </c>
      <c r="DM41" s="978"/>
      <c r="DN41" s="978"/>
      <c r="DO41" s="978"/>
      <c r="DP41" s="979"/>
      <c r="DQ41" s="977" t="s">
        <v>566</v>
      </c>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t="s">
        <v>559</v>
      </c>
      <c r="BS42" s="1002" t="s">
        <v>549</v>
      </c>
      <c r="BT42" s="1003"/>
      <c r="BU42" s="1003"/>
      <c r="BV42" s="1003"/>
      <c r="BW42" s="1003"/>
      <c r="BX42" s="1003"/>
      <c r="BY42" s="1003"/>
      <c r="BZ42" s="1003"/>
      <c r="CA42" s="1003"/>
      <c r="CB42" s="1003"/>
      <c r="CC42" s="1003"/>
      <c r="CD42" s="1003"/>
      <c r="CE42" s="1003"/>
      <c r="CF42" s="1003"/>
      <c r="CG42" s="1004"/>
      <c r="CH42" s="977">
        <v>0</v>
      </c>
      <c r="CI42" s="978"/>
      <c r="CJ42" s="978"/>
      <c r="CK42" s="978"/>
      <c r="CL42" s="979"/>
      <c r="CM42" s="977">
        <v>100946</v>
      </c>
      <c r="CN42" s="978"/>
      <c r="CO42" s="978"/>
      <c r="CP42" s="978"/>
      <c r="CQ42" s="979"/>
      <c r="CR42" s="977">
        <v>91115</v>
      </c>
      <c r="CS42" s="978"/>
      <c r="CT42" s="978"/>
      <c r="CU42" s="978"/>
      <c r="CV42" s="979"/>
      <c r="CW42" s="977">
        <v>116</v>
      </c>
      <c r="CX42" s="978"/>
      <c r="CY42" s="978"/>
      <c r="CZ42" s="978"/>
      <c r="DA42" s="979"/>
      <c r="DB42" s="977">
        <v>2689</v>
      </c>
      <c r="DC42" s="978"/>
      <c r="DD42" s="978"/>
      <c r="DE42" s="978"/>
      <c r="DF42" s="979"/>
      <c r="DG42" s="977">
        <v>69045</v>
      </c>
      <c r="DH42" s="978"/>
      <c r="DI42" s="978"/>
      <c r="DJ42" s="978"/>
      <c r="DK42" s="979"/>
      <c r="DL42" s="977" t="s">
        <v>459</v>
      </c>
      <c r="DM42" s="978"/>
      <c r="DN42" s="978"/>
      <c r="DO42" s="978"/>
      <c r="DP42" s="979"/>
      <c r="DQ42" s="977" t="s">
        <v>566</v>
      </c>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t="s">
        <v>559</v>
      </c>
      <c r="BS43" s="1002" t="s">
        <v>550</v>
      </c>
      <c r="BT43" s="1003"/>
      <c r="BU43" s="1003"/>
      <c r="BV43" s="1003"/>
      <c r="BW43" s="1003"/>
      <c r="BX43" s="1003"/>
      <c r="BY43" s="1003"/>
      <c r="BZ43" s="1003"/>
      <c r="CA43" s="1003"/>
      <c r="CB43" s="1003"/>
      <c r="CC43" s="1003"/>
      <c r="CD43" s="1003"/>
      <c r="CE43" s="1003"/>
      <c r="CF43" s="1003"/>
      <c r="CG43" s="1004"/>
      <c r="CH43" s="977">
        <v>0</v>
      </c>
      <c r="CI43" s="978"/>
      <c r="CJ43" s="978"/>
      <c r="CK43" s="978"/>
      <c r="CL43" s="979"/>
      <c r="CM43" s="977">
        <v>953</v>
      </c>
      <c r="CN43" s="978"/>
      <c r="CO43" s="978"/>
      <c r="CP43" s="978"/>
      <c r="CQ43" s="979"/>
      <c r="CR43" s="977">
        <v>30</v>
      </c>
      <c r="CS43" s="978"/>
      <c r="CT43" s="978"/>
      <c r="CU43" s="978"/>
      <c r="CV43" s="979"/>
      <c r="CW43" s="977">
        <v>3</v>
      </c>
      <c r="CX43" s="978"/>
      <c r="CY43" s="978"/>
      <c r="CZ43" s="978"/>
      <c r="DA43" s="979"/>
      <c r="DB43" s="977" t="s">
        <v>459</v>
      </c>
      <c r="DC43" s="978"/>
      <c r="DD43" s="978"/>
      <c r="DE43" s="978"/>
      <c r="DF43" s="979"/>
      <c r="DG43" s="977">
        <v>18843</v>
      </c>
      <c r="DH43" s="978"/>
      <c r="DI43" s="978"/>
      <c r="DJ43" s="978"/>
      <c r="DK43" s="979"/>
      <c r="DL43" s="977" t="s">
        <v>459</v>
      </c>
      <c r="DM43" s="978"/>
      <c r="DN43" s="978"/>
      <c r="DO43" s="978"/>
      <c r="DP43" s="979"/>
      <c r="DQ43" s="977" t="s">
        <v>566</v>
      </c>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t="s">
        <v>565</v>
      </c>
      <c r="BS44" s="1002" t="s">
        <v>551</v>
      </c>
      <c r="BT44" s="1003"/>
      <c r="BU44" s="1003"/>
      <c r="BV44" s="1003"/>
      <c r="BW44" s="1003"/>
      <c r="BX44" s="1003"/>
      <c r="BY44" s="1003"/>
      <c r="BZ44" s="1003"/>
      <c r="CA44" s="1003"/>
      <c r="CB44" s="1003"/>
      <c r="CC44" s="1003"/>
      <c r="CD44" s="1003"/>
      <c r="CE44" s="1003"/>
      <c r="CF44" s="1003"/>
      <c r="CG44" s="1004"/>
      <c r="CH44" s="977">
        <v>81</v>
      </c>
      <c r="CI44" s="978"/>
      <c r="CJ44" s="978"/>
      <c r="CK44" s="978"/>
      <c r="CL44" s="979"/>
      <c r="CM44" s="977">
        <v>70668</v>
      </c>
      <c r="CN44" s="978"/>
      <c r="CO44" s="978"/>
      <c r="CP44" s="978"/>
      <c r="CQ44" s="979"/>
      <c r="CR44" s="977">
        <v>73621.775999999998</v>
      </c>
      <c r="CS44" s="978"/>
      <c r="CT44" s="978"/>
      <c r="CU44" s="978"/>
      <c r="CV44" s="979"/>
      <c r="CW44" s="977">
        <v>11614</v>
      </c>
      <c r="CX44" s="978"/>
      <c r="CY44" s="978"/>
      <c r="CZ44" s="978"/>
      <c r="DA44" s="979"/>
      <c r="DB44" s="977" t="s">
        <v>459</v>
      </c>
      <c r="DC44" s="978"/>
      <c r="DD44" s="978"/>
      <c r="DE44" s="978"/>
      <c r="DF44" s="979"/>
      <c r="DG44" s="977" t="s">
        <v>459</v>
      </c>
      <c r="DH44" s="978"/>
      <c r="DI44" s="978"/>
      <c r="DJ44" s="978"/>
      <c r="DK44" s="979"/>
      <c r="DL44" s="977" t="s">
        <v>459</v>
      </c>
      <c r="DM44" s="978"/>
      <c r="DN44" s="978"/>
      <c r="DO44" s="978"/>
      <c r="DP44" s="979"/>
      <c r="DQ44" s="977" t="s">
        <v>566</v>
      </c>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t="s">
        <v>565</v>
      </c>
      <c r="BS45" s="1002" t="s">
        <v>552</v>
      </c>
      <c r="BT45" s="1003"/>
      <c r="BU45" s="1003"/>
      <c r="BV45" s="1003"/>
      <c r="BW45" s="1003"/>
      <c r="BX45" s="1003"/>
      <c r="BY45" s="1003"/>
      <c r="BZ45" s="1003"/>
      <c r="CA45" s="1003"/>
      <c r="CB45" s="1003"/>
      <c r="CC45" s="1003"/>
      <c r="CD45" s="1003"/>
      <c r="CE45" s="1003"/>
      <c r="CF45" s="1003"/>
      <c r="CG45" s="1004"/>
      <c r="CH45" s="977">
        <v>-150</v>
      </c>
      <c r="CI45" s="978"/>
      <c r="CJ45" s="978"/>
      <c r="CK45" s="978"/>
      <c r="CL45" s="979"/>
      <c r="CM45" s="977">
        <v>31971</v>
      </c>
      <c r="CN45" s="978"/>
      <c r="CO45" s="978"/>
      <c r="CP45" s="978"/>
      <c r="CQ45" s="979"/>
      <c r="CR45" s="977">
        <v>21138</v>
      </c>
      <c r="CS45" s="978"/>
      <c r="CT45" s="978"/>
      <c r="CU45" s="978"/>
      <c r="CV45" s="979"/>
      <c r="CW45" s="977">
        <v>8258</v>
      </c>
      <c r="CX45" s="978"/>
      <c r="CY45" s="978"/>
      <c r="CZ45" s="978"/>
      <c r="DA45" s="979"/>
      <c r="DB45" s="977">
        <v>55164</v>
      </c>
      <c r="DC45" s="978"/>
      <c r="DD45" s="978"/>
      <c r="DE45" s="978"/>
      <c r="DF45" s="979"/>
      <c r="DG45" s="977" t="s">
        <v>459</v>
      </c>
      <c r="DH45" s="978"/>
      <c r="DI45" s="978"/>
      <c r="DJ45" s="978"/>
      <c r="DK45" s="979"/>
      <c r="DL45" s="977" t="s">
        <v>459</v>
      </c>
      <c r="DM45" s="978"/>
      <c r="DN45" s="978"/>
      <c r="DO45" s="978"/>
      <c r="DP45" s="979"/>
      <c r="DQ45" s="977" t="s">
        <v>566</v>
      </c>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t="s">
        <v>565</v>
      </c>
      <c r="BS46" s="1002" t="s">
        <v>553</v>
      </c>
      <c r="BT46" s="1003"/>
      <c r="BU46" s="1003"/>
      <c r="BV46" s="1003"/>
      <c r="BW46" s="1003"/>
      <c r="BX46" s="1003"/>
      <c r="BY46" s="1003"/>
      <c r="BZ46" s="1003"/>
      <c r="CA46" s="1003"/>
      <c r="CB46" s="1003"/>
      <c r="CC46" s="1003"/>
      <c r="CD46" s="1003"/>
      <c r="CE46" s="1003"/>
      <c r="CF46" s="1003"/>
      <c r="CG46" s="1004"/>
      <c r="CH46" s="977">
        <v>-20</v>
      </c>
      <c r="CI46" s="978"/>
      <c r="CJ46" s="978"/>
      <c r="CK46" s="978"/>
      <c r="CL46" s="979"/>
      <c r="CM46" s="977">
        <v>9862</v>
      </c>
      <c r="CN46" s="978"/>
      <c r="CO46" s="978"/>
      <c r="CP46" s="978"/>
      <c r="CQ46" s="979"/>
      <c r="CR46" s="977">
        <v>10069</v>
      </c>
      <c r="CS46" s="978"/>
      <c r="CT46" s="978"/>
      <c r="CU46" s="978"/>
      <c r="CV46" s="979"/>
      <c r="CW46" s="977">
        <v>1804</v>
      </c>
      <c r="CX46" s="978"/>
      <c r="CY46" s="978"/>
      <c r="CZ46" s="978"/>
      <c r="DA46" s="979"/>
      <c r="DB46" s="977" t="s">
        <v>459</v>
      </c>
      <c r="DC46" s="978"/>
      <c r="DD46" s="978"/>
      <c r="DE46" s="978"/>
      <c r="DF46" s="979"/>
      <c r="DG46" s="977" t="s">
        <v>459</v>
      </c>
      <c r="DH46" s="978"/>
      <c r="DI46" s="978"/>
      <c r="DJ46" s="978"/>
      <c r="DK46" s="979"/>
      <c r="DL46" s="977" t="s">
        <v>459</v>
      </c>
      <c r="DM46" s="978"/>
      <c r="DN46" s="978"/>
      <c r="DO46" s="978"/>
      <c r="DP46" s="979"/>
      <c r="DQ46" s="977" t="s">
        <v>566</v>
      </c>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t="s">
        <v>565</v>
      </c>
      <c r="BS47" s="1002" t="s">
        <v>554</v>
      </c>
      <c r="BT47" s="1003"/>
      <c r="BU47" s="1003"/>
      <c r="BV47" s="1003"/>
      <c r="BW47" s="1003"/>
      <c r="BX47" s="1003"/>
      <c r="BY47" s="1003"/>
      <c r="BZ47" s="1003"/>
      <c r="CA47" s="1003"/>
      <c r="CB47" s="1003"/>
      <c r="CC47" s="1003"/>
      <c r="CD47" s="1003"/>
      <c r="CE47" s="1003"/>
      <c r="CF47" s="1003"/>
      <c r="CG47" s="1004"/>
      <c r="CH47" s="977">
        <v>38</v>
      </c>
      <c r="CI47" s="978"/>
      <c r="CJ47" s="978"/>
      <c r="CK47" s="978"/>
      <c r="CL47" s="979"/>
      <c r="CM47" s="977">
        <v>7501</v>
      </c>
      <c r="CN47" s="978"/>
      <c r="CO47" s="978"/>
      <c r="CP47" s="978"/>
      <c r="CQ47" s="979"/>
      <c r="CR47" s="977">
        <v>5050.7889999999998</v>
      </c>
      <c r="CS47" s="978"/>
      <c r="CT47" s="978"/>
      <c r="CU47" s="978"/>
      <c r="CV47" s="979"/>
      <c r="CW47" s="977">
        <v>1829</v>
      </c>
      <c r="CX47" s="978"/>
      <c r="CY47" s="978"/>
      <c r="CZ47" s="978"/>
      <c r="DA47" s="979"/>
      <c r="DB47" s="977" t="s">
        <v>459</v>
      </c>
      <c r="DC47" s="978"/>
      <c r="DD47" s="978"/>
      <c r="DE47" s="978"/>
      <c r="DF47" s="979"/>
      <c r="DG47" s="977" t="s">
        <v>459</v>
      </c>
      <c r="DH47" s="978"/>
      <c r="DI47" s="978"/>
      <c r="DJ47" s="978"/>
      <c r="DK47" s="979"/>
      <c r="DL47" s="977" t="s">
        <v>459</v>
      </c>
      <c r="DM47" s="978"/>
      <c r="DN47" s="978"/>
      <c r="DO47" s="978"/>
      <c r="DP47" s="979"/>
      <c r="DQ47" s="977" t="s">
        <v>566</v>
      </c>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t="s">
        <v>555</v>
      </c>
      <c r="BT48" s="1003"/>
      <c r="BU48" s="1003"/>
      <c r="BV48" s="1003"/>
      <c r="BW48" s="1003"/>
      <c r="BX48" s="1003"/>
      <c r="BY48" s="1003"/>
      <c r="BZ48" s="1003"/>
      <c r="CA48" s="1003"/>
      <c r="CB48" s="1003"/>
      <c r="CC48" s="1003"/>
      <c r="CD48" s="1003"/>
      <c r="CE48" s="1003"/>
      <c r="CF48" s="1003"/>
      <c r="CG48" s="1004"/>
      <c r="CH48" s="977">
        <v>16107</v>
      </c>
      <c r="CI48" s="978"/>
      <c r="CJ48" s="978"/>
      <c r="CK48" s="978"/>
      <c r="CL48" s="979"/>
      <c r="CM48" s="977">
        <v>656248</v>
      </c>
      <c r="CN48" s="978"/>
      <c r="CO48" s="978"/>
      <c r="CP48" s="978"/>
      <c r="CQ48" s="979"/>
      <c r="CR48" s="977">
        <v>90112</v>
      </c>
      <c r="CS48" s="978"/>
      <c r="CT48" s="978"/>
      <c r="CU48" s="978"/>
      <c r="CV48" s="979"/>
      <c r="CW48" s="977" t="s">
        <v>459</v>
      </c>
      <c r="CX48" s="978"/>
      <c r="CY48" s="978"/>
      <c r="CZ48" s="978"/>
      <c r="DA48" s="979"/>
      <c r="DB48" s="977">
        <v>41078</v>
      </c>
      <c r="DC48" s="978"/>
      <c r="DD48" s="978"/>
      <c r="DE48" s="978"/>
      <c r="DF48" s="979"/>
      <c r="DG48" s="977" t="s">
        <v>459</v>
      </c>
      <c r="DH48" s="978"/>
      <c r="DI48" s="978"/>
      <c r="DJ48" s="978"/>
      <c r="DK48" s="979"/>
      <c r="DL48" s="977" t="s">
        <v>459</v>
      </c>
      <c r="DM48" s="978"/>
      <c r="DN48" s="978"/>
      <c r="DO48" s="978"/>
      <c r="DP48" s="979"/>
      <c r="DQ48" s="977" t="s">
        <v>566</v>
      </c>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t="s">
        <v>557</v>
      </c>
      <c r="BT49" s="1003"/>
      <c r="BU49" s="1003"/>
      <c r="BV49" s="1003"/>
      <c r="BW49" s="1003"/>
      <c r="BX49" s="1003"/>
      <c r="BY49" s="1003"/>
      <c r="BZ49" s="1003"/>
      <c r="CA49" s="1003"/>
      <c r="CB49" s="1003"/>
      <c r="CC49" s="1003"/>
      <c r="CD49" s="1003"/>
      <c r="CE49" s="1003"/>
      <c r="CF49" s="1003"/>
      <c r="CG49" s="1004"/>
      <c r="CH49" s="977">
        <v>24</v>
      </c>
      <c r="CI49" s="978"/>
      <c r="CJ49" s="978"/>
      <c r="CK49" s="978"/>
      <c r="CL49" s="979"/>
      <c r="CM49" s="977">
        <v>457</v>
      </c>
      <c r="CN49" s="978"/>
      <c r="CO49" s="978"/>
      <c r="CP49" s="978"/>
      <c r="CQ49" s="979"/>
      <c r="CR49" s="977">
        <v>50</v>
      </c>
      <c r="CS49" s="978"/>
      <c r="CT49" s="978"/>
      <c r="CU49" s="978"/>
      <c r="CV49" s="979"/>
      <c r="CW49" s="977">
        <v>324</v>
      </c>
      <c r="CX49" s="978"/>
      <c r="CY49" s="978"/>
      <c r="CZ49" s="978"/>
      <c r="DA49" s="979"/>
      <c r="DB49" s="977" t="s">
        <v>459</v>
      </c>
      <c r="DC49" s="978"/>
      <c r="DD49" s="978"/>
      <c r="DE49" s="978"/>
      <c r="DF49" s="979"/>
      <c r="DG49" s="977" t="s">
        <v>459</v>
      </c>
      <c r="DH49" s="978"/>
      <c r="DI49" s="978"/>
      <c r="DJ49" s="978"/>
      <c r="DK49" s="979"/>
      <c r="DL49" s="977" t="s">
        <v>459</v>
      </c>
      <c r="DM49" s="978"/>
      <c r="DN49" s="978"/>
      <c r="DO49" s="978"/>
      <c r="DP49" s="979"/>
      <c r="DQ49" s="977" t="s">
        <v>566</v>
      </c>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363</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364</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11208</v>
      </c>
      <c r="AG63" s="947"/>
      <c r="AH63" s="947"/>
      <c r="AI63" s="947"/>
      <c r="AJ63" s="1017"/>
      <c r="AK63" s="1018"/>
      <c r="AL63" s="951"/>
      <c r="AM63" s="951"/>
      <c r="AN63" s="951"/>
      <c r="AO63" s="951"/>
      <c r="AP63" s="947">
        <v>341197</v>
      </c>
      <c r="AQ63" s="947"/>
      <c r="AR63" s="947"/>
      <c r="AS63" s="947"/>
      <c r="AT63" s="947"/>
      <c r="AU63" s="947">
        <v>181309</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366</v>
      </c>
      <c r="B66" s="984"/>
      <c r="C66" s="984"/>
      <c r="D66" s="984"/>
      <c r="E66" s="984"/>
      <c r="F66" s="984"/>
      <c r="G66" s="984"/>
      <c r="H66" s="984"/>
      <c r="I66" s="984"/>
      <c r="J66" s="984"/>
      <c r="K66" s="984"/>
      <c r="L66" s="984"/>
      <c r="M66" s="984"/>
      <c r="N66" s="984"/>
      <c r="O66" s="984"/>
      <c r="P66" s="985"/>
      <c r="Q66" s="989" t="s">
        <v>367</v>
      </c>
      <c r="R66" s="990"/>
      <c r="S66" s="990"/>
      <c r="T66" s="990"/>
      <c r="U66" s="991"/>
      <c r="V66" s="989" t="s">
        <v>368</v>
      </c>
      <c r="W66" s="990"/>
      <c r="X66" s="990"/>
      <c r="Y66" s="990"/>
      <c r="Z66" s="991"/>
      <c r="AA66" s="989" t="s">
        <v>369</v>
      </c>
      <c r="AB66" s="990"/>
      <c r="AC66" s="990"/>
      <c r="AD66" s="990"/>
      <c r="AE66" s="991"/>
      <c r="AF66" s="995" t="s">
        <v>370</v>
      </c>
      <c r="AG66" s="996"/>
      <c r="AH66" s="996"/>
      <c r="AI66" s="996"/>
      <c r="AJ66" s="997"/>
      <c r="AK66" s="989" t="s">
        <v>371</v>
      </c>
      <c r="AL66" s="984"/>
      <c r="AM66" s="984"/>
      <c r="AN66" s="984"/>
      <c r="AO66" s="985"/>
      <c r="AP66" s="989" t="s">
        <v>372</v>
      </c>
      <c r="AQ66" s="990"/>
      <c r="AR66" s="990"/>
      <c r="AS66" s="990"/>
      <c r="AT66" s="991"/>
      <c r="AU66" s="989" t="s">
        <v>373</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558</v>
      </c>
      <c r="C68" s="974"/>
      <c r="D68" s="974"/>
      <c r="E68" s="974"/>
      <c r="F68" s="974"/>
      <c r="G68" s="974"/>
      <c r="H68" s="974"/>
      <c r="I68" s="974"/>
      <c r="J68" s="974"/>
      <c r="K68" s="974"/>
      <c r="L68" s="974"/>
      <c r="M68" s="974"/>
      <c r="N68" s="974"/>
      <c r="O68" s="974"/>
      <c r="P68" s="975"/>
      <c r="Q68" s="976">
        <v>1913</v>
      </c>
      <c r="R68" s="970"/>
      <c r="S68" s="970"/>
      <c r="T68" s="970"/>
      <c r="U68" s="970"/>
      <c r="V68" s="970">
        <v>1851</v>
      </c>
      <c r="W68" s="970"/>
      <c r="X68" s="970"/>
      <c r="Y68" s="970"/>
      <c r="Z68" s="970"/>
      <c r="AA68" s="970">
        <v>62</v>
      </c>
      <c r="AB68" s="970"/>
      <c r="AC68" s="970"/>
      <c r="AD68" s="970"/>
      <c r="AE68" s="970"/>
      <c r="AF68" s="970">
        <v>62</v>
      </c>
      <c r="AG68" s="970"/>
      <c r="AH68" s="970"/>
      <c r="AI68" s="970"/>
      <c r="AJ68" s="970"/>
      <c r="AK68" s="970" t="s">
        <v>459</v>
      </c>
      <c r="AL68" s="970"/>
      <c r="AM68" s="970"/>
      <c r="AN68" s="970"/>
      <c r="AO68" s="970"/>
      <c r="AP68" s="970">
        <v>131</v>
      </c>
      <c r="AQ68" s="970"/>
      <c r="AR68" s="970"/>
      <c r="AS68" s="970"/>
      <c r="AT68" s="970"/>
      <c r="AU68" s="970">
        <v>20</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374</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62</v>
      </c>
      <c r="AG88" s="947"/>
      <c r="AH88" s="947"/>
      <c r="AI88" s="947"/>
      <c r="AJ88" s="947"/>
      <c r="AK88" s="951"/>
      <c r="AL88" s="951"/>
      <c r="AM88" s="951"/>
      <c r="AN88" s="951"/>
      <c r="AO88" s="951"/>
      <c r="AP88" s="947">
        <v>131</v>
      </c>
      <c r="AQ88" s="947"/>
      <c r="AR88" s="947"/>
      <c r="AS88" s="947"/>
      <c r="AT88" s="947"/>
      <c r="AU88" s="947">
        <v>20</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375</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f>SUM(CR7:CV88)</f>
        <v>318446.23499999999</v>
      </c>
      <c r="CS102" s="939"/>
      <c r="CT102" s="939"/>
      <c r="CU102" s="939"/>
      <c r="CV102" s="940"/>
      <c r="CW102" s="938">
        <f t="shared" ref="CW102" si="0">SUM(CW7:DA88)</f>
        <v>27431</v>
      </c>
      <c r="CX102" s="939"/>
      <c r="CY102" s="939"/>
      <c r="CZ102" s="939"/>
      <c r="DA102" s="940"/>
      <c r="DB102" s="938">
        <f t="shared" ref="DB102" si="1">SUM(DB7:DF88)</f>
        <v>200386</v>
      </c>
      <c r="DC102" s="939"/>
      <c r="DD102" s="939"/>
      <c r="DE102" s="939"/>
      <c r="DF102" s="940"/>
      <c r="DG102" s="938">
        <f t="shared" ref="DG102" si="2">SUM(DG7:DK88)</f>
        <v>87888</v>
      </c>
      <c r="DH102" s="939"/>
      <c r="DI102" s="939"/>
      <c r="DJ102" s="939"/>
      <c r="DK102" s="940"/>
      <c r="DL102" s="938">
        <f t="shared" ref="DL102" si="3">SUM(DL7:DP88)</f>
        <v>75146</v>
      </c>
      <c r="DM102" s="939"/>
      <c r="DN102" s="939"/>
      <c r="DO102" s="939"/>
      <c r="DP102" s="940"/>
      <c r="DQ102" s="938" t="s">
        <v>564</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378</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379</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382</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383</v>
      </c>
      <c r="AB109" s="882"/>
      <c r="AC109" s="882"/>
      <c r="AD109" s="882"/>
      <c r="AE109" s="883"/>
      <c r="AF109" s="884" t="s">
        <v>277</v>
      </c>
      <c r="AG109" s="882"/>
      <c r="AH109" s="882"/>
      <c r="AI109" s="882"/>
      <c r="AJ109" s="883"/>
      <c r="AK109" s="884" t="s">
        <v>276</v>
      </c>
      <c r="AL109" s="882"/>
      <c r="AM109" s="882"/>
      <c r="AN109" s="882"/>
      <c r="AO109" s="883"/>
      <c r="AP109" s="884" t="s">
        <v>384</v>
      </c>
      <c r="AQ109" s="882"/>
      <c r="AR109" s="882"/>
      <c r="AS109" s="882"/>
      <c r="AT109" s="913"/>
      <c r="AU109" s="881" t="s">
        <v>382</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383</v>
      </c>
      <c r="BR109" s="882"/>
      <c r="BS109" s="882"/>
      <c r="BT109" s="882"/>
      <c r="BU109" s="883"/>
      <c r="BV109" s="884" t="s">
        <v>277</v>
      </c>
      <c r="BW109" s="882"/>
      <c r="BX109" s="882"/>
      <c r="BY109" s="882"/>
      <c r="BZ109" s="883"/>
      <c r="CA109" s="884" t="s">
        <v>276</v>
      </c>
      <c r="CB109" s="882"/>
      <c r="CC109" s="882"/>
      <c r="CD109" s="882"/>
      <c r="CE109" s="883"/>
      <c r="CF109" s="920" t="s">
        <v>384</v>
      </c>
      <c r="CG109" s="920"/>
      <c r="CH109" s="920"/>
      <c r="CI109" s="920"/>
      <c r="CJ109" s="920"/>
      <c r="CK109" s="884" t="s">
        <v>385</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383</v>
      </c>
      <c r="DH109" s="882"/>
      <c r="DI109" s="882"/>
      <c r="DJ109" s="882"/>
      <c r="DK109" s="883"/>
      <c r="DL109" s="884" t="s">
        <v>277</v>
      </c>
      <c r="DM109" s="882"/>
      <c r="DN109" s="882"/>
      <c r="DO109" s="882"/>
      <c r="DP109" s="883"/>
      <c r="DQ109" s="884" t="s">
        <v>276</v>
      </c>
      <c r="DR109" s="882"/>
      <c r="DS109" s="882"/>
      <c r="DT109" s="882"/>
      <c r="DU109" s="883"/>
      <c r="DV109" s="884" t="s">
        <v>384</v>
      </c>
      <c r="DW109" s="882"/>
      <c r="DX109" s="882"/>
      <c r="DY109" s="882"/>
      <c r="DZ109" s="913"/>
    </row>
    <row r="110" spans="1:131" s="191" customFormat="1" ht="26.25" customHeight="1">
      <c r="A110" s="782" t="s">
        <v>386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145724863</v>
      </c>
      <c r="AB110" s="875"/>
      <c r="AC110" s="875"/>
      <c r="AD110" s="875"/>
      <c r="AE110" s="876"/>
      <c r="AF110" s="877">
        <v>143561229</v>
      </c>
      <c r="AG110" s="875"/>
      <c r="AH110" s="875"/>
      <c r="AI110" s="875"/>
      <c r="AJ110" s="876"/>
      <c r="AK110" s="877">
        <v>149022970</v>
      </c>
      <c r="AL110" s="875"/>
      <c r="AM110" s="875"/>
      <c r="AN110" s="875"/>
      <c r="AO110" s="876"/>
      <c r="AP110" s="878">
        <v>10.4</v>
      </c>
      <c r="AQ110" s="879"/>
      <c r="AR110" s="879"/>
      <c r="AS110" s="879"/>
      <c r="AT110" s="880"/>
      <c r="AU110" s="914" t="s">
        <v>59</v>
      </c>
      <c r="AV110" s="915"/>
      <c r="AW110" s="915"/>
      <c r="AX110" s="915"/>
      <c r="AY110" s="915"/>
      <c r="AZ110" s="837" t="s">
        <v>387</v>
      </c>
      <c r="BA110" s="783"/>
      <c r="BB110" s="783"/>
      <c r="BC110" s="783"/>
      <c r="BD110" s="783"/>
      <c r="BE110" s="783"/>
      <c r="BF110" s="783"/>
      <c r="BG110" s="783"/>
      <c r="BH110" s="783"/>
      <c r="BI110" s="783"/>
      <c r="BJ110" s="783"/>
      <c r="BK110" s="783"/>
      <c r="BL110" s="783"/>
      <c r="BM110" s="783"/>
      <c r="BN110" s="783"/>
      <c r="BO110" s="783"/>
      <c r="BP110" s="784"/>
      <c r="BQ110" s="838">
        <v>6014521650</v>
      </c>
      <c r="BR110" s="820"/>
      <c r="BS110" s="820"/>
      <c r="BT110" s="820"/>
      <c r="BU110" s="820"/>
      <c r="BV110" s="820">
        <v>5936073346</v>
      </c>
      <c r="BW110" s="820"/>
      <c r="BX110" s="820"/>
      <c r="BY110" s="820"/>
      <c r="BZ110" s="820"/>
      <c r="CA110" s="820">
        <v>5891544832</v>
      </c>
      <c r="CB110" s="820"/>
      <c r="CC110" s="820"/>
      <c r="CD110" s="820"/>
      <c r="CE110" s="820"/>
      <c r="CF110" s="847">
        <v>410</v>
      </c>
      <c r="CG110" s="848"/>
      <c r="CH110" s="848"/>
      <c r="CI110" s="848"/>
      <c r="CJ110" s="848"/>
      <c r="CK110" s="910" t="s">
        <v>388</v>
      </c>
      <c r="CL110" s="794"/>
      <c r="CM110" s="871" t="s">
        <v>389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11052726</v>
      </c>
      <c r="DH110" s="820"/>
      <c r="DI110" s="820"/>
      <c r="DJ110" s="820"/>
      <c r="DK110" s="820"/>
      <c r="DL110" s="820">
        <v>10584094</v>
      </c>
      <c r="DM110" s="820"/>
      <c r="DN110" s="820"/>
      <c r="DO110" s="820"/>
      <c r="DP110" s="820"/>
      <c r="DQ110" s="820">
        <v>10108925</v>
      </c>
      <c r="DR110" s="820"/>
      <c r="DS110" s="820"/>
      <c r="DT110" s="820"/>
      <c r="DU110" s="820"/>
      <c r="DV110" s="821">
        <v>0.7</v>
      </c>
      <c r="DW110" s="821"/>
      <c r="DX110" s="821"/>
      <c r="DY110" s="821"/>
      <c r="DZ110" s="822"/>
    </row>
    <row r="111" spans="1:131" s="191" customFormat="1" ht="26.25" customHeight="1">
      <c r="A111" s="749" t="s">
        <v>390</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110692329</v>
      </c>
      <c r="AB111" s="904"/>
      <c r="AC111" s="904"/>
      <c r="AD111" s="904"/>
      <c r="AE111" s="905"/>
      <c r="AF111" s="906">
        <v>118289789</v>
      </c>
      <c r="AG111" s="904"/>
      <c r="AH111" s="904"/>
      <c r="AI111" s="904"/>
      <c r="AJ111" s="905"/>
      <c r="AK111" s="906">
        <v>112985503</v>
      </c>
      <c r="AL111" s="904"/>
      <c r="AM111" s="904"/>
      <c r="AN111" s="904"/>
      <c r="AO111" s="905"/>
      <c r="AP111" s="907">
        <v>7.9</v>
      </c>
      <c r="AQ111" s="908"/>
      <c r="AR111" s="908"/>
      <c r="AS111" s="908"/>
      <c r="AT111" s="909"/>
      <c r="AU111" s="916"/>
      <c r="AV111" s="917"/>
      <c r="AW111" s="917"/>
      <c r="AX111" s="917"/>
      <c r="AY111" s="917"/>
      <c r="AZ111" s="790" t="s">
        <v>391</v>
      </c>
      <c r="BA111" s="725"/>
      <c r="BB111" s="725"/>
      <c r="BC111" s="725"/>
      <c r="BD111" s="725"/>
      <c r="BE111" s="725"/>
      <c r="BF111" s="725"/>
      <c r="BG111" s="725"/>
      <c r="BH111" s="725"/>
      <c r="BI111" s="725"/>
      <c r="BJ111" s="725"/>
      <c r="BK111" s="725"/>
      <c r="BL111" s="725"/>
      <c r="BM111" s="725"/>
      <c r="BN111" s="725"/>
      <c r="BO111" s="725"/>
      <c r="BP111" s="726"/>
      <c r="BQ111" s="791">
        <v>59872303</v>
      </c>
      <c r="BR111" s="792"/>
      <c r="BS111" s="792"/>
      <c r="BT111" s="792"/>
      <c r="BU111" s="792"/>
      <c r="BV111" s="792">
        <v>55207411</v>
      </c>
      <c r="BW111" s="792"/>
      <c r="BX111" s="792"/>
      <c r="BY111" s="792"/>
      <c r="BZ111" s="792"/>
      <c r="CA111" s="792">
        <v>55543285</v>
      </c>
      <c r="CB111" s="792"/>
      <c r="CC111" s="792"/>
      <c r="CD111" s="792"/>
      <c r="CE111" s="792"/>
      <c r="CF111" s="856">
        <v>3.9</v>
      </c>
      <c r="CG111" s="857"/>
      <c r="CH111" s="857"/>
      <c r="CI111" s="857"/>
      <c r="CJ111" s="857"/>
      <c r="CK111" s="911"/>
      <c r="CL111" s="796"/>
      <c r="CM111" s="799" t="s">
        <v>392</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393</v>
      </c>
      <c r="B112" s="897"/>
      <c r="C112" s="725" t="s">
        <v>394</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231901205</v>
      </c>
      <c r="AB112" s="755"/>
      <c r="AC112" s="755"/>
      <c r="AD112" s="755"/>
      <c r="AE112" s="756"/>
      <c r="AF112" s="757">
        <v>230746752</v>
      </c>
      <c r="AG112" s="755"/>
      <c r="AH112" s="755"/>
      <c r="AI112" s="755"/>
      <c r="AJ112" s="756"/>
      <c r="AK112" s="757">
        <v>229750106</v>
      </c>
      <c r="AL112" s="755"/>
      <c r="AM112" s="755"/>
      <c r="AN112" s="755"/>
      <c r="AO112" s="756"/>
      <c r="AP112" s="802">
        <v>16</v>
      </c>
      <c r="AQ112" s="803"/>
      <c r="AR112" s="803"/>
      <c r="AS112" s="803"/>
      <c r="AT112" s="804"/>
      <c r="AU112" s="916"/>
      <c r="AV112" s="917"/>
      <c r="AW112" s="917"/>
      <c r="AX112" s="917"/>
      <c r="AY112" s="917"/>
      <c r="AZ112" s="790" t="s">
        <v>395</v>
      </c>
      <c r="BA112" s="725"/>
      <c r="BB112" s="725"/>
      <c r="BC112" s="725"/>
      <c r="BD112" s="725"/>
      <c r="BE112" s="725"/>
      <c r="BF112" s="725"/>
      <c r="BG112" s="725"/>
      <c r="BH112" s="725"/>
      <c r="BI112" s="725"/>
      <c r="BJ112" s="725"/>
      <c r="BK112" s="725"/>
      <c r="BL112" s="725"/>
      <c r="BM112" s="725"/>
      <c r="BN112" s="725"/>
      <c r="BO112" s="725"/>
      <c r="BP112" s="726"/>
      <c r="BQ112" s="791">
        <v>190898305</v>
      </c>
      <c r="BR112" s="792"/>
      <c r="BS112" s="792"/>
      <c r="BT112" s="792"/>
      <c r="BU112" s="792"/>
      <c r="BV112" s="792">
        <v>184259280</v>
      </c>
      <c r="BW112" s="792"/>
      <c r="BX112" s="792"/>
      <c r="BY112" s="792"/>
      <c r="BZ112" s="792"/>
      <c r="CA112" s="792">
        <v>181308314</v>
      </c>
      <c r="CB112" s="792"/>
      <c r="CC112" s="792"/>
      <c r="CD112" s="792"/>
      <c r="CE112" s="792"/>
      <c r="CF112" s="856">
        <v>12.6</v>
      </c>
      <c r="CG112" s="857"/>
      <c r="CH112" s="857"/>
      <c r="CI112" s="857"/>
      <c r="CJ112" s="857"/>
      <c r="CK112" s="911"/>
      <c r="CL112" s="796"/>
      <c r="CM112" s="799" t="s">
        <v>396</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t="s">
        <v>102</v>
      </c>
      <c r="DH112" s="792"/>
      <c r="DI112" s="792"/>
      <c r="DJ112" s="792"/>
      <c r="DK112" s="792"/>
      <c r="DL112" s="792" t="s">
        <v>102</v>
      </c>
      <c r="DM112" s="792"/>
      <c r="DN112" s="792"/>
      <c r="DO112" s="792"/>
      <c r="DP112" s="792"/>
      <c r="DQ112" s="792" t="s">
        <v>102</v>
      </c>
      <c r="DR112" s="792"/>
      <c r="DS112" s="792"/>
      <c r="DT112" s="792"/>
      <c r="DU112" s="792"/>
      <c r="DV112" s="769" t="s">
        <v>102</v>
      </c>
      <c r="DW112" s="769"/>
      <c r="DX112" s="769"/>
      <c r="DY112" s="769"/>
      <c r="DZ112" s="770"/>
    </row>
    <row r="113" spans="1:130" s="191" customFormat="1" ht="26.25" customHeight="1">
      <c r="A113" s="898"/>
      <c r="B113" s="899"/>
      <c r="C113" s="725" t="s">
        <v>397</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14903004</v>
      </c>
      <c r="AB113" s="755"/>
      <c r="AC113" s="755"/>
      <c r="AD113" s="755"/>
      <c r="AE113" s="756"/>
      <c r="AF113" s="757">
        <v>12483224</v>
      </c>
      <c r="AG113" s="755"/>
      <c r="AH113" s="755"/>
      <c r="AI113" s="755"/>
      <c r="AJ113" s="756"/>
      <c r="AK113" s="757">
        <v>11290038</v>
      </c>
      <c r="AL113" s="755"/>
      <c r="AM113" s="755"/>
      <c r="AN113" s="755"/>
      <c r="AO113" s="756"/>
      <c r="AP113" s="802">
        <v>0.8</v>
      </c>
      <c r="AQ113" s="803"/>
      <c r="AR113" s="803"/>
      <c r="AS113" s="803"/>
      <c r="AT113" s="804"/>
      <c r="AU113" s="916"/>
      <c r="AV113" s="917"/>
      <c r="AW113" s="917"/>
      <c r="AX113" s="917"/>
      <c r="AY113" s="917"/>
      <c r="AZ113" s="790" t="s">
        <v>398</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v>18857</v>
      </c>
      <c r="BW113" s="792"/>
      <c r="BX113" s="792"/>
      <c r="BY113" s="792"/>
      <c r="BZ113" s="792"/>
      <c r="CA113" s="792">
        <v>19521</v>
      </c>
      <c r="CB113" s="792"/>
      <c r="CC113" s="792"/>
      <c r="CD113" s="792"/>
      <c r="CE113" s="792"/>
      <c r="CF113" s="856">
        <v>0</v>
      </c>
      <c r="CG113" s="857"/>
      <c r="CH113" s="857"/>
      <c r="CI113" s="857"/>
      <c r="CJ113" s="857"/>
      <c r="CK113" s="911"/>
      <c r="CL113" s="796"/>
      <c r="CM113" s="799" t="s">
        <v>399</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6496519</v>
      </c>
      <c r="DH113" s="792"/>
      <c r="DI113" s="792"/>
      <c r="DJ113" s="792"/>
      <c r="DK113" s="792"/>
      <c r="DL113" s="792">
        <v>5677272</v>
      </c>
      <c r="DM113" s="792"/>
      <c r="DN113" s="792"/>
      <c r="DO113" s="792"/>
      <c r="DP113" s="792"/>
      <c r="DQ113" s="792">
        <v>4864233</v>
      </c>
      <c r="DR113" s="792"/>
      <c r="DS113" s="792"/>
      <c r="DT113" s="792"/>
      <c r="DU113" s="792"/>
      <c r="DV113" s="769">
        <v>0.3</v>
      </c>
      <c r="DW113" s="769"/>
      <c r="DX113" s="769"/>
      <c r="DY113" s="769"/>
      <c r="DZ113" s="770"/>
    </row>
    <row r="114" spans="1:130" s="191" customFormat="1" ht="26.25" customHeight="1">
      <c r="A114" s="898"/>
      <c r="B114" s="899"/>
      <c r="C114" s="725" t="s">
        <v>400</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v>19</v>
      </c>
      <c r="AL114" s="755"/>
      <c r="AM114" s="755"/>
      <c r="AN114" s="755"/>
      <c r="AO114" s="756"/>
      <c r="AP114" s="802">
        <v>0</v>
      </c>
      <c r="AQ114" s="803"/>
      <c r="AR114" s="803"/>
      <c r="AS114" s="803"/>
      <c r="AT114" s="804"/>
      <c r="AU114" s="916"/>
      <c r="AV114" s="917"/>
      <c r="AW114" s="917"/>
      <c r="AX114" s="917"/>
      <c r="AY114" s="917"/>
      <c r="AZ114" s="790" t="s">
        <v>401</v>
      </c>
      <c r="BA114" s="725"/>
      <c r="BB114" s="725"/>
      <c r="BC114" s="725"/>
      <c r="BD114" s="725"/>
      <c r="BE114" s="725"/>
      <c r="BF114" s="725"/>
      <c r="BG114" s="725"/>
      <c r="BH114" s="725"/>
      <c r="BI114" s="725"/>
      <c r="BJ114" s="725"/>
      <c r="BK114" s="725"/>
      <c r="BL114" s="725"/>
      <c r="BM114" s="725"/>
      <c r="BN114" s="725"/>
      <c r="BO114" s="725"/>
      <c r="BP114" s="726"/>
      <c r="BQ114" s="791">
        <v>540996821</v>
      </c>
      <c r="BR114" s="792"/>
      <c r="BS114" s="792"/>
      <c r="BT114" s="792"/>
      <c r="BU114" s="792"/>
      <c r="BV114" s="792">
        <v>520923681</v>
      </c>
      <c r="BW114" s="792"/>
      <c r="BX114" s="792"/>
      <c r="BY114" s="792"/>
      <c r="BZ114" s="792"/>
      <c r="CA114" s="792">
        <v>494657404</v>
      </c>
      <c r="CB114" s="792"/>
      <c r="CC114" s="792"/>
      <c r="CD114" s="792"/>
      <c r="CE114" s="792"/>
      <c r="CF114" s="856">
        <v>34.4</v>
      </c>
      <c r="CG114" s="857"/>
      <c r="CH114" s="857"/>
      <c r="CI114" s="857"/>
      <c r="CJ114" s="857"/>
      <c r="CK114" s="911"/>
      <c r="CL114" s="796"/>
      <c r="CM114" s="799" t="s">
        <v>402</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403</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4531363</v>
      </c>
      <c r="AB115" s="755"/>
      <c r="AC115" s="755"/>
      <c r="AD115" s="755"/>
      <c r="AE115" s="756"/>
      <c r="AF115" s="757">
        <v>4253674</v>
      </c>
      <c r="AG115" s="755"/>
      <c r="AH115" s="755"/>
      <c r="AI115" s="755"/>
      <c r="AJ115" s="756"/>
      <c r="AK115" s="757">
        <v>3189230</v>
      </c>
      <c r="AL115" s="755"/>
      <c r="AM115" s="755"/>
      <c r="AN115" s="755"/>
      <c r="AO115" s="756"/>
      <c r="AP115" s="802">
        <v>0.2</v>
      </c>
      <c r="AQ115" s="803"/>
      <c r="AR115" s="803"/>
      <c r="AS115" s="803"/>
      <c r="AT115" s="804"/>
      <c r="AU115" s="916"/>
      <c r="AV115" s="917"/>
      <c r="AW115" s="917"/>
      <c r="AX115" s="917"/>
      <c r="AY115" s="917"/>
      <c r="AZ115" s="790" t="s">
        <v>404</v>
      </c>
      <c r="BA115" s="725"/>
      <c r="BB115" s="725"/>
      <c r="BC115" s="725"/>
      <c r="BD115" s="725"/>
      <c r="BE115" s="725"/>
      <c r="BF115" s="725"/>
      <c r="BG115" s="725"/>
      <c r="BH115" s="725"/>
      <c r="BI115" s="725"/>
      <c r="BJ115" s="725"/>
      <c r="BK115" s="725"/>
      <c r="BL115" s="725"/>
      <c r="BM115" s="725"/>
      <c r="BN115" s="725"/>
      <c r="BO115" s="725"/>
      <c r="BP115" s="726"/>
      <c r="BQ115" s="791">
        <v>74631153</v>
      </c>
      <c r="BR115" s="792"/>
      <c r="BS115" s="792"/>
      <c r="BT115" s="792"/>
      <c r="BU115" s="792"/>
      <c r="BV115" s="792">
        <v>51228547</v>
      </c>
      <c r="BW115" s="792"/>
      <c r="BX115" s="792"/>
      <c r="BY115" s="792"/>
      <c r="BZ115" s="792"/>
      <c r="CA115" s="792">
        <v>35175971</v>
      </c>
      <c r="CB115" s="792"/>
      <c r="CC115" s="792"/>
      <c r="CD115" s="792"/>
      <c r="CE115" s="792"/>
      <c r="CF115" s="856">
        <v>2.4</v>
      </c>
      <c r="CG115" s="857"/>
      <c r="CH115" s="857"/>
      <c r="CI115" s="857"/>
      <c r="CJ115" s="857"/>
      <c r="CK115" s="911"/>
      <c r="CL115" s="796"/>
      <c r="CM115" s="790" t="s">
        <v>405</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21653166</v>
      </c>
      <c r="DH115" s="792"/>
      <c r="DI115" s="792"/>
      <c r="DJ115" s="792"/>
      <c r="DK115" s="792"/>
      <c r="DL115" s="792">
        <v>19822435</v>
      </c>
      <c r="DM115" s="792"/>
      <c r="DN115" s="792"/>
      <c r="DO115" s="792"/>
      <c r="DP115" s="792"/>
      <c r="DQ115" s="792">
        <v>20557550</v>
      </c>
      <c r="DR115" s="792"/>
      <c r="DS115" s="792"/>
      <c r="DT115" s="792"/>
      <c r="DU115" s="792"/>
      <c r="DV115" s="769">
        <v>1.4</v>
      </c>
      <c r="DW115" s="769"/>
      <c r="DX115" s="769"/>
      <c r="DY115" s="769"/>
      <c r="DZ115" s="770"/>
    </row>
    <row r="116" spans="1:130" s="191" customFormat="1" ht="26.25" customHeight="1">
      <c r="A116" s="900"/>
      <c r="B116" s="901"/>
      <c r="C116" s="861" t="s">
        <v>406</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407</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408</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409</v>
      </c>
      <c r="Z117" s="883"/>
      <c r="AA117" s="888">
        <v>507752764</v>
      </c>
      <c r="AB117" s="889"/>
      <c r="AC117" s="889"/>
      <c r="AD117" s="889"/>
      <c r="AE117" s="890"/>
      <c r="AF117" s="891">
        <v>509334668</v>
      </c>
      <c r="AG117" s="889"/>
      <c r="AH117" s="889"/>
      <c r="AI117" s="889"/>
      <c r="AJ117" s="890"/>
      <c r="AK117" s="891">
        <v>506237866</v>
      </c>
      <c r="AL117" s="889"/>
      <c r="AM117" s="889"/>
      <c r="AN117" s="889"/>
      <c r="AO117" s="890"/>
      <c r="AP117" s="892"/>
      <c r="AQ117" s="893"/>
      <c r="AR117" s="893"/>
      <c r="AS117" s="893"/>
      <c r="AT117" s="894"/>
      <c r="AU117" s="916"/>
      <c r="AV117" s="917"/>
      <c r="AW117" s="917"/>
      <c r="AX117" s="917"/>
      <c r="AY117" s="917"/>
      <c r="AZ117" s="790" t="s">
        <v>410</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411</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385</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383</v>
      </c>
      <c r="AB118" s="882"/>
      <c r="AC118" s="882"/>
      <c r="AD118" s="882"/>
      <c r="AE118" s="883"/>
      <c r="AF118" s="884" t="s">
        <v>277</v>
      </c>
      <c r="AG118" s="882"/>
      <c r="AH118" s="882"/>
      <c r="AI118" s="882"/>
      <c r="AJ118" s="883"/>
      <c r="AK118" s="884" t="s">
        <v>276</v>
      </c>
      <c r="AL118" s="882"/>
      <c r="AM118" s="882"/>
      <c r="AN118" s="882"/>
      <c r="AO118" s="883"/>
      <c r="AP118" s="885" t="s">
        <v>384</v>
      </c>
      <c r="AQ118" s="886"/>
      <c r="AR118" s="886"/>
      <c r="AS118" s="886"/>
      <c r="AT118" s="887"/>
      <c r="AU118" s="916"/>
      <c r="AV118" s="917"/>
      <c r="AW118" s="917"/>
      <c r="AX118" s="917"/>
      <c r="AY118" s="917"/>
      <c r="AZ118" s="860" t="s">
        <v>412</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413</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388</v>
      </c>
      <c r="B119" s="794"/>
      <c r="C119" s="871" t="s">
        <v>389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623657</v>
      </c>
      <c r="AB119" s="875"/>
      <c r="AC119" s="875"/>
      <c r="AD119" s="875"/>
      <c r="AE119" s="876"/>
      <c r="AF119" s="877">
        <v>614453</v>
      </c>
      <c r="AG119" s="875"/>
      <c r="AH119" s="875"/>
      <c r="AI119" s="875"/>
      <c r="AJ119" s="876"/>
      <c r="AK119" s="877">
        <v>614764</v>
      </c>
      <c r="AL119" s="875"/>
      <c r="AM119" s="875"/>
      <c r="AN119" s="875"/>
      <c r="AO119" s="876"/>
      <c r="AP119" s="878">
        <v>0</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414</v>
      </c>
      <c r="BP119" s="859"/>
      <c r="BQ119" s="843">
        <v>6880920232</v>
      </c>
      <c r="BR119" s="823"/>
      <c r="BS119" s="823"/>
      <c r="BT119" s="823"/>
      <c r="BU119" s="823"/>
      <c r="BV119" s="823">
        <v>6747711122</v>
      </c>
      <c r="BW119" s="823"/>
      <c r="BX119" s="823"/>
      <c r="BY119" s="823"/>
      <c r="BZ119" s="823"/>
      <c r="CA119" s="823">
        <v>6658249327</v>
      </c>
      <c r="CB119" s="823"/>
      <c r="CC119" s="823"/>
      <c r="CD119" s="823"/>
      <c r="CE119" s="823"/>
      <c r="CF119" s="721"/>
      <c r="CG119" s="722"/>
      <c r="CH119" s="722"/>
      <c r="CI119" s="722"/>
      <c r="CJ119" s="812"/>
      <c r="CK119" s="912"/>
      <c r="CL119" s="798"/>
      <c r="CM119" s="816" t="s">
        <v>415</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20669892</v>
      </c>
      <c r="DH119" s="792"/>
      <c r="DI119" s="792"/>
      <c r="DJ119" s="792"/>
      <c r="DK119" s="792"/>
      <c r="DL119" s="792">
        <v>19123610</v>
      </c>
      <c r="DM119" s="792"/>
      <c r="DN119" s="792"/>
      <c r="DO119" s="792"/>
      <c r="DP119" s="792"/>
      <c r="DQ119" s="792">
        <v>20012577</v>
      </c>
      <c r="DR119" s="792"/>
      <c r="DS119" s="792"/>
      <c r="DT119" s="792"/>
      <c r="DU119" s="792"/>
      <c r="DV119" s="769">
        <v>1.4</v>
      </c>
      <c r="DW119" s="769"/>
      <c r="DX119" s="769"/>
      <c r="DY119" s="769"/>
      <c r="DZ119" s="770"/>
    </row>
    <row r="120" spans="1:130" s="191" customFormat="1" ht="26.25" customHeight="1">
      <c r="A120" s="795"/>
      <c r="B120" s="796"/>
      <c r="C120" s="799" t="s">
        <v>392</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416</v>
      </c>
      <c r="AV120" s="864"/>
      <c r="AW120" s="864"/>
      <c r="AX120" s="864"/>
      <c r="AY120" s="865"/>
      <c r="AZ120" s="837" t="s">
        <v>417</v>
      </c>
      <c r="BA120" s="783"/>
      <c r="BB120" s="783"/>
      <c r="BC120" s="783"/>
      <c r="BD120" s="783"/>
      <c r="BE120" s="783"/>
      <c r="BF120" s="783"/>
      <c r="BG120" s="783"/>
      <c r="BH120" s="783"/>
      <c r="BI120" s="783"/>
      <c r="BJ120" s="783"/>
      <c r="BK120" s="783"/>
      <c r="BL120" s="783"/>
      <c r="BM120" s="783"/>
      <c r="BN120" s="783"/>
      <c r="BO120" s="783"/>
      <c r="BP120" s="784"/>
      <c r="BQ120" s="838">
        <v>730633518</v>
      </c>
      <c r="BR120" s="820"/>
      <c r="BS120" s="820"/>
      <c r="BT120" s="820"/>
      <c r="BU120" s="820"/>
      <c r="BV120" s="820">
        <v>700196233</v>
      </c>
      <c r="BW120" s="820"/>
      <c r="BX120" s="820"/>
      <c r="BY120" s="820"/>
      <c r="BZ120" s="820"/>
      <c r="CA120" s="820">
        <v>664364856</v>
      </c>
      <c r="CB120" s="820"/>
      <c r="CC120" s="820"/>
      <c r="CD120" s="820"/>
      <c r="CE120" s="820"/>
      <c r="CF120" s="847">
        <v>46.2</v>
      </c>
      <c r="CG120" s="848"/>
      <c r="CH120" s="848"/>
      <c r="CI120" s="848"/>
      <c r="CJ120" s="848"/>
      <c r="CK120" s="849" t="s">
        <v>418</v>
      </c>
      <c r="CL120" s="829"/>
      <c r="CM120" s="829"/>
      <c r="CN120" s="829"/>
      <c r="CO120" s="830"/>
      <c r="CP120" s="853" t="s">
        <v>360</v>
      </c>
      <c r="CQ120" s="854"/>
      <c r="CR120" s="854"/>
      <c r="CS120" s="854"/>
      <c r="CT120" s="854"/>
      <c r="CU120" s="854"/>
      <c r="CV120" s="854"/>
      <c r="CW120" s="854"/>
      <c r="CX120" s="854"/>
      <c r="CY120" s="854"/>
      <c r="CZ120" s="854"/>
      <c r="DA120" s="854"/>
      <c r="DB120" s="854"/>
      <c r="DC120" s="854"/>
      <c r="DD120" s="854"/>
      <c r="DE120" s="854"/>
      <c r="DF120" s="855"/>
      <c r="DG120" s="838">
        <v>175306099</v>
      </c>
      <c r="DH120" s="820"/>
      <c r="DI120" s="820"/>
      <c r="DJ120" s="820"/>
      <c r="DK120" s="820"/>
      <c r="DL120" s="820">
        <v>170316796</v>
      </c>
      <c r="DM120" s="820"/>
      <c r="DN120" s="820"/>
      <c r="DO120" s="820"/>
      <c r="DP120" s="820"/>
      <c r="DQ120" s="820">
        <v>167913907</v>
      </c>
      <c r="DR120" s="820"/>
      <c r="DS120" s="820"/>
      <c r="DT120" s="820"/>
      <c r="DU120" s="820"/>
      <c r="DV120" s="821">
        <v>11.7</v>
      </c>
      <c r="DW120" s="821"/>
      <c r="DX120" s="821"/>
      <c r="DY120" s="821"/>
      <c r="DZ120" s="822"/>
    </row>
    <row r="121" spans="1:130" s="191" customFormat="1" ht="26.25" customHeight="1">
      <c r="A121" s="795"/>
      <c r="B121" s="796"/>
      <c r="C121" s="844" t="s">
        <v>419</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390558</v>
      </c>
      <c r="AB121" s="755"/>
      <c r="AC121" s="755"/>
      <c r="AD121" s="755"/>
      <c r="AE121" s="756"/>
      <c r="AF121" s="757">
        <v>390557</v>
      </c>
      <c r="AG121" s="755"/>
      <c r="AH121" s="755"/>
      <c r="AI121" s="755"/>
      <c r="AJ121" s="756"/>
      <c r="AK121" s="757">
        <v>390558</v>
      </c>
      <c r="AL121" s="755"/>
      <c r="AM121" s="755"/>
      <c r="AN121" s="755"/>
      <c r="AO121" s="756"/>
      <c r="AP121" s="802">
        <v>0</v>
      </c>
      <c r="AQ121" s="803"/>
      <c r="AR121" s="803"/>
      <c r="AS121" s="803"/>
      <c r="AT121" s="804"/>
      <c r="AU121" s="866"/>
      <c r="AV121" s="867"/>
      <c r="AW121" s="867"/>
      <c r="AX121" s="867"/>
      <c r="AY121" s="868"/>
      <c r="AZ121" s="790" t="s">
        <v>420</v>
      </c>
      <c r="BA121" s="725"/>
      <c r="BB121" s="725"/>
      <c r="BC121" s="725"/>
      <c r="BD121" s="725"/>
      <c r="BE121" s="725"/>
      <c r="BF121" s="725"/>
      <c r="BG121" s="725"/>
      <c r="BH121" s="725"/>
      <c r="BI121" s="725"/>
      <c r="BJ121" s="725"/>
      <c r="BK121" s="725"/>
      <c r="BL121" s="725"/>
      <c r="BM121" s="725"/>
      <c r="BN121" s="725"/>
      <c r="BO121" s="725"/>
      <c r="BP121" s="726"/>
      <c r="BQ121" s="791">
        <v>402275683</v>
      </c>
      <c r="BR121" s="792"/>
      <c r="BS121" s="792"/>
      <c r="BT121" s="792"/>
      <c r="BU121" s="792"/>
      <c r="BV121" s="792">
        <v>433252932</v>
      </c>
      <c r="BW121" s="792"/>
      <c r="BX121" s="792"/>
      <c r="BY121" s="792"/>
      <c r="BZ121" s="792"/>
      <c r="CA121" s="792">
        <v>412569430</v>
      </c>
      <c r="CB121" s="792"/>
      <c r="CC121" s="792"/>
      <c r="CD121" s="792"/>
      <c r="CE121" s="792"/>
      <c r="CF121" s="856">
        <v>28.7</v>
      </c>
      <c r="CG121" s="857"/>
      <c r="CH121" s="857"/>
      <c r="CI121" s="857"/>
      <c r="CJ121" s="857"/>
      <c r="CK121" s="850"/>
      <c r="CL121" s="832"/>
      <c r="CM121" s="832"/>
      <c r="CN121" s="832"/>
      <c r="CO121" s="833"/>
      <c r="CP121" s="813" t="s">
        <v>362</v>
      </c>
      <c r="CQ121" s="814"/>
      <c r="CR121" s="814"/>
      <c r="CS121" s="814"/>
      <c r="CT121" s="814"/>
      <c r="CU121" s="814"/>
      <c r="CV121" s="814"/>
      <c r="CW121" s="814"/>
      <c r="CX121" s="814"/>
      <c r="CY121" s="814"/>
      <c r="CZ121" s="814"/>
      <c r="DA121" s="814"/>
      <c r="DB121" s="814"/>
      <c r="DC121" s="814"/>
      <c r="DD121" s="814"/>
      <c r="DE121" s="814"/>
      <c r="DF121" s="815"/>
      <c r="DG121" s="791">
        <v>4929712</v>
      </c>
      <c r="DH121" s="792"/>
      <c r="DI121" s="792"/>
      <c r="DJ121" s="792"/>
      <c r="DK121" s="792"/>
      <c r="DL121" s="792">
        <v>5910808</v>
      </c>
      <c r="DM121" s="792"/>
      <c r="DN121" s="792"/>
      <c r="DO121" s="792"/>
      <c r="DP121" s="792"/>
      <c r="DQ121" s="792">
        <v>7065534</v>
      </c>
      <c r="DR121" s="792"/>
      <c r="DS121" s="792"/>
      <c r="DT121" s="792"/>
      <c r="DU121" s="792"/>
      <c r="DV121" s="769">
        <v>0.5</v>
      </c>
      <c r="DW121" s="769"/>
      <c r="DX121" s="769"/>
      <c r="DY121" s="769"/>
      <c r="DZ121" s="770"/>
    </row>
    <row r="122" spans="1:130" s="191" customFormat="1" ht="26.25" customHeight="1">
      <c r="A122" s="795"/>
      <c r="B122" s="796"/>
      <c r="C122" s="799" t="s">
        <v>402</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102</v>
      </c>
      <c r="AB122" s="755"/>
      <c r="AC122" s="755"/>
      <c r="AD122" s="755"/>
      <c r="AE122" s="756"/>
      <c r="AF122" s="757" t="s">
        <v>102</v>
      </c>
      <c r="AG122" s="755"/>
      <c r="AH122" s="755"/>
      <c r="AI122" s="755"/>
      <c r="AJ122" s="756"/>
      <c r="AK122" s="757" t="s">
        <v>102</v>
      </c>
      <c r="AL122" s="755"/>
      <c r="AM122" s="755"/>
      <c r="AN122" s="755"/>
      <c r="AO122" s="756"/>
      <c r="AP122" s="802" t="s">
        <v>102</v>
      </c>
      <c r="AQ122" s="803"/>
      <c r="AR122" s="803"/>
      <c r="AS122" s="803"/>
      <c r="AT122" s="804"/>
      <c r="AU122" s="866"/>
      <c r="AV122" s="867"/>
      <c r="AW122" s="867"/>
      <c r="AX122" s="867"/>
      <c r="AY122" s="868"/>
      <c r="AZ122" s="860" t="s">
        <v>421</v>
      </c>
      <c r="BA122" s="861"/>
      <c r="BB122" s="861"/>
      <c r="BC122" s="861"/>
      <c r="BD122" s="861"/>
      <c r="BE122" s="861"/>
      <c r="BF122" s="861"/>
      <c r="BG122" s="861"/>
      <c r="BH122" s="861"/>
      <c r="BI122" s="861"/>
      <c r="BJ122" s="861"/>
      <c r="BK122" s="861"/>
      <c r="BL122" s="861"/>
      <c r="BM122" s="861"/>
      <c r="BN122" s="861"/>
      <c r="BO122" s="861"/>
      <c r="BP122" s="862"/>
      <c r="BQ122" s="843">
        <v>2883096409</v>
      </c>
      <c r="BR122" s="823"/>
      <c r="BS122" s="823"/>
      <c r="BT122" s="823"/>
      <c r="BU122" s="823"/>
      <c r="BV122" s="823">
        <v>2919033294</v>
      </c>
      <c r="BW122" s="823"/>
      <c r="BX122" s="823"/>
      <c r="BY122" s="823"/>
      <c r="BZ122" s="823"/>
      <c r="CA122" s="823">
        <v>2945329004</v>
      </c>
      <c r="CB122" s="823"/>
      <c r="CC122" s="823"/>
      <c r="CD122" s="823"/>
      <c r="CE122" s="823"/>
      <c r="CF122" s="824">
        <v>205</v>
      </c>
      <c r="CG122" s="825"/>
      <c r="CH122" s="825"/>
      <c r="CI122" s="825"/>
      <c r="CJ122" s="825"/>
      <c r="CK122" s="850"/>
      <c r="CL122" s="832"/>
      <c r="CM122" s="832"/>
      <c r="CN122" s="832"/>
      <c r="CO122" s="833"/>
      <c r="CP122" s="813" t="s">
        <v>361</v>
      </c>
      <c r="CQ122" s="814"/>
      <c r="CR122" s="814"/>
      <c r="CS122" s="814"/>
      <c r="CT122" s="814"/>
      <c r="CU122" s="814"/>
      <c r="CV122" s="814"/>
      <c r="CW122" s="814"/>
      <c r="CX122" s="814"/>
      <c r="CY122" s="814"/>
      <c r="CZ122" s="814"/>
      <c r="DA122" s="814"/>
      <c r="DB122" s="814"/>
      <c r="DC122" s="814"/>
      <c r="DD122" s="814"/>
      <c r="DE122" s="814"/>
      <c r="DF122" s="815"/>
      <c r="DG122" s="791">
        <v>10204918</v>
      </c>
      <c r="DH122" s="792"/>
      <c r="DI122" s="792"/>
      <c r="DJ122" s="792"/>
      <c r="DK122" s="792"/>
      <c r="DL122" s="792">
        <v>7489836</v>
      </c>
      <c r="DM122" s="792"/>
      <c r="DN122" s="792"/>
      <c r="DO122" s="792"/>
      <c r="DP122" s="792"/>
      <c r="DQ122" s="792">
        <v>5803872</v>
      </c>
      <c r="DR122" s="792"/>
      <c r="DS122" s="792"/>
      <c r="DT122" s="792"/>
      <c r="DU122" s="792"/>
      <c r="DV122" s="769">
        <v>0.4</v>
      </c>
      <c r="DW122" s="769"/>
      <c r="DX122" s="769"/>
      <c r="DY122" s="769"/>
      <c r="DZ122" s="770"/>
    </row>
    <row r="123" spans="1:130" s="191" customFormat="1" ht="26.25" customHeight="1">
      <c r="A123" s="795"/>
      <c r="B123" s="796"/>
      <c r="C123" s="799" t="s">
        <v>408</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422</v>
      </c>
      <c r="BP123" s="859"/>
      <c r="BQ123" s="810">
        <v>4016005610</v>
      </c>
      <c r="BR123" s="811"/>
      <c r="BS123" s="811"/>
      <c r="BT123" s="811"/>
      <c r="BU123" s="811"/>
      <c r="BV123" s="811">
        <v>4052482459</v>
      </c>
      <c r="BW123" s="811"/>
      <c r="BX123" s="811"/>
      <c r="BY123" s="811"/>
      <c r="BZ123" s="811"/>
      <c r="CA123" s="811">
        <v>4022263290</v>
      </c>
      <c r="CB123" s="811"/>
      <c r="CC123" s="811"/>
      <c r="CD123" s="811"/>
      <c r="CE123" s="811"/>
      <c r="CF123" s="721"/>
      <c r="CG123" s="722"/>
      <c r="CH123" s="722"/>
      <c r="CI123" s="722"/>
      <c r="CJ123" s="812"/>
      <c r="CK123" s="850"/>
      <c r="CL123" s="832"/>
      <c r="CM123" s="832"/>
      <c r="CN123" s="832"/>
      <c r="CO123" s="833"/>
      <c r="CP123" s="813" t="s">
        <v>358</v>
      </c>
      <c r="CQ123" s="814"/>
      <c r="CR123" s="814"/>
      <c r="CS123" s="814"/>
      <c r="CT123" s="814"/>
      <c r="CU123" s="814"/>
      <c r="CV123" s="814"/>
      <c r="CW123" s="814"/>
      <c r="CX123" s="814"/>
      <c r="CY123" s="814"/>
      <c r="CZ123" s="814"/>
      <c r="DA123" s="814"/>
      <c r="DB123" s="814"/>
      <c r="DC123" s="814"/>
      <c r="DD123" s="814"/>
      <c r="DE123" s="814"/>
      <c r="DF123" s="815"/>
      <c r="DG123" s="791">
        <v>457576</v>
      </c>
      <c r="DH123" s="792"/>
      <c r="DI123" s="792"/>
      <c r="DJ123" s="792"/>
      <c r="DK123" s="792"/>
      <c r="DL123" s="792">
        <v>541840</v>
      </c>
      <c r="DM123" s="792"/>
      <c r="DN123" s="792"/>
      <c r="DO123" s="792"/>
      <c r="DP123" s="792"/>
      <c r="DQ123" s="792">
        <v>525001</v>
      </c>
      <c r="DR123" s="792"/>
      <c r="DS123" s="792"/>
      <c r="DT123" s="792"/>
      <c r="DU123" s="792"/>
      <c r="DV123" s="769">
        <v>0</v>
      </c>
      <c r="DW123" s="769"/>
      <c r="DX123" s="769"/>
      <c r="DY123" s="769"/>
      <c r="DZ123" s="770"/>
    </row>
    <row r="124" spans="1:130" s="191" customFormat="1" ht="26.25" customHeight="1" thickBot="1">
      <c r="A124" s="795"/>
      <c r="B124" s="796"/>
      <c r="C124" s="799" t="s">
        <v>411</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423</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208.4</v>
      </c>
      <c r="BR124" s="809"/>
      <c r="BS124" s="809"/>
      <c r="BT124" s="809"/>
      <c r="BU124" s="809"/>
      <c r="BV124" s="809">
        <v>189</v>
      </c>
      <c r="BW124" s="809"/>
      <c r="BX124" s="809"/>
      <c r="BY124" s="809"/>
      <c r="BZ124" s="809"/>
      <c r="CA124" s="809">
        <v>183.4</v>
      </c>
      <c r="CB124" s="809"/>
      <c r="CC124" s="809"/>
      <c r="CD124" s="809"/>
      <c r="CE124" s="809"/>
      <c r="CF124" s="699"/>
      <c r="CG124" s="700"/>
      <c r="CH124" s="700"/>
      <c r="CI124" s="700"/>
      <c r="CJ124" s="839"/>
      <c r="CK124" s="851"/>
      <c r="CL124" s="851"/>
      <c r="CM124" s="851"/>
      <c r="CN124" s="851"/>
      <c r="CO124" s="852"/>
      <c r="CP124" s="840" t="s">
        <v>424</v>
      </c>
      <c r="CQ124" s="841"/>
      <c r="CR124" s="841"/>
      <c r="CS124" s="841"/>
      <c r="CT124" s="841"/>
      <c r="CU124" s="841"/>
      <c r="CV124" s="841"/>
      <c r="CW124" s="841"/>
      <c r="CX124" s="841"/>
      <c r="CY124" s="841"/>
      <c r="CZ124" s="841"/>
      <c r="DA124" s="841"/>
      <c r="DB124" s="841"/>
      <c r="DC124" s="841"/>
      <c r="DD124" s="841"/>
      <c r="DE124" s="841"/>
      <c r="DF124" s="842"/>
      <c r="DG124" s="843" t="s">
        <v>102</v>
      </c>
      <c r="DH124" s="823"/>
      <c r="DI124" s="823"/>
      <c r="DJ124" s="823"/>
      <c r="DK124" s="823"/>
      <c r="DL124" s="823" t="s">
        <v>102</v>
      </c>
      <c r="DM124" s="823"/>
      <c r="DN124" s="823"/>
      <c r="DO124" s="823"/>
      <c r="DP124" s="823"/>
      <c r="DQ124" s="823" t="s">
        <v>102</v>
      </c>
      <c r="DR124" s="823"/>
      <c r="DS124" s="823"/>
      <c r="DT124" s="823"/>
      <c r="DU124" s="823"/>
      <c r="DV124" s="826" t="s">
        <v>102</v>
      </c>
      <c r="DW124" s="826"/>
      <c r="DX124" s="826"/>
      <c r="DY124" s="826"/>
      <c r="DZ124" s="827"/>
    </row>
    <row r="125" spans="1:130" s="191" customFormat="1" ht="26.25" customHeight="1">
      <c r="A125" s="795"/>
      <c r="B125" s="796"/>
      <c r="C125" s="799" t="s">
        <v>413</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425</v>
      </c>
      <c r="CL125" s="829"/>
      <c r="CM125" s="829"/>
      <c r="CN125" s="829"/>
      <c r="CO125" s="830"/>
      <c r="CP125" s="837" t="s">
        <v>426</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415</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3311574</v>
      </c>
      <c r="AB126" s="755"/>
      <c r="AC126" s="755"/>
      <c r="AD126" s="755"/>
      <c r="AE126" s="756"/>
      <c r="AF126" s="757">
        <v>3135218</v>
      </c>
      <c r="AG126" s="755"/>
      <c r="AH126" s="755"/>
      <c r="AI126" s="755"/>
      <c r="AJ126" s="756"/>
      <c r="AK126" s="757">
        <v>2087729</v>
      </c>
      <c r="AL126" s="755"/>
      <c r="AM126" s="755"/>
      <c r="AN126" s="755"/>
      <c r="AO126" s="756"/>
      <c r="AP126" s="802">
        <v>0.1</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427</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428</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205574</v>
      </c>
      <c r="AB127" s="755"/>
      <c r="AC127" s="755"/>
      <c r="AD127" s="755"/>
      <c r="AE127" s="756"/>
      <c r="AF127" s="757">
        <v>113446</v>
      </c>
      <c r="AG127" s="755"/>
      <c r="AH127" s="755"/>
      <c r="AI127" s="755"/>
      <c r="AJ127" s="756"/>
      <c r="AK127" s="757">
        <v>96179</v>
      </c>
      <c r="AL127" s="755"/>
      <c r="AM127" s="755"/>
      <c r="AN127" s="755"/>
      <c r="AO127" s="756"/>
      <c r="AP127" s="802">
        <v>0</v>
      </c>
      <c r="AQ127" s="803"/>
      <c r="AR127" s="803"/>
      <c r="AS127" s="803"/>
      <c r="AT127" s="804"/>
      <c r="AU127" s="227"/>
      <c r="AV127" s="227"/>
      <c r="AW127" s="227"/>
      <c r="AX127" s="819" t="s">
        <v>429</v>
      </c>
      <c r="AY127" s="787"/>
      <c r="AZ127" s="787"/>
      <c r="BA127" s="787"/>
      <c r="BB127" s="787"/>
      <c r="BC127" s="787"/>
      <c r="BD127" s="787"/>
      <c r="BE127" s="788"/>
      <c r="BF127" s="786" t="s">
        <v>430</v>
      </c>
      <c r="BG127" s="787"/>
      <c r="BH127" s="787"/>
      <c r="BI127" s="787"/>
      <c r="BJ127" s="787"/>
      <c r="BK127" s="787"/>
      <c r="BL127" s="788"/>
      <c r="BM127" s="786" t="s">
        <v>431</v>
      </c>
      <c r="BN127" s="787"/>
      <c r="BO127" s="787"/>
      <c r="BP127" s="787"/>
      <c r="BQ127" s="787"/>
      <c r="BR127" s="787"/>
      <c r="BS127" s="788"/>
      <c r="BT127" s="786" t="s">
        <v>432</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433</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434</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435</v>
      </c>
      <c r="X128" s="773"/>
      <c r="Y128" s="773"/>
      <c r="Z128" s="774"/>
      <c r="AA128" s="775">
        <v>39188473</v>
      </c>
      <c r="AB128" s="776"/>
      <c r="AC128" s="776"/>
      <c r="AD128" s="776"/>
      <c r="AE128" s="777"/>
      <c r="AF128" s="778">
        <v>45287015</v>
      </c>
      <c r="AG128" s="776"/>
      <c r="AH128" s="776"/>
      <c r="AI128" s="776"/>
      <c r="AJ128" s="777"/>
      <c r="AK128" s="778">
        <v>42353113</v>
      </c>
      <c r="AL128" s="776"/>
      <c r="AM128" s="776"/>
      <c r="AN128" s="776"/>
      <c r="AO128" s="777"/>
      <c r="AP128" s="779"/>
      <c r="AQ128" s="780"/>
      <c r="AR128" s="780"/>
      <c r="AS128" s="780"/>
      <c r="AT128" s="781"/>
      <c r="AU128" s="227"/>
      <c r="AV128" s="227"/>
      <c r="AW128" s="227"/>
      <c r="AX128" s="782" t="s">
        <v>436</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437</v>
      </c>
      <c r="CQ128" s="703"/>
      <c r="CR128" s="703"/>
      <c r="CS128" s="703"/>
      <c r="CT128" s="703"/>
      <c r="CU128" s="703"/>
      <c r="CV128" s="703"/>
      <c r="CW128" s="703"/>
      <c r="CX128" s="703"/>
      <c r="CY128" s="703"/>
      <c r="CZ128" s="703"/>
      <c r="DA128" s="703"/>
      <c r="DB128" s="703"/>
      <c r="DC128" s="703"/>
      <c r="DD128" s="703"/>
      <c r="DE128" s="703"/>
      <c r="DF128" s="704"/>
      <c r="DG128" s="765">
        <v>74631153</v>
      </c>
      <c r="DH128" s="766"/>
      <c r="DI128" s="766"/>
      <c r="DJ128" s="766"/>
      <c r="DK128" s="766"/>
      <c r="DL128" s="766">
        <v>51228547</v>
      </c>
      <c r="DM128" s="766"/>
      <c r="DN128" s="766"/>
      <c r="DO128" s="766"/>
      <c r="DP128" s="766"/>
      <c r="DQ128" s="766">
        <v>35175971</v>
      </c>
      <c r="DR128" s="766"/>
      <c r="DS128" s="766"/>
      <c r="DT128" s="766"/>
      <c r="DU128" s="766"/>
      <c r="DV128" s="767">
        <v>2.4</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438</v>
      </c>
      <c r="X129" s="752"/>
      <c r="Y129" s="752"/>
      <c r="Z129" s="753"/>
      <c r="AA129" s="754">
        <v>1577203546</v>
      </c>
      <c r="AB129" s="755"/>
      <c r="AC129" s="755"/>
      <c r="AD129" s="755"/>
      <c r="AE129" s="756"/>
      <c r="AF129" s="757">
        <v>1631292204</v>
      </c>
      <c r="AG129" s="755"/>
      <c r="AH129" s="755"/>
      <c r="AI129" s="755"/>
      <c r="AJ129" s="756"/>
      <c r="AK129" s="757">
        <v>1641994692</v>
      </c>
      <c r="AL129" s="755"/>
      <c r="AM129" s="755"/>
      <c r="AN129" s="755"/>
      <c r="AO129" s="756"/>
      <c r="AP129" s="758"/>
      <c r="AQ129" s="759"/>
      <c r="AR129" s="759"/>
      <c r="AS129" s="759"/>
      <c r="AT129" s="760"/>
      <c r="AU129" s="229"/>
      <c r="AV129" s="229"/>
      <c r="AW129" s="229"/>
      <c r="AX129" s="724" t="s">
        <v>439</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440</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441</v>
      </c>
      <c r="X130" s="752"/>
      <c r="Y130" s="752"/>
      <c r="Z130" s="753"/>
      <c r="AA130" s="754">
        <v>203092490</v>
      </c>
      <c r="AB130" s="755"/>
      <c r="AC130" s="755"/>
      <c r="AD130" s="755"/>
      <c r="AE130" s="756"/>
      <c r="AF130" s="757">
        <v>205841774</v>
      </c>
      <c r="AG130" s="755"/>
      <c r="AH130" s="755"/>
      <c r="AI130" s="755"/>
      <c r="AJ130" s="756"/>
      <c r="AK130" s="757">
        <v>205162325</v>
      </c>
      <c r="AL130" s="755"/>
      <c r="AM130" s="755"/>
      <c r="AN130" s="755"/>
      <c r="AO130" s="756"/>
      <c r="AP130" s="758"/>
      <c r="AQ130" s="759"/>
      <c r="AR130" s="759"/>
      <c r="AS130" s="759"/>
      <c r="AT130" s="760"/>
      <c r="AU130" s="229"/>
      <c r="AV130" s="229"/>
      <c r="AW130" s="229"/>
      <c r="AX130" s="724" t="s">
        <v>442</v>
      </c>
      <c r="AY130" s="725"/>
      <c r="AZ130" s="725"/>
      <c r="BA130" s="725"/>
      <c r="BB130" s="725"/>
      <c r="BC130" s="725"/>
      <c r="BD130" s="725"/>
      <c r="BE130" s="726"/>
      <c r="BF130" s="727">
        <v>18.399999999999999</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443</v>
      </c>
      <c r="X131" s="735"/>
      <c r="Y131" s="735"/>
      <c r="Z131" s="736"/>
      <c r="AA131" s="737">
        <v>1374111056</v>
      </c>
      <c r="AB131" s="738"/>
      <c r="AC131" s="738"/>
      <c r="AD131" s="738"/>
      <c r="AE131" s="739"/>
      <c r="AF131" s="740">
        <v>1425450430</v>
      </c>
      <c r="AG131" s="738"/>
      <c r="AH131" s="738"/>
      <c r="AI131" s="738"/>
      <c r="AJ131" s="739"/>
      <c r="AK131" s="740">
        <v>1436832367</v>
      </c>
      <c r="AL131" s="738"/>
      <c r="AM131" s="738"/>
      <c r="AN131" s="738"/>
      <c r="AO131" s="739"/>
      <c r="AP131" s="741"/>
      <c r="AQ131" s="742"/>
      <c r="AR131" s="742"/>
      <c r="AS131" s="742"/>
      <c r="AT131" s="743"/>
      <c r="AU131" s="229"/>
      <c r="AV131" s="229"/>
      <c r="AW131" s="229"/>
      <c r="AX131" s="702" t="s">
        <v>444</v>
      </c>
      <c r="AY131" s="703"/>
      <c r="AZ131" s="703"/>
      <c r="BA131" s="703"/>
      <c r="BB131" s="703"/>
      <c r="BC131" s="703"/>
      <c r="BD131" s="703"/>
      <c r="BE131" s="704"/>
      <c r="BF131" s="705">
        <v>183.4</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445</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446</v>
      </c>
      <c r="W132" s="715"/>
      <c r="X132" s="715"/>
      <c r="Y132" s="715"/>
      <c r="Z132" s="716"/>
      <c r="AA132" s="717">
        <v>19.319530239999999</v>
      </c>
      <c r="AB132" s="718"/>
      <c r="AC132" s="718"/>
      <c r="AD132" s="718"/>
      <c r="AE132" s="719"/>
      <c r="AF132" s="720">
        <v>18.11398514</v>
      </c>
      <c r="AG132" s="718"/>
      <c r="AH132" s="718"/>
      <c r="AI132" s="718"/>
      <c r="AJ132" s="719"/>
      <c r="AK132" s="720">
        <v>18.006444869999999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447</v>
      </c>
      <c r="W133" s="694"/>
      <c r="X133" s="694"/>
      <c r="Y133" s="694"/>
      <c r="Z133" s="695"/>
      <c r="AA133" s="696">
        <v>19</v>
      </c>
      <c r="AB133" s="697"/>
      <c r="AC133" s="697"/>
      <c r="AD133" s="697"/>
      <c r="AE133" s="698"/>
      <c r="AF133" s="696">
        <v>19.399999999999999</v>
      </c>
      <c r="AG133" s="697"/>
      <c r="AH133" s="697"/>
      <c r="AI133" s="697"/>
      <c r="AJ133" s="698"/>
      <c r="AK133" s="696">
        <v>18.399999999999999</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448</v>
      </c>
      <c r="B5" s="240"/>
      <c r="C5" s="240"/>
      <c r="D5" s="240"/>
      <c r="E5" s="240"/>
      <c r="F5" s="240"/>
      <c r="G5" s="240"/>
      <c r="H5" s="240"/>
      <c r="I5" s="240"/>
      <c r="J5" s="240"/>
      <c r="K5" s="240"/>
      <c r="L5" s="240"/>
      <c r="M5" s="240"/>
      <c r="N5" s="240"/>
      <c r="O5" s="241"/>
    </row>
    <row r="6" spans="1:16" ht="13.2">
      <c r="A6" s="242"/>
      <c r="B6" s="238"/>
      <c r="C6" s="238"/>
      <c r="D6" s="238"/>
      <c r="E6" s="238"/>
      <c r="F6" s="238"/>
      <c r="G6" s="243" t="s">
        <v>449</v>
      </c>
      <c r="H6" s="243"/>
      <c r="I6" s="243"/>
      <c r="J6" s="243"/>
      <c r="K6" s="238"/>
      <c r="L6" s="238"/>
      <c r="M6" s="238"/>
      <c r="N6" s="238"/>
    </row>
    <row r="7" spans="1:16" ht="13.2">
      <c r="A7" s="242"/>
      <c r="B7" s="238"/>
      <c r="C7" s="238"/>
      <c r="D7" s="238"/>
      <c r="E7" s="238"/>
      <c r="F7" s="238"/>
      <c r="G7" s="245"/>
      <c r="H7" s="246"/>
      <c r="I7" s="246"/>
      <c r="J7" s="247"/>
      <c r="K7" s="1143" t="s">
        <v>450</v>
      </c>
      <c r="L7" s="248"/>
      <c r="M7" s="249" t="s">
        <v>451</v>
      </c>
      <c r="N7" s="250"/>
    </row>
    <row r="8" spans="1:16" ht="13.2">
      <c r="A8" s="242"/>
      <c r="B8" s="238"/>
      <c r="C8" s="238"/>
      <c r="D8" s="238"/>
      <c r="E8" s="238"/>
      <c r="F8" s="238"/>
      <c r="G8" s="251"/>
      <c r="H8" s="252"/>
      <c r="I8" s="252"/>
      <c r="J8" s="253"/>
      <c r="K8" s="1144"/>
      <c r="L8" s="254" t="s">
        <v>452</v>
      </c>
      <c r="M8" s="255" t="s">
        <v>453</v>
      </c>
      <c r="N8" s="256" t="s">
        <v>454</v>
      </c>
    </row>
    <row r="9" spans="1:16" ht="13.2">
      <c r="A9" s="242"/>
      <c r="B9" s="238"/>
      <c r="C9" s="238"/>
      <c r="D9" s="238"/>
      <c r="E9" s="238"/>
      <c r="F9" s="238"/>
      <c r="G9" s="1137" t="s">
        <v>455</v>
      </c>
      <c r="H9" s="1138"/>
      <c r="I9" s="1138"/>
      <c r="J9" s="1139"/>
      <c r="K9" s="257">
        <v>822892049</v>
      </c>
      <c r="L9" s="258">
        <v>92862</v>
      </c>
      <c r="M9" s="259">
        <v>96663</v>
      </c>
      <c r="N9" s="260">
        <v>-3.9</v>
      </c>
    </row>
    <row r="10" spans="1:16" ht="13.2">
      <c r="A10" s="242"/>
      <c r="B10" s="238"/>
      <c r="C10" s="238"/>
      <c r="D10" s="238"/>
      <c r="E10" s="238"/>
      <c r="F10" s="238"/>
      <c r="G10" s="1137" t="s">
        <v>456</v>
      </c>
      <c r="H10" s="1138"/>
      <c r="I10" s="1138"/>
      <c r="J10" s="1139"/>
      <c r="K10" s="257">
        <v>1152237</v>
      </c>
      <c r="L10" s="258">
        <v>130</v>
      </c>
      <c r="M10" s="259">
        <v>172</v>
      </c>
      <c r="N10" s="260">
        <v>-24.4</v>
      </c>
    </row>
    <row r="11" spans="1:16" ht="13.5" customHeight="1">
      <c r="A11" s="242"/>
      <c r="B11" s="238"/>
      <c r="C11" s="238"/>
      <c r="D11" s="238"/>
      <c r="E11" s="238"/>
      <c r="F11" s="238"/>
      <c r="G11" s="1137" t="s">
        <v>457</v>
      </c>
      <c r="H11" s="1138"/>
      <c r="I11" s="1138"/>
      <c r="J11" s="1139"/>
      <c r="K11" s="257">
        <v>38104</v>
      </c>
      <c r="L11" s="258">
        <v>4</v>
      </c>
      <c r="M11" s="259">
        <v>495</v>
      </c>
      <c r="N11" s="260">
        <v>-99.2</v>
      </c>
    </row>
    <row r="12" spans="1:16" ht="13.5" customHeight="1">
      <c r="A12" s="242"/>
      <c r="B12" s="238"/>
      <c r="C12" s="238"/>
      <c r="D12" s="238"/>
      <c r="E12" s="238"/>
      <c r="F12" s="238"/>
      <c r="G12" s="1137" t="s">
        <v>458</v>
      </c>
      <c r="H12" s="1138"/>
      <c r="I12" s="1138"/>
      <c r="J12" s="1139"/>
      <c r="K12" s="257" t="s">
        <v>459</v>
      </c>
      <c r="L12" s="258" t="s">
        <v>459</v>
      </c>
      <c r="M12" s="259" t="s">
        <v>459</v>
      </c>
      <c r="N12" s="260" t="s">
        <v>459</v>
      </c>
    </row>
    <row r="13" spans="1:16" ht="13.5" customHeight="1">
      <c r="A13" s="242"/>
      <c r="B13" s="238"/>
      <c r="C13" s="238"/>
      <c r="D13" s="238"/>
      <c r="E13" s="238"/>
      <c r="F13" s="238"/>
      <c r="G13" s="1137" t="s">
        <v>460</v>
      </c>
      <c r="H13" s="1138"/>
      <c r="I13" s="1138"/>
      <c r="J13" s="1139"/>
      <c r="K13" s="257">
        <v>1754031</v>
      </c>
      <c r="L13" s="258">
        <v>198</v>
      </c>
      <c r="M13" s="259">
        <v>36</v>
      </c>
      <c r="N13" s="260">
        <v>450</v>
      </c>
    </row>
    <row r="14" spans="1:16" ht="13.5" customHeight="1">
      <c r="A14" s="242"/>
      <c r="B14" s="238"/>
      <c r="C14" s="238"/>
      <c r="D14" s="238"/>
      <c r="E14" s="238"/>
      <c r="F14" s="238"/>
      <c r="G14" s="1137" t="s">
        <v>461</v>
      </c>
      <c r="H14" s="1138"/>
      <c r="I14" s="1138"/>
      <c r="J14" s="1139"/>
      <c r="K14" s="257">
        <v>5723589</v>
      </c>
      <c r="L14" s="258">
        <v>646</v>
      </c>
      <c r="M14" s="259">
        <v>919</v>
      </c>
      <c r="N14" s="260">
        <v>-29.7</v>
      </c>
    </row>
    <row r="15" spans="1:16" ht="13.2">
      <c r="A15" s="242"/>
      <c r="B15" s="238"/>
      <c r="C15" s="238"/>
      <c r="D15" s="238"/>
      <c r="E15" s="238"/>
      <c r="F15" s="238"/>
      <c r="G15" s="1137" t="s">
        <v>462</v>
      </c>
      <c r="H15" s="1138"/>
      <c r="I15" s="1138"/>
      <c r="J15" s="1139"/>
      <c r="K15" s="257">
        <v>-72566136</v>
      </c>
      <c r="L15" s="258">
        <v>-8189</v>
      </c>
      <c r="M15" s="259">
        <v>-8688</v>
      </c>
      <c r="N15" s="260">
        <v>-5.7</v>
      </c>
    </row>
    <row r="16" spans="1:16" ht="13.2">
      <c r="A16" s="242"/>
      <c r="B16" s="238"/>
      <c r="C16" s="238"/>
      <c r="D16" s="238"/>
      <c r="E16" s="238"/>
      <c r="F16" s="238"/>
      <c r="G16" s="1129" t="s">
        <v>139</v>
      </c>
      <c r="H16" s="1130"/>
      <c r="I16" s="1130"/>
      <c r="J16" s="1131"/>
      <c r="K16" s="258">
        <v>758993874</v>
      </c>
      <c r="L16" s="258">
        <v>85651</v>
      </c>
      <c r="M16" s="259">
        <v>89598</v>
      </c>
      <c r="N16" s="260">
        <v>-4.4000000000000004</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463</v>
      </c>
      <c r="H19" s="238"/>
      <c r="I19" s="238"/>
      <c r="J19" s="238"/>
      <c r="K19" s="238"/>
      <c r="L19" s="238"/>
      <c r="M19" s="238"/>
      <c r="N19" s="238"/>
    </row>
    <row r="20" spans="1:16" ht="13.2">
      <c r="A20" s="242"/>
      <c r="B20" s="238"/>
      <c r="C20" s="238"/>
      <c r="D20" s="238"/>
      <c r="E20" s="238"/>
      <c r="F20" s="238"/>
      <c r="G20" s="265"/>
      <c r="H20" s="266"/>
      <c r="I20" s="266"/>
      <c r="J20" s="267"/>
      <c r="K20" s="268" t="s">
        <v>464</v>
      </c>
      <c r="L20" s="269" t="s">
        <v>465</v>
      </c>
      <c r="M20" s="270" t="s">
        <v>466</v>
      </c>
      <c r="N20" s="271"/>
    </row>
    <row r="21" spans="1:16" s="277" customFormat="1" ht="13.2">
      <c r="A21" s="272"/>
      <c r="B21" s="243"/>
      <c r="C21" s="243"/>
      <c r="D21" s="243"/>
      <c r="E21" s="243"/>
      <c r="F21" s="243"/>
      <c r="G21" s="1140" t="s">
        <v>467</v>
      </c>
      <c r="H21" s="1141"/>
      <c r="I21" s="1141"/>
      <c r="J21" s="1142"/>
      <c r="K21" s="273">
        <v>778.4</v>
      </c>
      <c r="L21" s="274">
        <v>858.82</v>
      </c>
      <c r="M21" s="275">
        <v>-80.42</v>
      </c>
      <c r="N21" s="243"/>
      <c r="O21" s="276"/>
      <c r="P21" s="272"/>
    </row>
    <row r="22" spans="1:16" s="277" customFormat="1" ht="13.2">
      <c r="A22" s="272"/>
      <c r="B22" s="243"/>
      <c r="C22" s="243"/>
      <c r="D22" s="243"/>
      <c r="E22" s="243"/>
      <c r="F22" s="243"/>
      <c r="G22" s="1140" t="s">
        <v>468</v>
      </c>
      <c r="H22" s="1141"/>
      <c r="I22" s="1141"/>
      <c r="J22" s="1142"/>
      <c r="K22" s="278">
        <v>101.6</v>
      </c>
      <c r="L22" s="279">
        <v>101</v>
      </c>
      <c r="M22" s="280">
        <v>0.6</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469</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470</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471</v>
      </c>
      <c r="H29" s="243"/>
      <c r="I29" s="243"/>
      <c r="J29" s="243"/>
      <c r="K29" s="238"/>
      <c r="L29" s="238"/>
      <c r="M29" s="238"/>
      <c r="N29" s="238"/>
      <c r="O29" s="286"/>
    </row>
    <row r="30" spans="1:16" ht="13.2">
      <c r="A30" s="242"/>
      <c r="B30" s="238"/>
      <c r="C30" s="238"/>
      <c r="D30" s="238"/>
      <c r="E30" s="238"/>
      <c r="F30" s="238"/>
      <c r="G30" s="245"/>
      <c r="H30" s="246"/>
      <c r="I30" s="246"/>
      <c r="J30" s="247"/>
      <c r="K30" s="1143" t="s">
        <v>450</v>
      </c>
      <c r="L30" s="248"/>
      <c r="M30" s="249" t="s">
        <v>451</v>
      </c>
      <c r="N30" s="250"/>
    </row>
    <row r="31" spans="1:16" ht="13.2">
      <c r="A31" s="242"/>
      <c r="B31" s="238"/>
      <c r="C31" s="238"/>
      <c r="D31" s="238"/>
      <c r="E31" s="238"/>
      <c r="F31" s="238"/>
      <c r="G31" s="251"/>
      <c r="H31" s="252"/>
      <c r="I31" s="252"/>
      <c r="J31" s="253"/>
      <c r="K31" s="1144"/>
      <c r="L31" s="254" t="s">
        <v>452</v>
      </c>
      <c r="M31" s="255" t="s">
        <v>453</v>
      </c>
      <c r="N31" s="256" t="s">
        <v>454</v>
      </c>
    </row>
    <row r="32" spans="1:16" ht="27" customHeight="1">
      <c r="A32" s="242"/>
      <c r="B32" s="238"/>
      <c r="C32" s="238"/>
      <c r="D32" s="238"/>
      <c r="E32" s="238"/>
      <c r="F32" s="238"/>
      <c r="G32" s="1126" t="s">
        <v>472</v>
      </c>
      <c r="H32" s="1127"/>
      <c r="I32" s="1127"/>
      <c r="J32" s="1128"/>
      <c r="K32" s="258">
        <v>149022970</v>
      </c>
      <c r="L32" s="258">
        <v>16817</v>
      </c>
      <c r="M32" s="259">
        <v>27098</v>
      </c>
      <c r="N32" s="260">
        <v>-37.9</v>
      </c>
    </row>
    <row r="33" spans="1:16" ht="13.5" customHeight="1">
      <c r="A33" s="242"/>
      <c r="B33" s="238"/>
      <c r="C33" s="238"/>
      <c r="D33" s="238"/>
      <c r="E33" s="238"/>
      <c r="F33" s="238"/>
      <c r="G33" s="1126" t="s">
        <v>473</v>
      </c>
      <c r="H33" s="1127"/>
      <c r="I33" s="1127"/>
      <c r="J33" s="1128"/>
      <c r="K33" s="258">
        <v>112985503</v>
      </c>
      <c r="L33" s="258">
        <v>12750</v>
      </c>
      <c r="M33" s="259">
        <v>3150</v>
      </c>
      <c r="N33" s="260">
        <v>304.8</v>
      </c>
    </row>
    <row r="34" spans="1:16" ht="27" customHeight="1">
      <c r="A34" s="242"/>
      <c r="B34" s="238"/>
      <c r="C34" s="238"/>
      <c r="D34" s="238"/>
      <c r="E34" s="238"/>
      <c r="F34" s="238"/>
      <c r="G34" s="1126" t="s">
        <v>474</v>
      </c>
      <c r="H34" s="1127"/>
      <c r="I34" s="1127"/>
      <c r="J34" s="1128"/>
      <c r="K34" s="258">
        <v>229750106</v>
      </c>
      <c r="L34" s="258">
        <v>25927</v>
      </c>
      <c r="M34" s="259">
        <v>17943</v>
      </c>
      <c r="N34" s="260">
        <v>44.5</v>
      </c>
    </row>
    <row r="35" spans="1:16" ht="27" customHeight="1">
      <c r="A35" s="242"/>
      <c r="B35" s="238"/>
      <c r="C35" s="238"/>
      <c r="D35" s="238"/>
      <c r="E35" s="238"/>
      <c r="F35" s="238"/>
      <c r="G35" s="1126" t="s">
        <v>475</v>
      </c>
      <c r="H35" s="1127"/>
      <c r="I35" s="1127"/>
      <c r="J35" s="1128"/>
      <c r="K35" s="258">
        <v>11290038</v>
      </c>
      <c r="L35" s="258">
        <v>1274</v>
      </c>
      <c r="M35" s="259">
        <v>933</v>
      </c>
      <c r="N35" s="260">
        <v>36.5</v>
      </c>
    </row>
    <row r="36" spans="1:16" ht="27" customHeight="1">
      <c r="A36" s="242"/>
      <c r="B36" s="238"/>
      <c r="C36" s="238"/>
      <c r="D36" s="238"/>
      <c r="E36" s="238"/>
      <c r="F36" s="238"/>
      <c r="G36" s="1126" t="s">
        <v>476</v>
      </c>
      <c r="H36" s="1127"/>
      <c r="I36" s="1127"/>
      <c r="J36" s="1128"/>
      <c r="K36" s="258">
        <v>19</v>
      </c>
      <c r="L36" s="258">
        <v>0</v>
      </c>
      <c r="M36" s="259">
        <v>73</v>
      </c>
      <c r="N36" s="260">
        <v>-100</v>
      </c>
    </row>
    <row r="37" spans="1:16" ht="13.5" customHeight="1">
      <c r="A37" s="242"/>
      <c r="B37" s="238"/>
      <c r="C37" s="238"/>
      <c r="D37" s="238"/>
      <c r="E37" s="238"/>
      <c r="F37" s="238"/>
      <c r="G37" s="1126" t="s">
        <v>477</v>
      </c>
      <c r="H37" s="1127"/>
      <c r="I37" s="1127"/>
      <c r="J37" s="1128"/>
      <c r="K37" s="258">
        <v>3189230</v>
      </c>
      <c r="L37" s="258">
        <v>360</v>
      </c>
      <c r="M37" s="259">
        <v>636</v>
      </c>
      <c r="N37" s="260">
        <v>-43.4</v>
      </c>
    </row>
    <row r="38" spans="1:16" ht="27" customHeight="1">
      <c r="A38" s="242"/>
      <c r="B38" s="238"/>
      <c r="C38" s="238"/>
      <c r="D38" s="238"/>
      <c r="E38" s="238"/>
      <c r="F38" s="238"/>
      <c r="G38" s="1123" t="s">
        <v>478</v>
      </c>
      <c r="H38" s="1124"/>
      <c r="I38" s="1124"/>
      <c r="J38" s="1125"/>
      <c r="K38" s="287" t="s">
        <v>459</v>
      </c>
      <c r="L38" s="287" t="s">
        <v>459</v>
      </c>
      <c r="M38" s="288">
        <v>0</v>
      </c>
      <c r="N38" s="289" t="s">
        <v>459</v>
      </c>
      <c r="O38" s="286"/>
    </row>
    <row r="39" spans="1:16" ht="13.2">
      <c r="A39" s="242"/>
      <c r="B39" s="238"/>
      <c r="C39" s="238"/>
      <c r="D39" s="238"/>
      <c r="E39" s="238"/>
      <c r="F39" s="238"/>
      <c r="G39" s="1123" t="s">
        <v>479</v>
      </c>
      <c r="H39" s="1124"/>
      <c r="I39" s="1124"/>
      <c r="J39" s="1125"/>
      <c r="K39" s="257">
        <v>-42353113</v>
      </c>
      <c r="L39" s="257">
        <v>-4779</v>
      </c>
      <c r="M39" s="290">
        <v>-1999</v>
      </c>
      <c r="N39" s="291">
        <v>139.1</v>
      </c>
      <c r="O39" s="286"/>
    </row>
    <row r="40" spans="1:16" ht="27" customHeight="1">
      <c r="A40" s="242"/>
      <c r="B40" s="238"/>
      <c r="C40" s="238"/>
      <c r="D40" s="238"/>
      <c r="E40" s="238"/>
      <c r="F40" s="238"/>
      <c r="G40" s="1126" t="s">
        <v>480</v>
      </c>
      <c r="H40" s="1127"/>
      <c r="I40" s="1127"/>
      <c r="J40" s="1128"/>
      <c r="K40" s="257">
        <v>-205162325</v>
      </c>
      <c r="L40" s="257">
        <v>-23152</v>
      </c>
      <c r="M40" s="290">
        <v>-26952</v>
      </c>
      <c r="N40" s="291">
        <v>-14.1</v>
      </c>
      <c r="O40" s="286"/>
    </row>
    <row r="41" spans="1:16" ht="13.2">
      <c r="A41" s="242"/>
      <c r="B41" s="238"/>
      <c r="C41" s="238"/>
      <c r="D41" s="238"/>
      <c r="E41" s="238"/>
      <c r="F41" s="238"/>
      <c r="G41" s="1129" t="s">
        <v>481</v>
      </c>
      <c r="H41" s="1130"/>
      <c r="I41" s="1130"/>
      <c r="J41" s="1131"/>
      <c r="K41" s="258">
        <v>258722428</v>
      </c>
      <c r="L41" s="257">
        <v>29196</v>
      </c>
      <c r="M41" s="290">
        <v>20882</v>
      </c>
      <c r="N41" s="291">
        <v>39.799999999999997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482</v>
      </c>
      <c r="B47" s="238"/>
      <c r="C47" s="238"/>
      <c r="D47" s="238"/>
      <c r="E47" s="238"/>
      <c r="F47" s="238"/>
      <c r="G47" s="238"/>
      <c r="H47" s="238"/>
      <c r="I47" s="238"/>
      <c r="J47" s="238"/>
      <c r="K47" s="238"/>
      <c r="L47" s="238"/>
      <c r="M47" s="238"/>
      <c r="N47" s="238"/>
    </row>
    <row r="48" spans="1:16" ht="13.2">
      <c r="A48" s="242"/>
      <c r="B48" s="238"/>
      <c r="C48" s="238"/>
      <c r="D48" s="238"/>
      <c r="E48" s="238"/>
      <c r="F48" s="238"/>
      <c r="G48" s="296" t="s">
        <v>483</v>
      </c>
      <c r="H48" s="296"/>
      <c r="I48" s="296"/>
      <c r="J48" s="296"/>
      <c r="K48" s="296"/>
      <c r="L48" s="296"/>
      <c r="M48" s="297"/>
      <c r="N48" s="296"/>
    </row>
    <row r="49" spans="1:14" ht="13.5" customHeight="1">
      <c r="A49" s="242"/>
      <c r="B49" s="238"/>
      <c r="C49" s="238"/>
      <c r="D49" s="238"/>
      <c r="E49" s="238"/>
      <c r="F49" s="238"/>
      <c r="G49" s="298"/>
      <c r="H49" s="299"/>
      <c r="I49" s="1132" t="s">
        <v>450</v>
      </c>
      <c r="J49" s="1134" t="s">
        <v>484</v>
      </c>
      <c r="K49" s="1135"/>
      <c r="L49" s="1135"/>
      <c r="M49" s="1135"/>
      <c r="N49" s="1136"/>
    </row>
    <row r="50" spans="1:14" ht="13.2">
      <c r="A50" s="242"/>
      <c r="B50" s="238"/>
      <c r="C50" s="238"/>
      <c r="D50" s="238"/>
      <c r="E50" s="238"/>
      <c r="F50" s="238"/>
      <c r="G50" s="300"/>
      <c r="H50" s="301"/>
      <c r="I50" s="1133"/>
      <c r="J50" s="302" t="s">
        <v>485</v>
      </c>
      <c r="K50" s="303" t="s">
        <v>486</v>
      </c>
      <c r="L50" s="304" t="s">
        <v>487</v>
      </c>
      <c r="M50" s="305" t="s">
        <v>488</v>
      </c>
      <c r="N50" s="306" t="s">
        <v>489</v>
      </c>
    </row>
    <row r="51" spans="1:14" ht="13.2">
      <c r="A51" s="242"/>
      <c r="B51" s="238"/>
      <c r="C51" s="238"/>
      <c r="D51" s="238"/>
      <c r="E51" s="238"/>
      <c r="F51" s="238"/>
      <c r="G51" s="298" t="s">
        <v>490</v>
      </c>
      <c r="H51" s="299"/>
      <c r="I51" s="307">
        <v>174886450</v>
      </c>
      <c r="J51" s="308">
        <v>19708</v>
      </c>
      <c r="K51" s="309">
        <v>-3.5</v>
      </c>
      <c r="L51" s="310">
        <v>31502</v>
      </c>
      <c r="M51" s="311">
        <v>-6.9</v>
      </c>
      <c r="N51" s="312">
        <v>3.4</v>
      </c>
    </row>
    <row r="52" spans="1:14" ht="13.2">
      <c r="A52" s="242"/>
      <c r="B52" s="238"/>
      <c r="C52" s="238"/>
      <c r="D52" s="238"/>
      <c r="E52" s="238"/>
      <c r="F52" s="238"/>
      <c r="G52" s="313"/>
      <c r="H52" s="314" t="s">
        <v>491</v>
      </c>
      <c r="I52" s="315">
        <v>60241308</v>
      </c>
      <c r="J52" s="316">
        <v>6789</v>
      </c>
      <c r="K52" s="317">
        <v>-4.3</v>
      </c>
      <c r="L52" s="318">
        <v>11020</v>
      </c>
      <c r="M52" s="319">
        <v>-11.8</v>
      </c>
      <c r="N52" s="320">
        <v>7.5</v>
      </c>
    </row>
    <row r="53" spans="1:14" ht="13.2">
      <c r="A53" s="242"/>
      <c r="B53" s="238"/>
      <c r="C53" s="238"/>
      <c r="D53" s="238"/>
      <c r="E53" s="238"/>
      <c r="F53" s="238"/>
      <c r="G53" s="298" t="s">
        <v>492</v>
      </c>
      <c r="H53" s="299"/>
      <c r="I53" s="307">
        <v>180835264</v>
      </c>
      <c r="J53" s="308">
        <v>20367</v>
      </c>
      <c r="K53" s="309">
        <v>3.3</v>
      </c>
      <c r="L53" s="310">
        <v>34374</v>
      </c>
      <c r="M53" s="311">
        <v>9.1</v>
      </c>
      <c r="N53" s="312">
        <v>-5.8</v>
      </c>
    </row>
    <row r="54" spans="1:14" ht="13.2">
      <c r="A54" s="242"/>
      <c r="B54" s="238"/>
      <c r="C54" s="238"/>
      <c r="D54" s="238"/>
      <c r="E54" s="238"/>
      <c r="F54" s="238"/>
      <c r="G54" s="313"/>
      <c r="H54" s="314" t="s">
        <v>491</v>
      </c>
      <c r="I54" s="315">
        <v>54337398</v>
      </c>
      <c r="J54" s="316">
        <v>6120</v>
      </c>
      <c r="K54" s="317">
        <v>-9.9</v>
      </c>
      <c r="L54" s="318">
        <v>10917</v>
      </c>
      <c r="M54" s="319">
        <v>-0.9</v>
      </c>
      <c r="N54" s="320">
        <v>-9</v>
      </c>
    </row>
    <row r="55" spans="1:14" ht="13.2">
      <c r="A55" s="242"/>
      <c r="B55" s="238"/>
      <c r="C55" s="238"/>
      <c r="D55" s="238"/>
      <c r="E55" s="238"/>
      <c r="F55" s="238"/>
      <c r="G55" s="298" t="s">
        <v>493</v>
      </c>
      <c r="H55" s="299"/>
      <c r="I55" s="307">
        <v>194579800</v>
      </c>
      <c r="J55" s="308">
        <v>21940</v>
      </c>
      <c r="K55" s="309">
        <v>7.7</v>
      </c>
      <c r="L55" s="310">
        <v>35216</v>
      </c>
      <c r="M55" s="311">
        <v>2.4</v>
      </c>
      <c r="N55" s="312">
        <v>5.3</v>
      </c>
    </row>
    <row r="56" spans="1:14" ht="13.2">
      <c r="A56" s="242"/>
      <c r="B56" s="238"/>
      <c r="C56" s="238"/>
      <c r="D56" s="238"/>
      <c r="E56" s="238"/>
      <c r="F56" s="238"/>
      <c r="G56" s="313"/>
      <c r="H56" s="314" t="s">
        <v>491</v>
      </c>
      <c r="I56" s="315">
        <v>73718643</v>
      </c>
      <c r="J56" s="316">
        <v>8312</v>
      </c>
      <c r="K56" s="317">
        <v>35.799999999999997</v>
      </c>
      <c r="L56" s="318">
        <v>12644</v>
      </c>
      <c r="M56" s="319">
        <v>15.8</v>
      </c>
      <c r="N56" s="320">
        <v>20</v>
      </c>
    </row>
    <row r="57" spans="1:14" ht="13.2">
      <c r="A57" s="242"/>
      <c r="B57" s="238"/>
      <c r="C57" s="238"/>
      <c r="D57" s="238"/>
      <c r="E57" s="238"/>
      <c r="F57" s="238"/>
      <c r="G57" s="298" t="s">
        <v>494</v>
      </c>
      <c r="H57" s="299"/>
      <c r="I57" s="307">
        <v>185903247</v>
      </c>
      <c r="J57" s="308">
        <v>20969</v>
      </c>
      <c r="K57" s="309">
        <v>-4.4000000000000004</v>
      </c>
      <c r="L57" s="310">
        <v>36736</v>
      </c>
      <c r="M57" s="311">
        <v>4.3</v>
      </c>
      <c r="N57" s="312">
        <v>-8.6999999999999993</v>
      </c>
    </row>
    <row r="58" spans="1:14" ht="13.2">
      <c r="A58" s="242"/>
      <c r="B58" s="238"/>
      <c r="C58" s="238"/>
      <c r="D58" s="238"/>
      <c r="E58" s="238"/>
      <c r="F58" s="238"/>
      <c r="G58" s="313"/>
      <c r="H58" s="314" t="s">
        <v>491</v>
      </c>
      <c r="I58" s="315">
        <v>77362587</v>
      </c>
      <c r="J58" s="316">
        <v>8726</v>
      </c>
      <c r="K58" s="317">
        <v>5</v>
      </c>
      <c r="L58" s="318">
        <v>13410</v>
      </c>
      <c r="M58" s="319">
        <v>6.1</v>
      </c>
      <c r="N58" s="320">
        <v>-1.1000000000000001</v>
      </c>
    </row>
    <row r="59" spans="1:14" ht="13.2">
      <c r="A59" s="242"/>
      <c r="B59" s="238"/>
      <c r="C59" s="238"/>
      <c r="D59" s="238"/>
      <c r="E59" s="238"/>
      <c r="F59" s="238"/>
      <c r="G59" s="298" t="s">
        <v>495</v>
      </c>
      <c r="H59" s="299"/>
      <c r="I59" s="307">
        <v>191253427</v>
      </c>
      <c r="J59" s="308">
        <v>21583</v>
      </c>
      <c r="K59" s="309">
        <v>2.9</v>
      </c>
      <c r="L59" s="310">
        <v>38259</v>
      </c>
      <c r="M59" s="311">
        <v>4.0999999999999996</v>
      </c>
      <c r="N59" s="312">
        <v>-1.2</v>
      </c>
    </row>
    <row r="60" spans="1:14" ht="13.2">
      <c r="A60" s="242"/>
      <c r="B60" s="238"/>
      <c r="C60" s="238"/>
      <c r="D60" s="238"/>
      <c r="E60" s="238"/>
      <c r="F60" s="238"/>
      <c r="G60" s="313"/>
      <c r="H60" s="314" t="s">
        <v>491</v>
      </c>
      <c r="I60" s="321">
        <v>74502709</v>
      </c>
      <c r="J60" s="316">
        <v>8408</v>
      </c>
      <c r="K60" s="317">
        <v>-3.6</v>
      </c>
      <c r="L60" s="318">
        <v>13379</v>
      </c>
      <c r="M60" s="319">
        <v>-0.2</v>
      </c>
      <c r="N60" s="320">
        <v>-3.4</v>
      </c>
    </row>
    <row r="61" spans="1:14" ht="13.2">
      <c r="A61" s="242"/>
      <c r="B61" s="238"/>
      <c r="C61" s="238"/>
      <c r="D61" s="238"/>
      <c r="E61" s="238"/>
      <c r="F61" s="238"/>
      <c r="G61" s="298" t="s">
        <v>496</v>
      </c>
      <c r="H61" s="322"/>
      <c r="I61" s="323">
        <v>185491638</v>
      </c>
      <c r="J61" s="324">
        <v>20913</v>
      </c>
      <c r="K61" s="325">
        <v>1.2</v>
      </c>
      <c r="L61" s="326">
        <v>35217</v>
      </c>
      <c r="M61" s="327">
        <v>2.6</v>
      </c>
      <c r="N61" s="312">
        <v>-1.4</v>
      </c>
    </row>
    <row r="62" spans="1:14" ht="13.2">
      <c r="A62" s="242"/>
      <c r="B62" s="238"/>
      <c r="C62" s="238"/>
      <c r="D62" s="238"/>
      <c r="E62" s="238"/>
      <c r="F62" s="238"/>
      <c r="G62" s="313"/>
      <c r="H62" s="314" t="s">
        <v>491</v>
      </c>
      <c r="I62" s="315">
        <v>68032529</v>
      </c>
      <c r="J62" s="316">
        <v>7671</v>
      </c>
      <c r="K62" s="317">
        <v>4.5999999999999996</v>
      </c>
      <c r="L62" s="318">
        <v>12274</v>
      </c>
      <c r="M62" s="319">
        <v>1.8</v>
      </c>
      <c r="N62" s="320">
        <v>2.8</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497</v>
      </c>
      <c r="G46" s="331" t="s">
        <v>498</v>
      </c>
      <c r="H46" s="331" t="s">
        <v>499</v>
      </c>
      <c r="I46" s="331" t="s">
        <v>500</v>
      </c>
      <c r="J46" s="332" t="s">
        <v>501</v>
      </c>
    </row>
    <row r="47" spans="2:10" ht="57.75" customHeight="1">
      <c r="B47" s="7"/>
      <c r="C47" s="1145" t="s">
        <v>3</v>
      </c>
      <c r="D47" s="1145"/>
      <c r="E47" s="1146"/>
      <c r="F47" s="333">
        <v>9.3000000000000007</v>
      </c>
      <c r="G47" s="334">
        <v>10.08</v>
      </c>
      <c r="H47" s="334">
        <v>10.23</v>
      </c>
      <c r="I47" s="334">
        <v>9.82</v>
      </c>
      <c r="J47" s="335">
        <v>9.01</v>
      </c>
    </row>
    <row r="48" spans="2:10" ht="57.75" customHeight="1">
      <c r="B48" s="8"/>
      <c r="C48" s="1147" t="s">
        <v>4</v>
      </c>
      <c r="D48" s="1147"/>
      <c r="E48" s="1148"/>
      <c r="F48" s="336">
        <v>0.9</v>
      </c>
      <c r="G48" s="337">
        <v>1.55</v>
      </c>
      <c r="H48" s="337">
        <v>0.42</v>
      </c>
      <c r="I48" s="337">
        <v>0.56000000000000005</v>
      </c>
      <c r="J48" s="338">
        <v>0.23</v>
      </c>
    </row>
    <row r="49" spans="2:10" ht="57.75" customHeight="1" thickBot="1">
      <c r="B49" s="9"/>
      <c r="C49" s="1149" t="s">
        <v>5</v>
      </c>
      <c r="D49" s="1149"/>
      <c r="E49" s="1150"/>
      <c r="F49" s="339">
        <v>0.08</v>
      </c>
      <c r="G49" s="340">
        <v>1.1399999999999999</v>
      </c>
      <c r="H49" s="340" t="s">
        <v>502</v>
      </c>
      <c r="I49" s="340" t="s">
        <v>503</v>
      </c>
      <c r="J49" s="341" t="s">
        <v>504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497</v>
      </c>
      <c r="G33" s="17" t="s">
        <v>498</v>
      </c>
      <c r="H33" s="17" t="s">
        <v>499</v>
      </c>
      <c r="I33" s="17" t="s">
        <v>500</v>
      </c>
      <c r="J33" s="18" t="s">
        <v>501</v>
      </c>
      <c r="K33" s="10"/>
      <c r="L33" s="10"/>
      <c r="M33" s="10"/>
      <c r="N33" s="10"/>
      <c r="O33" s="10"/>
      <c r="P33" s="10"/>
    </row>
    <row r="34" spans="1:16" ht="39" customHeight="1">
      <c r="A34" s="10"/>
      <c r="B34" s="19"/>
      <c r="C34" s="1157" t="s">
        <v>505</v>
      </c>
      <c r="D34" s="1157"/>
      <c r="E34" s="1158"/>
      <c r="F34" s="20">
        <v>0.22</v>
      </c>
      <c r="G34" s="21">
        <v>0.22</v>
      </c>
      <c r="H34" s="21">
        <v>0.24</v>
      </c>
      <c r="I34" s="21">
        <v>0.32</v>
      </c>
      <c r="J34" s="22">
        <v>0.48</v>
      </c>
      <c r="K34" s="10"/>
      <c r="L34" s="10"/>
      <c r="M34" s="10"/>
      <c r="N34" s="10"/>
      <c r="O34" s="10"/>
      <c r="P34" s="10"/>
    </row>
    <row r="35" spans="1:16" ht="39" customHeight="1">
      <c r="A35" s="10"/>
      <c r="B35" s="23"/>
      <c r="C35" s="1151" t="s">
        <v>506</v>
      </c>
      <c r="D35" s="1152"/>
      <c r="E35" s="1153"/>
      <c r="F35" s="24">
        <v>0.79</v>
      </c>
      <c r="G35" s="25">
        <v>1.42</v>
      </c>
      <c r="H35" s="25">
        <v>0.24</v>
      </c>
      <c r="I35" s="25">
        <v>0.33</v>
      </c>
      <c r="J35" s="26">
        <v>0.12</v>
      </c>
      <c r="K35" s="10"/>
      <c r="L35" s="10"/>
      <c r="M35" s="10"/>
      <c r="N35" s="10"/>
      <c r="O35" s="10"/>
      <c r="P35" s="10"/>
    </row>
    <row r="36" spans="1:16" ht="39" customHeight="1">
      <c r="A36" s="10"/>
      <c r="B36" s="23"/>
      <c r="C36" s="1151" t="s">
        <v>507</v>
      </c>
      <c r="D36" s="1152"/>
      <c r="E36" s="1153"/>
      <c r="F36" s="24">
        <v>0.06</v>
      </c>
      <c r="G36" s="25">
        <v>0.08</v>
      </c>
      <c r="H36" s="25">
        <v>0.08</v>
      </c>
      <c r="I36" s="25">
        <v>0.1</v>
      </c>
      <c r="J36" s="26">
        <v>0.12</v>
      </c>
      <c r="K36" s="10"/>
      <c r="L36" s="10"/>
      <c r="M36" s="10"/>
      <c r="N36" s="10"/>
      <c r="O36" s="10"/>
      <c r="P36" s="10"/>
    </row>
    <row r="37" spans="1:16" ht="39" customHeight="1">
      <c r="A37" s="10"/>
      <c r="B37" s="23"/>
      <c r="C37" s="1151" t="s">
        <v>508</v>
      </c>
      <c r="D37" s="1152"/>
      <c r="E37" s="1153"/>
      <c r="F37" s="24">
        <v>7.0000000000000007E-2</v>
      </c>
      <c r="G37" s="25">
        <v>7.0000000000000007E-2</v>
      </c>
      <c r="H37" s="25">
        <v>7.0000000000000007E-2</v>
      </c>
      <c r="I37" s="25">
        <v>0.06</v>
      </c>
      <c r="J37" s="26">
        <v>7.0000000000000007E-2</v>
      </c>
      <c r="K37" s="10"/>
      <c r="L37" s="10"/>
      <c r="M37" s="10"/>
      <c r="N37" s="10"/>
      <c r="O37" s="10"/>
      <c r="P37" s="10"/>
    </row>
    <row r="38" spans="1:16" ht="39" customHeight="1">
      <c r="A38" s="10"/>
      <c r="B38" s="23"/>
      <c r="C38" s="1151" t="s">
        <v>509</v>
      </c>
      <c r="D38" s="1152"/>
      <c r="E38" s="1153"/>
      <c r="F38" s="24">
        <v>7.0000000000000007E-2</v>
      </c>
      <c r="G38" s="25">
        <v>7.0000000000000007E-2</v>
      </c>
      <c r="H38" s="25">
        <v>0.08</v>
      </c>
      <c r="I38" s="25">
        <v>7.0000000000000007E-2</v>
      </c>
      <c r="J38" s="26">
        <v>0.05</v>
      </c>
      <c r="K38" s="10"/>
      <c r="L38" s="10"/>
      <c r="M38" s="10"/>
      <c r="N38" s="10"/>
      <c r="O38" s="10"/>
      <c r="P38" s="10"/>
    </row>
    <row r="39" spans="1:16" ht="39" customHeight="1">
      <c r="A39" s="10"/>
      <c r="B39" s="23"/>
      <c r="C39" s="1151" t="s">
        <v>510</v>
      </c>
      <c r="D39" s="1152"/>
      <c r="E39" s="1153"/>
      <c r="F39" s="24">
        <v>0.02</v>
      </c>
      <c r="G39" s="25">
        <v>0.02</v>
      </c>
      <c r="H39" s="25">
        <v>0.03</v>
      </c>
      <c r="I39" s="25">
        <v>0.02</v>
      </c>
      <c r="J39" s="26">
        <v>0.02</v>
      </c>
      <c r="K39" s="10"/>
      <c r="L39" s="10"/>
      <c r="M39" s="10"/>
      <c r="N39" s="10"/>
      <c r="O39" s="10"/>
      <c r="P39" s="10"/>
    </row>
    <row r="40" spans="1:16" ht="39" customHeight="1">
      <c r="A40" s="10"/>
      <c r="B40" s="23"/>
      <c r="C40" s="1151" t="s">
        <v>511</v>
      </c>
      <c r="D40" s="1152"/>
      <c r="E40" s="1153"/>
      <c r="F40" s="24">
        <v>0</v>
      </c>
      <c r="G40" s="25">
        <v>0.01</v>
      </c>
      <c r="H40" s="25">
        <v>0.01</v>
      </c>
      <c r="I40" s="25">
        <v>0.09</v>
      </c>
      <c r="J40" s="26">
        <v>0.01</v>
      </c>
      <c r="K40" s="10"/>
      <c r="L40" s="10"/>
      <c r="M40" s="10"/>
      <c r="N40" s="10"/>
      <c r="O40" s="10"/>
      <c r="P40" s="10"/>
    </row>
    <row r="41" spans="1:16" ht="39" customHeight="1">
      <c r="A41" s="10"/>
      <c r="B41" s="23"/>
      <c r="C41" s="1151" t="s">
        <v>512</v>
      </c>
      <c r="D41" s="1152"/>
      <c r="E41" s="1153"/>
      <c r="F41" s="24" t="s">
        <v>459</v>
      </c>
      <c r="G41" s="25" t="s">
        <v>459</v>
      </c>
      <c r="H41" s="25">
        <v>0.03</v>
      </c>
      <c r="I41" s="25">
        <v>0.02</v>
      </c>
      <c r="J41" s="26">
        <v>0</v>
      </c>
      <c r="K41" s="10"/>
      <c r="L41" s="10"/>
      <c r="M41" s="10"/>
      <c r="N41" s="10"/>
      <c r="O41" s="10"/>
      <c r="P41" s="10"/>
    </row>
    <row r="42" spans="1:16" ht="39" customHeight="1">
      <c r="A42" s="10"/>
      <c r="B42" s="27"/>
      <c r="C42" s="1151" t="s">
        <v>513</v>
      </c>
      <c r="D42" s="1152"/>
      <c r="E42" s="1153"/>
      <c r="F42" s="24" t="s">
        <v>459</v>
      </c>
      <c r="G42" s="25" t="s">
        <v>459</v>
      </c>
      <c r="H42" s="25" t="s">
        <v>459</v>
      </c>
      <c r="I42" s="25" t="s">
        <v>459</v>
      </c>
      <c r="J42" s="26" t="s">
        <v>459</v>
      </c>
      <c r="K42" s="10"/>
      <c r="L42" s="10"/>
      <c r="M42" s="10"/>
      <c r="N42" s="10"/>
      <c r="O42" s="10"/>
      <c r="P42" s="10"/>
    </row>
    <row r="43" spans="1:16" ht="39" customHeight="1" thickBot="1">
      <c r="A43" s="10"/>
      <c r="B43" s="28"/>
      <c r="C43" s="1154" t="s">
        <v>514</v>
      </c>
      <c r="D43" s="1155"/>
      <c r="E43" s="1156"/>
      <c r="F43" s="29">
        <v>0.01</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497</v>
      </c>
      <c r="L44" s="44" t="s">
        <v>498</v>
      </c>
      <c r="M44" s="44" t="s">
        <v>499</v>
      </c>
      <c r="N44" s="44" t="s">
        <v>500</v>
      </c>
      <c r="O44" s="45" t="s">
        <v>501</v>
      </c>
      <c r="P44" s="36"/>
      <c r="Q44" s="36"/>
      <c r="R44" s="36"/>
      <c r="S44" s="36"/>
      <c r="T44" s="36"/>
      <c r="U44" s="36"/>
    </row>
    <row r="45" spans="1:21" ht="30.75" customHeight="1">
      <c r="A45" s="36"/>
      <c r="B45" s="1167" t="s">
        <v>10</v>
      </c>
      <c r="C45" s="1168"/>
      <c r="D45" s="46"/>
      <c r="E45" s="1173" t="s">
        <v>11</v>
      </c>
      <c r="F45" s="1173"/>
      <c r="G45" s="1173"/>
      <c r="H45" s="1173"/>
      <c r="I45" s="1173"/>
      <c r="J45" s="1174"/>
      <c r="K45" s="47">
        <v>144037</v>
      </c>
      <c r="L45" s="48">
        <v>139366</v>
      </c>
      <c r="M45" s="48">
        <v>145725</v>
      </c>
      <c r="N45" s="48">
        <v>143561</v>
      </c>
      <c r="O45" s="49">
        <v>149023</v>
      </c>
      <c r="P45" s="36"/>
      <c r="Q45" s="36"/>
      <c r="R45" s="36"/>
      <c r="S45" s="36"/>
      <c r="T45" s="36"/>
      <c r="U45" s="36"/>
    </row>
    <row r="46" spans="1:21" ht="30.75" customHeight="1">
      <c r="A46" s="36"/>
      <c r="B46" s="1169"/>
      <c r="C46" s="1170"/>
      <c r="D46" s="50"/>
      <c r="E46" s="1161" t="s">
        <v>12</v>
      </c>
      <c r="F46" s="1161"/>
      <c r="G46" s="1161"/>
      <c r="H46" s="1161"/>
      <c r="I46" s="1161"/>
      <c r="J46" s="1162"/>
      <c r="K46" s="51">
        <v>78276</v>
      </c>
      <c r="L46" s="52">
        <v>142338</v>
      </c>
      <c r="M46" s="52">
        <v>110692</v>
      </c>
      <c r="N46" s="52">
        <v>118290</v>
      </c>
      <c r="O46" s="53">
        <v>112986</v>
      </c>
      <c r="P46" s="36"/>
      <c r="Q46" s="36"/>
      <c r="R46" s="36"/>
      <c r="S46" s="36"/>
      <c r="T46" s="36"/>
      <c r="U46" s="36"/>
    </row>
    <row r="47" spans="1:21" ht="30.75" customHeight="1">
      <c r="A47" s="36"/>
      <c r="B47" s="1169"/>
      <c r="C47" s="1170"/>
      <c r="D47" s="50"/>
      <c r="E47" s="1161" t="s">
        <v>13</v>
      </c>
      <c r="F47" s="1161"/>
      <c r="G47" s="1161"/>
      <c r="H47" s="1161"/>
      <c r="I47" s="1161"/>
      <c r="J47" s="1162"/>
      <c r="K47" s="51">
        <v>224732</v>
      </c>
      <c r="L47" s="52">
        <v>231283</v>
      </c>
      <c r="M47" s="52">
        <v>231901</v>
      </c>
      <c r="N47" s="52">
        <v>230747</v>
      </c>
      <c r="O47" s="53">
        <v>229750</v>
      </c>
      <c r="P47" s="36"/>
      <c r="Q47" s="36"/>
      <c r="R47" s="36"/>
      <c r="S47" s="36"/>
      <c r="T47" s="36"/>
      <c r="U47" s="36"/>
    </row>
    <row r="48" spans="1:21" ht="30.75" customHeight="1">
      <c r="A48" s="36"/>
      <c r="B48" s="1169"/>
      <c r="C48" s="1170"/>
      <c r="D48" s="50"/>
      <c r="E48" s="1161" t="s">
        <v>14</v>
      </c>
      <c r="F48" s="1161"/>
      <c r="G48" s="1161"/>
      <c r="H48" s="1161"/>
      <c r="I48" s="1161"/>
      <c r="J48" s="1162"/>
      <c r="K48" s="51">
        <v>12711</v>
      </c>
      <c r="L48" s="52">
        <v>11974</v>
      </c>
      <c r="M48" s="52">
        <v>14903</v>
      </c>
      <c r="N48" s="52">
        <v>12483</v>
      </c>
      <c r="O48" s="53">
        <v>11290</v>
      </c>
      <c r="P48" s="36"/>
      <c r="Q48" s="36"/>
      <c r="R48" s="36"/>
      <c r="S48" s="36"/>
      <c r="T48" s="36"/>
      <c r="U48" s="36"/>
    </row>
    <row r="49" spans="1:21" ht="30.75" customHeight="1">
      <c r="A49" s="36"/>
      <c r="B49" s="1169"/>
      <c r="C49" s="1170"/>
      <c r="D49" s="50"/>
      <c r="E49" s="1161" t="s">
        <v>15</v>
      </c>
      <c r="F49" s="1161"/>
      <c r="G49" s="1161"/>
      <c r="H49" s="1161"/>
      <c r="I49" s="1161"/>
      <c r="J49" s="1162"/>
      <c r="K49" s="51" t="s">
        <v>459</v>
      </c>
      <c r="L49" s="52" t="s">
        <v>459</v>
      </c>
      <c r="M49" s="52" t="s">
        <v>459</v>
      </c>
      <c r="N49" s="52" t="s">
        <v>459</v>
      </c>
      <c r="O49" s="53">
        <v>0</v>
      </c>
      <c r="P49" s="36"/>
      <c r="Q49" s="36"/>
      <c r="R49" s="36"/>
      <c r="S49" s="36"/>
      <c r="T49" s="36"/>
      <c r="U49" s="36"/>
    </row>
    <row r="50" spans="1:21" ht="30.75" customHeight="1">
      <c r="A50" s="36"/>
      <c r="B50" s="1169"/>
      <c r="C50" s="1170"/>
      <c r="D50" s="50"/>
      <c r="E50" s="1161" t="s">
        <v>16</v>
      </c>
      <c r="F50" s="1161"/>
      <c r="G50" s="1161"/>
      <c r="H50" s="1161"/>
      <c r="I50" s="1161"/>
      <c r="J50" s="1162"/>
      <c r="K50" s="51">
        <v>7904</v>
      </c>
      <c r="L50" s="52">
        <v>5002</v>
      </c>
      <c r="M50" s="52">
        <v>4531</v>
      </c>
      <c r="N50" s="52">
        <v>4254</v>
      </c>
      <c r="O50" s="53">
        <v>3189</v>
      </c>
      <c r="P50" s="36"/>
      <c r="Q50" s="36"/>
      <c r="R50" s="36"/>
      <c r="S50" s="36"/>
      <c r="T50" s="36"/>
      <c r="U50" s="36"/>
    </row>
    <row r="51" spans="1:21" ht="30.75" customHeight="1">
      <c r="A51" s="36"/>
      <c r="B51" s="1171"/>
      <c r="C51" s="1172"/>
      <c r="D51" s="54"/>
      <c r="E51" s="1161" t="s">
        <v>17</v>
      </c>
      <c r="F51" s="1161"/>
      <c r="G51" s="1161"/>
      <c r="H51" s="1161"/>
      <c r="I51" s="1161"/>
      <c r="J51" s="1162"/>
      <c r="K51" s="51">
        <v>22</v>
      </c>
      <c r="L51" s="52" t="s">
        <v>459</v>
      </c>
      <c r="M51" s="52" t="s">
        <v>459</v>
      </c>
      <c r="N51" s="52" t="s">
        <v>459</v>
      </c>
      <c r="O51" s="53" t="s">
        <v>459</v>
      </c>
      <c r="P51" s="36"/>
      <c r="Q51" s="36"/>
      <c r="R51" s="36"/>
      <c r="S51" s="36"/>
      <c r="T51" s="36"/>
      <c r="U51" s="36"/>
    </row>
    <row r="52" spans="1:21" ht="30.75" customHeight="1">
      <c r="A52" s="36"/>
      <c r="B52" s="1159" t="s">
        <v>18</v>
      </c>
      <c r="C52" s="1160"/>
      <c r="D52" s="54"/>
      <c r="E52" s="1161" t="s">
        <v>19</v>
      </c>
      <c r="F52" s="1161"/>
      <c r="G52" s="1161"/>
      <c r="H52" s="1161"/>
      <c r="I52" s="1161"/>
      <c r="J52" s="1162"/>
      <c r="K52" s="51">
        <v>238164</v>
      </c>
      <c r="L52" s="52">
        <v>244954</v>
      </c>
      <c r="M52" s="52">
        <v>242281</v>
      </c>
      <c r="N52" s="52">
        <v>251130</v>
      </c>
      <c r="O52" s="53">
        <v>247515</v>
      </c>
      <c r="P52" s="36"/>
      <c r="Q52" s="36"/>
      <c r="R52" s="36"/>
      <c r="S52" s="36"/>
      <c r="T52" s="36"/>
      <c r="U52" s="36"/>
    </row>
    <row r="53" spans="1:21" ht="30.75" customHeight="1" thickBot="1">
      <c r="A53" s="36"/>
      <c r="B53" s="1163" t="s">
        <v>20</v>
      </c>
      <c r="C53" s="1164"/>
      <c r="D53" s="55"/>
      <c r="E53" s="1165" t="s">
        <v>21</v>
      </c>
      <c r="F53" s="1165"/>
      <c r="G53" s="1165"/>
      <c r="H53" s="1165"/>
      <c r="I53" s="1165"/>
      <c r="J53" s="1166"/>
      <c r="K53" s="56">
        <v>229518</v>
      </c>
      <c r="L53" s="57">
        <v>285009</v>
      </c>
      <c r="M53" s="57">
        <v>265471</v>
      </c>
      <c r="N53" s="57">
        <v>258205</v>
      </c>
      <c r="O53" s="58">
        <v>258723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497</v>
      </c>
      <c r="J40" s="343" t="s">
        <v>498</v>
      </c>
      <c r="K40" s="343" t="s">
        <v>499</v>
      </c>
      <c r="L40" s="343" t="s">
        <v>500</v>
      </c>
      <c r="M40" s="344" t="s">
        <v>501</v>
      </c>
    </row>
    <row r="41" spans="2:13" ht="27.75" customHeight="1">
      <c r="B41" s="1187" t="s">
        <v>22</v>
      </c>
      <c r="C41" s="1188"/>
      <c r="D41" s="66"/>
      <c r="E41" s="1189" t="s">
        <v>23</v>
      </c>
      <c r="F41" s="1189"/>
      <c r="G41" s="1189"/>
      <c r="H41" s="1190"/>
      <c r="I41" s="345">
        <v>5870676</v>
      </c>
      <c r="J41" s="346">
        <v>5957084</v>
      </c>
      <c r="K41" s="346">
        <v>6014522</v>
      </c>
      <c r="L41" s="346">
        <v>5936073</v>
      </c>
      <c r="M41" s="347">
        <v>5891545</v>
      </c>
    </row>
    <row r="42" spans="2:13" ht="27.75" customHeight="1">
      <c r="B42" s="1177"/>
      <c r="C42" s="1178"/>
      <c r="D42" s="67"/>
      <c r="E42" s="1181" t="s">
        <v>24</v>
      </c>
      <c r="F42" s="1181"/>
      <c r="G42" s="1181"/>
      <c r="H42" s="1182"/>
      <c r="I42" s="348">
        <v>69777</v>
      </c>
      <c r="J42" s="349">
        <v>61538</v>
      </c>
      <c r="K42" s="349">
        <v>59872</v>
      </c>
      <c r="L42" s="349">
        <v>55207</v>
      </c>
      <c r="M42" s="350">
        <v>55543</v>
      </c>
    </row>
    <row r="43" spans="2:13" ht="27.75" customHeight="1">
      <c r="B43" s="1177"/>
      <c r="C43" s="1178"/>
      <c r="D43" s="67"/>
      <c r="E43" s="1181" t="s">
        <v>25</v>
      </c>
      <c r="F43" s="1181"/>
      <c r="G43" s="1181"/>
      <c r="H43" s="1182"/>
      <c r="I43" s="348">
        <v>204779</v>
      </c>
      <c r="J43" s="349">
        <v>196951</v>
      </c>
      <c r="K43" s="349">
        <v>190898</v>
      </c>
      <c r="L43" s="349">
        <v>184259</v>
      </c>
      <c r="M43" s="350">
        <v>181308</v>
      </c>
    </row>
    <row r="44" spans="2:13" ht="27.75" customHeight="1">
      <c r="B44" s="1177"/>
      <c r="C44" s="1178"/>
      <c r="D44" s="67"/>
      <c r="E44" s="1181" t="s">
        <v>26</v>
      </c>
      <c r="F44" s="1181"/>
      <c r="G44" s="1181"/>
      <c r="H44" s="1182"/>
      <c r="I44" s="348" t="s">
        <v>459</v>
      </c>
      <c r="J44" s="349" t="s">
        <v>459</v>
      </c>
      <c r="K44" s="349" t="s">
        <v>459</v>
      </c>
      <c r="L44" s="349">
        <v>19</v>
      </c>
      <c r="M44" s="350">
        <v>20</v>
      </c>
    </row>
    <row r="45" spans="2:13" ht="27.75" customHeight="1">
      <c r="B45" s="1177"/>
      <c r="C45" s="1178"/>
      <c r="D45" s="67"/>
      <c r="E45" s="1181" t="s">
        <v>27</v>
      </c>
      <c r="F45" s="1181"/>
      <c r="G45" s="1181"/>
      <c r="H45" s="1182"/>
      <c r="I45" s="348">
        <v>660066</v>
      </c>
      <c r="J45" s="349">
        <v>557000</v>
      </c>
      <c r="K45" s="349">
        <v>540997</v>
      </c>
      <c r="L45" s="349">
        <v>520924</v>
      </c>
      <c r="M45" s="350">
        <v>494657</v>
      </c>
    </row>
    <row r="46" spans="2:13" ht="27.75" customHeight="1">
      <c r="B46" s="1177"/>
      <c r="C46" s="1178"/>
      <c r="D46" s="68"/>
      <c r="E46" s="1191" t="s">
        <v>28</v>
      </c>
      <c r="F46" s="1191"/>
      <c r="G46" s="1191"/>
      <c r="H46" s="1192"/>
      <c r="I46" s="348">
        <v>121900</v>
      </c>
      <c r="J46" s="349">
        <v>101031</v>
      </c>
      <c r="K46" s="349">
        <v>74631</v>
      </c>
      <c r="L46" s="349">
        <v>51229</v>
      </c>
      <c r="M46" s="350">
        <v>35176</v>
      </c>
    </row>
    <row r="47" spans="2:13" ht="27.75" customHeight="1">
      <c r="B47" s="1177"/>
      <c r="C47" s="1178"/>
      <c r="D47" s="69"/>
      <c r="E47" s="1193" t="s">
        <v>29</v>
      </c>
      <c r="F47" s="1194"/>
      <c r="G47" s="1194"/>
      <c r="H47" s="1195"/>
      <c r="I47" s="348" t="s">
        <v>459</v>
      </c>
      <c r="J47" s="349" t="s">
        <v>459</v>
      </c>
      <c r="K47" s="349" t="s">
        <v>459</v>
      </c>
      <c r="L47" s="349" t="s">
        <v>459</v>
      </c>
      <c r="M47" s="350" t="s">
        <v>459</v>
      </c>
    </row>
    <row r="48" spans="2:13" ht="27.75" customHeight="1">
      <c r="B48" s="1177"/>
      <c r="C48" s="1178"/>
      <c r="D48" s="67"/>
      <c r="E48" s="1181" t="s">
        <v>30</v>
      </c>
      <c r="F48" s="1181"/>
      <c r="G48" s="1181"/>
      <c r="H48" s="1182"/>
      <c r="I48" s="348" t="s">
        <v>459</v>
      </c>
      <c r="J48" s="349" t="s">
        <v>459</v>
      </c>
      <c r="K48" s="349" t="s">
        <v>459</v>
      </c>
      <c r="L48" s="349" t="s">
        <v>459</v>
      </c>
      <c r="M48" s="350" t="s">
        <v>459</v>
      </c>
    </row>
    <row r="49" spans="2:13" ht="27.75" customHeight="1">
      <c r="B49" s="1179"/>
      <c r="C49" s="1180"/>
      <c r="D49" s="67"/>
      <c r="E49" s="1181" t="s">
        <v>31</v>
      </c>
      <c r="F49" s="1181"/>
      <c r="G49" s="1181"/>
      <c r="H49" s="1182"/>
      <c r="I49" s="348" t="s">
        <v>459</v>
      </c>
      <c r="J49" s="349" t="s">
        <v>459</v>
      </c>
      <c r="K49" s="349" t="s">
        <v>459</v>
      </c>
      <c r="L49" s="349" t="s">
        <v>459</v>
      </c>
      <c r="M49" s="350" t="s">
        <v>459</v>
      </c>
    </row>
    <row r="50" spans="2:13" ht="27.75" customHeight="1">
      <c r="B50" s="1175" t="s">
        <v>32</v>
      </c>
      <c r="C50" s="1176"/>
      <c r="D50" s="70"/>
      <c r="E50" s="1181" t="s">
        <v>33</v>
      </c>
      <c r="F50" s="1181"/>
      <c r="G50" s="1181"/>
      <c r="H50" s="1182"/>
      <c r="I50" s="348">
        <v>547160</v>
      </c>
      <c r="J50" s="349">
        <v>626113</v>
      </c>
      <c r="K50" s="349">
        <v>730634</v>
      </c>
      <c r="L50" s="349">
        <v>700196</v>
      </c>
      <c r="M50" s="350">
        <v>664365</v>
      </c>
    </row>
    <row r="51" spans="2:13" ht="27.75" customHeight="1">
      <c r="B51" s="1177"/>
      <c r="C51" s="1178"/>
      <c r="D51" s="67"/>
      <c r="E51" s="1181" t="s">
        <v>34</v>
      </c>
      <c r="F51" s="1181"/>
      <c r="G51" s="1181"/>
      <c r="H51" s="1182"/>
      <c r="I51" s="348">
        <v>380977</v>
      </c>
      <c r="J51" s="349">
        <v>372777</v>
      </c>
      <c r="K51" s="349">
        <v>402276</v>
      </c>
      <c r="L51" s="349">
        <v>433253</v>
      </c>
      <c r="M51" s="350">
        <v>412569</v>
      </c>
    </row>
    <row r="52" spans="2:13" ht="27.75" customHeight="1">
      <c r="B52" s="1179"/>
      <c r="C52" s="1180"/>
      <c r="D52" s="67"/>
      <c r="E52" s="1181" t="s">
        <v>35</v>
      </c>
      <c r="F52" s="1181"/>
      <c r="G52" s="1181"/>
      <c r="H52" s="1182"/>
      <c r="I52" s="348">
        <v>2597704</v>
      </c>
      <c r="J52" s="349">
        <v>2764328</v>
      </c>
      <c r="K52" s="349">
        <v>2883096</v>
      </c>
      <c r="L52" s="349">
        <v>2919033</v>
      </c>
      <c r="M52" s="350">
        <v>2945329</v>
      </c>
    </row>
    <row r="53" spans="2:13" ht="27.75" customHeight="1" thickBot="1">
      <c r="B53" s="1183" t="s">
        <v>20</v>
      </c>
      <c r="C53" s="1184"/>
      <c r="D53" s="71"/>
      <c r="E53" s="1185" t="s">
        <v>36</v>
      </c>
      <c r="F53" s="1185"/>
      <c r="G53" s="1185"/>
      <c r="H53" s="1186"/>
      <c r="I53" s="351">
        <v>3401357</v>
      </c>
      <c r="J53" s="352">
        <v>3110387</v>
      </c>
      <c r="K53" s="352">
        <v>2864915</v>
      </c>
      <c r="L53" s="352">
        <v>2695229</v>
      </c>
      <c r="M53" s="353">
        <v>2635986</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567</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567</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568</v>
      </c>
      <c r="C41" s="240"/>
      <c r="D41" s="240"/>
      <c r="E41" s="240"/>
      <c r="F41" s="240"/>
      <c r="G41" s="240"/>
      <c r="H41" s="240"/>
      <c r="I41" s="240"/>
      <c r="J41" s="240"/>
      <c r="K41" s="240"/>
      <c r="L41" s="240"/>
      <c r="M41" s="240"/>
      <c r="N41" s="240"/>
      <c r="O41" s="240"/>
      <c r="P41" s="241"/>
    </row>
    <row r="42" spans="1:17" ht="13.2">
      <c r="B42" s="242"/>
      <c r="C42" s="238"/>
      <c r="D42" s="238"/>
      <c r="E42" s="238"/>
      <c r="F42" s="238"/>
      <c r="G42" s="374" t="s">
        <v>569</v>
      </c>
      <c r="H42" s="375"/>
      <c r="I42" s="376"/>
      <c r="J42" s="376"/>
      <c r="K42" s="376"/>
      <c r="L42" s="377"/>
      <c r="M42" s="377"/>
      <c r="N42" s="377"/>
      <c r="O42" s="377"/>
    </row>
    <row r="43" spans="1:17" ht="13.2">
      <c r="B43" s="242"/>
      <c r="C43" s="238"/>
      <c r="D43" s="238"/>
      <c r="E43" s="238"/>
      <c r="F43" s="238"/>
      <c r="G43" s="1208" t="s">
        <v>570</v>
      </c>
      <c r="H43" s="1208"/>
      <c r="I43" s="1208"/>
      <c r="J43" s="1208"/>
      <c r="K43" s="1208"/>
      <c r="L43" s="1208"/>
      <c r="M43" s="1208"/>
      <c r="N43" s="1208"/>
      <c r="O43" s="1208"/>
    </row>
    <row r="44" spans="1:17" ht="13.2">
      <c r="B44" s="242"/>
      <c r="C44" s="238"/>
      <c r="D44" s="238"/>
      <c r="E44" s="238"/>
      <c r="F44" s="238"/>
      <c r="G44" s="1208"/>
      <c r="H44" s="1208"/>
      <c r="I44" s="1208"/>
      <c r="J44" s="1208"/>
      <c r="K44" s="1208"/>
      <c r="L44" s="1208"/>
      <c r="M44" s="1208"/>
      <c r="N44" s="1208"/>
      <c r="O44" s="1208"/>
    </row>
    <row r="45" spans="1:17" ht="13.2">
      <c r="B45" s="242"/>
      <c r="C45" s="238"/>
      <c r="D45" s="238"/>
      <c r="E45" s="238"/>
      <c r="F45" s="238"/>
      <c r="G45" s="1208"/>
      <c r="H45" s="1208"/>
      <c r="I45" s="1208"/>
      <c r="J45" s="1208"/>
      <c r="K45" s="1208"/>
      <c r="L45" s="1208"/>
      <c r="M45" s="1208"/>
      <c r="N45" s="1208"/>
      <c r="O45" s="1208"/>
    </row>
    <row r="46" spans="1:17" ht="13.2">
      <c r="B46" s="242"/>
      <c r="C46" s="238"/>
      <c r="D46" s="238"/>
      <c r="E46" s="238"/>
      <c r="F46" s="238"/>
      <c r="G46" s="1208"/>
      <c r="H46" s="1208"/>
      <c r="I46" s="1208"/>
      <c r="J46" s="1208"/>
      <c r="K46" s="1208"/>
      <c r="L46" s="1208"/>
      <c r="M46" s="1208"/>
      <c r="N46" s="1208"/>
      <c r="O46" s="1208"/>
    </row>
    <row r="47" spans="1:17" ht="13.2">
      <c r="B47" s="242"/>
      <c r="C47" s="238"/>
      <c r="D47" s="238"/>
      <c r="E47" s="238"/>
      <c r="F47" s="238"/>
      <c r="G47" s="1208"/>
      <c r="H47" s="1208"/>
      <c r="I47" s="1208"/>
      <c r="J47" s="1208"/>
      <c r="K47" s="1208"/>
      <c r="L47" s="1208"/>
      <c r="M47" s="1208"/>
      <c r="N47" s="1208"/>
      <c r="O47" s="1208"/>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571</v>
      </c>
      <c r="H49" s="375"/>
      <c r="I49" s="375"/>
      <c r="J49" s="375"/>
      <c r="K49" s="375"/>
      <c r="L49" s="375"/>
      <c r="M49" s="375"/>
      <c r="N49" s="375"/>
      <c r="O49" s="375"/>
    </row>
    <row r="50" spans="1:17" ht="13.2">
      <c r="B50" s="242"/>
      <c r="C50" s="238"/>
      <c r="D50" s="238"/>
      <c r="E50" s="238"/>
      <c r="F50" s="238"/>
      <c r="G50" s="1209"/>
      <c r="H50" s="1209"/>
      <c r="I50" s="1209"/>
      <c r="J50" s="1209"/>
      <c r="K50" s="379" t="s">
        <v>572</v>
      </c>
      <c r="L50" s="379" t="s">
        <v>574</v>
      </c>
      <c r="M50" s="380" t="s">
        <v>575</v>
      </c>
      <c r="N50" s="380" t="s">
        <v>576</v>
      </c>
      <c r="O50" s="380" t="s">
        <v>577</v>
      </c>
    </row>
    <row r="51" spans="1:17" ht="13.2">
      <c r="B51" s="242"/>
      <c r="C51" s="238"/>
      <c r="D51" s="238"/>
      <c r="E51" s="238"/>
      <c r="F51" s="238"/>
      <c r="G51" s="1202" t="s">
        <v>578</v>
      </c>
      <c r="H51" s="1202"/>
      <c r="I51" s="1210" t="s">
        <v>579</v>
      </c>
      <c r="J51" s="1210"/>
      <c r="K51" s="1207"/>
      <c r="L51" s="1207"/>
      <c r="M51" s="1207"/>
      <c r="N51" s="1205">
        <v>189</v>
      </c>
      <c r="O51" s="1205">
        <v>183.4</v>
      </c>
    </row>
    <row r="52" spans="1:17" ht="13.2">
      <c r="B52" s="242"/>
      <c r="C52" s="238"/>
      <c r="D52" s="238"/>
      <c r="E52" s="238"/>
      <c r="F52" s="238"/>
      <c r="G52" s="1202"/>
      <c r="H52" s="1202"/>
      <c r="I52" s="1210"/>
      <c r="J52" s="1210"/>
      <c r="K52" s="1205"/>
      <c r="L52" s="1205"/>
      <c r="M52" s="1205"/>
      <c r="N52" s="1205"/>
      <c r="O52" s="1205"/>
    </row>
    <row r="53" spans="1:17" ht="13.2">
      <c r="A53" s="381"/>
      <c r="B53" s="242"/>
      <c r="C53" s="238"/>
      <c r="D53" s="238"/>
      <c r="E53" s="238"/>
      <c r="F53" s="238"/>
      <c r="G53" s="1202"/>
      <c r="H53" s="1202"/>
      <c r="I53" s="1199" t="s">
        <v>580</v>
      </c>
      <c r="J53" s="1199"/>
      <c r="K53" s="1211"/>
      <c r="L53" s="1211"/>
      <c r="M53" s="1211"/>
      <c r="N53" s="1212">
        <v>53.5</v>
      </c>
      <c r="O53" s="1212">
        <v>54.7</v>
      </c>
    </row>
    <row r="54" spans="1:17" ht="13.2">
      <c r="A54" s="381"/>
      <c r="B54" s="242"/>
      <c r="C54" s="238"/>
      <c r="D54" s="238"/>
      <c r="E54" s="238"/>
      <c r="F54" s="238"/>
      <c r="G54" s="1202"/>
      <c r="H54" s="1202"/>
      <c r="I54" s="1199"/>
      <c r="J54" s="1199"/>
      <c r="K54" s="1204"/>
      <c r="L54" s="1204"/>
      <c r="M54" s="1204"/>
      <c r="N54" s="1204"/>
      <c r="O54" s="1204"/>
    </row>
    <row r="55" spans="1:17" ht="13.2">
      <c r="A55" s="381"/>
      <c r="B55" s="242"/>
      <c r="C55" s="238"/>
      <c r="D55" s="238"/>
      <c r="E55" s="238"/>
      <c r="F55" s="238"/>
      <c r="G55" s="1199" t="s">
        <v>581</v>
      </c>
      <c r="H55" s="1199"/>
      <c r="I55" s="1199" t="s">
        <v>579</v>
      </c>
      <c r="J55" s="1199"/>
      <c r="K55" s="1207"/>
      <c r="L55" s="1207"/>
      <c r="M55" s="1207"/>
      <c r="N55" s="1205">
        <v>196.3</v>
      </c>
      <c r="O55" s="1205">
        <v>196.2</v>
      </c>
    </row>
    <row r="56" spans="1:17" ht="13.2">
      <c r="A56" s="381"/>
      <c r="B56" s="242"/>
      <c r="C56" s="238"/>
      <c r="D56" s="238"/>
      <c r="E56" s="238"/>
      <c r="F56" s="238"/>
      <c r="G56" s="1199"/>
      <c r="H56" s="1199"/>
      <c r="I56" s="1199"/>
      <c r="J56" s="1199"/>
      <c r="K56" s="1205"/>
      <c r="L56" s="1205"/>
      <c r="M56" s="1205"/>
      <c r="N56" s="1205"/>
      <c r="O56" s="1205"/>
    </row>
    <row r="57" spans="1:17" s="381" customFormat="1" ht="13.2">
      <c r="B57" s="382"/>
      <c r="C57" s="383"/>
      <c r="D57" s="383"/>
      <c r="E57" s="383"/>
      <c r="F57" s="383"/>
      <c r="G57" s="1199"/>
      <c r="H57" s="1199"/>
      <c r="I57" s="1197" t="s">
        <v>582</v>
      </c>
      <c r="J57" s="1197"/>
      <c r="K57" s="1206"/>
      <c r="L57" s="1206"/>
      <c r="M57" s="1206"/>
      <c r="N57" s="1203">
        <v>56.1</v>
      </c>
      <c r="O57" s="1203">
        <v>58.7</v>
      </c>
      <c r="P57" s="384"/>
      <c r="Q57" s="382"/>
    </row>
    <row r="58" spans="1:17" s="381" customFormat="1" ht="13.2">
      <c r="A58" s="237"/>
      <c r="B58" s="382"/>
      <c r="C58" s="383"/>
      <c r="D58" s="383"/>
      <c r="E58" s="383"/>
      <c r="F58" s="383"/>
      <c r="G58" s="1199"/>
      <c r="H58" s="1199"/>
      <c r="I58" s="1197"/>
      <c r="J58" s="1197"/>
      <c r="K58" s="1204"/>
      <c r="L58" s="1204"/>
      <c r="M58" s="1204"/>
      <c r="N58" s="1204"/>
      <c r="O58" s="120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583</v>
      </c>
      <c r="C63" s="238"/>
      <c r="D63" s="238"/>
      <c r="E63" s="238"/>
      <c r="F63" s="238"/>
      <c r="G63" s="238"/>
      <c r="H63" s="238"/>
      <c r="I63" s="238"/>
      <c r="J63" s="238"/>
      <c r="K63" s="238"/>
      <c r="L63" s="238"/>
      <c r="M63" s="238"/>
      <c r="N63" s="238"/>
      <c r="O63" s="238"/>
    </row>
    <row r="64" spans="1:17" ht="13.2">
      <c r="B64" s="242"/>
      <c r="C64" s="238"/>
      <c r="D64" s="238"/>
      <c r="E64" s="238"/>
      <c r="F64" s="238"/>
      <c r="G64" s="391" t="s">
        <v>569</v>
      </c>
      <c r="I64" s="392"/>
      <c r="J64" s="392"/>
      <c r="K64" s="392"/>
      <c r="L64" s="392"/>
      <c r="M64" s="392"/>
      <c r="N64" s="393"/>
      <c r="O64" s="392"/>
    </row>
    <row r="65" spans="2:30" ht="13.2">
      <c r="B65" s="242"/>
      <c r="C65" s="238"/>
      <c r="D65" s="238"/>
      <c r="E65" s="238"/>
      <c r="F65" s="238"/>
      <c r="G65" s="1200" t="s">
        <v>584</v>
      </c>
      <c r="H65" s="1201"/>
      <c r="I65" s="1201"/>
      <c r="J65" s="1201"/>
      <c r="K65" s="1201"/>
      <c r="L65" s="1201"/>
      <c r="M65" s="1201"/>
      <c r="N65" s="1201"/>
      <c r="O65" s="1201"/>
    </row>
    <row r="66" spans="2:30" ht="13.2">
      <c r="B66" s="242"/>
      <c r="C66" s="238"/>
      <c r="D66" s="238"/>
      <c r="E66" s="238"/>
      <c r="F66" s="238"/>
      <c r="G66" s="1201"/>
      <c r="H66" s="1201"/>
      <c r="I66" s="1201"/>
      <c r="J66" s="1201"/>
      <c r="K66" s="1201"/>
      <c r="L66" s="1201"/>
      <c r="M66" s="1201"/>
      <c r="N66" s="1201"/>
      <c r="O66" s="1201"/>
    </row>
    <row r="67" spans="2:30" ht="13.2">
      <c r="B67" s="242"/>
      <c r="C67" s="238"/>
      <c r="D67" s="238"/>
      <c r="E67" s="238"/>
      <c r="F67" s="238"/>
      <c r="G67" s="1201"/>
      <c r="H67" s="1201"/>
      <c r="I67" s="1201"/>
      <c r="J67" s="1201"/>
      <c r="K67" s="1201"/>
      <c r="L67" s="1201"/>
      <c r="M67" s="1201"/>
      <c r="N67" s="1201"/>
      <c r="O67" s="1201"/>
    </row>
    <row r="68" spans="2:30" ht="13.2">
      <c r="B68" s="242"/>
      <c r="C68" s="238"/>
      <c r="D68" s="238"/>
      <c r="E68" s="238"/>
      <c r="F68" s="238"/>
      <c r="G68" s="1201"/>
      <c r="H68" s="1201"/>
      <c r="I68" s="1201"/>
      <c r="J68" s="1201"/>
      <c r="K68" s="1201"/>
      <c r="L68" s="1201"/>
      <c r="M68" s="1201"/>
      <c r="N68" s="1201"/>
      <c r="O68" s="1201"/>
    </row>
    <row r="69" spans="2:30" ht="13.2">
      <c r="B69" s="242"/>
      <c r="C69" s="238"/>
      <c r="D69" s="238"/>
      <c r="E69" s="238"/>
      <c r="F69" s="238"/>
      <c r="G69" s="1201"/>
      <c r="H69" s="1201"/>
      <c r="I69" s="1201"/>
      <c r="J69" s="1201"/>
      <c r="K69" s="1201"/>
      <c r="L69" s="1201"/>
      <c r="M69" s="1201"/>
      <c r="N69" s="1201"/>
      <c r="O69" s="1201"/>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585</v>
      </c>
      <c r="I71" s="399"/>
      <c r="J71" s="395"/>
      <c r="K71" s="395"/>
      <c r="L71" s="396"/>
      <c r="M71" s="395"/>
      <c r="N71" s="396"/>
      <c r="O71" s="397"/>
    </row>
    <row r="72" spans="2:30" ht="13.2">
      <c r="B72" s="242"/>
      <c r="C72" s="238"/>
      <c r="D72" s="238"/>
      <c r="E72" s="238"/>
      <c r="F72" s="238"/>
      <c r="G72" s="1199"/>
      <c r="H72" s="1199"/>
      <c r="I72" s="1199"/>
      <c r="J72" s="1199"/>
      <c r="K72" s="400" t="s">
        <v>586</v>
      </c>
      <c r="L72" s="400" t="s">
        <v>573</v>
      </c>
      <c r="M72" s="401" t="s">
        <v>587</v>
      </c>
      <c r="N72" s="401" t="s">
        <v>588</v>
      </c>
      <c r="O72" s="401" t="s">
        <v>589</v>
      </c>
    </row>
    <row r="73" spans="2:30" ht="13.2">
      <c r="B73" s="242"/>
      <c r="C73" s="238"/>
      <c r="D73" s="238"/>
      <c r="E73" s="238"/>
      <c r="F73" s="238"/>
      <c r="G73" s="1202" t="s">
        <v>578</v>
      </c>
      <c r="H73" s="1202"/>
      <c r="I73" s="1202" t="s">
        <v>579</v>
      </c>
      <c r="J73" s="1202"/>
      <c r="K73" s="1196">
        <v>251.2</v>
      </c>
      <c r="L73" s="1196">
        <v>227.5</v>
      </c>
      <c r="M73" s="1196">
        <v>208.4</v>
      </c>
      <c r="N73" s="1196">
        <v>189</v>
      </c>
      <c r="O73" s="1196">
        <v>183.4</v>
      </c>
      <c r="S73" s="237">
        <v>9.9</v>
      </c>
    </row>
    <row r="74" spans="2:30" ht="13.2">
      <c r="B74" s="242"/>
      <c r="C74" s="238"/>
      <c r="D74" s="238"/>
      <c r="E74" s="238"/>
      <c r="F74" s="238"/>
      <c r="G74" s="1202"/>
      <c r="H74" s="1202"/>
      <c r="I74" s="1202"/>
      <c r="J74" s="1202"/>
      <c r="K74" s="1196"/>
      <c r="L74" s="1196"/>
      <c r="M74" s="1196"/>
      <c r="N74" s="1196"/>
      <c r="O74" s="1196"/>
    </row>
    <row r="75" spans="2:30" ht="13.2">
      <c r="B75" s="242"/>
      <c r="C75" s="238"/>
      <c r="D75" s="238"/>
      <c r="E75" s="238"/>
      <c r="F75" s="238"/>
      <c r="G75" s="1202"/>
      <c r="H75" s="1202"/>
      <c r="I75" s="1199" t="s">
        <v>590</v>
      </c>
      <c r="J75" s="1199"/>
      <c r="K75" s="1203">
        <v>18.100000000000001</v>
      </c>
      <c r="L75" s="1203">
        <v>19</v>
      </c>
      <c r="M75" s="1203">
        <v>19</v>
      </c>
      <c r="N75" s="1203">
        <v>19.399999999999999</v>
      </c>
      <c r="O75" s="1203">
        <v>18.399999999999999</v>
      </c>
      <c r="U75" s="237">
        <v>81.2</v>
      </c>
      <c r="W75" s="237">
        <v>87.2</v>
      </c>
      <c r="Y75" s="237">
        <v>99.8</v>
      </c>
      <c r="AA75" s="237">
        <v>109.5</v>
      </c>
      <c r="AC75" s="237">
        <v>115.2</v>
      </c>
    </row>
    <row r="76" spans="2:30" ht="13.2">
      <c r="B76" s="242"/>
      <c r="C76" s="238"/>
      <c r="D76" s="238"/>
      <c r="E76" s="238"/>
      <c r="F76" s="238"/>
      <c r="G76" s="1202"/>
      <c r="H76" s="1202"/>
      <c r="I76" s="1199"/>
      <c r="J76" s="1199"/>
      <c r="K76" s="1204"/>
      <c r="L76" s="1204"/>
      <c r="M76" s="1204"/>
      <c r="N76" s="1204"/>
      <c r="O76" s="1204"/>
    </row>
    <row r="77" spans="2:30" ht="13.2">
      <c r="B77" s="242"/>
      <c r="C77" s="238"/>
      <c r="D77" s="238"/>
      <c r="E77" s="238"/>
      <c r="F77" s="238"/>
      <c r="G77" s="1199" t="s">
        <v>581</v>
      </c>
      <c r="H77" s="1199"/>
      <c r="I77" s="1199" t="s">
        <v>579</v>
      </c>
      <c r="J77" s="1199"/>
      <c r="K77" s="1196">
        <v>234.7</v>
      </c>
      <c r="L77" s="1196">
        <v>224.2</v>
      </c>
      <c r="M77" s="1196">
        <v>209.6</v>
      </c>
      <c r="N77" s="1196">
        <v>196.3</v>
      </c>
      <c r="O77" s="1196">
        <v>196.2</v>
      </c>
      <c r="R77" s="237">
        <v>12.3</v>
      </c>
      <c r="T77" s="237">
        <v>11.1</v>
      </c>
    </row>
    <row r="78" spans="2:30" ht="13.2">
      <c r="B78" s="242"/>
      <c r="C78" s="238"/>
      <c r="D78" s="238"/>
      <c r="E78" s="238"/>
      <c r="F78" s="238"/>
      <c r="G78" s="1199"/>
      <c r="H78" s="1199"/>
      <c r="I78" s="1199"/>
      <c r="J78" s="1199"/>
      <c r="K78" s="1196"/>
      <c r="L78" s="1196"/>
      <c r="M78" s="1196"/>
      <c r="N78" s="1196"/>
      <c r="O78" s="1196"/>
    </row>
    <row r="79" spans="2:30" ht="13.2">
      <c r="B79" s="242"/>
      <c r="C79" s="238"/>
      <c r="D79" s="238"/>
      <c r="E79" s="238"/>
      <c r="F79" s="238"/>
      <c r="G79" s="1199"/>
      <c r="H79" s="1199"/>
      <c r="I79" s="1197" t="s">
        <v>590</v>
      </c>
      <c r="J79" s="1197"/>
      <c r="K79" s="1198">
        <v>14.3</v>
      </c>
      <c r="L79" s="1198">
        <v>14.4</v>
      </c>
      <c r="M79" s="1198">
        <v>14.3</v>
      </c>
      <c r="N79" s="1198">
        <v>14</v>
      </c>
      <c r="O79" s="1198">
        <v>13.3</v>
      </c>
      <c r="V79" s="237">
        <v>53.5</v>
      </c>
      <c r="X79" s="237">
        <v>48.2</v>
      </c>
      <c r="Z79" s="237">
        <v>34.200000000000003</v>
      </c>
      <c r="AB79" s="237">
        <v>30.3</v>
      </c>
      <c r="AD79" s="237">
        <v>28.9</v>
      </c>
    </row>
    <row r="80" spans="2:30" ht="13.2">
      <c r="B80" s="242"/>
      <c r="C80" s="238"/>
      <c r="D80" s="238"/>
      <c r="E80" s="238"/>
      <c r="F80" s="238"/>
      <c r="G80" s="1199"/>
      <c r="H80" s="1199"/>
      <c r="I80" s="1197"/>
      <c r="J80" s="1197"/>
      <c r="K80" s="1198"/>
      <c r="L80" s="1198"/>
      <c r="M80" s="1198"/>
      <c r="N80" s="1198"/>
      <c r="O80" s="119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HA0Vs11vILMuas8TcP5K5fT5ohFwTzZY44rjPwcncxI3E1LLmnZKYohyfR639wyMTxs6UfqawDYLSbl5Rb+ZQ==" saltValue="GNAWcTnEkBATZHSnUGN0f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490</v>
      </c>
      <c r="B3" s="90"/>
      <c r="C3" s="91"/>
      <c r="D3" s="92">
        <v>19708</v>
      </c>
      <c r="E3" s="93"/>
      <c r="F3" s="94">
        <v>31502</v>
      </c>
      <c r="G3" s="95"/>
      <c r="H3" s="96"/>
    </row>
    <row r="4" spans="1:8">
      <c r="A4" s="97"/>
      <c r="B4" s="98"/>
      <c r="C4" s="99"/>
      <c r="D4" s="100">
        <v>6789</v>
      </c>
      <c r="E4" s="101"/>
      <c r="F4" s="102">
        <v>11020</v>
      </c>
      <c r="G4" s="103"/>
      <c r="H4" s="104"/>
    </row>
    <row r="5" spans="1:8">
      <c r="A5" s="85" t="s">
        <v>492</v>
      </c>
      <c r="B5" s="90"/>
      <c r="C5" s="91"/>
      <c r="D5" s="92">
        <v>20367</v>
      </c>
      <c r="E5" s="93"/>
      <c r="F5" s="94">
        <v>34374</v>
      </c>
      <c r="G5" s="95"/>
      <c r="H5" s="96"/>
    </row>
    <row r="6" spans="1:8">
      <c r="A6" s="97"/>
      <c r="B6" s="98"/>
      <c r="C6" s="99"/>
      <c r="D6" s="100">
        <v>6120</v>
      </c>
      <c r="E6" s="101"/>
      <c r="F6" s="102">
        <v>10917</v>
      </c>
      <c r="G6" s="103"/>
      <c r="H6" s="104"/>
    </row>
    <row r="7" spans="1:8">
      <c r="A7" s="85" t="s">
        <v>493</v>
      </c>
      <c r="B7" s="90"/>
      <c r="C7" s="91"/>
      <c r="D7" s="92">
        <v>21940</v>
      </c>
      <c r="E7" s="93"/>
      <c r="F7" s="94">
        <v>35216</v>
      </c>
      <c r="G7" s="95"/>
      <c r="H7" s="96"/>
    </row>
    <row r="8" spans="1:8">
      <c r="A8" s="97"/>
      <c r="B8" s="98"/>
      <c r="C8" s="99"/>
      <c r="D8" s="100">
        <v>8312</v>
      </c>
      <c r="E8" s="101"/>
      <c r="F8" s="102">
        <v>12644</v>
      </c>
      <c r="G8" s="103"/>
      <c r="H8" s="104"/>
    </row>
    <row r="9" spans="1:8">
      <c r="A9" s="85" t="s">
        <v>494</v>
      </c>
      <c r="B9" s="90"/>
      <c r="C9" s="91"/>
      <c r="D9" s="92">
        <v>20969</v>
      </c>
      <c r="E9" s="93"/>
      <c r="F9" s="94">
        <v>36736</v>
      </c>
      <c r="G9" s="95"/>
      <c r="H9" s="96"/>
    </row>
    <row r="10" spans="1:8">
      <c r="A10" s="97"/>
      <c r="B10" s="98"/>
      <c r="C10" s="99"/>
      <c r="D10" s="100">
        <v>8726</v>
      </c>
      <c r="E10" s="101"/>
      <c r="F10" s="102">
        <v>13410</v>
      </c>
      <c r="G10" s="103"/>
      <c r="H10" s="104"/>
    </row>
    <row r="11" spans="1:8">
      <c r="A11" s="85" t="s">
        <v>495</v>
      </c>
      <c r="B11" s="90"/>
      <c r="C11" s="91"/>
      <c r="D11" s="92">
        <v>21583</v>
      </c>
      <c r="E11" s="93"/>
      <c r="F11" s="94">
        <v>38259</v>
      </c>
      <c r="G11" s="95"/>
      <c r="H11" s="96"/>
    </row>
    <row r="12" spans="1:8">
      <c r="A12" s="97"/>
      <c r="B12" s="98"/>
      <c r="C12" s="105"/>
      <c r="D12" s="100">
        <v>8408</v>
      </c>
      <c r="E12" s="101"/>
      <c r="F12" s="102">
        <v>13379</v>
      </c>
      <c r="G12" s="103"/>
      <c r="H12" s="104"/>
    </row>
    <row r="13" spans="1:8">
      <c r="A13" s="85"/>
      <c r="B13" s="90"/>
      <c r="C13" s="106"/>
      <c r="D13" s="107">
        <v>20913</v>
      </c>
      <c r="E13" s="108"/>
      <c r="F13" s="109">
        <v>35217</v>
      </c>
      <c r="G13" s="110"/>
      <c r="H13" s="96"/>
    </row>
    <row r="14" spans="1:8">
      <c r="A14" s="97"/>
      <c r="B14" s="98"/>
      <c r="C14" s="99"/>
      <c r="D14" s="100">
        <v>7671</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0.9</v>
      </c>
      <c r="C19" s="111">
        <f>ROUND(VALUE(SUBSTITUTE(実質収支比率等に係る経年分析!G$48,"▲","-")),2)</f>
        <v>1.55</v>
      </c>
      <c r="D19" s="111">
        <f>ROUND(VALUE(SUBSTITUTE(実質収支比率等に係る経年分析!H$48,"▲","-")),2)</f>
        <v>0.42</v>
      </c>
      <c r="E19" s="111">
        <f>ROUND(VALUE(SUBSTITUTE(実質収支比率等に係る経年分析!I$48,"▲","-")),2)</f>
        <v>0.56000000000000005</v>
      </c>
      <c r="F19" s="111">
        <f>ROUND(VALUE(SUBSTITUTE(実質収支比率等に係る経年分析!J$48,"▲","-")),2)</f>
        <v>0.23</v>
      </c>
    </row>
    <row r="20" spans="1:11">
      <c r="A20" s="111" t="s">
        <v>41</v>
      </c>
      <c r="B20" s="111">
        <f>ROUND(VALUE(SUBSTITUTE(実質収支比率等に係る経年分析!F$47,"▲","-")),2)</f>
        <v>9.3000000000000007</v>
      </c>
      <c r="C20" s="111">
        <f>ROUND(VALUE(SUBSTITUTE(実質収支比率等に係る経年分析!G$47,"▲","-")),2)</f>
        <v>10.08</v>
      </c>
      <c r="D20" s="111">
        <f>ROUND(VALUE(SUBSTITUTE(実質収支比率等に係る経年分析!H$47,"▲","-")),2)</f>
        <v>10.23</v>
      </c>
      <c r="E20" s="111">
        <f>ROUND(VALUE(SUBSTITUTE(実質収支比率等に係る経年分析!I$47,"▲","-")),2)</f>
        <v>9.82</v>
      </c>
      <c r="F20" s="111">
        <f>ROUND(VALUE(SUBSTITUTE(実質収支比率等に係る経年分析!J$47,"▲","-")),2)</f>
        <v>9.01</v>
      </c>
    </row>
    <row r="21" spans="1:11">
      <c r="A21" s="111" t="s">
        <v>42</v>
      </c>
      <c r="B21" s="111">
        <f>IF(ISNUMBER(VALUE(SUBSTITUTE(実質収支比率等に係る経年分析!F$49,"▲","-"))),ROUND(VALUE(SUBSTITUTE(実質収支比率等に係る経年分析!F$49,"▲","-")),2),NA())</f>
        <v>0.08</v>
      </c>
      <c r="C21" s="111">
        <f>IF(ISNUMBER(VALUE(SUBSTITUTE(実質収支比率等に係る経年分析!G$49,"▲","-"))),ROUND(VALUE(SUBSTITUTE(実質収支比率等に係る経年分析!G$49,"▲","-")),2),NA())</f>
        <v>1.1399999999999999</v>
      </c>
      <c r="D21" s="111">
        <f>IF(ISNUMBER(VALUE(SUBSTITUTE(実質収支比率等に係る経年分析!H$49,"▲","-"))),ROUND(VALUE(SUBSTITUTE(実質収支比率等に係る経年分析!H$49,"▲","-")),2),NA())</f>
        <v>-1.62</v>
      </c>
      <c r="E21" s="111">
        <f>IF(ISNUMBER(VALUE(SUBSTITUTE(実質収支比率等に係る経年分析!I$49,"▲","-"))),ROUND(VALUE(SUBSTITUTE(実質収支比率等に係る経年分析!I$49,"▲","-")),2),NA())</f>
        <v>-0.03</v>
      </c>
      <c r="F21" s="111">
        <f>IF(ISNUMBER(VALUE(SUBSTITUTE(実質収支比率等に係る経年分析!J$49,"▲","-"))),ROUND(VALUE(SUBSTITUTE(実質収支比率等に係る経年分析!J$49,"▲","-")),2),NA())</f>
        <v>-1.24</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0.01</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日本万国博覧会記念公園事業特別会計</v>
      </c>
      <c r="B29" s="112" t="e">
        <f>IF(ROUND(VALUE(SUBSTITUTE(連結実質赤字比率に係る赤字・黒字の構成分析!F$41,"▲", "-")), 2) &lt; 0, ABS(ROUND(VALUE(SUBSTITUTE(連結実質赤字比率に係る赤字・黒字の構成分析!F$41,"▲", "-")), 2)), NA())</f>
        <v>#VALUE!</v>
      </c>
      <c r="C29" s="112" t="e">
        <f>IF(ROUND(VALUE(SUBSTITUTE(連結実質赤字比率に係る赤字・黒字の構成分析!F$41,"▲", "-")), 2) &gt;= 0, ABS(ROUND(VALUE(SUBSTITUTE(連結実質赤字比率に係る赤字・黒字の構成分析!F$41,"▲", "-")), 2)), NA())</f>
        <v>#VALUE!</v>
      </c>
      <c r="D29" s="112" t="e">
        <f>IF(ROUND(VALUE(SUBSTITUTE(連結実質赤字比率に係る赤字・黒字の構成分析!G$41,"▲", "-")), 2) &lt; 0, ABS(ROUND(VALUE(SUBSTITUTE(連結実質赤字比率に係る赤字・黒字の構成分析!G$41,"▲", "-")), 2)), NA())</f>
        <v>#VALUE!</v>
      </c>
      <c r="E29" s="112" t="e">
        <f>IF(ROUND(VALUE(SUBSTITUTE(連結実質赤字比率に係る赤字・黒字の構成分析!G$41,"▲", "-")), 2) &gt;= 0, ABS(ROUND(VALUE(SUBSTITUTE(連結実質赤字比率に係る赤字・黒字の構成分析!G$41,"▲", "-")), 2)), NA())</f>
        <v>#VALUE!</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0.03</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0.02</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大阪府営住宅事業特別会計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0.01</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0.09</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0.01</v>
      </c>
    </row>
    <row r="31" spans="1:11">
      <c r="A31" s="112" t="str">
        <f>IF(連結実質赤字比率に係る赤字・黒字の構成分析!C$39="",NA(),連結実質赤字比率に係る赤字・黒字の構成分析!C$39)</f>
        <v>証紙収入金整理特別会計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0.02</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0.03</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0.02</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0.02</v>
      </c>
    </row>
    <row r="32" spans="1:11">
      <c r="A32" s="112" t="str">
        <f>IF(連結実質赤字比率に係る赤字・黒字の構成分析!C$38="",NA(),連結実質赤字比率に係る赤字・黒字の構成分析!C$38)</f>
        <v>公債管理特別会計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7.0000000000000007E-2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7.0000000000000007E-2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7.0000000000000007E-2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0.05</v>
      </c>
    </row>
    <row r="33" spans="1:16">
      <c r="A33" s="112" t="str">
        <f>IF(連結実質赤字比率に係る赤字・黒字の構成分析!C$37="",NA(),連結実質赤字比率に係る赤字・黒字の構成分析!C$37)</f>
        <v>大阪府中央卸売市場事業会計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7.0000000000000007E-2</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7.0000000000000007E-2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7.0000000000000007E-2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0.06</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7.0000000000000007E-2</v>
      </c>
    </row>
    <row r="34" spans="1:16">
      <c r="A34" s="112" t="str">
        <f>IF(連結実質赤字比率に係る赤字・黒字の構成分析!C$36="",NA(),連結実質赤字比率に係る赤字・黒字の構成分析!C$36)</f>
        <v>流域下水道事業特別会計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0.06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0.08</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0.08</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0.12</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1.42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0.24</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0.33</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0.12</v>
      </c>
    </row>
    <row r="36" spans="1:16">
      <c r="A36" s="112" t="str">
        <f>IF(連結実質赤字比率に係る赤字・黒字の構成分析!C$34="",NA(),連結実質赤字比率に係る赤字・黒字の構成分析!C$34)</f>
        <v>大阪府まちづくり促進事業会計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0.22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0.22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0.24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0.32</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0.48</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238164</v>
      </c>
      <c r="E42" s="113"/>
      <c r="F42" s="113"/>
      <c r="G42" s="113">
        <f>'実質公債費比率（分子）の構造'!L$52</f>
        <v>244954</v>
      </c>
      <c r="H42" s="113"/>
      <c r="I42" s="113"/>
      <c r="J42" s="113">
        <f>'実質公債費比率（分子）の構造'!M$52</f>
        <v>242281</v>
      </c>
      <c r="K42" s="113"/>
      <c r="L42" s="113"/>
      <c r="M42" s="113">
        <f>'実質公債費比率（分子）の構造'!N$52</f>
        <v>251130</v>
      </c>
      <c r="N42" s="113"/>
      <c r="O42" s="113"/>
      <c r="P42" s="113">
        <f>'実質公債費比率（分子）の構造'!O$52</f>
        <v>247515</v>
      </c>
    </row>
    <row r="43" spans="1:16">
      <c r="A43" s="113" t="s">
        <v>50</v>
      </c>
      <c r="B43" s="113">
        <f>'実質公債費比率（分子）の構造'!K$51</f>
        <v>22</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7904</v>
      </c>
      <c r="C44" s="113"/>
      <c r="D44" s="113"/>
      <c r="E44" s="113">
        <f>'実質公債費比率（分子）の構造'!L$50</f>
        <v>5002</v>
      </c>
      <c r="F44" s="113"/>
      <c r="G44" s="113"/>
      <c r="H44" s="113">
        <f>'実質公債費比率（分子）の構造'!M$50</f>
        <v>4531</v>
      </c>
      <c r="I44" s="113"/>
      <c r="J44" s="113"/>
      <c r="K44" s="113">
        <f>'実質公債費比率（分子）の構造'!N$50</f>
        <v>4254</v>
      </c>
      <c r="L44" s="113"/>
      <c r="M44" s="113"/>
      <c r="N44" s="113">
        <f>'実質公債費比率（分子）の構造'!O$50</f>
        <v>3189</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f>'実質公債費比率（分子）の構造'!O$49</f>
        <v>0</v>
      </c>
      <c r="O45" s="113"/>
      <c r="P45" s="113"/>
    </row>
    <row r="46" spans="1:16">
      <c r="A46" s="113" t="s">
        <v>53</v>
      </c>
      <c r="B46" s="113">
        <f>'実質公債費比率（分子）の構造'!K$48</f>
        <v>12711</v>
      </c>
      <c r="C46" s="113"/>
      <c r="D46" s="113"/>
      <c r="E46" s="113">
        <f>'実質公債費比率（分子）の構造'!L$48</f>
        <v>11974</v>
      </c>
      <c r="F46" s="113"/>
      <c r="G46" s="113"/>
      <c r="H46" s="113">
        <f>'実質公債費比率（分子）の構造'!M$48</f>
        <v>14903</v>
      </c>
      <c r="I46" s="113"/>
      <c r="J46" s="113"/>
      <c r="K46" s="113">
        <f>'実質公債費比率（分子）の構造'!N$48</f>
        <v>12483</v>
      </c>
      <c r="L46" s="113"/>
      <c r="M46" s="113"/>
      <c r="N46" s="113">
        <f>'実質公債費比率（分子）の構造'!O$48</f>
        <v>11290</v>
      </c>
      <c r="O46" s="113"/>
      <c r="P46" s="113"/>
    </row>
    <row r="47" spans="1:16">
      <c r="A47" s="113" t="s">
        <v>54</v>
      </c>
      <c r="B47" s="113">
        <f>'実質公債費比率（分子）の構造'!K$47</f>
        <v>224732</v>
      </c>
      <c r="C47" s="113"/>
      <c r="D47" s="113"/>
      <c r="E47" s="113">
        <f>'実質公債費比率（分子）の構造'!L$47</f>
        <v>231283</v>
      </c>
      <c r="F47" s="113"/>
      <c r="G47" s="113"/>
      <c r="H47" s="113">
        <f>'実質公債費比率（分子）の構造'!M$47</f>
        <v>231901</v>
      </c>
      <c r="I47" s="113"/>
      <c r="J47" s="113"/>
      <c r="K47" s="113">
        <f>'実質公債費比率（分子）の構造'!N$47</f>
        <v>230747</v>
      </c>
      <c r="L47" s="113"/>
      <c r="M47" s="113"/>
      <c r="N47" s="113">
        <f>'実質公債費比率（分子）の構造'!O$47</f>
        <v>229750</v>
      </c>
      <c r="O47" s="113"/>
      <c r="P47" s="113"/>
    </row>
    <row r="48" spans="1:16">
      <c r="A48" s="113" t="s">
        <v>55</v>
      </c>
      <c r="B48" s="113">
        <f>'実質公債費比率（分子）の構造'!K$46</f>
        <v>78276</v>
      </c>
      <c r="C48" s="113"/>
      <c r="D48" s="113"/>
      <c r="E48" s="113">
        <f>'実質公債費比率（分子）の構造'!L$46</f>
        <v>142338</v>
      </c>
      <c r="F48" s="113"/>
      <c r="G48" s="113"/>
      <c r="H48" s="113">
        <f>'実質公債費比率（分子）の構造'!M$46</f>
        <v>110692</v>
      </c>
      <c r="I48" s="113"/>
      <c r="J48" s="113"/>
      <c r="K48" s="113">
        <f>'実質公債費比率（分子）の構造'!N$46</f>
        <v>118290</v>
      </c>
      <c r="L48" s="113"/>
      <c r="M48" s="113"/>
      <c r="N48" s="113">
        <f>'実質公債費比率（分子）の構造'!O$46</f>
        <v>112986</v>
      </c>
      <c r="O48" s="113"/>
      <c r="P48" s="113"/>
    </row>
    <row r="49" spans="1:16">
      <c r="A49" s="113" t="s">
        <v>56</v>
      </c>
      <c r="B49" s="113">
        <f>'実質公債費比率（分子）の構造'!K$45</f>
        <v>144037</v>
      </c>
      <c r="C49" s="113"/>
      <c r="D49" s="113"/>
      <c r="E49" s="113">
        <f>'実質公債費比率（分子）の構造'!L$45</f>
        <v>139366</v>
      </c>
      <c r="F49" s="113"/>
      <c r="G49" s="113"/>
      <c r="H49" s="113">
        <f>'実質公債費比率（分子）の構造'!M$45</f>
        <v>145725</v>
      </c>
      <c r="I49" s="113"/>
      <c r="J49" s="113"/>
      <c r="K49" s="113">
        <f>'実質公債費比率（分子）の構造'!N$45</f>
        <v>143561</v>
      </c>
      <c r="L49" s="113"/>
      <c r="M49" s="113"/>
      <c r="N49" s="113">
        <f>'実質公債費比率（分子）の構造'!O$45</f>
        <v>149023</v>
      </c>
      <c r="O49" s="113"/>
      <c r="P49" s="113"/>
    </row>
    <row r="50" spans="1:16">
      <c r="A50" s="113" t="s">
        <v>57</v>
      </c>
      <c r="B50" s="113" t="e">
        <f>NA()</f>
        <v>#N/A</v>
      </c>
      <c r="C50" s="113">
        <f>IF(ISNUMBER('実質公債費比率（分子）の構造'!K$53),'実質公債費比率（分子）の構造'!K$53,NA())</f>
        <v>229518</v>
      </c>
      <c r="D50" s="113" t="e">
        <f>NA()</f>
        <v>#N/A</v>
      </c>
      <c r="E50" s="113" t="e">
        <f>NA()</f>
        <v>#N/A</v>
      </c>
      <c r="F50" s="113">
        <f>IF(ISNUMBER('実質公債費比率（分子）の構造'!L$53),'実質公債費比率（分子）の構造'!L$53,NA())</f>
        <v>285009</v>
      </c>
      <c r="G50" s="113" t="e">
        <f>NA()</f>
        <v>#N/A</v>
      </c>
      <c r="H50" s="113" t="e">
        <f>NA()</f>
        <v>#N/A</v>
      </c>
      <c r="I50" s="113">
        <f>IF(ISNUMBER('実質公債費比率（分子）の構造'!M$53),'実質公債費比率（分子）の構造'!M$53,NA())</f>
        <v>265471</v>
      </c>
      <c r="J50" s="113" t="e">
        <f>NA()</f>
        <v>#N/A</v>
      </c>
      <c r="K50" s="113" t="e">
        <f>NA()</f>
        <v>#N/A</v>
      </c>
      <c r="L50" s="113">
        <f>IF(ISNUMBER('実質公債費比率（分子）の構造'!N$53),'実質公債費比率（分子）の構造'!N$53,NA())</f>
        <v>258205</v>
      </c>
      <c r="M50" s="113" t="e">
        <f>NA()</f>
        <v>#N/A</v>
      </c>
      <c r="N50" s="113" t="e">
        <f>NA()</f>
        <v>#N/A</v>
      </c>
      <c r="O50" s="113">
        <f>IF(ISNUMBER('実質公債費比率（分子）の構造'!O$53),'実質公債費比率（分子）の構造'!O$53,NA())</f>
        <v>258723</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2597704</v>
      </c>
      <c r="E56" s="112"/>
      <c r="F56" s="112"/>
      <c r="G56" s="112">
        <f>'将来負担比率（分子）の構造'!J$52</f>
        <v>2764328</v>
      </c>
      <c r="H56" s="112"/>
      <c r="I56" s="112"/>
      <c r="J56" s="112">
        <f>'将来負担比率（分子）の構造'!K$52</f>
        <v>2883096</v>
      </c>
      <c r="K56" s="112"/>
      <c r="L56" s="112"/>
      <c r="M56" s="112">
        <f>'将来負担比率（分子）の構造'!L$52</f>
        <v>2919033</v>
      </c>
      <c r="N56" s="112"/>
      <c r="O56" s="112"/>
      <c r="P56" s="112">
        <f>'将来負担比率（分子）の構造'!M$52</f>
        <v>2945329</v>
      </c>
    </row>
    <row r="57" spans="1:16">
      <c r="A57" s="112" t="s">
        <v>34</v>
      </c>
      <c r="B57" s="112"/>
      <c r="C57" s="112"/>
      <c r="D57" s="112">
        <f>'将来負担比率（分子）の構造'!I$51</f>
        <v>380977</v>
      </c>
      <c r="E57" s="112"/>
      <c r="F57" s="112"/>
      <c r="G57" s="112">
        <f>'将来負担比率（分子）の構造'!J$51</f>
        <v>372777</v>
      </c>
      <c r="H57" s="112"/>
      <c r="I57" s="112"/>
      <c r="J57" s="112">
        <f>'将来負担比率（分子）の構造'!K$51</f>
        <v>402276</v>
      </c>
      <c r="K57" s="112"/>
      <c r="L57" s="112"/>
      <c r="M57" s="112">
        <f>'将来負担比率（分子）の構造'!L$51</f>
        <v>433253</v>
      </c>
      <c r="N57" s="112"/>
      <c r="O57" s="112"/>
      <c r="P57" s="112">
        <f>'将来負担比率（分子）の構造'!M$51</f>
        <v>412569</v>
      </c>
    </row>
    <row r="58" spans="1:16">
      <c r="A58" s="112" t="s">
        <v>33</v>
      </c>
      <c r="B58" s="112"/>
      <c r="C58" s="112"/>
      <c r="D58" s="112">
        <f>'将来負担比率（分子）の構造'!I$50</f>
        <v>547160</v>
      </c>
      <c r="E58" s="112"/>
      <c r="F58" s="112"/>
      <c r="G58" s="112">
        <f>'将来負担比率（分子）の構造'!J$50</f>
        <v>626113</v>
      </c>
      <c r="H58" s="112"/>
      <c r="I58" s="112"/>
      <c r="J58" s="112">
        <f>'将来負担比率（分子）の構造'!K$50</f>
        <v>730634</v>
      </c>
      <c r="K58" s="112"/>
      <c r="L58" s="112"/>
      <c r="M58" s="112">
        <f>'将来負担比率（分子）の構造'!L$50</f>
        <v>700196</v>
      </c>
      <c r="N58" s="112"/>
      <c r="O58" s="112"/>
      <c r="P58" s="112">
        <f>'将来負担比率（分子）の構造'!M$50</f>
        <v>664365</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121900</v>
      </c>
      <c r="C61" s="112"/>
      <c r="D61" s="112"/>
      <c r="E61" s="112">
        <f>'将来負担比率（分子）の構造'!J$46</f>
        <v>101031</v>
      </c>
      <c r="F61" s="112"/>
      <c r="G61" s="112"/>
      <c r="H61" s="112">
        <f>'将来負担比率（分子）の構造'!K$46</f>
        <v>74631</v>
      </c>
      <c r="I61" s="112"/>
      <c r="J61" s="112"/>
      <c r="K61" s="112">
        <f>'将来負担比率（分子）の構造'!L$46</f>
        <v>51229</v>
      </c>
      <c r="L61" s="112"/>
      <c r="M61" s="112"/>
      <c r="N61" s="112">
        <f>'将来負担比率（分子）の構造'!M$46</f>
        <v>35176</v>
      </c>
      <c r="O61" s="112"/>
      <c r="P61" s="112"/>
    </row>
    <row r="62" spans="1:16">
      <c r="A62" s="112" t="s">
        <v>27</v>
      </c>
      <c r="B62" s="112">
        <f>'将来負担比率（分子）の構造'!I$45</f>
        <v>660066</v>
      </c>
      <c r="C62" s="112"/>
      <c r="D62" s="112"/>
      <c r="E62" s="112">
        <f>'将来負担比率（分子）の構造'!J$45</f>
        <v>557000</v>
      </c>
      <c r="F62" s="112"/>
      <c r="G62" s="112"/>
      <c r="H62" s="112">
        <f>'将来負担比率（分子）の構造'!K$45</f>
        <v>540997</v>
      </c>
      <c r="I62" s="112"/>
      <c r="J62" s="112"/>
      <c r="K62" s="112">
        <f>'将来負担比率（分子）の構造'!L$45</f>
        <v>520924</v>
      </c>
      <c r="L62" s="112"/>
      <c r="M62" s="112"/>
      <c r="N62" s="112">
        <f>'将来負担比率（分子）の構造'!M$45</f>
        <v>494657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19</v>
      </c>
      <c r="L63" s="112"/>
      <c r="M63" s="112"/>
      <c r="N63" s="112">
        <f>'将来負担比率（分子）の構造'!M$44</f>
        <v>20</v>
      </c>
      <c r="O63" s="112"/>
      <c r="P63" s="112"/>
    </row>
    <row r="64" spans="1:16">
      <c r="A64" s="112" t="s">
        <v>25</v>
      </c>
      <c r="B64" s="112">
        <f>'将来負担比率（分子）の構造'!I$43</f>
        <v>204779</v>
      </c>
      <c r="C64" s="112"/>
      <c r="D64" s="112"/>
      <c r="E64" s="112">
        <f>'将来負担比率（分子）の構造'!J$43</f>
        <v>196951</v>
      </c>
      <c r="F64" s="112"/>
      <c r="G64" s="112"/>
      <c r="H64" s="112">
        <f>'将来負担比率（分子）の構造'!K$43</f>
        <v>190898</v>
      </c>
      <c r="I64" s="112"/>
      <c r="J64" s="112"/>
      <c r="K64" s="112">
        <f>'将来負担比率（分子）の構造'!L$43</f>
        <v>184259</v>
      </c>
      <c r="L64" s="112"/>
      <c r="M64" s="112"/>
      <c r="N64" s="112">
        <f>'将来負担比率（分子）の構造'!M$43</f>
        <v>181308</v>
      </c>
      <c r="O64" s="112"/>
      <c r="P64" s="112"/>
    </row>
    <row r="65" spans="1:16">
      <c r="A65" s="112" t="s">
        <v>24</v>
      </c>
      <c r="B65" s="112">
        <f>'将来負担比率（分子）の構造'!I$42</f>
        <v>69777</v>
      </c>
      <c r="C65" s="112"/>
      <c r="D65" s="112"/>
      <c r="E65" s="112">
        <f>'将来負担比率（分子）の構造'!J$42</f>
        <v>61538</v>
      </c>
      <c r="F65" s="112"/>
      <c r="G65" s="112"/>
      <c r="H65" s="112">
        <f>'将来負担比率（分子）の構造'!K$42</f>
        <v>59872</v>
      </c>
      <c r="I65" s="112"/>
      <c r="J65" s="112"/>
      <c r="K65" s="112">
        <f>'将来負担比率（分子）の構造'!L$42</f>
        <v>55207</v>
      </c>
      <c r="L65" s="112"/>
      <c r="M65" s="112"/>
      <c r="N65" s="112">
        <f>'将来負担比率（分子）の構造'!M$42</f>
        <v>55543</v>
      </c>
      <c r="O65" s="112"/>
      <c r="P65" s="112"/>
    </row>
    <row r="66" spans="1:16">
      <c r="A66" s="112" t="s">
        <v>23</v>
      </c>
      <c r="B66" s="112">
        <f>'将来負担比率（分子）の構造'!I$41</f>
        <v>5870676</v>
      </c>
      <c r="C66" s="112"/>
      <c r="D66" s="112"/>
      <c r="E66" s="112">
        <f>'将来負担比率（分子）の構造'!J$41</f>
        <v>5957084</v>
      </c>
      <c r="F66" s="112"/>
      <c r="G66" s="112"/>
      <c r="H66" s="112">
        <f>'将来負担比率（分子）の構造'!K$41</f>
        <v>6014522</v>
      </c>
      <c r="I66" s="112"/>
      <c r="J66" s="112"/>
      <c r="K66" s="112">
        <f>'将来負担比率（分子）の構造'!L$41</f>
        <v>5936073</v>
      </c>
      <c r="L66" s="112"/>
      <c r="M66" s="112"/>
      <c r="N66" s="112">
        <f>'将来負担比率（分子）の構造'!M$41</f>
        <v>5891545</v>
      </c>
      <c r="O66" s="112"/>
      <c r="P66" s="112"/>
    </row>
    <row r="67" spans="1:16">
      <c r="A67" s="112" t="s">
        <v>61</v>
      </c>
      <c r="B67" s="112" t="e">
        <f>NA()</f>
        <v>#N/A</v>
      </c>
      <c r="C67" s="112">
        <f>IF(ISNUMBER('将来負担比率（分子）の構造'!I$53), IF('将来負担比率（分子）の構造'!I$53 &lt; 0, 0, '将来負担比率（分子）の構造'!I$53), NA())</f>
        <v>3401357</v>
      </c>
      <c r="D67" s="112" t="e">
        <f>NA()</f>
        <v>#N/A</v>
      </c>
      <c r="E67" s="112" t="e">
        <f>NA()</f>
        <v>#N/A</v>
      </c>
      <c r="F67" s="112">
        <f>IF(ISNUMBER('将来負担比率（分子）の構造'!J$53), IF('将来負担比率（分子）の構造'!J$53 &lt; 0, 0, '将来負担比率（分子）の構造'!J$53), NA())</f>
        <v>3110387</v>
      </c>
      <c r="G67" s="112" t="e">
        <f>NA()</f>
        <v>#N/A</v>
      </c>
      <c r="H67" s="112" t="e">
        <f>NA()</f>
        <v>#N/A</v>
      </c>
      <c r="I67" s="112">
        <f>IF(ISNUMBER('将来負担比率（分子）の構造'!K$53), IF('将来負担比率（分子）の構造'!K$53 &lt; 0, 0, '将来負担比率（分子）の構造'!K$53), NA())</f>
        <v>2864915</v>
      </c>
      <c r="J67" s="112" t="e">
        <f>NA()</f>
        <v>#N/A</v>
      </c>
      <c r="K67" s="112" t="e">
        <f>NA()</f>
        <v>#N/A</v>
      </c>
      <c r="L67" s="112">
        <f>IF(ISNUMBER('将来負担比率（分子）の構造'!L$53), IF('将来負担比率（分子）の構造'!L$53 &lt; 0, 0, '将来負担比率（分子）の構造'!L$53), NA())</f>
        <v>2695229</v>
      </c>
      <c r="M67" s="112" t="e">
        <f>NA()</f>
        <v>#N/A</v>
      </c>
      <c r="N67" s="112" t="e">
        <f>NA()</f>
        <v>#N/A</v>
      </c>
      <c r="O67" s="112">
        <f>IF(ISNUMBER('将来負担比率（分子）の構造'!M$53), IF('将来負担比率（分子）の構造'!M$53 &lt; 0, 0, '将来負担比率（分子）の構造'!M$53), NA())</f>
        <v>2635986</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2018-03-02T06:33:41Z</cp:lastPrinted>
  <dcterms:created xsi:type="dcterms:W3CDTF">2018-01-24T03:05:13Z</dcterms:created>
  <dcterms:modified xsi:type="dcterms:W3CDTF">2018-11-28T08:15:57Z</dcterms:modified>
</cp:coreProperties>
</file>